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neyedu-my.sharepoint.com/personal/loli0945_uni_sydney_edu_au/Documents/ESIPS/NEM model/expanded/NEMv24/results/results_p3/"/>
    </mc:Choice>
  </mc:AlternateContent>
  <xr:revisionPtr revIDLastSave="47" documentId="8_{EE57A85E-959D-4C8C-B219-5CB749F254B9}" xr6:coauthVersionLast="47" xr6:coauthVersionMax="47" xr10:uidLastSave="{D11E5D6C-A358-4388-AC79-63B3E8AF75AF}"/>
  <bookViews>
    <workbookView xWindow="19090" yWindow="-110" windowWidth="19420" windowHeight="10420" xr2:uid="{3CB1E3ED-8EA7-4234-8662-1E968DAEA5AB}"/>
  </bookViews>
  <sheets>
    <sheet name="capacity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V111" i="1" l="1"/>
  <c r="U111" i="1"/>
  <c r="T111" i="1"/>
  <c r="AC5" i="1" s="1"/>
  <c r="S111" i="1"/>
  <c r="R111" i="1"/>
  <c r="V105" i="1"/>
  <c r="T105" i="1"/>
  <c r="U105" i="1"/>
  <c r="S105" i="1"/>
  <c r="R105" i="1"/>
  <c r="V101" i="1"/>
  <c r="U101" i="1"/>
  <c r="T101" i="1"/>
  <c r="S101" i="1"/>
  <c r="AB4" i="1" s="1"/>
  <c r="R101" i="1"/>
  <c r="V89" i="1"/>
  <c r="U89" i="1"/>
  <c r="T89" i="1"/>
  <c r="S89" i="1"/>
  <c r="R89" i="1"/>
  <c r="V69" i="1"/>
  <c r="U69" i="1"/>
  <c r="V7" i="1" s="1"/>
  <c r="T69" i="1"/>
  <c r="S69" i="1"/>
  <c r="R69" i="1"/>
  <c r="V50" i="1"/>
  <c r="U50" i="1"/>
  <c r="T50" i="1"/>
  <c r="S50" i="1"/>
  <c r="R50" i="1"/>
  <c r="V36" i="1"/>
  <c r="U36" i="1"/>
  <c r="T36" i="1"/>
  <c r="U5" i="1" s="1"/>
  <c r="S36" i="1"/>
  <c r="R36" i="1"/>
  <c r="V26" i="1"/>
  <c r="W4" i="1" s="1"/>
  <c r="U26" i="1"/>
  <c r="T26" i="1"/>
  <c r="U4" i="1" s="1"/>
  <c r="S26" i="1"/>
  <c r="R26" i="1"/>
  <c r="S4" i="1" s="1"/>
  <c r="V9" i="1"/>
  <c r="U9" i="1"/>
  <c r="W8" i="1"/>
  <c r="T8" i="1"/>
  <c r="S8" i="1"/>
  <c r="U7" i="1"/>
  <c r="T7" i="1"/>
  <c r="V6" i="1"/>
  <c r="U6" i="1"/>
  <c r="W5" i="1"/>
  <c r="V5" i="1"/>
  <c r="S5" i="1"/>
  <c r="W9" i="1"/>
  <c r="T9" i="1"/>
  <c r="S9" i="1"/>
  <c r="V8" i="1"/>
  <c r="U8" i="1"/>
  <c r="W7" i="1"/>
  <c r="S7" i="1"/>
  <c r="W6" i="1"/>
  <c r="T6" i="1"/>
  <c r="S6" i="1"/>
  <c r="AE5" i="1"/>
  <c r="AD5" i="1"/>
  <c r="AB5" i="1"/>
  <c r="AA5" i="1"/>
  <c r="T5" i="1"/>
  <c r="AE4" i="1"/>
  <c r="AD4" i="1"/>
  <c r="AC4" i="1"/>
  <c r="AA4" i="1"/>
  <c r="V4" i="1"/>
  <c r="T4" i="1"/>
</calcChain>
</file>

<file path=xl/sharedStrings.xml><?xml version="1.0" encoding="utf-8"?>
<sst xmlns="http://schemas.openxmlformats.org/spreadsheetml/2006/main" count="279" uniqueCount="134">
  <si>
    <t>Resource</t>
  </si>
  <si>
    <t>Zone</t>
  </si>
  <si>
    <t>Retrofit_Id</t>
  </si>
  <si>
    <t>StartCap</t>
  </si>
  <si>
    <t>RetCap</t>
  </si>
  <si>
    <t>RetroCap</t>
  </si>
  <si>
    <t>NewCap</t>
  </si>
  <si>
    <t>EndCap</t>
  </si>
  <si>
    <t>CapacityConstraintDual</t>
  </si>
  <si>
    <t>StartEnergyCap</t>
  </si>
  <si>
    <t>RetEnergyCap</t>
  </si>
  <si>
    <t>NewEnergyCap</t>
  </si>
  <si>
    <t>EndEnergyCap</t>
  </si>
  <si>
    <t>StartChargeCap</t>
  </si>
  <si>
    <t>RetChargeCap</t>
  </si>
  <si>
    <t>NewChargeCap</t>
  </si>
  <si>
    <t>EndChargeCap</t>
  </si>
  <si>
    <t>CNQ_RS</t>
  </si>
  <si>
    <t>None</t>
  </si>
  <si>
    <t>GG_RS</t>
  </si>
  <si>
    <t>SQ_RS</t>
  </si>
  <si>
    <t>NNSW_RS</t>
  </si>
  <si>
    <t>CNSW_RS</t>
  </si>
  <si>
    <t>SNW_RS</t>
  </si>
  <si>
    <t>SNSW_RS</t>
  </si>
  <si>
    <t>VIC_RS</t>
  </si>
  <si>
    <t>SA_RS</t>
  </si>
  <si>
    <t>TAS_RS</t>
  </si>
  <si>
    <t>CNQ_COAL</t>
  </si>
  <si>
    <t>GG_COAL</t>
  </si>
  <si>
    <t>SQ_COAL</t>
  </si>
  <si>
    <t>CNSW_COAL</t>
  </si>
  <si>
    <t>SNW_COAL</t>
  </si>
  <si>
    <t>VIC_COAL</t>
  </si>
  <si>
    <t>CNQ_CCGT</t>
  </si>
  <si>
    <t>GG_CCGT</t>
  </si>
  <si>
    <t>SQ_CCGT</t>
  </si>
  <si>
    <t>NNSW_CCGT</t>
  </si>
  <si>
    <t>CNSW_CCGT</t>
  </si>
  <si>
    <t>SNW_CCGT</t>
  </si>
  <si>
    <t>SNSW_CCGT</t>
  </si>
  <si>
    <t>VIC_CCGT</t>
  </si>
  <si>
    <t>SA_CCGT</t>
  </si>
  <si>
    <t>TAS_CCGT</t>
  </si>
  <si>
    <t>CNQ_OCGT</t>
  </si>
  <si>
    <t>GG_OCGT</t>
  </si>
  <si>
    <t>SQ_OCGT</t>
  </si>
  <si>
    <t>NNSW_OCGT</t>
  </si>
  <si>
    <t>CNSW_OCGT</t>
  </si>
  <si>
    <t>SNW_OCGT</t>
  </si>
  <si>
    <t>SNSW_OCGT</t>
  </si>
  <si>
    <t>VIC_OCGT</t>
  </si>
  <si>
    <t>SA_OCGT</t>
  </si>
  <si>
    <t>TAS_OCGT</t>
  </si>
  <si>
    <t>CNQ_BIO</t>
  </si>
  <si>
    <t>CNQ_SQ2_SOLAR</t>
  </si>
  <si>
    <t>CNQ_SQ3_SOLAR</t>
  </si>
  <si>
    <t>CNQ_SQ4_SOLAR</t>
  </si>
  <si>
    <t>GG_SQ6_SOLAR</t>
  </si>
  <si>
    <t>SQ_SQ7_SOLAR</t>
  </si>
  <si>
    <t>SQ_SQ8_SOLAR</t>
  </si>
  <si>
    <t>NNSW_SN1_SOLAR</t>
  </si>
  <si>
    <t>NNSW_SN2_SOLAR</t>
  </si>
  <si>
    <t>CNSW_SN3_SOLAR</t>
  </si>
  <si>
    <t>SNSW_SN5_SOLAR</t>
  </si>
  <si>
    <t>SNW_SN9_SOLAR</t>
  </si>
  <si>
    <t>VIC_SV2_SOLAR</t>
  </si>
  <si>
    <t>VIC_SV6_SOLAR</t>
  </si>
  <si>
    <t>SA_SS3_SOLAR</t>
  </si>
  <si>
    <t>SA_SS7_SOLAR</t>
  </si>
  <si>
    <t>SA_SS5_SOLAR</t>
  </si>
  <si>
    <t>TAS_ST2_SOLAR</t>
  </si>
  <si>
    <t>CNQ_WQ1_WIND</t>
  </si>
  <si>
    <t>CNQ_WQ2_WIND</t>
  </si>
  <si>
    <t>CNQ_WQ4_WIND</t>
  </si>
  <si>
    <t>CNQ_WQ3_WIND</t>
  </si>
  <si>
    <t>GG_WQ6_WIND</t>
  </si>
  <si>
    <t>SQ_WQ8_WIND</t>
  </si>
  <si>
    <t>NNSW_WN2_WIND</t>
  </si>
  <si>
    <t>CNSW_WN3_WIND</t>
  </si>
  <si>
    <t>SNW_WN9_WIND</t>
  </si>
  <si>
    <t>SNSW_WACT_WIND</t>
  </si>
  <si>
    <t>VIC_WV3_WIND</t>
  </si>
  <si>
    <t>VIC_WV4_WIND</t>
  </si>
  <si>
    <t>VIC_WV7_WIND</t>
  </si>
  <si>
    <t>VIC_WV5_WIND</t>
  </si>
  <si>
    <t>SA_WS1_WIND</t>
  </si>
  <si>
    <t>SA_WS3_WIND</t>
  </si>
  <si>
    <t>SA_WS4_WIND</t>
  </si>
  <si>
    <t>TAS_WT1_WIND</t>
  </si>
  <si>
    <t>TAS_WT2_WIND</t>
  </si>
  <si>
    <t>TAS_WT3_WIND</t>
  </si>
  <si>
    <t>CNQ_BATTERY</t>
  </si>
  <si>
    <t>GG_BATTERY</t>
  </si>
  <si>
    <t>SQ_BATTERY</t>
  </si>
  <si>
    <t>NNSW_BATTERY</t>
  </si>
  <si>
    <t>CNSW_BATTERY</t>
  </si>
  <si>
    <t>SNW_BATTERY</t>
  </si>
  <si>
    <t>SNSW_BATTERY</t>
  </si>
  <si>
    <t>VIC_BATTERY</t>
  </si>
  <si>
    <t>SA_BATTERY</t>
  </si>
  <si>
    <t>TAS_BATTERY</t>
  </si>
  <si>
    <t>CNQ_PH</t>
  </si>
  <si>
    <t>GG_PH</t>
  </si>
  <si>
    <t>SQ_PH</t>
  </si>
  <si>
    <t>NNSW_PH</t>
  </si>
  <si>
    <t>CNSW_PH</t>
  </si>
  <si>
    <t>SNW_PH</t>
  </si>
  <si>
    <t>SNSW_PH</t>
  </si>
  <si>
    <t>VIC_PH</t>
  </si>
  <si>
    <t>SA_PH</t>
  </si>
  <si>
    <t>TAS_PH</t>
  </si>
  <si>
    <t>CNQ_PH_NEW</t>
  </si>
  <si>
    <t>SNSW_PH_SNOWY</t>
  </si>
  <si>
    <t>TAS_PH_NEW</t>
  </si>
  <si>
    <t>Total</t>
  </si>
  <si>
    <t>n/a</t>
  </si>
  <si>
    <t>MW</t>
  </si>
  <si>
    <t>MWH</t>
  </si>
  <si>
    <t>QLD</t>
  </si>
  <si>
    <t>NSW</t>
  </si>
  <si>
    <t>VIC</t>
  </si>
  <si>
    <t>SA</t>
  </si>
  <si>
    <t>TAS</t>
  </si>
  <si>
    <t>CCGT</t>
  </si>
  <si>
    <t>Battery</t>
  </si>
  <si>
    <t>OCGT</t>
  </si>
  <si>
    <t>PHES</t>
  </si>
  <si>
    <t>SOLAR</t>
  </si>
  <si>
    <t>WIND</t>
  </si>
  <si>
    <t>BATTERY(MW)</t>
  </si>
  <si>
    <t>OCTG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</si>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</sst>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capacity!$S$4:$W$4</c:f>
              <c:numCache>
                <c:formatCode>0</c:formatCode>
                <c:ptCount val="5"/>
                <c:pt idx="0">
                  <c:v>3928.368682797196</c:v>
                </c:pt>
                <c:pt idx="1">
                  <c:v>3943.692345280986</c:v>
                </c:pt>
                <c:pt idx="2">
                  <c:v>2608.6944284467199</c:v>
                </c:pt>
                <c:pt idx="3">
                  <c:v>990.40032171370501</c:v>
                </c:pt>
                <c:pt idx="4">
                  <c:v>607.54182946482604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710-80E4-1911FC8EE596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capacity!$S$5:$W$5</c:f>
              <c:numCache>
                <c:formatCode>0</c:formatCode>
                <c:ptCount val="5"/>
                <c:pt idx="0">
                  <c:v>19171.256960262719</c:v>
                </c:pt>
                <c:pt idx="1">
                  <c:v>5368.4256981532899</c:v>
                </c:pt>
                <c:pt idx="2">
                  <c:v>3855.9690297031598</c:v>
                </c:pt>
                <c:pt idx="3">
                  <c:v>2055.6381483444002</c:v>
                </c:pt>
                <c:pt idx="4">
                  <c:v>535.395241450909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5-4710-80E4-1911FC8EE596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capacity!$S$6:$W$6</c:f>
              <c:numCache>
                <c:formatCode>0</c:formatCode>
                <c:ptCount val="5"/>
                <c:pt idx="0">
                  <c:v>15738.888047863171</c:v>
                </c:pt>
                <c:pt idx="1">
                  <c:v>17819.936720795362</c:v>
                </c:pt>
                <c:pt idx="2">
                  <c:v>6700</c:v>
                </c:pt>
                <c:pt idx="3">
                  <c:v>7700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5-4710-80E4-1911FC8EE596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capacity!$S$7:$W$7</c:f>
              <c:numCache>
                <c:formatCode>0</c:formatCode>
                <c:ptCount val="5"/>
                <c:pt idx="0">
                  <c:v>30471.357065190419</c:v>
                </c:pt>
                <c:pt idx="1">
                  <c:v>20000</c:v>
                </c:pt>
                <c:pt idx="2">
                  <c:v>9700</c:v>
                </c:pt>
                <c:pt idx="3">
                  <c:v>6500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5-4710-80E4-1911FC8EE596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capacity!$S$8:$W$8</c:f>
              <c:numCache>
                <c:formatCode>0</c:formatCode>
                <c:ptCount val="5"/>
                <c:pt idx="0">
                  <c:v>2120.83528387868</c:v>
                </c:pt>
                <c:pt idx="1">
                  <c:v>3588.9176800233304</c:v>
                </c:pt>
                <c:pt idx="2">
                  <c:v>580.4</c:v>
                </c:pt>
                <c:pt idx="3">
                  <c:v>512.42999999999995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5-4710-80E4-1911FC8EE596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55-4710-80E4-1911FC8EE59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55-4710-80E4-1911FC8EE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capacity!$S$9:$W$9</c:f>
              <c:numCache>
                <c:formatCode>0</c:formatCode>
                <c:ptCount val="5"/>
                <c:pt idx="0">
                  <c:v>3124.7507537113261</c:v>
                </c:pt>
                <c:pt idx="1">
                  <c:v>7010.9920870808401</c:v>
                </c:pt>
                <c:pt idx="2">
                  <c:v>1763.8389394614901</c:v>
                </c:pt>
                <c:pt idx="3">
                  <c:v>900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5-4710-80E4-1911FC8E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41615"/>
        <c:axId val="68951215"/>
        <c:extLst/>
      </c:barChart>
      <c:catAx>
        <c:axId val="68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215"/>
        <c:crosses val="autoZero"/>
        <c:auto val="1"/>
        <c:lblAlgn val="ctr"/>
        <c:lblOffset val="100"/>
        <c:noMultiLvlLbl val="0"/>
      </c:catAx>
      <c:valAx>
        <c:axId val="68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[1]capacity!$Z$4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[1]capacity!$AA$4:$AE$4</c:f>
              <c:numCache>
                <c:formatCode>General</c:formatCode>
                <c:ptCount val="5"/>
                <c:pt idx="0">
                  <c:v>4241.7094272837094</c:v>
                </c:pt>
                <c:pt idx="1">
                  <c:v>2248.0950049134181</c:v>
                </c:pt>
                <c:pt idx="2">
                  <c:v>1160.8</c:v>
                </c:pt>
                <c:pt idx="3">
                  <c:v>1024.8599999999999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9D9-9C09-68A7B18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[1]capacity!$Z$5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[1]capacity!$AA$5:$AE$5</c:f>
              <c:numCache>
                <c:formatCode>General</c:formatCode>
                <c:ptCount val="5"/>
                <c:pt idx="0">
                  <c:v>16243.780516584347</c:v>
                </c:pt>
                <c:pt idx="1">
                  <c:v>395259.67057651508</c:v>
                </c:pt>
                <c:pt idx="2">
                  <c:v>5534.7061397441103</c:v>
                </c:pt>
                <c:pt idx="3">
                  <c:v>10000</c:v>
                </c:pt>
                <c:pt idx="4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827-8D9A-AC919646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[1]capacity!$Z$4</c15:sqref>
                        </c15:formulaRef>
                      </c:ext>
                    </c:extLst>
                    <c:strCache>
                      <c:ptCount val="1"/>
                      <c:pt idx="0">
                        <c:v>Battery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[1]capacity!$AA$3:$AE$3</c15:sqref>
                        </c15:formulaRef>
                      </c:ext>
                    </c:extLst>
                    <c:strCache>
                      <c:ptCount val="5"/>
                      <c:pt idx="0">
                        <c:v>QLD</c:v>
                      </c:pt>
                      <c:pt idx="1">
                        <c:v>NSW</c:v>
                      </c:pt>
                      <c:pt idx="2">
                        <c:v>VIC</c:v>
                      </c:pt>
                      <c:pt idx="3">
                        <c:v>SA</c:v>
                      </c:pt>
                      <c:pt idx="4">
                        <c:v>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[1]capacity!$AA$4:$AE$4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4241.7094272837094</c:v>
                      </c:pt>
                      <c:pt idx="1">
                        <c:v>2248.0950049134181</c:v>
                      </c:pt>
                      <c:pt idx="2">
                        <c:v>1160.8</c:v>
                      </c:pt>
                      <c:pt idx="3">
                        <c:v>1024.8599999999999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E7-4827-8D9A-AC919646DC99}"/>
                  </c:ext>
                </c:extLst>
              </c15:ser>
            </c15:filteredBarSeries>
          </c:ext>
        </c:extLst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28894</xdr:colOff>
      <xdr:row>9</xdr:row>
      <xdr:rowOff>118745</xdr:rowOff>
    </xdr:from>
    <xdr:to>
      <xdr:col>24</xdr:col>
      <xdr:colOff>116841</xdr:colOff>
      <xdr:row>24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76B7F-5628-4944-A62E-1DA8C277A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6</xdr:row>
      <xdr:rowOff>95250</xdr:rowOff>
    </xdr:from>
    <xdr:to>
      <xdr:col>32</xdr:col>
      <xdr:colOff>228600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AC657-96F6-4F71-AD0A-9F588833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287867</xdr:colOff>
      <xdr:row>20</xdr:row>
      <xdr:rowOff>50800</xdr:rowOff>
    </xdr:from>
    <xdr:to>
      <xdr:col>31</xdr:col>
      <xdr:colOff>592667</xdr:colOff>
      <xdr:row>35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DCE21-94DF-46AE-B2CF-B78CEDAD4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5/results/results_p2/capacityv25.xlsx" TargetMode="External"/><Relationship Id="rId1" Type="http://schemas.openxmlformats.org/officeDocument/2006/relationships/externalLinkPath" Target="/personal/loli0945_uni_sydney_edu_au/Documents/ESIPS/NEM%20model/expanded/NEMv25/results/results_p2/capacityv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T3" t="str">
            <v>NSW</v>
          </cell>
          <cell r="U3" t="str">
            <v>VIC</v>
          </cell>
          <cell r="V3" t="str">
            <v>SA</v>
          </cell>
          <cell r="W3" t="str">
            <v>TAS</v>
          </cell>
          <cell r="AA3" t="str">
            <v>QLD</v>
          </cell>
          <cell r="AB3" t="str">
            <v>NSW</v>
          </cell>
          <cell r="AC3" t="str">
            <v>VIC</v>
          </cell>
          <cell r="AD3" t="str">
            <v>SA</v>
          </cell>
          <cell r="AE3" t="str">
            <v>TAS</v>
          </cell>
        </row>
        <row r="4">
          <cell r="R4" t="str">
            <v>CCGT</v>
          </cell>
          <cell r="S4">
            <v>3622.4764891733057</v>
          </cell>
          <cell r="T4">
            <v>4175.6046369034839</v>
          </cell>
          <cell r="U4">
            <v>1778.12930179615</v>
          </cell>
          <cell r="V4">
            <v>1145.56647342017</v>
          </cell>
          <cell r="W4">
            <v>492.64016309019399</v>
          </cell>
          <cell r="Z4" t="str">
            <v>Battery</v>
          </cell>
          <cell r="AA4">
            <v>4241.7094272837094</v>
          </cell>
          <cell r="AB4">
            <v>2248.0950049134181</v>
          </cell>
          <cell r="AC4">
            <v>1160.8</v>
          </cell>
          <cell r="AD4">
            <v>1024.8599999999999</v>
          </cell>
          <cell r="AE4">
            <v>0</v>
          </cell>
        </row>
        <row r="5">
          <cell r="R5" t="str">
            <v>OCGT</v>
          </cell>
          <cell r="S5">
            <v>6985.1936722988103</v>
          </cell>
          <cell r="T5">
            <v>7497.8692329713103</v>
          </cell>
          <cell r="U5">
            <v>6824.2865871558697</v>
          </cell>
          <cell r="V5">
            <v>5125.2605303386499</v>
          </cell>
          <cell r="W5">
            <v>3109.6594817199302</v>
          </cell>
          <cell r="Z5" t="str">
            <v>PHES</v>
          </cell>
          <cell r="AA5">
            <v>16243.780516584347</v>
          </cell>
          <cell r="AB5">
            <v>395259.67057651508</v>
          </cell>
          <cell r="AC5">
            <v>5534.7061397441103</v>
          </cell>
          <cell r="AD5">
            <v>10000</v>
          </cell>
          <cell r="AE5">
            <v>63000</v>
          </cell>
        </row>
        <row r="6">
          <cell r="R6" t="str">
            <v>SOLAR</v>
          </cell>
          <cell r="S6">
            <v>13226.998116061559</v>
          </cell>
          <cell r="T6">
            <v>14282.58062579181</v>
          </cell>
          <cell r="U6">
            <v>6389.6771768026001</v>
          </cell>
          <cell r="V6">
            <v>4050</v>
          </cell>
          <cell r="W6">
            <v>500</v>
          </cell>
        </row>
        <row r="7">
          <cell r="R7" t="str">
            <v>WIND</v>
          </cell>
          <cell r="S7">
            <v>26451.246575002559</v>
          </cell>
          <cell r="T7">
            <v>20400</v>
          </cell>
          <cell r="U7">
            <v>7700</v>
          </cell>
          <cell r="V7">
            <v>6500</v>
          </cell>
          <cell r="W7">
            <v>3700</v>
          </cell>
        </row>
        <row r="8">
          <cell r="R8" t="str">
            <v>BATTERY(MW)</v>
          </cell>
          <cell r="S8">
            <v>2120.8547136418538</v>
          </cell>
          <cell r="T8">
            <v>1124.047502456712</v>
          </cell>
          <cell r="U8">
            <v>580.4</v>
          </cell>
          <cell r="V8">
            <v>512.42999999999995</v>
          </cell>
          <cell r="W8">
            <v>0</v>
          </cell>
        </row>
        <row r="9">
          <cell r="R9" t="str">
            <v>PHES</v>
          </cell>
          <cell r="S9">
            <v>1485.9708556087201</v>
          </cell>
          <cell r="T9">
            <v>5739.9945905108871</v>
          </cell>
          <cell r="U9">
            <v>491.90601678103098</v>
          </cell>
          <cell r="V9">
            <v>900</v>
          </cell>
          <cell r="W9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0B60-8550-4CC3-9B61-6CFA46EB33FC}">
  <dimension ref="A1:AE111"/>
  <sheetViews>
    <sheetView tabSelected="1" topLeftCell="H4" zoomScale="80" zoomScaleNormal="80" workbookViewId="0">
      <selection activeCell="X8" sqref="X8"/>
    </sheetView>
  </sheetViews>
  <sheetFormatPr defaultRowHeight="14.4" x14ac:dyDescent="0.3"/>
  <cols>
    <col min="18" max="22" width="12" bestFit="1" customWidth="1"/>
    <col min="23" max="23" width="9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1" x14ac:dyDescent="0.3">
      <c r="A2" t="s">
        <v>17</v>
      </c>
      <c r="B2">
        <v>1</v>
      </c>
      <c r="C2" t="s">
        <v>18</v>
      </c>
      <c r="D2">
        <v>163.4</v>
      </c>
      <c r="E2">
        <v>0</v>
      </c>
      <c r="F2">
        <v>0</v>
      </c>
      <c r="G2">
        <v>0</v>
      </c>
      <c r="H2">
        <v>163.4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t="s">
        <v>117</v>
      </c>
      <c r="AA2" t="s">
        <v>118</v>
      </c>
    </row>
    <row r="3" spans="1:31" x14ac:dyDescent="0.3">
      <c r="A3" t="s">
        <v>19</v>
      </c>
      <c r="B3">
        <v>2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/>
      <c r="S3" s="1" t="s">
        <v>119</v>
      </c>
      <c r="T3" s="1" t="s">
        <v>120</v>
      </c>
      <c r="U3" s="1" t="s">
        <v>121</v>
      </c>
      <c r="V3" s="1" t="s">
        <v>122</v>
      </c>
      <c r="W3" s="1" t="s">
        <v>123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</row>
    <row r="4" spans="1:31" x14ac:dyDescent="0.3">
      <c r="A4" t="s">
        <v>20</v>
      </c>
      <c r="B4">
        <v>3</v>
      </c>
      <c r="C4" t="s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 t="s">
        <v>124</v>
      </c>
      <c r="S4" s="1">
        <f>R26</f>
        <v>3928.368682797196</v>
      </c>
      <c r="T4" s="1">
        <f t="shared" ref="T4:W4" si="0">S26</f>
        <v>3943.692345280986</v>
      </c>
      <c r="U4" s="1">
        <f t="shared" si="0"/>
        <v>2608.6944284467199</v>
      </c>
      <c r="V4" s="1">
        <f t="shared" si="0"/>
        <v>990.40032171370501</v>
      </c>
      <c r="W4" s="1">
        <f t="shared" si="0"/>
        <v>607.54182946482604</v>
      </c>
      <c r="Z4" t="s">
        <v>125</v>
      </c>
      <c r="AA4">
        <f>R101</f>
        <v>1229.4760451669808</v>
      </c>
      <c r="AB4">
        <f>S101</f>
        <v>7177.8353600466608</v>
      </c>
      <c r="AC4">
        <f>T101</f>
        <v>1160.8</v>
      </c>
      <c r="AD4">
        <f>U101</f>
        <v>1024.8599999999999</v>
      </c>
      <c r="AE4">
        <f>V101</f>
        <v>0</v>
      </c>
    </row>
    <row r="5" spans="1:31" x14ac:dyDescent="0.3">
      <c r="A5" t="s">
        <v>21</v>
      </c>
      <c r="B5">
        <v>4</v>
      </c>
      <c r="C5" t="s">
        <v>18</v>
      </c>
      <c r="D5">
        <v>2.50791294659233</v>
      </c>
      <c r="E5">
        <v>2.50791294659233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 t="s">
        <v>126</v>
      </c>
      <c r="S5" s="1">
        <f>R36</f>
        <v>19171.256960262719</v>
      </c>
      <c r="T5" s="1">
        <f t="shared" ref="T5:W5" si="1">S36</f>
        <v>5368.4256981532899</v>
      </c>
      <c r="U5" s="1">
        <f t="shared" si="1"/>
        <v>3855.9690297031598</v>
      </c>
      <c r="V5" s="1">
        <f t="shared" si="1"/>
        <v>2055.6381483444002</v>
      </c>
      <c r="W5" s="1">
        <f t="shared" si="1"/>
        <v>535.395241450909</v>
      </c>
      <c r="Z5" t="s">
        <v>127</v>
      </c>
      <c r="AA5">
        <f>R111</f>
        <v>39266.59653143902</v>
      </c>
      <c r="AB5">
        <f>S111</f>
        <v>405383.26445100381</v>
      </c>
      <c r="AC5">
        <f>T111</f>
        <v>18544.7747085271</v>
      </c>
      <c r="AD5">
        <f>U111</f>
        <v>10000</v>
      </c>
      <c r="AE5">
        <f>V111</f>
        <v>2000</v>
      </c>
    </row>
    <row r="6" spans="1:31" x14ac:dyDescent="0.3">
      <c r="A6" t="s">
        <v>22</v>
      </c>
      <c r="B6">
        <v>5</v>
      </c>
      <c r="C6" t="s">
        <v>18</v>
      </c>
      <c r="D6">
        <v>48</v>
      </c>
      <c r="E6">
        <v>0</v>
      </c>
      <c r="F6">
        <v>0</v>
      </c>
      <c r="G6">
        <v>0</v>
      </c>
      <c r="H6">
        <v>48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 t="s">
        <v>128</v>
      </c>
      <c r="S6" s="1">
        <f>R50</f>
        <v>15738.888047863171</v>
      </c>
      <c r="T6" s="1">
        <f t="shared" ref="T6:W6" si="2">S50</f>
        <v>17819.936720795362</v>
      </c>
      <c r="U6" s="1">
        <f t="shared" si="2"/>
        <v>6700</v>
      </c>
      <c r="V6" s="1">
        <f t="shared" si="2"/>
        <v>7700</v>
      </c>
      <c r="W6" s="1">
        <f t="shared" si="2"/>
        <v>500</v>
      </c>
    </row>
    <row r="7" spans="1:31" x14ac:dyDescent="0.3">
      <c r="A7" t="s">
        <v>23</v>
      </c>
      <c r="B7">
        <v>6</v>
      </c>
      <c r="C7" t="s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 t="s">
        <v>129</v>
      </c>
      <c r="S7" s="1">
        <f>R69</f>
        <v>30471.357065190419</v>
      </c>
      <c r="T7" s="1">
        <f t="shared" ref="T7:W7" si="3">S69</f>
        <v>20000</v>
      </c>
      <c r="U7" s="1">
        <f t="shared" si="3"/>
        <v>9700</v>
      </c>
      <c r="V7" s="1">
        <f t="shared" si="3"/>
        <v>6500</v>
      </c>
      <c r="W7" s="1">
        <f t="shared" si="3"/>
        <v>3700</v>
      </c>
    </row>
    <row r="8" spans="1:31" x14ac:dyDescent="0.3">
      <c r="A8" t="s">
        <v>24</v>
      </c>
      <c r="B8">
        <v>7</v>
      </c>
      <c r="C8" t="s">
        <v>18</v>
      </c>
      <c r="D8">
        <v>2342</v>
      </c>
      <c r="E8">
        <v>0</v>
      </c>
      <c r="F8">
        <v>0</v>
      </c>
      <c r="G8">
        <v>0</v>
      </c>
      <c r="H8">
        <v>2342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 t="s">
        <v>130</v>
      </c>
      <c r="S8" s="1">
        <f>R89</f>
        <v>2120.83528387868</v>
      </c>
      <c r="T8" s="1">
        <f t="shared" ref="T8:W8" si="4">S89</f>
        <v>3588.9176800233304</v>
      </c>
      <c r="U8" s="1">
        <f t="shared" si="4"/>
        <v>580.4</v>
      </c>
      <c r="V8" s="1">
        <f t="shared" si="4"/>
        <v>512.42999999999995</v>
      </c>
      <c r="W8" s="1">
        <f t="shared" si="4"/>
        <v>0</v>
      </c>
    </row>
    <row r="9" spans="1:31" x14ac:dyDescent="0.3">
      <c r="A9" t="s">
        <v>25</v>
      </c>
      <c r="B9">
        <v>8</v>
      </c>
      <c r="C9" t="s">
        <v>18</v>
      </c>
      <c r="D9">
        <v>2292.23</v>
      </c>
      <c r="E9">
        <v>0</v>
      </c>
      <c r="F9">
        <v>0</v>
      </c>
      <c r="G9">
        <v>0</v>
      </c>
      <c r="H9">
        <v>2292.23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 t="s">
        <v>127</v>
      </c>
      <c r="S9" s="1">
        <f>R105</f>
        <v>3124.7507537113261</v>
      </c>
      <c r="T9" s="1">
        <f>S105</f>
        <v>7010.9920870808401</v>
      </c>
      <c r="U9" s="1">
        <f>T105</f>
        <v>1763.8389394614901</v>
      </c>
      <c r="V9" s="1">
        <f>U105</f>
        <v>900</v>
      </c>
      <c r="W9" s="1">
        <f>V105</f>
        <v>2750</v>
      </c>
    </row>
    <row r="10" spans="1:31" x14ac:dyDescent="0.3">
      <c r="A10" t="s">
        <v>26</v>
      </c>
      <c r="B10">
        <v>9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1" x14ac:dyDescent="0.3">
      <c r="A11" t="s">
        <v>27</v>
      </c>
      <c r="B11">
        <v>10</v>
      </c>
      <c r="C11" t="s">
        <v>18</v>
      </c>
      <c r="D11">
        <v>2294.1999999999998</v>
      </c>
      <c r="E11">
        <v>0</v>
      </c>
      <c r="F11">
        <v>0</v>
      </c>
      <c r="G11">
        <v>0</v>
      </c>
      <c r="H11">
        <v>2294.1999999999998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1" x14ac:dyDescent="0.3">
      <c r="A12" t="s">
        <v>28</v>
      </c>
      <c r="B12">
        <v>1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1" x14ac:dyDescent="0.3">
      <c r="A13" t="s">
        <v>29</v>
      </c>
      <c r="B13">
        <v>2</v>
      </c>
      <c r="C13" t="s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1" x14ac:dyDescent="0.3">
      <c r="A14" t="s">
        <v>30</v>
      </c>
      <c r="B14">
        <v>3</v>
      </c>
      <c r="C14" t="s">
        <v>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1" x14ac:dyDescent="0.3">
      <c r="A15" t="s">
        <v>31</v>
      </c>
      <c r="B15">
        <v>5</v>
      </c>
      <c r="C15" t="s">
        <v>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1" x14ac:dyDescent="0.3">
      <c r="A16" t="s">
        <v>32</v>
      </c>
      <c r="B16">
        <v>6</v>
      </c>
      <c r="C16" t="s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22" x14ac:dyDescent="0.3">
      <c r="A17" t="s">
        <v>33</v>
      </c>
      <c r="B17">
        <v>8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2" x14ac:dyDescent="0.3">
      <c r="A18" t="s">
        <v>34</v>
      </c>
      <c r="B18">
        <v>1</v>
      </c>
      <c r="C18" t="s">
        <v>18</v>
      </c>
      <c r="D18">
        <v>890.81005820463099</v>
      </c>
      <c r="E18">
        <v>0</v>
      </c>
      <c r="F18">
        <v>0</v>
      </c>
      <c r="G18">
        <v>0</v>
      </c>
      <c r="H18">
        <v>890.81005820463099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22" x14ac:dyDescent="0.3">
      <c r="A19" t="s">
        <v>35</v>
      </c>
      <c r="B19">
        <v>2</v>
      </c>
      <c r="C19" t="s">
        <v>18</v>
      </c>
      <c r="D19">
        <v>581.394185048895</v>
      </c>
      <c r="E19">
        <v>0</v>
      </c>
      <c r="F19">
        <v>0</v>
      </c>
      <c r="G19">
        <v>0</v>
      </c>
      <c r="H19">
        <v>581.394185048895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2" x14ac:dyDescent="0.3">
      <c r="A20" t="s">
        <v>36</v>
      </c>
      <c r="B20">
        <v>3</v>
      </c>
      <c r="C20" t="s">
        <v>18</v>
      </c>
      <c r="D20">
        <v>2456.1644395436701</v>
      </c>
      <c r="E20">
        <v>0</v>
      </c>
      <c r="F20">
        <v>0</v>
      </c>
      <c r="G20">
        <v>0</v>
      </c>
      <c r="H20">
        <v>2456.1644395436701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2" x14ac:dyDescent="0.3">
      <c r="A21" t="s">
        <v>37</v>
      </c>
      <c r="B21">
        <v>4</v>
      </c>
      <c r="C21" t="s">
        <v>18</v>
      </c>
      <c r="D21">
        <v>268.55335862857402</v>
      </c>
      <c r="E21">
        <v>0</v>
      </c>
      <c r="F21">
        <v>0</v>
      </c>
      <c r="G21">
        <v>0</v>
      </c>
      <c r="H21">
        <v>268.55335862857402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2" x14ac:dyDescent="0.3">
      <c r="A22" t="s">
        <v>38</v>
      </c>
      <c r="B22">
        <v>5</v>
      </c>
      <c r="C22" t="s">
        <v>18</v>
      </c>
      <c r="D22">
        <v>137.08672705166899</v>
      </c>
      <c r="E22">
        <v>0</v>
      </c>
      <c r="F22">
        <v>0</v>
      </c>
      <c r="G22">
        <v>0</v>
      </c>
      <c r="H22">
        <v>137.08672705166899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2" x14ac:dyDescent="0.3">
      <c r="A23" t="s">
        <v>39</v>
      </c>
      <c r="B23">
        <v>6</v>
      </c>
      <c r="C23" t="s">
        <v>18</v>
      </c>
      <c r="D23">
        <v>3046.7937336431401</v>
      </c>
      <c r="E23">
        <v>0</v>
      </c>
      <c r="F23">
        <v>0</v>
      </c>
      <c r="G23">
        <v>0</v>
      </c>
      <c r="H23">
        <v>3046.7937336431401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2" x14ac:dyDescent="0.3">
      <c r="A24" t="s">
        <v>40</v>
      </c>
      <c r="B24">
        <v>7</v>
      </c>
      <c r="C24" t="s">
        <v>18</v>
      </c>
      <c r="D24">
        <v>491.25852595760301</v>
      </c>
      <c r="E24">
        <v>0</v>
      </c>
      <c r="F24">
        <v>0</v>
      </c>
      <c r="G24">
        <v>0</v>
      </c>
      <c r="H24">
        <v>491.25852595760301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124</v>
      </c>
    </row>
    <row r="25" spans="1:22" x14ac:dyDescent="0.3">
      <c r="A25" t="s">
        <v>41</v>
      </c>
      <c r="B25">
        <v>8</v>
      </c>
      <c r="C25" t="s">
        <v>18</v>
      </c>
      <c r="D25">
        <v>2608.6944284467199</v>
      </c>
      <c r="E25">
        <v>0</v>
      </c>
      <c r="F25">
        <v>0</v>
      </c>
      <c r="G25">
        <v>0</v>
      </c>
      <c r="H25">
        <v>2608.6944284467199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119</v>
      </c>
      <c r="S25" t="s">
        <v>120</v>
      </c>
      <c r="T25" t="s">
        <v>121</v>
      </c>
      <c r="U25" t="s">
        <v>122</v>
      </c>
      <c r="V25" t="s">
        <v>123</v>
      </c>
    </row>
    <row r="26" spans="1:22" x14ac:dyDescent="0.3">
      <c r="A26" t="s">
        <v>42</v>
      </c>
      <c r="B26">
        <v>9</v>
      </c>
      <c r="C26" t="s">
        <v>18</v>
      </c>
      <c r="D26">
        <v>990.40032171370501</v>
      </c>
      <c r="E26">
        <v>0</v>
      </c>
      <c r="F26">
        <v>0</v>
      </c>
      <c r="G26">
        <v>0</v>
      </c>
      <c r="H26">
        <v>990.40032171370501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SUM(H18:H20)</f>
        <v>3928.368682797196</v>
      </c>
      <c r="S26">
        <f>SUM(H21:H24)</f>
        <v>3943.692345280986</v>
      </c>
      <c r="T26">
        <f>H25</f>
        <v>2608.6944284467199</v>
      </c>
      <c r="U26">
        <f>H26</f>
        <v>990.40032171370501</v>
      </c>
      <c r="V26">
        <f>H27</f>
        <v>607.54182946482604</v>
      </c>
    </row>
    <row r="27" spans="1:22" x14ac:dyDescent="0.3">
      <c r="A27" t="s">
        <v>43</v>
      </c>
      <c r="B27">
        <v>10</v>
      </c>
      <c r="C27" t="s">
        <v>18</v>
      </c>
      <c r="D27">
        <v>607.54182946482604</v>
      </c>
      <c r="E27">
        <v>0</v>
      </c>
      <c r="F27">
        <v>0</v>
      </c>
      <c r="G27">
        <v>0</v>
      </c>
      <c r="H27">
        <v>607.54182946482604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22" x14ac:dyDescent="0.3">
      <c r="A28" t="s">
        <v>44</v>
      </c>
      <c r="B28">
        <v>1</v>
      </c>
      <c r="C28" t="s">
        <v>18</v>
      </c>
      <c r="D28">
        <v>16294.015030573701</v>
      </c>
      <c r="E28">
        <v>43.769912026935003</v>
      </c>
      <c r="F28">
        <v>0</v>
      </c>
      <c r="G28">
        <v>0</v>
      </c>
      <c r="H28">
        <v>16250.2451185467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2" x14ac:dyDescent="0.3">
      <c r="A29" t="s">
        <v>45</v>
      </c>
      <c r="B29">
        <v>2</v>
      </c>
      <c r="C29" t="s">
        <v>18</v>
      </c>
      <c r="D29">
        <v>1332.0184607513399</v>
      </c>
      <c r="E29">
        <v>11.006619035319501</v>
      </c>
      <c r="F29">
        <v>0</v>
      </c>
      <c r="G29">
        <v>0</v>
      </c>
      <c r="H29">
        <v>1321.0118417160199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2" x14ac:dyDescent="0.3">
      <c r="A30" t="s">
        <v>46</v>
      </c>
      <c r="B30">
        <v>3</v>
      </c>
      <c r="C30" t="s">
        <v>18</v>
      </c>
      <c r="D30">
        <v>1600</v>
      </c>
      <c r="E30">
        <v>0</v>
      </c>
      <c r="F30">
        <v>0</v>
      </c>
      <c r="G30">
        <v>0</v>
      </c>
      <c r="H30">
        <v>1600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22" x14ac:dyDescent="0.3">
      <c r="A31" t="s">
        <v>47</v>
      </c>
      <c r="B31">
        <v>4</v>
      </c>
      <c r="C31" t="s">
        <v>18</v>
      </c>
      <c r="D31">
        <v>16</v>
      </c>
      <c r="E31">
        <v>0</v>
      </c>
      <c r="F31">
        <v>0</v>
      </c>
      <c r="G31">
        <v>0</v>
      </c>
      <c r="H31">
        <v>16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2" x14ac:dyDescent="0.3">
      <c r="A32" t="s">
        <v>48</v>
      </c>
      <c r="B32">
        <v>5</v>
      </c>
      <c r="C32" t="s">
        <v>18</v>
      </c>
      <c r="D32">
        <v>3390.4256981532899</v>
      </c>
      <c r="E32">
        <v>0</v>
      </c>
      <c r="F32">
        <v>0</v>
      </c>
      <c r="G32">
        <v>0</v>
      </c>
      <c r="H32">
        <v>3390.4256981532899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22" x14ac:dyDescent="0.3">
      <c r="A33" t="s">
        <v>49</v>
      </c>
      <c r="B33">
        <v>6</v>
      </c>
      <c r="C33" t="s">
        <v>18</v>
      </c>
      <c r="D33">
        <v>1270</v>
      </c>
      <c r="E33">
        <v>0</v>
      </c>
      <c r="F33">
        <v>0</v>
      </c>
      <c r="G33">
        <v>0</v>
      </c>
      <c r="H33">
        <v>1270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2" x14ac:dyDescent="0.3">
      <c r="A34" t="s">
        <v>50</v>
      </c>
      <c r="B34">
        <v>7</v>
      </c>
      <c r="C34" t="s">
        <v>18</v>
      </c>
      <c r="D34">
        <v>692</v>
      </c>
      <c r="E34">
        <v>0</v>
      </c>
      <c r="F34">
        <v>0</v>
      </c>
      <c r="G34">
        <v>0</v>
      </c>
      <c r="H34">
        <v>692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131</v>
      </c>
    </row>
    <row r="35" spans="1:22" x14ac:dyDescent="0.3">
      <c r="A35" t="s">
        <v>51</v>
      </c>
      <c r="B35">
        <v>8</v>
      </c>
      <c r="C35" t="s">
        <v>18</v>
      </c>
      <c r="D35">
        <v>3939.3114930854299</v>
      </c>
      <c r="E35">
        <v>83.342463382269798</v>
      </c>
      <c r="F35">
        <v>0</v>
      </c>
      <c r="G35">
        <v>0</v>
      </c>
      <c r="H35">
        <v>3855.9690297031598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119</v>
      </c>
      <c r="S35" t="s">
        <v>120</v>
      </c>
      <c r="T35" t="s">
        <v>121</v>
      </c>
      <c r="U35" t="s">
        <v>122</v>
      </c>
      <c r="V35" t="s">
        <v>123</v>
      </c>
    </row>
    <row r="36" spans="1:22" x14ac:dyDescent="0.3">
      <c r="A36" t="s">
        <v>52</v>
      </c>
      <c r="B36">
        <v>9</v>
      </c>
      <c r="C36" t="s">
        <v>18</v>
      </c>
      <c r="D36">
        <v>2055.6381483444002</v>
      </c>
      <c r="E36">
        <v>0</v>
      </c>
      <c r="F36">
        <v>0</v>
      </c>
      <c r="G36">
        <v>0</v>
      </c>
      <c r="H36">
        <v>2055.6381483444002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SUM(H28:H30)</f>
        <v>19171.256960262719</v>
      </c>
      <c r="S36">
        <f>SUM(H31:H34)</f>
        <v>5368.4256981532899</v>
      </c>
      <c r="T36">
        <f>H35</f>
        <v>3855.9690297031598</v>
      </c>
      <c r="U36">
        <f>H36</f>
        <v>2055.6381483444002</v>
      </c>
      <c r="V36">
        <f>H37</f>
        <v>535.395241450909</v>
      </c>
    </row>
    <row r="37" spans="1:22" x14ac:dyDescent="0.3">
      <c r="A37" t="s">
        <v>53</v>
      </c>
      <c r="B37">
        <v>10</v>
      </c>
      <c r="C37" t="s">
        <v>18</v>
      </c>
      <c r="D37">
        <v>535.395241450909</v>
      </c>
      <c r="E37">
        <v>0</v>
      </c>
      <c r="F37">
        <v>0</v>
      </c>
      <c r="G37">
        <v>0</v>
      </c>
      <c r="H37">
        <v>535.395241450909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22" x14ac:dyDescent="0.3">
      <c r="A38" t="s">
        <v>54</v>
      </c>
      <c r="B38">
        <v>1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22" x14ac:dyDescent="0.3">
      <c r="A39" t="s">
        <v>55</v>
      </c>
      <c r="B39">
        <v>1</v>
      </c>
      <c r="C39" t="s">
        <v>18</v>
      </c>
      <c r="D39">
        <v>1643.4427404371399</v>
      </c>
      <c r="E39">
        <v>0</v>
      </c>
      <c r="F39">
        <v>0</v>
      </c>
      <c r="G39">
        <v>2230.8952984151501</v>
      </c>
      <c r="H39">
        <v>3874.3380388523001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2" x14ac:dyDescent="0.3">
      <c r="A40" t="s">
        <v>56</v>
      </c>
      <c r="B40">
        <v>1</v>
      </c>
      <c r="C40" t="s">
        <v>18</v>
      </c>
      <c r="D40">
        <v>916.1614677</v>
      </c>
      <c r="E40">
        <v>0</v>
      </c>
      <c r="F40">
        <v>0</v>
      </c>
      <c r="G40">
        <v>1266.86799569603</v>
      </c>
      <c r="H40">
        <v>2183.0294633960302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2" x14ac:dyDescent="0.3">
      <c r="A41" t="s">
        <v>57</v>
      </c>
      <c r="B41">
        <v>1</v>
      </c>
      <c r="C41" t="s">
        <v>18</v>
      </c>
      <c r="D41">
        <v>423.0383483</v>
      </c>
      <c r="E41">
        <v>0</v>
      </c>
      <c r="F41">
        <v>0</v>
      </c>
      <c r="G41">
        <v>6476.9616516999904</v>
      </c>
      <c r="H41">
        <v>6900</v>
      </c>
      <c r="I41">
        <v>1713.55130802232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2" x14ac:dyDescent="0.3">
      <c r="A42" t="s">
        <v>58</v>
      </c>
      <c r="B42">
        <v>2</v>
      </c>
      <c r="C42" t="s">
        <v>18</v>
      </c>
      <c r="D42">
        <v>658.67064901484298</v>
      </c>
      <c r="E42">
        <v>0</v>
      </c>
      <c r="F42">
        <v>0</v>
      </c>
      <c r="G42">
        <v>0</v>
      </c>
      <c r="H42">
        <v>658.67064901484298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2" x14ac:dyDescent="0.3">
      <c r="A43" t="s">
        <v>59</v>
      </c>
      <c r="B43">
        <v>3</v>
      </c>
      <c r="C43" t="s">
        <v>18</v>
      </c>
      <c r="D43">
        <v>427.91381059999998</v>
      </c>
      <c r="E43">
        <v>0</v>
      </c>
      <c r="F43">
        <v>0</v>
      </c>
      <c r="G43">
        <v>0</v>
      </c>
      <c r="H43">
        <v>427.91381059999998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2" x14ac:dyDescent="0.3">
      <c r="A44" t="s">
        <v>60</v>
      </c>
      <c r="B44">
        <v>3</v>
      </c>
      <c r="C44" t="s">
        <v>18</v>
      </c>
      <c r="D44">
        <v>1694.9360859999999</v>
      </c>
      <c r="E44">
        <v>0</v>
      </c>
      <c r="F44">
        <v>0</v>
      </c>
      <c r="G44">
        <v>0</v>
      </c>
      <c r="H44">
        <v>1694.9360859999999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22" x14ac:dyDescent="0.3">
      <c r="A45" t="s">
        <v>61</v>
      </c>
      <c r="B45">
        <v>4</v>
      </c>
      <c r="C45" t="s">
        <v>18</v>
      </c>
      <c r="D45">
        <v>2395.7593225648302</v>
      </c>
      <c r="E45">
        <v>0</v>
      </c>
      <c r="F45">
        <v>0</v>
      </c>
      <c r="G45">
        <v>3604.2406774351598</v>
      </c>
      <c r="H45">
        <v>6000</v>
      </c>
      <c r="I45">
        <v>21986.9255309611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2" x14ac:dyDescent="0.3">
      <c r="A46" t="s">
        <v>62</v>
      </c>
      <c r="B46">
        <v>4</v>
      </c>
      <c r="C46" t="s">
        <v>18</v>
      </c>
      <c r="D46">
        <v>710.38597349999998</v>
      </c>
      <c r="E46">
        <v>0</v>
      </c>
      <c r="F46">
        <v>0</v>
      </c>
      <c r="G46">
        <v>960.03748264380101</v>
      </c>
      <c r="H46">
        <v>1670.4234561438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2" x14ac:dyDescent="0.3">
      <c r="A47" t="s">
        <v>63</v>
      </c>
      <c r="B47">
        <v>5</v>
      </c>
      <c r="C47" t="s">
        <v>18</v>
      </c>
      <c r="D47">
        <v>4068.02268455492</v>
      </c>
      <c r="E47">
        <v>0</v>
      </c>
      <c r="F47">
        <v>0</v>
      </c>
      <c r="G47">
        <v>1881.4905800966301</v>
      </c>
      <c r="H47">
        <v>5949.5132646515603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2" x14ac:dyDescent="0.3">
      <c r="A48" t="s">
        <v>64</v>
      </c>
      <c r="B48">
        <v>7</v>
      </c>
      <c r="C48" t="s">
        <v>18</v>
      </c>
      <c r="D48">
        <v>1428.8271027836299</v>
      </c>
      <c r="E48">
        <v>0</v>
      </c>
      <c r="F48">
        <v>0</v>
      </c>
      <c r="G48">
        <v>1771.1728972163601</v>
      </c>
      <c r="H48">
        <v>3200</v>
      </c>
      <c r="I48">
        <v>103110.599011445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132</v>
      </c>
    </row>
    <row r="49" spans="1:22" x14ac:dyDescent="0.3">
      <c r="A49" t="s">
        <v>65</v>
      </c>
      <c r="B49">
        <v>6</v>
      </c>
      <c r="C49" t="s">
        <v>18</v>
      </c>
      <c r="D49">
        <v>0</v>
      </c>
      <c r="E49">
        <v>0</v>
      </c>
      <c r="F49">
        <v>0</v>
      </c>
      <c r="G49">
        <v>1000</v>
      </c>
      <c r="H49">
        <v>1000</v>
      </c>
      <c r="I49">
        <v>8449.4749730277999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119</v>
      </c>
      <c r="S49" t="s">
        <v>120</v>
      </c>
      <c r="T49" t="s">
        <v>121</v>
      </c>
      <c r="U49" t="s">
        <v>122</v>
      </c>
      <c r="V49" t="s">
        <v>123</v>
      </c>
    </row>
    <row r="50" spans="1:22" x14ac:dyDescent="0.3">
      <c r="A50" t="s">
        <v>66</v>
      </c>
      <c r="B50">
        <v>8</v>
      </c>
      <c r="C50" t="s">
        <v>18</v>
      </c>
      <c r="D50">
        <v>4700</v>
      </c>
      <c r="E50">
        <v>0</v>
      </c>
      <c r="F50">
        <v>0</v>
      </c>
      <c r="G50">
        <v>0</v>
      </c>
      <c r="H50">
        <v>4700</v>
      </c>
      <c r="I50">
        <v>128217.880870662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SUM(H39:H44)</f>
        <v>15738.888047863171</v>
      </c>
      <c r="S50">
        <f>SUM(H45:H49)</f>
        <v>17819.936720795362</v>
      </c>
      <c r="T50">
        <f>SUM(H50:H51)</f>
        <v>6700</v>
      </c>
      <c r="U50">
        <f>SUM(H52:H54)</f>
        <v>7700</v>
      </c>
      <c r="V50">
        <f>H55</f>
        <v>500</v>
      </c>
    </row>
    <row r="51" spans="1:22" x14ac:dyDescent="0.3">
      <c r="A51" t="s">
        <v>67</v>
      </c>
      <c r="B51">
        <v>8</v>
      </c>
      <c r="C51" t="s">
        <v>18</v>
      </c>
      <c r="D51">
        <v>400.59</v>
      </c>
      <c r="E51">
        <v>0</v>
      </c>
      <c r="F51">
        <v>0</v>
      </c>
      <c r="G51">
        <v>1599.41</v>
      </c>
      <c r="H51">
        <v>2000</v>
      </c>
      <c r="I51">
        <v>103127.290781509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22" x14ac:dyDescent="0.3">
      <c r="A52" t="s">
        <v>68</v>
      </c>
      <c r="B52">
        <v>9</v>
      </c>
      <c r="C52" t="s">
        <v>18</v>
      </c>
      <c r="D52">
        <v>0</v>
      </c>
      <c r="E52">
        <v>0</v>
      </c>
      <c r="F52">
        <v>0</v>
      </c>
      <c r="G52">
        <v>4000</v>
      </c>
      <c r="H52">
        <v>4000</v>
      </c>
      <c r="I52">
        <v>59080.890593540098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2" x14ac:dyDescent="0.3">
      <c r="A53" t="s">
        <v>69</v>
      </c>
      <c r="B53">
        <v>9</v>
      </c>
      <c r="C53" t="s">
        <v>18</v>
      </c>
      <c r="D53">
        <v>700</v>
      </c>
      <c r="E53">
        <v>0</v>
      </c>
      <c r="F53">
        <v>0</v>
      </c>
      <c r="G53">
        <v>0</v>
      </c>
      <c r="H53">
        <v>700</v>
      </c>
      <c r="I53">
        <v>111946.064066151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2" x14ac:dyDescent="0.3">
      <c r="A54" t="s">
        <v>70</v>
      </c>
      <c r="B54">
        <v>9</v>
      </c>
      <c r="C54" t="s">
        <v>18</v>
      </c>
      <c r="D54">
        <v>1659.8990289078599</v>
      </c>
      <c r="E54">
        <v>0</v>
      </c>
      <c r="F54">
        <v>0</v>
      </c>
      <c r="G54">
        <v>1340.1009710921301</v>
      </c>
      <c r="H54">
        <v>3000</v>
      </c>
      <c r="I54">
        <v>54168.980882748197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22" x14ac:dyDescent="0.3">
      <c r="A55" t="s">
        <v>71</v>
      </c>
      <c r="B55">
        <v>10</v>
      </c>
      <c r="C55" t="s">
        <v>18</v>
      </c>
      <c r="D55">
        <v>400.35542003643002</v>
      </c>
      <c r="E55">
        <v>0</v>
      </c>
      <c r="F55">
        <v>0</v>
      </c>
      <c r="G55">
        <v>99.644579963569598</v>
      </c>
      <c r="H55">
        <v>500</v>
      </c>
      <c r="I55">
        <v>28755.0770494893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2" x14ac:dyDescent="0.3">
      <c r="A56" t="s">
        <v>72</v>
      </c>
      <c r="B56">
        <v>1</v>
      </c>
      <c r="C56" t="s">
        <v>18</v>
      </c>
      <c r="D56">
        <v>1400</v>
      </c>
      <c r="E56">
        <v>0</v>
      </c>
      <c r="F56">
        <v>0</v>
      </c>
      <c r="G56">
        <v>0</v>
      </c>
      <c r="H56">
        <v>1400</v>
      </c>
      <c r="I56">
        <v>510597.62109597598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2" x14ac:dyDescent="0.3">
      <c r="A57" t="s">
        <v>73</v>
      </c>
      <c r="B57">
        <v>1</v>
      </c>
      <c r="C57" t="s">
        <v>18</v>
      </c>
      <c r="D57">
        <v>5587.7887607962002</v>
      </c>
      <c r="E57">
        <v>0</v>
      </c>
      <c r="F57">
        <v>0</v>
      </c>
      <c r="G57">
        <v>412.211239203795</v>
      </c>
      <c r="H57">
        <v>6000</v>
      </c>
      <c r="I57">
        <v>116939.63173987099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22" x14ac:dyDescent="0.3">
      <c r="A58" t="s">
        <v>74</v>
      </c>
      <c r="B58">
        <v>1</v>
      </c>
      <c r="C58" t="s">
        <v>18</v>
      </c>
      <c r="D58">
        <v>2375.4133728484398</v>
      </c>
      <c r="E58">
        <v>0</v>
      </c>
      <c r="F58">
        <v>0</v>
      </c>
      <c r="G58">
        <v>1424.5866271515499</v>
      </c>
      <c r="H58">
        <v>3800</v>
      </c>
      <c r="I58">
        <v>299.61690782195598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2" x14ac:dyDescent="0.3">
      <c r="A59" t="s">
        <v>75</v>
      </c>
      <c r="B59">
        <v>1</v>
      </c>
      <c r="C59" t="s">
        <v>18</v>
      </c>
      <c r="D59">
        <v>0</v>
      </c>
      <c r="E59">
        <v>0</v>
      </c>
      <c r="F59">
        <v>0</v>
      </c>
      <c r="G59">
        <v>7771.3570651904201</v>
      </c>
      <c r="H59">
        <v>7771.3570651904201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2" x14ac:dyDescent="0.3">
      <c r="A60" t="s">
        <v>76</v>
      </c>
      <c r="B60">
        <v>2</v>
      </c>
      <c r="C60" t="s">
        <v>18</v>
      </c>
      <c r="D60">
        <v>2925.9013827325898</v>
      </c>
      <c r="E60">
        <v>0</v>
      </c>
      <c r="F60">
        <v>0</v>
      </c>
      <c r="G60">
        <v>574.09861726740905</v>
      </c>
      <c r="H60">
        <v>3500</v>
      </c>
      <c r="I60">
        <v>20191.491094520399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22" x14ac:dyDescent="0.3">
      <c r="A61" t="s">
        <v>77</v>
      </c>
      <c r="B61">
        <v>3</v>
      </c>
      <c r="C61" t="s">
        <v>18</v>
      </c>
      <c r="D61">
        <v>8000</v>
      </c>
      <c r="E61">
        <v>0</v>
      </c>
      <c r="F61">
        <v>0</v>
      </c>
      <c r="G61">
        <v>0</v>
      </c>
      <c r="H61">
        <v>8000</v>
      </c>
      <c r="I61">
        <v>130103.17143362301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2" x14ac:dyDescent="0.3">
      <c r="A62" t="s">
        <v>78</v>
      </c>
      <c r="B62">
        <v>4</v>
      </c>
      <c r="C62" t="s">
        <v>18</v>
      </c>
      <c r="D62">
        <v>5037.0084049205097</v>
      </c>
      <c r="E62">
        <v>0</v>
      </c>
      <c r="F62">
        <v>0</v>
      </c>
      <c r="G62">
        <v>2362.9915950794798</v>
      </c>
      <c r="H62">
        <v>7400</v>
      </c>
      <c r="I62">
        <v>224970.10433206399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2" x14ac:dyDescent="0.3">
      <c r="A63" t="s">
        <v>79</v>
      </c>
      <c r="B63">
        <v>5</v>
      </c>
      <c r="C63" t="s">
        <v>18</v>
      </c>
      <c r="D63">
        <v>8000</v>
      </c>
      <c r="E63">
        <v>0</v>
      </c>
      <c r="F63">
        <v>0</v>
      </c>
      <c r="G63">
        <v>0</v>
      </c>
      <c r="H63">
        <v>8000</v>
      </c>
      <c r="I63">
        <v>290017.73641250801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22" x14ac:dyDescent="0.3">
      <c r="A64" t="s">
        <v>80</v>
      </c>
      <c r="B64">
        <v>6</v>
      </c>
      <c r="C64" t="s">
        <v>18</v>
      </c>
      <c r="D64">
        <v>1600</v>
      </c>
      <c r="E64">
        <v>0</v>
      </c>
      <c r="F64">
        <v>0</v>
      </c>
      <c r="G64">
        <v>0</v>
      </c>
      <c r="H64">
        <v>1600</v>
      </c>
      <c r="I64">
        <v>49131.7042962591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2" x14ac:dyDescent="0.3">
      <c r="A65" t="s">
        <v>81</v>
      </c>
      <c r="B65">
        <v>7</v>
      </c>
      <c r="C65" t="s">
        <v>18</v>
      </c>
      <c r="D65">
        <v>3000</v>
      </c>
      <c r="E65">
        <v>0</v>
      </c>
      <c r="F65">
        <v>0</v>
      </c>
      <c r="G65">
        <v>0</v>
      </c>
      <c r="H65">
        <v>3000</v>
      </c>
      <c r="I65">
        <v>354630.46541419998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2" x14ac:dyDescent="0.3">
      <c r="A66" t="s">
        <v>82</v>
      </c>
      <c r="B66">
        <v>8</v>
      </c>
      <c r="C66" t="s">
        <v>18</v>
      </c>
      <c r="D66">
        <v>4300</v>
      </c>
      <c r="E66">
        <v>0</v>
      </c>
      <c r="F66">
        <v>0</v>
      </c>
      <c r="G66">
        <v>0</v>
      </c>
      <c r="H66">
        <v>4300</v>
      </c>
      <c r="I66">
        <v>287806.83817963098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2" x14ac:dyDescent="0.3">
      <c r="A67" t="s">
        <v>83</v>
      </c>
      <c r="B67">
        <v>8</v>
      </c>
      <c r="C67" t="s">
        <v>18</v>
      </c>
      <c r="D67">
        <v>3400</v>
      </c>
      <c r="E67">
        <v>0</v>
      </c>
      <c r="F67">
        <v>0</v>
      </c>
      <c r="G67">
        <v>0</v>
      </c>
      <c r="H67">
        <v>3400</v>
      </c>
      <c r="I67">
        <v>520730.90712507197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133</v>
      </c>
    </row>
    <row r="68" spans="1:22" x14ac:dyDescent="0.3">
      <c r="A68" t="s">
        <v>84</v>
      </c>
      <c r="B68">
        <v>8</v>
      </c>
      <c r="C68" t="s">
        <v>18</v>
      </c>
      <c r="D68">
        <v>2000</v>
      </c>
      <c r="E68">
        <v>0</v>
      </c>
      <c r="F68">
        <v>0</v>
      </c>
      <c r="G68">
        <v>0</v>
      </c>
      <c r="H68">
        <v>2000</v>
      </c>
      <c r="I68">
        <v>100377.317196681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119</v>
      </c>
      <c r="S68" t="s">
        <v>120</v>
      </c>
      <c r="T68" t="s">
        <v>121</v>
      </c>
      <c r="U68" t="s">
        <v>122</v>
      </c>
      <c r="V68" t="s">
        <v>123</v>
      </c>
    </row>
    <row r="69" spans="1:22" x14ac:dyDescent="0.3">
      <c r="A69" t="s">
        <v>85</v>
      </c>
      <c r="B69">
        <v>8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>SUM(H56:H61)</f>
        <v>30471.357065190419</v>
      </c>
      <c r="S69">
        <f>SUM(H62:H65)</f>
        <v>20000</v>
      </c>
      <c r="T69">
        <f>SUM(H66:H69)</f>
        <v>9700</v>
      </c>
      <c r="U69">
        <f>SUM(H70:H72)</f>
        <v>6500</v>
      </c>
      <c r="V69">
        <f>SUM(H73:H75)</f>
        <v>3700</v>
      </c>
    </row>
    <row r="70" spans="1:22" x14ac:dyDescent="0.3">
      <c r="A70" t="s">
        <v>86</v>
      </c>
      <c r="B70">
        <v>9</v>
      </c>
      <c r="C70" t="s">
        <v>18</v>
      </c>
      <c r="D70">
        <v>1100</v>
      </c>
      <c r="E70">
        <v>0</v>
      </c>
      <c r="F70">
        <v>0</v>
      </c>
      <c r="G70">
        <v>0</v>
      </c>
      <c r="H70">
        <v>1100</v>
      </c>
      <c r="I70">
        <v>276195.24670794298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2" x14ac:dyDescent="0.3">
      <c r="A71" t="s">
        <v>87</v>
      </c>
      <c r="B71">
        <v>9</v>
      </c>
      <c r="C71" t="s">
        <v>18</v>
      </c>
      <c r="D71">
        <v>4600</v>
      </c>
      <c r="E71">
        <v>0</v>
      </c>
      <c r="F71">
        <v>0</v>
      </c>
      <c r="G71">
        <v>0</v>
      </c>
      <c r="H71">
        <v>4600</v>
      </c>
      <c r="I71">
        <v>347546.549450055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2" x14ac:dyDescent="0.3">
      <c r="A72" t="s">
        <v>88</v>
      </c>
      <c r="B72">
        <v>9</v>
      </c>
      <c r="C72" t="s">
        <v>18</v>
      </c>
      <c r="D72">
        <v>800</v>
      </c>
      <c r="E72">
        <v>0</v>
      </c>
      <c r="F72">
        <v>0</v>
      </c>
      <c r="G72">
        <v>0</v>
      </c>
      <c r="H72">
        <v>800</v>
      </c>
      <c r="I72">
        <v>296904.13378296199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2" x14ac:dyDescent="0.3">
      <c r="A73" t="s">
        <v>89</v>
      </c>
      <c r="B73">
        <v>10</v>
      </c>
      <c r="C73" t="s">
        <v>18</v>
      </c>
      <c r="D73">
        <v>168</v>
      </c>
      <c r="E73">
        <v>0</v>
      </c>
      <c r="F73">
        <v>0</v>
      </c>
      <c r="G73">
        <v>431.99999999999898</v>
      </c>
      <c r="H73">
        <v>600</v>
      </c>
      <c r="I73">
        <v>533535.29394074006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22" x14ac:dyDescent="0.3">
      <c r="A74" t="s">
        <v>90</v>
      </c>
      <c r="B74">
        <v>10</v>
      </c>
      <c r="C74" t="s">
        <v>18</v>
      </c>
      <c r="D74">
        <v>596.99245299468203</v>
      </c>
      <c r="E74">
        <v>0</v>
      </c>
      <c r="F74">
        <v>0</v>
      </c>
      <c r="G74">
        <v>203.00754700531701</v>
      </c>
      <c r="H74">
        <v>800</v>
      </c>
      <c r="I74">
        <v>277011.99896383798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2" x14ac:dyDescent="0.3">
      <c r="A75" t="s">
        <v>91</v>
      </c>
      <c r="B75">
        <v>10</v>
      </c>
      <c r="C75" t="s">
        <v>18</v>
      </c>
      <c r="D75">
        <v>544.70881151769197</v>
      </c>
      <c r="E75">
        <v>0</v>
      </c>
      <c r="F75">
        <v>0</v>
      </c>
      <c r="G75">
        <v>1755.2911884823</v>
      </c>
      <c r="H75">
        <v>2300</v>
      </c>
      <c r="I75">
        <v>644509.52562112303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22" x14ac:dyDescent="0.3">
      <c r="A76" t="s">
        <v>92</v>
      </c>
      <c r="B76">
        <v>1</v>
      </c>
      <c r="C76" t="s">
        <v>18</v>
      </c>
      <c r="D76">
        <v>52</v>
      </c>
      <c r="E76">
        <v>0</v>
      </c>
      <c r="F76">
        <v>0</v>
      </c>
      <c r="G76">
        <v>0</v>
      </c>
      <c r="H76">
        <v>52</v>
      </c>
      <c r="I76">
        <v>0</v>
      </c>
      <c r="J76">
        <v>104</v>
      </c>
      <c r="K76">
        <v>0</v>
      </c>
      <c r="L76">
        <v>0</v>
      </c>
      <c r="M76">
        <v>104</v>
      </c>
      <c r="N76">
        <v>0</v>
      </c>
      <c r="O76">
        <v>0</v>
      </c>
      <c r="P76">
        <v>0</v>
      </c>
      <c r="Q76">
        <v>0</v>
      </c>
    </row>
    <row r="77" spans="1:22" x14ac:dyDescent="0.3">
      <c r="A77" t="s">
        <v>93</v>
      </c>
      <c r="B77">
        <v>2</v>
      </c>
      <c r="C77" t="s">
        <v>18</v>
      </c>
      <c r="D77">
        <v>238.90180864672999</v>
      </c>
      <c r="E77">
        <v>0</v>
      </c>
      <c r="F77">
        <v>0</v>
      </c>
      <c r="G77">
        <v>123.83621393675899</v>
      </c>
      <c r="H77">
        <v>362.73802258349002</v>
      </c>
      <c r="I77">
        <v>0</v>
      </c>
      <c r="J77">
        <v>477.803617293461</v>
      </c>
      <c r="K77">
        <v>0</v>
      </c>
      <c r="L77">
        <v>247.67242787351901</v>
      </c>
      <c r="M77">
        <v>725.47604516698095</v>
      </c>
      <c r="N77">
        <v>0</v>
      </c>
      <c r="O77">
        <v>0</v>
      </c>
      <c r="P77">
        <v>0</v>
      </c>
      <c r="Q77">
        <v>0</v>
      </c>
    </row>
    <row r="78" spans="1:22" x14ac:dyDescent="0.3">
      <c r="A78" t="s">
        <v>94</v>
      </c>
      <c r="B78">
        <v>3</v>
      </c>
      <c r="C78" t="s">
        <v>18</v>
      </c>
      <c r="D78">
        <v>200</v>
      </c>
      <c r="E78">
        <v>0</v>
      </c>
      <c r="F78">
        <v>0</v>
      </c>
      <c r="G78">
        <v>0</v>
      </c>
      <c r="H78">
        <v>200</v>
      </c>
      <c r="I78">
        <v>0</v>
      </c>
      <c r="J78">
        <v>400</v>
      </c>
      <c r="K78">
        <v>0</v>
      </c>
      <c r="L78">
        <v>0</v>
      </c>
      <c r="M78">
        <v>400</v>
      </c>
      <c r="N78">
        <v>0</v>
      </c>
      <c r="O78">
        <v>0</v>
      </c>
      <c r="P78">
        <v>0</v>
      </c>
      <c r="Q78">
        <v>0</v>
      </c>
    </row>
    <row r="79" spans="1:22" x14ac:dyDescent="0.3">
      <c r="A79" t="s">
        <v>95</v>
      </c>
      <c r="B79">
        <v>4</v>
      </c>
      <c r="C79" t="s">
        <v>18</v>
      </c>
      <c r="D79">
        <v>0</v>
      </c>
      <c r="E79">
        <v>0</v>
      </c>
      <c r="F79">
        <v>0</v>
      </c>
      <c r="G79">
        <v>1558.09726129519</v>
      </c>
      <c r="H79">
        <v>1558.09726129519</v>
      </c>
      <c r="I79">
        <v>0</v>
      </c>
      <c r="J79">
        <v>0</v>
      </c>
      <c r="K79">
        <v>0</v>
      </c>
      <c r="L79">
        <v>3116.1945225903801</v>
      </c>
      <c r="M79">
        <v>3116.1945225903801</v>
      </c>
      <c r="N79">
        <v>0</v>
      </c>
      <c r="O79">
        <v>0</v>
      </c>
      <c r="P79">
        <v>0</v>
      </c>
      <c r="Q79">
        <v>0</v>
      </c>
    </row>
    <row r="80" spans="1:22" x14ac:dyDescent="0.3">
      <c r="A80" t="s">
        <v>96</v>
      </c>
      <c r="B80">
        <v>5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22" x14ac:dyDescent="0.3">
      <c r="A81" t="s">
        <v>97</v>
      </c>
      <c r="B81">
        <v>6</v>
      </c>
      <c r="C81" t="s">
        <v>18</v>
      </c>
      <c r="D81">
        <v>1014.95074487341</v>
      </c>
      <c r="E81">
        <v>0</v>
      </c>
      <c r="F81">
        <v>0</v>
      </c>
      <c r="G81">
        <v>705.54967385472105</v>
      </c>
      <c r="H81">
        <v>1720.5004187281399</v>
      </c>
      <c r="I81">
        <v>0</v>
      </c>
      <c r="J81">
        <v>2029.9014897468301</v>
      </c>
      <c r="K81">
        <v>0</v>
      </c>
      <c r="L81">
        <v>1411.0993477094401</v>
      </c>
      <c r="M81">
        <v>3441.0008374562799</v>
      </c>
      <c r="N81">
        <v>0</v>
      </c>
      <c r="O81">
        <v>0</v>
      </c>
      <c r="P81">
        <v>0</v>
      </c>
      <c r="Q81">
        <v>0</v>
      </c>
    </row>
    <row r="82" spans="1:22" x14ac:dyDescent="0.3">
      <c r="A82" t="s">
        <v>98</v>
      </c>
      <c r="B82">
        <v>7</v>
      </c>
      <c r="C82" t="s">
        <v>18</v>
      </c>
      <c r="D82">
        <v>310.32</v>
      </c>
      <c r="E82">
        <v>0</v>
      </c>
      <c r="F82">
        <v>0</v>
      </c>
      <c r="G82">
        <v>0</v>
      </c>
      <c r="H82">
        <v>310.32</v>
      </c>
      <c r="I82">
        <v>0</v>
      </c>
      <c r="J82">
        <v>620.64</v>
      </c>
      <c r="K82">
        <v>0</v>
      </c>
      <c r="L82">
        <v>0</v>
      </c>
      <c r="M82">
        <v>620.64</v>
      </c>
      <c r="N82">
        <v>0</v>
      </c>
      <c r="O82">
        <v>0</v>
      </c>
      <c r="P82">
        <v>0</v>
      </c>
      <c r="Q82">
        <v>0</v>
      </c>
    </row>
    <row r="83" spans="1:22" x14ac:dyDescent="0.3">
      <c r="A83" t="s">
        <v>99</v>
      </c>
      <c r="B83">
        <v>8</v>
      </c>
      <c r="C83" t="s">
        <v>18</v>
      </c>
      <c r="D83">
        <v>580.4</v>
      </c>
      <c r="E83">
        <v>0</v>
      </c>
      <c r="F83">
        <v>0</v>
      </c>
      <c r="G83">
        <v>0</v>
      </c>
      <c r="H83">
        <v>580.4</v>
      </c>
      <c r="I83">
        <v>0</v>
      </c>
      <c r="J83">
        <v>1160.8</v>
      </c>
      <c r="K83">
        <v>0</v>
      </c>
      <c r="L83">
        <v>0</v>
      </c>
      <c r="M83">
        <v>1160.8</v>
      </c>
      <c r="N83">
        <v>0</v>
      </c>
      <c r="O83">
        <v>0</v>
      </c>
      <c r="P83">
        <v>0</v>
      </c>
      <c r="Q83">
        <v>0</v>
      </c>
    </row>
    <row r="84" spans="1:22" x14ac:dyDescent="0.3">
      <c r="A84" t="s">
        <v>100</v>
      </c>
      <c r="B84">
        <v>9</v>
      </c>
      <c r="C84" t="s">
        <v>18</v>
      </c>
      <c r="D84">
        <v>512.42999999999995</v>
      </c>
      <c r="E84">
        <v>0</v>
      </c>
      <c r="F84">
        <v>0</v>
      </c>
      <c r="G84">
        <v>0</v>
      </c>
      <c r="H84">
        <v>512.42999999999995</v>
      </c>
      <c r="I84">
        <v>0</v>
      </c>
      <c r="J84">
        <v>1024.8599999999999</v>
      </c>
      <c r="K84">
        <v>0</v>
      </c>
      <c r="L84">
        <v>0</v>
      </c>
      <c r="M84">
        <v>1024.8599999999999</v>
      </c>
      <c r="N84">
        <v>0</v>
      </c>
      <c r="O84">
        <v>0</v>
      </c>
      <c r="P84">
        <v>0</v>
      </c>
      <c r="Q84">
        <v>0</v>
      </c>
    </row>
    <row r="85" spans="1:22" x14ac:dyDescent="0.3">
      <c r="A85" t="s">
        <v>101</v>
      </c>
      <c r="B85">
        <v>10</v>
      </c>
      <c r="C85" t="s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22" x14ac:dyDescent="0.3">
      <c r="A86" t="s">
        <v>102</v>
      </c>
      <c r="B86">
        <v>1</v>
      </c>
      <c r="C86" t="s">
        <v>18</v>
      </c>
      <c r="D86">
        <v>0</v>
      </c>
      <c r="E86">
        <v>0</v>
      </c>
      <c r="F86">
        <v>0</v>
      </c>
      <c r="G86">
        <v>874.75075371132596</v>
      </c>
      <c r="H86">
        <v>874.75075371132596</v>
      </c>
      <c r="I86">
        <v>0</v>
      </c>
      <c r="J86">
        <v>0</v>
      </c>
      <c r="K86">
        <v>0</v>
      </c>
      <c r="L86">
        <v>9266.5965314390196</v>
      </c>
      <c r="M86">
        <v>9266.5965314390196</v>
      </c>
      <c r="N86">
        <v>0</v>
      </c>
      <c r="O86">
        <v>0</v>
      </c>
      <c r="P86">
        <v>0</v>
      </c>
      <c r="Q86">
        <v>0</v>
      </c>
    </row>
    <row r="87" spans="1:22" x14ac:dyDescent="0.3">
      <c r="A87" t="s">
        <v>103</v>
      </c>
      <c r="B87">
        <v>2</v>
      </c>
      <c r="C87" t="s">
        <v>18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125</v>
      </c>
    </row>
    <row r="88" spans="1:22" x14ac:dyDescent="0.3">
      <c r="A88" t="s">
        <v>104</v>
      </c>
      <c r="B88">
        <v>3</v>
      </c>
      <c r="C88" t="s">
        <v>18</v>
      </c>
      <c r="D88">
        <v>1303.1972867555301</v>
      </c>
      <c r="E88">
        <v>0</v>
      </c>
      <c r="F88">
        <v>0</v>
      </c>
      <c r="G88">
        <v>696.80271324446301</v>
      </c>
      <c r="H88">
        <v>2000</v>
      </c>
      <c r="I88">
        <v>19943.084831517201</v>
      </c>
      <c r="J88">
        <v>10425.5782940442</v>
      </c>
      <c r="K88">
        <v>0</v>
      </c>
      <c r="L88">
        <v>17574.421705955701</v>
      </c>
      <c r="M88">
        <v>28000</v>
      </c>
      <c r="N88">
        <v>0</v>
      </c>
      <c r="O88">
        <v>0</v>
      </c>
      <c r="P88">
        <v>0</v>
      </c>
      <c r="Q88">
        <v>0</v>
      </c>
      <c r="R88" t="s">
        <v>119</v>
      </c>
      <c r="S88" t="s">
        <v>120</v>
      </c>
      <c r="T88" t="s">
        <v>121</v>
      </c>
      <c r="U88" t="s">
        <v>122</v>
      </c>
      <c r="V88" t="s">
        <v>123</v>
      </c>
    </row>
    <row r="89" spans="1:22" x14ac:dyDescent="0.3">
      <c r="A89" t="s">
        <v>105</v>
      </c>
      <c r="B89">
        <v>4</v>
      </c>
      <c r="C89" t="s">
        <v>18</v>
      </c>
      <c r="D89">
        <v>847.87901583486303</v>
      </c>
      <c r="E89">
        <v>0</v>
      </c>
      <c r="F89">
        <v>0</v>
      </c>
      <c r="G89">
        <v>1402.12098416513</v>
      </c>
      <c r="H89">
        <v>2250</v>
      </c>
      <c r="I89">
        <v>80006.701646116606</v>
      </c>
      <c r="J89">
        <v>7923.7061525694699</v>
      </c>
      <c r="K89">
        <v>0</v>
      </c>
      <c r="L89">
        <v>23359.073866457202</v>
      </c>
      <c r="M89">
        <v>31282.780019026599</v>
      </c>
      <c r="N89">
        <v>0</v>
      </c>
      <c r="O89">
        <v>0</v>
      </c>
      <c r="P89">
        <v>0</v>
      </c>
      <c r="Q89">
        <v>0</v>
      </c>
      <c r="R89">
        <f>SUM(H77:H79)</f>
        <v>2120.83528387868</v>
      </c>
      <c r="S89">
        <f>SUM(H79:H82)</f>
        <v>3588.9176800233304</v>
      </c>
      <c r="T89">
        <f>H83</f>
        <v>580.4</v>
      </c>
      <c r="U89">
        <f>H84</f>
        <v>512.42999999999995</v>
      </c>
      <c r="V89">
        <f>H85</f>
        <v>0</v>
      </c>
    </row>
    <row r="90" spans="1:22" x14ac:dyDescent="0.3">
      <c r="A90" t="s">
        <v>106</v>
      </c>
      <c r="B90">
        <v>5</v>
      </c>
      <c r="C90" t="s">
        <v>18</v>
      </c>
      <c r="D90">
        <v>2000</v>
      </c>
      <c r="E90">
        <v>0</v>
      </c>
      <c r="F90">
        <v>0</v>
      </c>
      <c r="G90">
        <v>0</v>
      </c>
      <c r="H90">
        <v>2000</v>
      </c>
      <c r="I90">
        <v>32298.252030789401</v>
      </c>
      <c r="J90">
        <v>16992.352039642999</v>
      </c>
      <c r="K90">
        <v>0</v>
      </c>
      <c r="L90">
        <v>4708.1323923342197</v>
      </c>
      <c r="M90">
        <v>21700.484431977198</v>
      </c>
      <c r="N90">
        <v>0</v>
      </c>
      <c r="O90">
        <v>0</v>
      </c>
      <c r="P90">
        <v>0</v>
      </c>
      <c r="Q90">
        <v>0</v>
      </c>
    </row>
    <row r="91" spans="1:22" x14ac:dyDescent="0.3">
      <c r="A91" t="s">
        <v>107</v>
      </c>
      <c r="B91">
        <v>6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2" x14ac:dyDescent="0.3">
      <c r="A92" t="s">
        <v>108</v>
      </c>
      <c r="B92">
        <v>7</v>
      </c>
      <c r="C92" t="s">
        <v>18</v>
      </c>
      <c r="D92">
        <v>720.99208708083995</v>
      </c>
      <c r="E92">
        <v>0</v>
      </c>
      <c r="F92">
        <v>0</v>
      </c>
      <c r="G92">
        <v>0</v>
      </c>
      <c r="H92">
        <v>720.99208708083995</v>
      </c>
      <c r="I92">
        <v>0</v>
      </c>
      <c r="J92">
        <v>9680</v>
      </c>
      <c r="K92">
        <v>0</v>
      </c>
      <c r="L92">
        <v>0</v>
      </c>
      <c r="M92">
        <v>9680</v>
      </c>
      <c r="N92">
        <v>0</v>
      </c>
      <c r="O92">
        <v>0</v>
      </c>
      <c r="P92">
        <v>0</v>
      </c>
      <c r="Q92">
        <v>0</v>
      </c>
    </row>
    <row r="93" spans="1:22" x14ac:dyDescent="0.3">
      <c r="A93" t="s">
        <v>109</v>
      </c>
      <c r="B93">
        <v>8</v>
      </c>
      <c r="C93" t="s">
        <v>18</v>
      </c>
      <c r="D93">
        <v>1763.8389394614901</v>
      </c>
      <c r="E93">
        <v>0</v>
      </c>
      <c r="F93">
        <v>0</v>
      </c>
      <c r="G93">
        <v>0</v>
      </c>
      <c r="H93">
        <v>1763.8389394614901</v>
      </c>
      <c r="I93">
        <v>0</v>
      </c>
      <c r="J93">
        <v>14985.8861002801</v>
      </c>
      <c r="K93">
        <v>0</v>
      </c>
      <c r="L93">
        <v>3558.8886082470099</v>
      </c>
      <c r="M93">
        <v>18544.7747085271</v>
      </c>
      <c r="N93">
        <v>0</v>
      </c>
      <c r="O93">
        <v>0</v>
      </c>
      <c r="P93">
        <v>0</v>
      </c>
      <c r="Q93">
        <v>0</v>
      </c>
    </row>
    <row r="94" spans="1:22" x14ac:dyDescent="0.3">
      <c r="A94" t="s">
        <v>110</v>
      </c>
      <c r="B94">
        <v>9</v>
      </c>
      <c r="C94" t="s">
        <v>18</v>
      </c>
      <c r="D94">
        <v>900</v>
      </c>
      <c r="E94">
        <v>0</v>
      </c>
      <c r="F94">
        <v>0</v>
      </c>
      <c r="G94">
        <v>0</v>
      </c>
      <c r="H94">
        <v>900</v>
      </c>
      <c r="I94">
        <v>22766.928107847001</v>
      </c>
      <c r="J94">
        <v>7487.8366985145303</v>
      </c>
      <c r="K94">
        <v>0</v>
      </c>
      <c r="L94">
        <v>2512.1633014854601</v>
      </c>
      <c r="M94">
        <v>10000</v>
      </c>
      <c r="N94">
        <v>0</v>
      </c>
      <c r="O94">
        <v>0</v>
      </c>
      <c r="P94">
        <v>0</v>
      </c>
      <c r="Q94">
        <v>0</v>
      </c>
    </row>
    <row r="95" spans="1:22" x14ac:dyDescent="0.3">
      <c r="A95" t="s">
        <v>111</v>
      </c>
      <c r="B95">
        <v>10</v>
      </c>
      <c r="C95" t="s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22" x14ac:dyDescent="0.3">
      <c r="A96" t="s">
        <v>112</v>
      </c>
      <c r="B96">
        <v>1</v>
      </c>
      <c r="C96" t="s">
        <v>18</v>
      </c>
      <c r="D96">
        <v>250</v>
      </c>
      <c r="E96">
        <v>0</v>
      </c>
      <c r="F96">
        <v>0</v>
      </c>
      <c r="G96">
        <v>0</v>
      </c>
      <c r="H96">
        <v>250</v>
      </c>
      <c r="I96">
        <v>0</v>
      </c>
      <c r="J96">
        <v>2000</v>
      </c>
      <c r="K96">
        <v>0</v>
      </c>
      <c r="L96">
        <v>0</v>
      </c>
      <c r="M96">
        <v>2000</v>
      </c>
      <c r="N96">
        <v>0</v>
      </c>
      <c r="O96">
        <v>0</v>
      </c>
      <c r="P96">
        <v>0</v>
      </c>
      <c r="Q96">
        <v>0</v>
      </c>
    </row>
    <row r="97" spans="1:22" x14ac:dyDescent="0.3">
      <c r="A97" t="s">
        <v>113</v>
      </c>
      <c r="B97">
        <v>7</v>
      </c>
      <c r="C97" t="s">
        <v>18</v>
      </c>
      <c r="D97">
        <v>2040</v>
      </c>
      <c r="E97">
        <v>0</v>
      </c>
      <c r="F97">
        <v>0</v>
      </c>
      <c r="G97">
        <v>0</v>
      </c>
      <c r="H97">
        <v>2040</v>
      </c>
      <c r="I97">
        <v>0</v>
      </c>
      <c r="J97">
        <v>342720</v>
      </c>
      <c r="K97">
        <v>0</v>
      </c>
      <c r="L97">
        <v>0</v>
      </c>
      <c r="M97">
        <v>342720</v>
      </c>
      <c r="N97">
        <v>0</v>
      </c>
      <c r="O97">
        <v>0</v>
      </c>
      <c r="P97">
        <v>0</v>
      </c>
      <c r="Q97">
        <v>0</v>
      </c>
    </row>
    <row r="98" spans="1:22" x14ac:dyDescent="0.3">
      <c r="A98" t="s">
        <v>114</v>
      </c>
      <c r="B98">
        <v>10</v>
      </c>
      <c r="C98" t="s">
        <v>18</v>
      </c>
      <c r="D98">
        <v>2750</v>
      </c>
      <c r="E98">
        <v>0</v>
      </c>
      <c r="F98">
        <v>0</v>
      </c>
      <c r="G98">
        <v>0</v>
      </c>
      <c r="H98">
        <v>2750</v>
      </c>
      <c r="I98">
        <v>0</v>
      </c>
      <c r="J98">
        <v>63000</v>
      </c>
      <c r="K98">
        <v>0</v>
      </c>
      <c r="L98">
        <v>0</v>
      </c>
      <c r="M98">
        <v>63000</v>
      </c>
      <c r="N98">
        <v>0</v>
      </c>
      <c r="O98">
        <v>0</v>
      </c>
      <c r="P98">
        <v>0</v>
      </c>
      <c r="Q98">
        <v>0</v>
      </c>
    </row>
    <row r="99" spans="1:22" x14ac:dyDescent="0.3">
      <c r="A99" t="s">
        <v>115</v>
      </c>
      <c r="B99" t="s">
        <v>116</v>
      </c>
      <c r="C99" t="s">
        <v>116</v>
      </c>
      <c r="D99">
        <v>143494.565295871</v>
      </c>
      <c r="E99">
        <v>140.62690739111599</v>
      </c>
      <c r="F99">
        <v>0</v>
      </c>
      <c r="G99">
        <v>46527.523613846701</v>
      </c>
      <c r="H99">
        <v>189881.462002327</v>
      </c>
      <c r="I99" t="s">
        <v>116</v>
      </c>
      <c r="J99">
        <v>481033.364392091</v>
      </c>
      <c r="K99">
        <v>0</v>
      </c>
      <c r="L99">
        <v>65754.242704092001</v>
      </c>
      <c r="M99">
        <v>546787.607096183</v>
      </c>
      <c r="N99">
        <v>0</v>
      </c>
      <c r="O99">
        <v>0</v>
      </c>
      <c r="P99">
        <v>0</v>
      </c>
      <c r="Q99">
        <v>0</v>
      </c>
      <c r="R99" t="s">
        <v>118</v>
      </c>
    </row>
    <row r="100" spans="1:22" x14ac:dyDescent="0.3">
      <c r="R100" t="s">
        <v>119</v>
      </c>
    </row>
    <row r="101" spans="1:22" x14ac:dyDescent="0.3">
      <c r="R101">
        <f>SUM(M76:M78)</f>
        <v>1229.4760451669808</v>
      </c>
      <c r="S101">
        <f>SUM(M79:M82)</f>
        <v>7177.8353600466608</v>
      </c>
      <c r="T101">
        <f>M83</f>
        <v>1160.8</v>
      </c>
      <c r="U101">
        <f>M84</f>
        <v>1024.8599999999999</v>
      </c>
      <c r="V101">
        <f>M85</f>
        <v>0</v>
      </c>
    </row>
    <row r="103" spans="1:22" x14ac:dyDescent="0.3">
      <c r="R103" t="s">
        <v>127</v>
      </c>
    </row>
    <row r="104" spans="1:22" x14ac:dyDescent="0.3">
      <c r="R104" t="s">
        <v>119</v>
      </c>
      <c r="S104" t="s">
        <v>120</v>
      </c>
      <c r="T104" t="s">
        <v>121</v>
      </c>
      <c r="U104" t="s">
        <v>122</v>
      </c>
      <c r="V104" t="s">
        <v>123</v>
      </c>
    </row>
    <row r="105" spans="1:22" x14ac:dyDescent="0.3">
      <c r="R105">
        <f>SUM(H86:H88)+H96</f>
        <v>3124.7507537113261</v>
      </c>
      <c r="S105">
        <f>SUM(H89:H92,H97)</f>
        <v>7010.9920870808401</v>
      </c>
      <c r="T105">
        <f>H93</f>
        <v>1763.8389394614901</v>
      </c>
      <c r="U105">
        <f>H94</f>
        <v>900</v>
      </c>
      <c r="V105">
        <f>H95+H98</f>
        <v>2750</v>
      </c>
    </row>
    <row r="109" spans="1:22" x14ac:dyDescent="0.3">
      <c r="R109" t="s">
        <v>118</v>
      </c>
    </row>
    <row r="110" spans="1:22" x14ac:dyDescent="0.3">
      <c r="R110" t="s">
        <v>119</v>
      </c>
      <c r="S110" t="s">
        <v>120</v>
      </c>
      <c r="T110" t="s">
        <v>121</v>
      </c>
      <c r="U110" t="s">
        <v>122</v>
      </c>
      <c r="V110" t="s">
        <v>123</v>
      </c>
    </row>
    <row r="111" spans="1:22" x14ac:dyDescent="0.3">
      <c r="R111">
        <f>SUM(M86:M88)+M96</f>
        <v>39266.59653143902</v>
      </c>
      <c r="S111">
        <f>SUM(M89:M92)+M97</f>
        <v>405383.26445100381</v>
      </c>
      <c r="T111">
        <f>M93</f>
        <v>18544.7747085271</v>
      </c>
      <c r="U111">
        <f>M94</f>
        <v>10000</v>
      </c>
      <c r="V111">
        <f>M96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Oliverio</cp:lastModifiedBy>
  <dcterms:created xsi:type="dcterms:W3CDTF">2024-08-07T22:15:02Z</dcterms:created>
  <dcterms:modified xsi:type="dcterms:W3CDTF">2024-08-07T22:25:53Z</dcterms:modified>
</cp:coreProperties>
</file>