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Programming\AI, Ml, data\Chem Eng RL\DistillationTrain-Gym\SAC\BFDs\CONFIG 0\"/>
    </mc:Choice>
  </mc:AlternateContent>
  <xr:revisionPtr revIDLastSave="0" documentId="13_ncr:1_{C2016A56-F957-4585-A825-5058D3FCE9E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Best" sheetId="1" r:id="rId1"/>
    <sheet name="ea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G17" i="2" s="1"/>
  <c r="C7" i="2"/>
  <c r="C6" i="2"/>
  <c r="G6" i="2" s="1"/>
  <c r="C5" i="2"/>
  <c r="D5" i="2" s="1"/>
  <c r="C4" i="2"/>
  <c r="G4" i="2" s="1"/>
  <c r="G8" i="2"/>
  <c r="G7" i="2"/>
  <c r="D7" i="2"/>
  <c r="D4" i="2"/>
  <c r="G3" i="2"/>
  <c r="G5" i="2" l="1"/>
  <c r="G10" i="2" s="1"/>
  <c r="G16" i="2" s="1"/>
  <c r="D6" i="2"/>
  <c r="D8" i="2"/>
  <c r="G17" i="1"/>
  <c r="G16" i="1"/>
  <c r="J14" i="1"/>
  <c r="G4" i="1"/>
  <c r="G6" i="1"/>
  <c r="G3" i="1"/>
  <c r="C8" i="1"/>
  <c r="D8" i="1" s="1"/>
  <c r="C7" i="1"/>
  <c r="D7" i="1" s="1"/>
  <c r="C6" i="1"/>
  <c r="D6" i="1" s="1"/>
  <c r="D4" i="1"/>
  <c r="C5" i="1"/>
  <c r="D5" i="1" s="1"/>
  <c r="G8" i="1" l="1"/>
  <c r="G7" i="1"/>
  <c r="G5" i="1"/>
  <c r="G10" i="1" s="1"/>
</calcChain>
</file>

<file path=xl/sharedStrings.xml><?xml version="1.0" encoding="utf-8"?>
<sst xmlns="http://schemas.openxmlformats.org/spreadsheetml/2006/main" count="46" uniqueCount="17">
  <si>
    <t>Compounds</t>
  </si>
  <si>
    <t>Ethane</t>
  </si>
  <si>
    <t>Propane</t>
  </si>
  <si>
    <t>Isobutane</t>
  </si>
  <si>
    <t>N-butane</t>
  </si>
  <si>
    <t>Isopentane</t>
  </si>
  <si>
    <t>N-pentane</t>
  </si>
  <si>
    <t>In (mol/s)</t>
  </si>
  <si>
    <t>Out as product (mol/s)</t>
  </si>
  <si>
    <t>Recovery</t>
  </si>
  <si>
    <t>Prices</t>
  </si>
  <si>
    <t>Revenue</t>
  </si>
  <si>
    <t>Revenue ($M)</t>
  </si>
  <si>
    <t xml:space="preserve">Total </t>
  </si>
  <si>
    <t>Column Costs</t>
  </si>
  <si>
    <t>Total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</si>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</sst>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G35" sqref="G35"/>
    </sheetView>
  </sheetViews>
  <sheetFormatPr defaultRowHeight="14.4" x14ac:dyDescent="0.3"/>
  <cols>
    <col min="1" max="1" width="10.6640625" bestFit="1" customWidth="1"/>
    <col min="3" max="3" width="19.44140625" bestFit="1" customWidth="1"/>
    <col min="7" max="7" width="9.5546875" bestFit="1" customWidth="1"/>
  </cols>
  <sheetData>
    <row r="1" spans="1:10" x14ac:dyDescent="0.3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12</v>
      </c>
      <c r="J1" t="s">
        <v>14</v>
      </c>
    </row>
    <row r="2" spans="1:10" x14ac:dyDescent="0.3">
      <c r="J2">
        <v>37</v>
      </c>
    </row>
    <row r="3" spans="1:10" x14ac:dyDescent="0.3">
      <c r="A3" t="s">
        <v>1</v>
      </c>
      <c r="B3">
        <v>16.71</v>
      </c>
      <c r="C3">
        <v>0</v>
      </c>
      <c r="F3">
        <v>3.75714E-3</v>
      </c>
      <c r="G3">
        <f>F3*C3*3600*8000/1000000</f>
        <v>0</v>
      </c>
      <c r="J3">
        <v>25.3</v>
      </c>
    </row>
    <row r="4" spans="1:10" x14ac:dyDescent="0.3">
      <c r="A4" t="s">
        <v>2</v>
      </c>
      <c r="B4">
        <v>1109.71</v>
      </c>
      <c r="C4">
        <v>1097</v>
      </c>
      <c r="D4" s="1">
        <f>C4/B4</f>
        <v>0.98854655720864004</v>
      </c>
      <c r="F4">
        <v>8.9947699999999992E-3</v>
      </c>
      <c r="G4">
        <f t="shared" ref="G4:G8" si="0">F4*C4*3600*8000/1000000</f>
        <v>284.17716547199996</v>
      </c>
      <c r="J4">
        <v>19.399999999999999</v>
      </c>
    </row>
    <row r="5" spans="1:10" x14ac:dyDescent="0.3">
      <c r="A5" t="s">
        <v>3</v>
      </c>
      <c r="B5">
        <v>1197.6199999999999</v>
      </c>
      <c r="C5">
        <f>103 + 1062.42</f>
        <v>1165.42</v>
      </c>
      <c r="D5" s="1">
        <f t="shared" ref="D5:D8" si="1">C5/B5</f>
        <v>0.97311334146056361</v>
      </c>
      <c r="F5">
        <v>1.5789270000000001E-2</v>
      </c>
      <c r="G5">
        <f t="shared" si="0"/>
        <v>529.95257404992003</v>
      </c>
      <c r="J5">
        <v>3.9</v>
      </c>
    </row>
    <row r="6" spans="1:10" x14ac:dyDescent="0.3">
      <c r="A6" t="s">
        <v>4</v>
      </c>
      <c r="B6">
        <v>515.75</v>
      </c>
      <c r="C6">
        <f>38.1+162+67+203</f>
        <v>470.1</v>
      </c>
      <c r="D6" s="1">
        <f t="shared" si="1"/>
        <v>0.91148812409112945</v>
      </c>
      <c r="F6">
        <v>1.445106E-2</v>
      </c>
      <c r="G6">
        <f t="shared" si="0"/>
        <v>195.6511672128</v>
      </c>
      <c r="J6">
        <v>3.3</v>
      </c>
    </row>
    <row r="7" spans="1:10" x14ac:dyDescent="0.3">
      <c r="A7" t="s">
        <v>5</v>
      </c>
      <c r="B7">
        <v>344.28</v>
      </c>
      <c r="C7">
        <f>208+50+85</f>
        <v>343</v>
      </c>
      <c r="D7" s="1">
        <f t="shared" si="1"/>
        <v>0.9962820959683979</v>
      </c>
      <c r="F7">
        <v>3.9296600000000001E-2</v>
      </c>
      <c r="G7">
        <f t="shared" si="0"/>
        <v>388.18753344000004</v>
      </c>
      <c r="J7">
        <v>6.7</v>
      </c>
    </row>
    <row r="8" spans="1:10" x14ac:dyDescent="0.3">
      <c r="A8" t="s">
        <v>6</v>
      </c>
      <c r="B8">
        <v>173.14</v>
      </c>
      <c r="C8">
        <f>115+53</f>
        <v>168</v>
      </c>
      <c r="D8" s="1">
        <f t="shared" si="1"/>
        <v>0.97031304146933128</v>
      </c>
      <c r="F8">
        <v>3.9296600000000001E-2</v>
      </c>
      <c r="G8">
        <f t="shared" si="0"/>
        <v>190.13266944</v>
      </c>
      <c r="J8">
        <v>4.24</v>
      </c>
    </row>
    <row r="9" spans="1:10" x14ac:dyDescent="0.3">
      <c r="J9">
        <v>2.15</v>
      </c>
    </row>
    <row r="10" spans="1:10" x14ac:dyDescent="0.3">
      <c r="F10" t="s">
        <v>13</v>
      </c>
      <c r="G10">
        <f>SUM(G3:G8)</f>
        <v>1588.1011096147199</v>
      </c>
      <c r="J10">
        <v>7.63</v>
      </c>
    </row>
    <row r="11" spans="1:10" x14ac:dyDescent="0.3">
      <c r="J11">
        <v>4.7300000000000004</v>
      </c>
    </row>
    <row r="12" spans="1:10" x14ac:dyDescent="0.3">
      <c r="J12">
        <v>2.79</v>
      </c>
    </row>
    <row r="13" spans="1:10" x14ac:dyDescent="0.3">
      <c r="J13">
        <v>1.7</v>
      </c>
    </row>
    <row r="14" spans="1:10" x14ac:dyDescent="0.3">
      <c r="I14" t="s">
        <v>15</v>
      </c>
      <c r="J14">
        <f>SUM(J2:J13)</f>
        <v>118.84</v>
      </c>
    </row>
    <row r="15" spans="1:10" x14ac:dyDescent="0.3">
      <c r="B15" t="s">
        <v>9</v>
      </c>
    </row>
    <row r="16" spans="1:10" x14ac:dyDescent="0.3">
      <c r="A16" t="s">
        <v>2</v>
      </c>
      <c r="B16" s="1">
        <v>0.98854655720864004</v>
      </c>
      <c r="D16" s="1"/>
      <c r="F16" t="s">
        <v>11</v>
      </c>
      <c r="G16" s="2">
        <f>G10</f>
        <v>1588.1011096147199</v>
      </c>
    </row>
    <row r="17" spans="1:7" x14ac:dyDescent="0.3">
      <c r="A17" t="s">
        <v>3</v>
      </c>
      <c r="B17" s="1">
        <v>0.97311334146056361</v>
      </c>
      <c r="D17" s="1"/>
      <c r="F17" t="s">
        <v>16</v>
      </c>
      <c r="G17" s="2">
        <f>J14</f>
        <v>118.84</v>
      </c>
    </row>
    <row r="18" spans="1:7" x14ac:dyDescent="0.3">
      <c r="A18" t="s">
        <v>4</v>
      </c>
      <c r="B18" s="1">
        <v>0.91148812409112945</v>
      </c>
      <c r="D18" s="1"/>
    </row>
    <row r="19" spans="1:7" x14ac:dyDescent="0.3">
      <c r="A19" t="s">
        <v>5</v>
      </c>
      <c r="B19" s="1">
        <v>0.9962820959683979</v>
      </c>
      <c r="D19" s="1"/>
    </row>
    <row r="20" spans="1:7" x14ac:dyDescent="0.3">
      <c r="A20" t="s">
        <v>6</v>
      </c>
      <c r="B20" s="1">
        <v>0.97031304146933128</v>
      </c>
      <c r="D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F0D6-7FA0-4FE6-8B8C-2A5AD7440E32}">
  <dimension ref="A1:J20"/>
  <sheetViews>
    <sheetView tabSelected="1" zoomScale="130" zoomScaleNormal="130" workbookViewId="0">
      <selection activeCell="D4" sqref="D4"/>
    </sheetView>
  </sheetViews>
  <sheetFormatPr defaultRowHeight="14.4" x14ac:dyDescent="0.3"/>
  <cols>
    <col min="1" max="1" width="10.6640625" bestFit="1" customWidth="1"/>
    <col min="3" max="3" width="19.44140625" bestFit="1" customWidth="1"/>
    <col min="7" max="7" width="9.5546875" bestFit="1" customWidth="1"/>
  </cols>
  <sheetData>
    <row r="1" spans="1:10" x14ac:dyDescent="0.3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12</v>
      </c>
      <c r="J1" t="s">
        <v>14</v>
      </c>
    </row>
    <row r="2" spans="1:10" x14ac:dyDescent="0.3">
      <c r="J2">
        <v>34.85</v>
      </c>
    </row>
    <row r="3" spans="1:10" x14ac:dyDescent="0.3">
      <c r="A3" t="s">
        <v>1</v>
      </c>
      <c r="B3">
        <v>16.71</v>
      </c>
      <c r="C3">
        <v>0</v>
      </c>
      <c r="F3">
        <v>3.75714E-3</v>
      </c>
      <c r="G3">
        <f>F3*C3*3600*8000/1000000</f>
        <v>0</v>
      </c>
      <c r="J3">
        <v>267</v>
      </c>
    </row>
    <row r="4" spans="1:10" x14ac:dyDescent="0.3">
      <c r="A4" t="s">
        <v>2</v>
      </c>
      <c r="B4">
        <v>1109.71</v>
      </c>
      <c r="C4">
        <f>721+96+212</f>
        <v>1029</v>
      </c>
      <c r="D4" s="1">
        <f>C4/B4</f>
        <v>0.92726928657036523</v>
      </c>
      <c r="F4">
        <v>8.9947699999999992E-3</v>
      </c>
      <c r="G4">
        <f t="shared" ref="G4:G8" si="0">F4*C4*3600*8000/1000000</f>
        <v>266.56180790399998</v>
      </c>
      <c r="J4">
        <v>42</v>
      </c>
    </row>
    <row r="5" spans="1:10" x14ac:dyDescent="0.3">
      <c r="A5" t="s">
        <v>3</v>
      </c>
      <c r="B5">
        <v>1197.6199999999999</v>
      </c>
      <c r="C5">
        <f>128+466</f>
        <v>594</v>
      </c>
      <c r="D5" s="1">
        <f t="shared" ref="D5:D8" si="1">C5/B5</f>
        <v>0.49598370100699724</v>
      </c>
      <c r="F5">
        <v>1.5789270000000001E-2</v>
      </c>
      <c r="G5">
        <f t="shared" si="0"/>
        <v>270.110199744</v>
      </c>
      <c r="J5">
        <v>61</v>
      </c>
    </row>
    <row r="6" spans="1:10" x14ac:dyDescent="0.3">
      <c r="A6" t="s">
        <v>4</v>
      </c>
      <c r="B6">
        <v>515.75</v>
      </c>
      <c r="C6">
        <f>302+2</f>
        <v>304</v>
      </c>
      <c r="D6" s="1">
        <f t="shared" si="1"/>
        <v>0.58943286476005818</v>
      </c>
      <c r="F6">
        <v>1.445106E-2</v>
      </c>
      <c r="G6">
        <f t="shared" si="0"/>
        <v>126.52192051200001</v>
      </c>
      <c r="J6">
        <v>213</v>
      </c>
    </row>
    <row r="7" spans="1:10" x14ac:dyDescent="0.3">
      <c r="A7" t="s">
        <v>5</v>
      </c>
      <c r="B7">
        <v>344.28</v>
      </c>
      <c r="C7">
        <f>72+72</f>
        <v>144</v>
      </c>
      <c r="D7" s="1">
        <f t="shared" si="1"/>
        <v>0.41826420355524574</v>
      </c>
      <c r="F7">
        <v>3.9296600000000001E-2</v>
      </c>
      <c r="G7">
        <f t="shared" si="0"/>
        <v>162.97085952</v>
      </c>
      <c r="J7">
        <v>14.62</v>
      </c>
    </row>
    <row r="8" spans="1:10" x14ac:dyDescent="0.3">
      <c r="A8" t="s">
        <v>6</v>
      </c>
      <c r="B8">
        <v>173.14</v>
      </c>
      <c r="C8">
        <v>0</v>
      </c>
      <c r="D8" s="1">
        <f t="shared" si="1"/>
        <v>0</v>
      </c>
      <c r="F8">
        <v>3.9296600000000001E-2</v>
      </c>
      <c r="G8">
        <f t="shared" si="0"/>
        <v>0</v>
      </c>
      <c r="J8">
        <v>6.51</v>
      </c>
    </row>
    <row r="9" spans="1:10" x14ac:dyDescent="0.3">
      <c r="J9">
        <v>13</v>
      </c>
    </row>
    <row r="10" spans="1:10" x14ac:dyDescent="0.3">
      <c r="F10" t="s">
        <v>13</v>
      </c>
      <c r="G10">
        <f>SUM(G3:G8)</f>
        <v>826.16478768000002</v>
      </c>
      <c r="J10">
        <v>8</v>
      </c>
    </row>
    <row r="11" spans="1:10" x14ac:dyDescent="0.3">
      <c r="J11">
        <v>6.5</v>
      </c>
    </row>
    <row r="12" spans="1:10" x14ac:dyDescent="0.3">
      <c r="J12">
        <v>1</v>
      </c>
    </row>
    <row r="13" spans="1:10" x14ac:dyDescent="0.3">
      <c r="J13">
        <v>3</v>
      </c>
    </row>
    <row r="14" spans="1:10" x14ac:dyDescent="0.3">
      <c r="J14">
        <v>0.3</v>
      </c>
    </row>
    <row r="15" spans="1:10" x14ac:dyDescent="0.3">
      <c r="B15" t="s">
        <v>9</v>
      </c>
    </row>
    <row r="16" spans="1:10" x14ac:dyDescent="0.3">
      <c r="A16" t="s">
        <v>2</v>
      </c>
      <c r="B16" s="1">
        <v>0.98854655720864004</v>
      </c>
      <c r="D16" s="1"/>
      <c r="F16" t="s">
        <v>11</v>
      </c>
      <c r="G16" s="2">
        <f>G10</f>
        <v>826.16478768000002</v>
      </c>
    </row>
    <row r="17" spans="1:10" x14ac:dyDescent="0.3">
      <c r="A17" t="s">
        <v>3</v>
      </c>
      <c r="B17" s="1">
        <v>0.97311334146056361</v>
      </c>
      <c r="D17" s="1"/>
      <c r="F17" t="s">
        <v>16</v>
      </c>
      <c r="G17" s="2">
        <f>J17</f>
        <v>670.78</v>
      </c>
      <c r="I17" t="s">
        <v>15</v>
      </c>
      <c r="J17">
        <f>SUM(J2:J14)</f>
        <v>670.78</v>
      </c>
    </row>
    <row r="18" spans="1:10" x14ac:dyDescent="0.3">
      <c r="A18" t="s">
        <v>4</v>
      </c>
      <c r="B18" s="1">
        <v>0.91148812409112945</v>
      </c>
      <c r="D18" s="1"/>
    </row>
    <row r="19" spans="1:10" x14ac:dyDescent="0.3">
      <c r="A19" t="s">
        <v>5</v>
      </c>
      <c r="B19" s="1">
        <v>0.9962820959683979</v>
      </c>
      <c r="D19" s="1"/>
    </row>
    <row r="20" spans="1:10" x14ac:dyDescent="0.3">
      <c r="A20" t="s">
        <v>6</v>
      </c>
      <c r="B20" s="1">
        <v>0.97031304146933128</v>
      </c>
      <c r="D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</vt:lpstr>
      <vt:lpstr>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Midgley</dc:creator>
  <cp:lastModifiedBy>Laurence Midgley</cp:lastModifiedBy>
  <dcterms:created xsi:type="dcterms:W3CDTF">2015-06-05T18:17:20Z</dcterms:created>
  <dcterms:modified xsi:type="dcterms:W3CDTF">2020-09-09T08:13:19Z</dcterms:modified>
</cp:coreProperties>
</file>