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le/Desktop/UniBo/2° anno/2° Semestre/Economia Aziendale/Esercizi excel/"/>
    </mc:Choice>
  </mc:AlternateContent>
  <xr:revisionPtr revIDLastSave="0" documentId="13_ncr:1_{5DE956E4-9908-304E-B037-BCF63CDE4541}" xr6:coauthVersionLast="47" xr6:coauthVersionMax="47" xr10:uidLastSave="{00000000-0000-0000-0000-000000000000}"/>
  <bookViews>
    <workbookView xWindow="0" yWindow="0" windowWidth="28800" windowHeight="18000" xr2:uid="{17882B6D-DDF4-4642-9E23-BB37EB0A0BEB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D38" i="1"/>
  <c r="I37" i="1"/>
  <c r="D37" i="1"/>
  <c r="I36" i="1"/>
  <c r="D36" i="1"/>
  <c r="I22" i="1"/>
  <c r="I28" i="1" s="1"/>
  <c r="I30" i="1" s="1"/>
  <c r="D22" i="1"/>
  <c r="D30" i="1"/>
  <c r="I27" i="1"/>
  <c r="D28" i="1"/>
  <c r="D27" i="1"/>
  <c r="I26" i="1"/>
  <c r="I25" i="1"/>
  <c r="D26" i="1"/>
  <c r="D25" i="1"/>
  <c r="I23" i="1"/>
  <c r="I24" i="1"/>
  <c r="D24" i="1"/>
  <c r="D23" i="1"/>
  <c r="P16" i="1"/>
  <c r="P15" i="1"/>
  <c r="H15" i="1"/>
  <c r="P13" i="1"/>
  <c r="P12" i="1"/>
  <c r="P8" i="1"/>
  <c r="P11" i="1"/>
  <c r="P5" i="1"/>
  <c r="P4" i="1"/>
  <c r="H4" i="1"/>
  <c r="H5" i="1"/>
  <c r="H8" i="1" s="1"/>
  <c r="L7" i="1"/>
  <c r="L8" i="1" s="1"/>
  <c r="L10" i="1" s="1"/>
  <c r="D7" i="1"/>
  <c r="D8" i="1" s="1"/>
  <c r="D10" i="1" s="1"/>
  <c r="H12" i="1" l="1"/>
  <c r="H13" i="1" l="1"/>
  <c r="H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Lorenzo Pellegrino</author>
  </authors>
  <commentList>
    <comment ref="A30" authorId="0" shapeId="0" xr:uid="{6BECB6A3-174F-D043-B0C3-78649838F1DD}">
      <text>
        <r>
          <rPr>
            <b/>
            <sz val="10"/>
            <color rgb="FF000000"/>
            <rFont val="Tahoma"/>
            <family val="2"/>
          </rPr>
          <t>Lorenzo Pellegrino: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ricchezza generata e non distribuita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30" authorId="0" shapeId="0" xr:uid="{E883FD2A-968D-9042-AD2A-AFDFD7A421D2}">
      <text>
        <r>
          <rPr>
            <b/>
            <sz val="10"/>
            <color rgb="FF000000"/>
            <rFont val="Tahoma"/>
            <family val="2"/>
          </rPr>
          <t>Lorenzo Pellegrino: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ricchezza generata e non distribuita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<sst xmlns="http://schemas.openxmlformats.org/spreadsheetml/2006/main" count="86" uniqueCount="33">
  <si>
    <t>IVAN</t>
  </si>
  <si>
    <t>FREDERICK</t>
  </si>
  <si>
    <t>Stato Patrimoniale 15/10/1850</t>
  </si>
  <si>
    <t>Stato Patrimoniale 15/10/1851</t>
  </si>
  <si>
    <t>Attività</t>
  </si>
  <si>
    <t>Sementi</t>
  </si>
  <si>
    <t>stai di grano</t>
  </si>
  <si>
    <t>Fertilizzante</t>
  </si>
  <si>
    <t>Bue</t>
  </si>
  <si>
    <t>Terreno</t>
  </si>
  <si>
    <t>TOTALE ATTIVITA</t>
  </si>
  <si>
    <t xml:space="preserve">Capitale Netto del barone Coburg </t>
  </si>
  <si>
    <t>Aratro</t>
  </si>
  <si>
    <t>Debito Costruttore</t>
  </si>
  <si>
    <t>Raccolto</t>
  </si>
  <si>
    <t>Passività + capitale netto</t>
  </si>
  <si>
    <t>Capitale iniziale</t>
  </si>
  <si>
    <t>Ricchezza generata e non assorbita</t>
  </si>
  <si>
    <t>TOTALE PASSIVITA&amp;PN</t>
  </si>
  <si>
    <t>Conto Economico</t>
  </si>
  <si>
    <t>Valore del raccolto</t>
  </si>
  <si>
    <t>Costo delle sementi</t>
  </si>
  <si>
    <t>Costo del fertilizzante</t>
  </si>
  <si>
    <t>Costo bue (ammortamento)</t>
  </si>
  <si>
    <t>Costo aratro (ammortamento)</t>
  </si>
  <si>
    <t>Costi complex competenza periodo</t>
  </si>
  <si>
    <t>REDDITO PERIODO</t>
  </si>
  <si>
    <t>Distribuzione grano padrone</t>
  </si>
  <si>
    <t>Variazione riserve utili</t>
  </si>
  <si>
    <t>Indicatori performance</t>
  </si>
  <si>
    <t>Stai di grano per acro di terreno</t>
  </si>
  <si>
    <t>Ritorno sull'investimento</t>
  </si>
  <si>
    <t>Reddito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</si>
</sst>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 (Corpo)"/>
    </font>
    <font>
      <i/>
      <sz val="10"/>
      <color theme="1"/>
      <name val="Calibri (Corpo)"/>
    </font>
    <font>
      <b/>
      <sz val="9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/>
    <xf numFmtId="0" fontId="2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0" borderId="3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1FB1-5D92-714E-B441-7F8D7A402659}">
  <dimension ref="A1:Q38"/>
  <sheetViews>
    <sheetView tabSelected="1" workbookViewId="0">
      <selection activeCell="K36" sqref="K36"/>
    </sheetView>
  </sheetViews>
  <sheetFormatPr baseColWidth="10" defaultRowHeight="16" x14ac:dyDescent="0.2"/>
  <sheetData>
    <row r="1" spans="1:16" ht="17" thickBot="1" x14ac:dyDescent="0.25">
      <c r="A1" s="17" t="s">
        <v>0</v>
      </c>
      <c r="B1" s="18"/>
      <c r="C1" s="18"/>
      <c r="D1" s="18"/>
      <c r="E1" s="18"/>
      <c r="F1" s="18"/>
      <c r="G1" s="18"/>
      <c r="H1" s="20"/>
      <c r="I1" s="19" t="s">
        <v>1</v>
      </c>
      <c r="J1" s="18"/>
      <c r="K1" s="18"/>
      <c r="L1" s="18"/>
      <c r="M1" s="18"/>
      <c r="N1" s="18"/>
      <c r="O1" s="18"/>
      <c r="P1" s="20"/>
    </row>
    <row r="2" spans="1:16" ht="17" thickBot="1" x14ac:dyDescent="0.25">
      <c r="A2" s="17" t="s">
        <v>2</v>
      </c>
      <c r="B2" s="18"/>
      <c r="C2" s="18"/>
      <c r="D2" s="20"/>
      <c r="E2" s="18" t="s">
        <v>3</v>
      </c>
      <c r="F2" s="18"/>
      <c r="G2" s="18"/>
      <c r="H2" s="18"/>
      <c r="I2" s="17" t="s">
        <v>2</v>
      </c>
      <c r="J2" s="18"/>
      <c r="K2" s="18"/>
      <c r="L2" s="20"/>
      <c r="M2" s="17" t="s">
        <v>3</v>
      </c>
      <c r="N2" s="18"/>
      <c r="O2" s="18"/>
      <c r="P2" s="20"/>
    </row>
    <row r="3" spans="1:16" x14ac:dyDescent="0.2">
      <c r="A3" s="3" t="s">
        <v>4</v>
      </c>
      <c r="B3" s="4"/>
      <c r="C3" s="4"/>
      <c r="D3" s="5" t="s">
        <v>6</v>
      </c>
      <c r="E3" s="4" t="s">
        <v>4</v>
      </c>
      <c r="F3" s="4"/>
      <c r="G3" s="4"/>
      <c r="H3" s="12" t="s">
        <v>6</v>
      </c>
      <c r="I3" s="3" t="s">
        <v>4</v>
      </c>
      <c r="J3" s="4"/>
      <c r="K3" s="4"/>
      <c r="L3" s="5" t="s">
        <v>6</v>
      </c>
      <c r="M3" s="1" t="s">
        <v>4</v>
      </c>
      <c r="N3" s="2"/>
      <c r="O3" s="2"/>
      <c r="P3" s="22" t="s">
        <v>6</v>
      </c>
    </row>
    <row r="4" spans="1:16" x14ac:dyDescent="0.2">
      <c r="A4" s="3" t="s">
        <v>5</v>
      </c>
      <c r="B4" s="4"/>
      <c r="C4" s="4"/>
      <c r="D4" s="6">
        <v>20</v>
      </c>
      <c r="E4" s="4" t="s">
        <v>8</v>
      </c>
      <c r="F4" s="4"/>
      <c r="G4" s="4"/>
      <c r="H4" s="8">
        <f>40-40/10</f>
        <v>36</v>
      </c>
      <c r="I4" s="3" t="s">
        <v>5</v>
      </c>
      <c r="J4" s="4"/>
      <c r="K4" s="4"/>
      <c r="L4" s="6">
        <v>10</v>
      </c>
      <c r="M4" s="3" t="s">
        <v>8</v>
      </c>
      <c r="N4" s="4"/>
      <c r="O4" s="4"/>
      <c r="P4" s="6">
        <f>40-40/10</f>
        <v>36</v>
      </c>
    </row>
    <row r="5" spans="1:16" x14ac:dyDescent="0.2">
      <c r="A5" s="3" t="s">
        <v>7</v>
      </c>
      <c r="B5" s="4"/>
      <c r="C5" s="4"/>
      <c r="D5" s="6">
        <v>2</v>
      </c>
      <c r="E5" s="4" t="s">
        <v>9</v>
      </c>
      <c r="F5" s="4"/>
      <c r="G5" s="4"/>
      <c r="H5" s="8">
        <f>20*5*2</f>
        <v>200</v>
      </c>
      <c r="I5" s="3" t="s">
        <v>7</v>
      </c>
      <c r="J5" s="4"/>
      <c r="K5" s="4"/>
      <c r="L5" s="6">
        <v>1</v>
      </c>
      <c r="M5" s="3" t="s">
        <v>9</v>
      </c>
      <c r="N5" s="4"/>
      <c r="O5" s="4"/>
      <c r="P5" s="6">
        <f>10*5*2</f>
        <v>100</v>
      </c>
    </row>
    <row r="6" spans="1:16" x14ac:dyDescent="0.2">
      <c r="A6" s="3" t="s">
        <v>8</v>
      </c>
      <c r="B6" s="4"/>
      <c r="C6" s="4"/>
      <c r="D6" s="6">
        <v>40</v>
      </c>
      <c r="E6" s="4" t="s">
        <v>12</v>
      </c>
      <c r="F6" s="4"/>
      <c r="G6" s="4"/>
      <c r="H6" s="8">
        <v>0</v>
      </c>
      <c r="I6" s="3" t="s">
        <v>8</v>
      </c>
      <c r="J6" s="4"/>
      <c r="K6" s="4"/>
      <c r="L6" s="6">
        <v>40</v>
      </c>
      <c r="M6" s="3" t="s">
        <v>12</v>
      </c>
      <c r="N6" s="4"/>
      <c r="O6" s="4"/>
      <c r="P6" s="6">
        <v>2</v>
      </c>
    </row>
    <row r="7" spans="1:16" x14ac:dyDescent="0.2">
      <c r="A7" s="3" t="s">
        <v>9</v>
      </c>
      <c r="B7" s="4"/>
      <c r="C7" s="4"/>
      <c r="D7" s="6">
        <f>20*5*2</f>
        <v>200</v>
      </c>
      <c r="E7" s="4" t="s">
        <v>14</v>
      </c>
      <c r="F7" s="4"/>
      <c r="G7" s="4"/>
      <c r="H7" s="8">
        <v>223</v>
      </c>
      <c r="I7" s="3" t="s">
        <v>9</v>
      </c>
      <c r="J7" s="4"/>
      <c r="K7" s="4"/>
      <c r="L7" s="6">
        <f>10*5*2</f>
        <v>100</v>
      </c>
      <c r="M7" s="3" t="s">
        <v>14</v>
      </c>
      <c r="N7" s="4"/>
      <c r="O7" s="4"/>
      <c r="P7" s="6">
        <v>105</v>
      </c>
    </row>
    <row r="8" spans="1:16" x14ac:dyDescent="0.2">
      <c r="A8" s="3" t="s">
        <v>10</v>
      </c>
      <c r="B8" s="4"/>
      <c r="C8" s="4"/>
      <c r="D8" s="6">
        <f>SUM(D4:D7)</f>
        <v>262</v>
      </c>
      <c r="E8" s="4" t="s">
        <v>10</v>
      </c>
      <c r="F8" s="4"/>
      <c r="G8" s="4"/>
      <c r="H8" s="8">
        <f>SUM(H5)+SUM(H7)+SUM(H4)</f>
        <v>459</v>
      </c>
      <c r="I8" s="3" t="s">
        <v>10</v>
      </c>
      <c r="J8" s="4"/>
      <c r="K8" s="4"/>
      <c r="L8" s="6">
        <f>SUM(L4:L7)</f>
        <v>151</v>
      </c>
      <c r="M8" s="3" t="s">
        <v>10</v>
      </c>
      <c r="N8" s="4"/>
      <c r="O8" s="4"/>
      <c r="P8" s="6">
        <f>SUM(P4:P7)</f>
        <v>243</v>
      </c>
    </row>
    <row r="9" spans="1:16" x14ac:dyDescent="0.2">
      <c r="A9" s="7"/>
      <c r="B9" s="8"/>
      <c r="C9" s="8"/>
      <c r="D9" s="6"/>
      <c r="E9" s="8"/>
      <c r="F9" s="8"/>
      <c r="G9" s="8"/>
      <c r="H9" s="8"/>
      <c r="I9" s="7"/>
      <c r="J9" s="8"/>
      <c r="K9" s="8"/>
      <c r="L9" s="6"/>
      <c r="M9" s="7"/>
      <c r="N9" s="8"/>
      <c r="O9" s="8"/>
      <c r="P9" s="6"/>
    </row>
    <row r="10" spans="1:16" ht="17" thickBot="1" x14ac:dyDescent="0.25">
      <c r="A10" s="9" t="s">
        <v>11</v>
      </c>
      <c r="B10" s="10"/>
      <c r="C10" s="10"/>
      <c r="D10" s="11">
        <f>D8</f>
        <v>262</v>
      </c>
      <c r="E10" s="4" t="s">
        <v>15</v>
      </c>
      <c r="F10" s="4"/>
      <c r="G10" s="4"/>
      <c r="H10" s="12" t="s">
        <v>6</v>
      </c>
      <c r="I10" s="9" t="s">
        <v>11</v>
      </c>
      <c r="J10" s="10"/>
      <c r="K10" s="10"/>
      <c r="L10" s="11">
        <f>L8</f>
        <v>151</v>
      </c>
      <c r="M10" s="3" t="s">
        <v>15</v>
      </c>
      <c r="N10" s="4"/>
      <c r="O10" s="4"/>
      <c r="P10" s="5" t="s">
        <v>6</v>
      </c>
    </row>
    <row r="11" spans="1:16" x14ac:dyDescent="0.2">
      <c r="E11" s="3" t="s">
        <v>13</v>
      </c>
      <c r="F11" s="4"/>
      <c r="G11" s="4"/>
      <c r="H11" s="6">
        <v>3</v>
      </c>
      <c r="M11" s="3" t="s">
        <v>13</v>
      </c>
      <c r="N11" s="4"/>
      <c r="O11" s="4"/>
      <c r="P11" s="6">
        <f>0</f>
        <v>0</v>
      </c>
    </row>
    <row r="12" spans="1:16" x14ac:dyDescent="0.2">
      <c r="E12" s="3" t="s">
        <v>16</v>
      </c>
      <c r="F12" s="4"/>
      <c r="G12" s="4"/>
      <c r="H12" s="6">
        <f>D8</f>
        <v>262</v>
      </c>
      <c r="M12" s="3" t="s">
        <v>16</v>
      </c>
      <c r="N12" s="4"/>
      <c r="O12" s="4"/>
      <c r="P12" s="6">
        <f>L10</f>
        <v>151</v>
      </c>
    </row>
    <row r="13" spans="1:16" x14ac:dyDescent="0.2">
      <c r="E13" s="3" t="s">
        <v>17</v>
      </c>
      <c r="F13" s="4"/>
      <c r="G13" s="4"/>
      <c r="H13" s="6">
        <f>H8-H12-H11</f>
        <v>194</v>
      </c>
      <c r="M13" s="3" t="s">
        <v>17</v>
      </c>
      <c r="N13" s="4"/>
      <c r="O13" s="4"/>
      <c r="P13" s="6">
        <f>P8-P12-P11</f>
        <v>92</v>
      </c>
    </row>
    <row r="14" spans="1:16" x14ac:dyDescent="0.2">
      <c r="E14" s="7"/>
      <c r="F14" s="8"/>
      <c r="G14" s="8"/>
      <c r="H14" s="6"/>
      <c r="M14" s="7"/>
      <c r="N14" s="8"/>
      <c r="O14" s="8"/>
      <c r="P14" s="6"/>
    </row>
    <row r="15" spans="1:16" x14ac:dyDescent="0.2">
      <c r="E15" s="13" t="s">
        <v>11</v>
      </c>
      <c r="F15" s="14"/>
      <c r="G15" s="14"/>
      <c r="H15" s="6">
        <f>H12+H13</f>
        <v>456</v>
      </c>
      <c r="M15" s="13" t="s">
        <v>11</v>
      </c>
      <c r="N15" s="14"/>
      <c r="O15" s="14"/>
      <c r="P15" s="6">
        <f>P12+P13</f>
        <v>243</v>
      </c>
    </row>
    <row r="16" spans="1:16" ht="17" thickBot="1" x14ac:dyDescent="0.25">
      <c r="E16" s="15" t="s">
        <v>18</v>
      </c>
      <c r="F16" s="16"/>
      <c r="G16" s="16"/>
      <c r="H16" s="11">
        <f>H15+H11</f>
        <v>459</v>
      </c>
      <c r="M16" s="15" t="s">
        <v>18</v>
      </c>
      <c r="N16" s="16"/>
      <c r="O16" s="16"/>
      <c r="P16" s="11">
        <f>P15+P11</f>
        <v>243</v>
      </c>
    </row>
    <row r="18" spans="1:17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17" thickBot="1" x14ac:dyDescent="0.25"/>
    <row r="20" spans="1:17" ht="17" thickBot="1" x14ac:dyDescent="0.25">
      <c r="A20" s="17" t="s">
        <v>0</v>
      </c>
      <c r="B20" s="18"/>
      <c r="C20" s="18"/>
      <c r="D20" s="20"/>
      <c r="F20" s="17" t="s">
        <v>1</v>
      </c>
      <c r="G20" s="18"/>
      <c r="H20" s="18"/>
      <c r="I20" s="20"/>
    </row>
    <row r="21" spans="1:17" ht="17" thickBot="1" x14ac:dyDescent="0.25">
      <c r="A21" s="17" t="s">
        <v>19</v>
      </c>
      <c r="B21" s="18"/>
      <c r="C21" s="18"/>
      <c r="D21" s="21" t="s">
        <v>6</v>
      </c>
      <c r="F21" s="17" t="s">
        <v>19</v>
      </c>
      <c r="G21" s="18"/>
      <c r="H21" s="18"/>
      <c r="I21" s="21" t="s">
        <v>6</v>
      </c>
    </row>
    <row r="22" spans="1:17" x14ac:dyDescent="0.2">
      <c r="A22" s="1" t="s">
        <v>20</v>
      </c>
      <c r="B22" s="2"/>
      <c r="C22" s="2"/>
      <c r="D22" s="24">
        <f>H7+20</f>
        <v>243</v>
      </c>
      <c r="F22" s="1" t="s">
        <v>20</v>
      </c>
      <c r="G22" s="2"/>
      <c r="H22" s="2"/>
      <c r="I22" s="24">
        <f>P7+30+3</f>
        <v>138</v>
      </c>
    </row>
    <row r="23" spans="1:17" x14ac:dyDescent="0.2">
      <c r="A23" s="3" t="s">
        <v>21</v>
      </c>
      <c r="B23" s="4"/>
      <c r="C23" s="4"/>
      <c r="D23" s="6">
        <f>D4</f>
        <v>20</v>
      </c>
      <c r="F23" s="3" t="s">
        <v>21</v>
      </c>
      <c r="G23" s="4"/>
      <c r="H23" s="4"/>
      <c r="I23" s="6">
        <f>L4</f>
        <v>10</v>
      </c>
    </row>
    <row r="24" spans="1:17" x14ac:dyDescent="0.2">
      <c r="A24" s="3" t="s">
        <v>22</v>
      </c>
      <c r="B24" s="4"/>
      <c r="C24" s="4"/>
      <c r="D24" s="6">
        <f>D5</f>
        <v>2</v>
      </c>
      <c r="F24" s="3" t="s">
        <v>22</v>
      </c>
      <c r="G24" s="4"/>
      <c r="H24" s="4"/>
      <c r="I24" s="6">
        <f>L5</f>
        <v>1</v>
      </c>
    </row>
    <row r="25" spans="1:17" x14ac:dyDescent="0.2">
      <c r="A25" s="3" t="s">
        <v>23</v>
      </c>
      <c r="B25" s="4"/>
      <c r="C25" s="4"/>
      <c r="D25" s="6">
        <f>D6/10</f>
        <v>4</v>
      </c>
      <c r="F25" s="3" t="s">
        <v>23</v>
      </c>
      <c r="G25" s="4"/>
      <c r="H25" s="4"/>
      <c r="I25" s="6">
        <f>L6/10</f>
        <v>4</v>
      </c>
    </row>
    <row r="26" spans="1:17" x14ac:dyDescent="0.2">
      <c r="A26" s="3" t="s">
        <v>24</v>
      </c>
      <c r="B26" s="4"/>
      <c r="C26" s="4"/>
      <c r="D26" s="6">
        <f>H11</f>
        <v>3</v>
      </c>
      <c r="F26" s="3" t="s">
        <v>24</v>
      </c>
      <c r="G26" s="4"/>
      <c r="H26" s="4"/>
      <c r="I26" s="6">
        <f>3/3</f>
        <v>1</v>
      </c>
    </row>
    <row r="27" spans="1:17" x14ac:dyDescent="0.2">
      <c r="A27" s="3" t="s">
        <v>25</v>
      </c>
      <c r="B27" s="4"/>
      <c r="C27" s="4"/>
      <c r="D27" s="6">
        <f>SUM(D23:D26)</f>
        <v>29</v>
      </c>
      <c r="F27" s="3" t="s">
        <v>25</v>
      </c>
      <c r="G27" s="4"/>
      <c r="H27" s="4"/>
      <c r="I27" s="6">
        <f>SUM(I23:I26)</f>
        <v>16</v>
      </c>
    </row>
    <row r="28" spans="1:17" x14ac:dyDescent="0.2">
      <c r="A28" s="3" t="s">
        <v>26</v>
      </c>
      <c r="B28" s="4"/>
      <c r="C28" s="4"/>
      <c r="D28" s="6">
        <f>D22-D27</f>
        <v>214</v>
      </c>
      <c r="F28" s="3" t="s">
        <v>26</v>
      </c>
      <c r="G28" s="4"/>
      <c r="H28" s="4"/>
      <c r="I28" s="6">
        <f>I22-I27</f>
        <v>122</v>
      </c>
    </row>
    <row r="29" spans="1:17" x14ac:dyDescent="0.2">
      <c r="A29" s="3" t="s">
        <v>27</v>
      </c>
      <c r="B29" s="4"/>
      <c r="C29" s="4"/>
      <c r="D29" s="6">
        <v>20</v>
      </c>
      <c r="F29" s="3" t="s">
        <v>27</v>
      </c>
      <c r="G29" s="4"/>
      <c r="H29" s="4"/>
      <c r="I29" s="6">
        <v>30</v>
      </c>
    </row>
    <row r="30" spans="1:17" ht="17" thickBot="1" x14ac:dyDescent="0.25">
      <c r="A30" s="15" t="s">
        <v>28</v>
      </c>
      <c r="B30" s="16"/>
      <c r="C30" s="16"/>
      <c r="D30" s="11">
        <f>D28-D29</f>
        <v>194</v>
      </c>
      <c r="F30" s="15" t="s">
        <v>28</v>
      </c>
      <c r="G30" s="16"/>
      <c r="H30" s="16"/>
      <c r="I30" s="11">
        <f>I28-I29</f>
        <v>92</v>
      </c>
    </row>
    <row r="32" spans="1:17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9" ht="17" thickBot="1" x14ac:dyDescent="0.25"/>
    <row r="34" spans="1:9" ht="17" thickBot="1" x14ac:dyDescent="0.25">
      <c r="A34" s="17" t="s">
        <v>0</v>
      </c>
      <c r="B34" s="18"/>
      <c r="C34" s="18"/>
      <c r="D34" s="20"/>
      <c r="F34" s="17" t="s">
        <v>1</v>
      </c>
      <c r="G34" s="18"/>
      <c r="H34" s="18"/>
      <c r="I34" s="20"/>
    </row>
    <row r="35" spans="1:9" ht="17" thickBot="1" x14ac:dyDescent="0.25">
      <c r="A35" s="17" t="s">
        <v>29</v>
      </c>
      <c r="B35" s="18"/>
      <c r="C35" s="18"/>
      <c r="D35" s="21" t="s">
        <v>6</v>
      </c>
      <c r="F35" s="17" t="s">
        <v>29</v>
      </c>
      <c r="G35" s="18"/>
      <c r="H35" s="18"/>
      <c r="I35" s="21" t="s">
        <v>6</v>
      </c>
    </row>
    <row r="36" spans="1:9" x14ac:dyDescent="0.2">
      <c r="A36" s="1" t="s">
        <v>30</v>
      </c>
      <c r="B36" s="2"/>
      <c r="C36" s="2"/>
      <c r="D36" s="24">
        <f>(H7+20)/20</f>
        <v>12.15</v>
      </c>
      <c r="F36" s="1" t="s">
        <v>30</v>
      </c>
      <c r="G36" s="2"/>
      <c r="H36" s="2"/>
      <c r="I36" s="24">
        <f>(P7+30)/10</f>
        <v>13.5</v>
      </c>
    </row>
    <row r="37" spans="1:9" x14ac:dyDescent="0.2">
      <c r="A37" s="3" t="s">
        <v>31</v>
      </c>
      <c r="B37" s="4"/>
      <c r="C37" s="4"/>
      <c r="D37" s="6">
        <f>D28/D10*100</f>
        <v>81.679389312977108</v>
      </c>
      <c r="F37" s="3" t="s">
        <v>31</v>
      </c>
      <c r="G37" s="4"/>
      <c r="H37" s="4"/>
      <c r="I37" s="6">
        <f>I28/L8*100</f>
        <v>80.794701986754973</v>
      </c>
    </row>
    <row r="38" spans="1:9" ht="17" thickBot="1" x14ac:dyDescent="0.25">
      <c r="A38" s="15" t="s">
        <v>32</v>
      </c>
      <c r="B38" s="16"/>
      <c r="C38" s="16"/>
      <c r="D38" s="11">
        <f>D28/D22*100</f>
        <v>88.065843621399182</v>
      </c>
      <c r="F38" s="15" t="s">
        <v>32</v>
      </c>
      <c r="G38" s="16"/>
      <c r="H38" s="16"/>
      <c r="I38" s="11">
        <f>I28/I22*100</f>
        <v>88.405797101449281</v>
      </c>
    </row>
  </sheetData>
  <mergeCells count="76">
    <mergeCell ref="A36:C36"/>
    <mergeCell ref="A37:C37"/>
    <mergeCell ref="A38:C38"/>
    <mergeCell ref="F36:H36"/>
    <mergeCell ref="F37:H37"/>
    <mergeCell ref="F38:H38"/>
    <mergeCell ref="A30:C30"/>
    <mergeCell ref="F30:H30"/>
    <mergeCell ref="A34:D34"/>
    <mergeCell ref="F34:I34"/>
    <mergeCell ref="A35:C35"/>
    <mergeCell ref="F35:H35"/>
    <mergeCell ref="A27:C27"/>
    <mergeCell ref="A28:C28"/>
    <mergeCell ref="A29:C29"/>
    <mergeCell ref="F27:H27"/>
    <mergeCell ref="F28:H28"/>
    <mergeCell ref="F29:H29"/>
    <mergeCell ref="A23:C23"/>
    <mergeCell ref="A24:C24"/>
    <mergeCell ref="F23:H23"/>
    <mergeCell ref="F24:H24"/>
    <mergeCell ref="A25:C25"/>
    <mergeCell ref="A26:C26"/>
    <mergeCell ref="F25:H25"/>
    <mergeCell ref="F26:H26"/>
    <mergeCell ref="A20:D20"/>
    <mergeCell ref="F20:I20"/>
    <mergeCell ref="A21:C21"/>
    <mergeCell ref="F21:H21"/>
    <mergeCell ref="A22:C22"/>
    <mergeCell ref="F22:H22"/>
    <mergeCell ref="M12:O12"/>
    <mergeCell ref="M13:O13"/>
    <mergeCell ref="M15:O15"/>
    <mergeCell ref="M16:O16"/>
    <mergeCell ref="M5:O5"/>
    <mergeCell ref="M6:O6"/>
    <mergeCell ref="M7:O7"/>
    <mergeCell ref="M8:O8"/>
    <mergeCell ref="M10:O10"/>
    <mergeCell ref="M11:O11"/>
    <mergeCell ref="E12:G12"/>
    <mergeCell ref="E13:G13"/>
    <mergeCell ref="E16:G16"/>
    <mergeCell ref="A10:C10"/>
    <mergeCell ref="I10:K10"/>
    <mergeCell ref="E15:G15"/>
    <mergeCell ref="E6:G6"/>
    <mergeCell ref="E7:G7"/>
    <mergeCell ref="E8:G8"/>
    <mergeCell ref="E10:G10"/>
    <mergeCell ref="A8:C8"/>
    <mergeCell ref="I8:K8"/>
    <mergeCell ref="E4:G4"/>
    <mergeCell ref="E5:G5"/>
    <mergeCell ref="E11:G11"/>
    <mergeCell ref="A5:C5"/>
    <mergeCell ref="I5:K5"/>
    <mergeCell ref="A6:C6"/>
    <mergeCell ref="I6:K6"/>
    <mergeCell ref="A7:C7"/>
    <mergeCell ref="I7:K7"/>
    <mergeCell ref="A3:C3"/>
    <mergeCell ref="E3:G3"/>
    <mergeCell ref="I3:K3"/>
    <mergeCell ref="M3:O3"/>
    <mergeCell ref="A4:C4"/>
    <mergeCell ref="I4:K4"/>
    <mergeCell ref="M4:O4"/>
    <mergeCell ref="A1:H1"/>
    <mergeCell ref="I1:P1"/>
    <mergeCell ref="A2:D2"/>
    <mergeCell ref="E2:H2"/>
    <mergeCell ref="I2:L2"/>
    <mergeCell ref="M2:P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Pellegrino</dc:creator>
  <cp:lastModifiedBy>Lorenzo Pellegrino</cp:lastModifiedBy>
  <dcterms:created xsi:type="dcterms:W3CDTF">2022-05-10T14:50:41Z</dcterms:created>
  <dcterms:modified xsi:type="dcterms:W3CDTF">2022-05-11T14:44:42Z</dcterms:modified>
</cp:coreProperties>
</file>