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lle/Desktop/UniBo/2° anno/2° Semestre/Economia Aziendale/Esercizi excel/"/>
    </mc:Choice>
  </mc:AlternateContent>
  <xr:revisionPtr revIDLastSave="0" documentId="13_ncr:1_{F75538D7-2CD8-CA42-A36D-BC9414578625}" xr6:coauthVersionLast="47" xr6:coauthVersionMax="47" xr10:uidLastSave="{00000000-0000-0000-0000-000000000000}"/>
  <bookViews>
    <workbookView xWindow="0" yWindow="0" windowWidth="14280" windowHeight="18000" activeTab="2" xr2:uid="{67526CB4-3CA0-4330-8702-A546E18DAA10}"/>
  </bookViews>
  <sheets>
    <sheet name="Indici" sheetId="3" r:id="rId1"/>
    <sheet name="Conto Economico" sheetId="1" r:id="rId2"/>
    <sheet name="Stato Patrimonial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3" l="1"/>
  <c r="B9" i="3"/>
  <c r="B10" i="3"/>
  <c r="C10" i="3"/>
  <c r="C5" i="3"/>
  <c r="C6" i="3"/>
  <c r="B6" i="3"/>
  <c r="B5" i="3"/>
  <c r="H10" i="3"/>
  <c r="H9" i="3"/>
  <c r="C4" i="3"/>
  <c r="B4" i="3"/>
  <c r="C16" i="1"/>
  <c r="C19" i="1" s="1"/>
  <c r="B16" i="1"/>
  <c r="B19" i="1" s="1"/>
  <c r="C9" i="1"/>
  <c r="B9" i="1"/>
  <c r="C6" i="1"/>
  <c r="B6" i="1"/>
  <c r="G37" i="2"/>
  <c r="G40" i="2" s="1"/>
  <c r="F37" i="2"/>
  <c r="F40" i="2" s="1"/>
  <c r="G28" i="2"/>
  <c r="G26" i="2"/>
  <c r="F26" i="2"/>
  <c r="G17" i="2"/>
  <c r="F17" i="2"/>
  <c r="F28" i="2" s="1"/>
  <c r="C26" i="2"/>
  <c r="B26" i="2"/>
  <c r="B42" i="2" s="1"/>
  <c r="C16" i="2"/>
  <c r="C42" i="2" s="1"/>
  <c r="B16" i="2"/>
  <c r="G42" i="2" l="1"/>
  <c r="F42" i="2"/>
</calcChain>
</file>

<file path=xl/sharedStrings.xml><?xml version="1.0" encoding="utf-8"?>
<sst xmlns="http://schemas.openxmlformats.org/spreadsheetml/2006/main" count="82" uniqueCount="81">
  <si>
    <t>CONTO ECONOMICO SAMSUNG 2020 E 2021</t>
  </si>
  <si>
    <t>(in thousand of US dollars)</t>
  </si>
  <si>
    <t>Ricavi</t>
  </si>
  <si>
    <t>Costo del Venduto</t>
  </si>
  <si>
    <t>Margine Lordo</t>
  </si>
  <si>
    <t>Costi Amministrativi</t>
  </si>
  <si>
    <t>Reddito Operativo</t>
  </si>
  <si>
    <t>Altri reditti non-operativo</t>
  </si>
  <si>
    <t>Altri spese non-operative</t>
  </si>
  <si>
    <t>Partecipazione di altre aziende</t>
  </si>
  <si>
    <t>Reditto finanziario</t>
  </si>
  <si>
    <t>Spese finanziarie</t>
  </si>
  <si>
    <t>Reddito ante imposte</t>
  </si>
  <si>
    <t>Imposte</t>
  </si>
  <si>
    <t>Reddito Netto</t>
  </si>
  <si>
    <t>STATO PATRIMONIALE SAMSUNG 2020 2021</t>
  </si>
  <si>
    <t>ATTIVITA'</t>
  </si>
  <si>
    <t>Cassa</t>
  </si>
  <si>
    <t>Attività finanziarie valutata nel fair value rilevato al conto economico</t>
  </si>
  <si>
    <t>Crediti verso clienti</t>
  </si>
  <si>
    <t>Crediti non Commerciali</t>
  </si>
  <si>
    <t>Strumenti Finanziari a breve termine</t>
  </si>
  <si>
    <t>Oneri antecipati</t>
  </si>
  <si>
    <t>Rimanenze</t>
  </si>
  <si>
    <t>Altri attività correnti</t>
  </si>
  <si>
    <t>Beni destinati alla vendita</t>
  </si>
  <si>
    <t>Attività Correnti</t>
  </si>
  <si>
    <t>Attività finanziarie al fair value attraverso altri redditi complessivi</t>
  </si>
  <si>
    <t>Attività finanziarie valutata nel costo ammortamento breve termine</t>
  </si>
  <si>
    <t>Attività finanziarie valutata nel fair value rilevato al conto economico breve termine</t>
  </si>
  <si>
    <t>Investimenti in altre aziende e joint ventures</t>
  </si>
  <si>
    <t>Terreni, impianto e macchinari</t>
  </si>
  <si>
    <t>Immobilizzazioni immateriali</t>
  </si>
  <si>
    <t>Risconto Imposte</t>
  </si>
  <si>
    <t>Altri attività non correnti</t>
  </si>
  <si>
    <t>Attività Non Correnti</t>
  </si>
  <si>
    <t>Totale Attività</t>
  </si>
  <si>
    <t>Attività nette a benefici definiti</t>
  </si>
  <si>
    <t>PASSIVITA'</t>
  </si>
  <si>
    <t>Debiti Commerciali</t>
  </si>
  <si>
    <t>Prestiti a Breve Termine</t>
  </si>
  <si>
    <t>Altri Debiti</t>
  </si>
  <si>
    <t>Anticipi Ricevuti</t>
  </si>
  <si>
    <t>Ritenute</t>
  </si>
  <si>
    <t>Ratei</t>
  </si>
  <si>
    <t>Passività per imposte sul reddito corrente</t>
  </si>
  <si>
    <t>Quota corrente delle passività a lungo termine</t>
  </si>
  <si>
    <t>Fondi</t>
  </si>
  <si>
    <t>Altri Passività Correnti</t>
  </si>
  <si>
    <t>Passività Correnti</t>
  </si>
  <si>
    <t>Debentures (Obbligazioni)</t>
  </si>
  <si>
    <t>Prestiti a Lungo Termini</t>
  </si>
  <si>
    <t>Altri Debiti a Lungo Termine</t>
  </si>
  <si>
    <t>Passività nette a benefici definiti</t>
  </si>
  <si>
    <t>Risconto Imposte dei passivi</t>
  </si>
  <si>
    <t>Fondi Lungo Termini</t>
  </si>
  <si>
    <t>Altri passività non Correnti</t>
  </si>
  <si>
    <t>Passività Non Correnti</t>
  </si>
  <si>
    <t>CAPITALE NETTO</t>
  </si>
  <si>
    <t>Passività possedute per la vendita</t>
  </si>
  <si>
    <t>Totale Passività</t>
  </si>
  <si>
    <t>Azioni Privilegiate</t>
  </si>
  <si>
    <t>Azioni Ordinarie</t>
  </si>
  <si>
    <t>Sovrapprezzo Azionario</t>
  </si>
  <si>
    <t>Utili Non Distribuiti</t>
  </si>
  <si>
    <t>Altre componenti Capitale Netto</t>
  </si>
  <si>
    <t>Altri utili complessivi accumulati riconducibili ad attività destinate alla vendita</t>
  </si>
  <si>
    <t>Patrimonio attribuibile ai soci della Società</t>
  </si>
  <si>
    <t>Interessi di minoranza (non-controllers)</t>
  </si>
  <si>
    <t>Totale Capitale Netto</t>
  </si>
  <si>
    <t>Passività + Capitale Netto</t>
  </si>
  <si>
    <t>Indici da Calcolare</t>
  </si>
  <si>
    <t>ROE</t>
  </si>
  <si>
    <t>ROI</t>
  </si>
  <si>
    <t>Risultato Operativo %</t>
  </si>
  <si>
    <t>Reddito Netto %</t>
  </si>
  <si>
    <t>Margine Lordo%</t>
  </si>
  <si>
    <t>Indicatori Redditività</t>
  </si>
  <si>
    <t>Indicatori di Performance</t>
  </si>
  <si>
    <t>Debiti finanziari 2021</t>
  </si>
  <si>
    <t>Debiti finanziari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</si>
</sst>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/>
    <xf numFmtId="164" fontId="0" fillId="0" borderId="1" xfId="0" applyNumberFormat="1" applyFill="1" applyBorder="1"/>
    <xf numFmtId="164" fontId="0" fillId="2" borderId="0" xfId="0" applyNumberFormat="1" applyFill="1"/>
    <xf numFmtId="0" fontId="0" fillId="0" borderId="1" xfId="0" applyFill="1" applyBorder="1" applyAlignment="1">
      <alignment wrapText="1"/>
    </xf>
    <xf numFmtId="3" fontId="0" fillId="2" borderId="0" xfId="0" applyNumberFormat="1" applyFill="1"/>
    <xf numFmtId="0" fontId="3" fillId="3" borderId="1" xfId="0" applyFont="1" applyFill="1" applyBorder="1"/>
    <xf numFmtId="164" fontId="3" fillId="3" borderId="1" xfId="0" applyNumberFormat="1" applyFont="1" applyFill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0" fontId="4" fillId="3" borderId="1" xfId="0" applyFont="1" applyFill="1" applyBorder="1"/>
    <xf numFmtId="164" fontId="4" fillId="3" borderId="1" xfId="0" applyNumberFormat="1" applyFont="1" applyFill="1" applyBorder="1"/>
    <xf numFmtId="0" fontId="0" fillId="3" borderId="1" xfId="0" applyFill="1" applyBorder="1"/>
    <xf numFmtId="10" fontId="0" fillId="3" borderId="1" xfId="1" applyNumberFormat="1" applyFont="1" applyFill="1" applyBorder="1"/>
    <xf numFmtId="0" fontId="0" fillId="3" borderId="6" xfId="0" applyFill="1" applyBorder="1"/>
    <xf numFmtId="0" fontId="5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0" fillId="3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2580D-2B26-40CD-8794-F30C84647923}">
  <dimension ref="A1:K10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18.83203125" style="1" bestFit="1" customWidth="1"/>
    <col min="2" max="2" width="15" style="1" bestFit="1" customWidth="1"/>
    <col min="3" max="7" width="8.83203125" style="1"/>
    <col min="8" max="8" width="9.1640625" style="1" bestFit="1" customWidth="1"/>
    <col min="9" max="10" width="8.83203125" style="1"/>
    <col min="11" max="11" width="12.33203125" style="1" bestFit="1" customWidth="1"/>
    <col min="12" max="16384" width="8.83203125" style="1"/>
  </cols>
  <sheetData>
    <row r="1" spans="1:11" ht="21" x14ac:dyDescent="0.25">
      <c r="A1" s="17" t="s">
        <v>71</v>
      </c>
      <c r="B1" s="17"/>
      <c r="C1" s="17"/>
    </row>
    <row r="2" spans="1:11" x14ac:dyDescent="0.2">
      <c r="A2" s="2"/>
      <c r="B2" s="3">
        <v>2021</v>
      </c>
      <c r="C2" s="3">
        <v>2020</v>
      </c>
    </row>
    <row r="3" spans="1:11" x14ac:dyDescent="0.2">
      <c r="A3" s="18" t="s">
        <v>77</v>
      </c>
      <c r="B3" s="19"/>
      <c r="C3" s="20"/>
    </row>
    <row r="4" spans="1:11" x14ac:dyDescent="0.2">
      <c r="A4" s="14" t="s">
        <v>76</v>
      </c>
      <c r="B4" s="15">
        <f>'Conto Economico'!B6/'Conto Economico'!B4</f>
        <v>0.40483374175663284</v>
      </c>
      <c r="C4" s="15">
        <f>'Conto Economico'!C6/'Conto Economico'!C4</f>
        <v>0.38984783601476564</v>
      </c>
    </row>
    <row r="5" spans="1:11" x14ac:dyDescent="0.2">
      <c r="A5" s="14" t="s">
        <v>75</v>
      </c>
      <c r="B5" s="15">
        <f>'Conto Economico'!B9/'Conto Economico'!B4</f>
        <v>0.18466727278330866</v>
      </c>
      <c r="C5" s="15">
        <f>'Conto Economico'!C9/'Conto Economico'!C4</f>
        <v>0.15199668016180717</v>
      </c>
    </row>
    <row r="6" spans="1:11" x14ac:dyDescent="0.2">
      <c r="A6" s="14" t="s">
        <v>74</v>
      </c>
      <c r="B6" s="15">
        <f>'Conto Economico'!B19/'Conto Economico'!B4</f>
        <v>0.14272805862911678</v>
      </c>
      <c r="C6" s="15">
        <f>'Conto Economico'!C19/'Conto Economico'!C4</f>
        <v>0.11151626873578627</v>
      </c>
    </row>
    <row r="7" spans="1:11" x14ac:dyDescent="0.2">
      <c r="A7" s="2"/>
      <c r="B7" s="2"/>
      <c r="C7" s="2"/>
      <c r="K7" s="7"/>
    </row>
    <row r="8" spans="1:11" ht="16" thickBot="1" x14ac:dyDescent="0.25">
      <c r="A8" s="18" t="s">
        <v>78</v>
      </c>
      <c r="B8" s="19"/>
      <c r="C8" s="20"/>
    </row>
    <row r="9" spans="1:11" ht="16" thickBot="1" x14ac:dyDescent="0.25">
      <c r="A9" s="14" t="s">
        <v>72</v>
      </c>
      <c r="B9" s="15">
        <f>'Conto Economico'!B19/('Stato Patrimoniale'!F40)</f>
        <v>0.13088704212537697</v>
      </c>
      <c r="C9" s="15">
        <f>'Conto Economico'!C19/('Stato Patrimoniale'!G40)</f>
        <v>9.5698574107594567E-2</v>
      </c>
      <c r="H9" s="16">
        <f>'Stato Patrimoniale'!F7+'Stato Patrimoniale'!F8+'Stato Patrimoniale'!F13+'Stato Patrimoniale'!F15+'Stato Patrimoniale'!F19+'Stato Patrimoniale'!F20+'Stato Patrimoniale'!F21+'Stato Patrimoniale'!F25</f>
        <v>34724156</v>
      </c>
      <c r="I9" s="21" t="s">
        <v>79</v>
      </c>
      <c r="J9" s="22"/>
    </row>
    <row r="10" spans="1:11" ht="16" thickBot="1" x14ac:dyDescent="0.25">
      <c r="A10" s="14" t="s">
        <v>73</v>
      </c>
      <c r="B10" s="15">
        <f>'Conto Economico'!B9/(H9+'Stato Patrimoniale'!F40)</f>
        <v>0.14982498305327813</v>
      </c>
      <c r="C10" s="15">
        <f>'Conto Economico'!C9/(H10+'Stato Patrimoniale'!G40)</f>
        <v>0.1151432234898588</v>
      </c>
      <c r="H10" s="16">
        <f>'Stato Patrimoniale'!G7+'Stato Patrimoniale'!G8+'Stato Patrimoniale'!G13+'Stato Patrimoniale'!G15+'Stato Patrimoniale'!G19+'Stato Patrimoniale'!G20+'Stato Patrimoniale'!G21+'Stato Patrimoniale'!G25</f>
        <v>32036462</v>
      </c>
      <c r="I10" s="23" t="s">
        <v>80</v>
      </c>
      <c r="J10" s="24"/>
    </row>
  </sheetData>
  <mergeCells count="5">
    <mergeCell ref="A1:C1"/>
    <mergeCell ref="A8:C8"/>
    <mergeCell ref="A3:C3"/>
    <mergeCell ref="I9:J9"/>
    <mergeCell ref="I10:J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41D2E-EDE9-4A84-8101-4E1874D13613}">
  <dimension ref="A1:C19"/>
  <sheetViews>
    <sheetView workbookViewId="0">
      <selection activeCell="C15" sqref="C15"/>
    </sheetView>
  </sheetViews>
  <sheetFormatPr baseColWidth="10" defaultColWidth="8.83203125" defaultRowHeight="15" x14ac:dyDescent="0.2"/>
  <cols>
    <col min="1" max="1" width="38.33203125" style="1" bestFit="1" customWidth="1"/>
    <col min="2" max="2" width="16.1640625" style="1" bestFit="1" customWidth="1"/>
    <col min="3" max="3" width="15.6640625" style="1" bestFit="1" customWidth="1"/>
    <col min="4" max="16384" width="8.83203125" style="1"/>
  </cols>
  <sheetData>
    <row r="1" spans="1:3" ht="21" x14ac:dyDescent="0.25">
      <c r="A1" s="17" t="s">
        <v>0</v>
      </c>
      <c r="B1" s="17"/>
      <c r="C1" s="17"/>
    </row>
    <row r="2" spans="1:3" x14ac:dyDescent="0.2">
      <c r="A2" s="25" t="s">
        <v>1</v>
      </c>
      <c r="B2" s="25"/>
      <c r="C2" s="25"/>
    </row>
    <row r="3" spans="1:3" x14ac:dyDescent="0.2">
      <c r="A3" s="2"/>
      <c r="B3" s="3">
        <v>2021</v>
      </c>
      <c r="C3" s="3">
        <v>2020</v>
      </c>
    </row>
    <row r="4" spans="1:3" x14ac:dyDescent="0.2">
      <c r="A4" s="2" t="s">
        <v>2</v>
      </c>
      <c r="B4" s="4">
        <v>244388604</v>
      </c>
      <c r="C4" s="4">
        <v>206981172</v>
      </c>
    </row>
    <row r="5" spans="1:3" x14ac:dyDescent="0.2">
      <c r="A5" s="2" t="s">
        <v>3</v>
      </c>
      <c r="B5" s="4">
        <v>145451851</v>
      </c>
      <c r="C5" s="4">
        <v>126290010</v>
      </c>
    </row>
    <row r="6" spans="1:3" x14ac:dyDescent="0.2">
      <c r="A6" s="8" t="s">
        <v>4</v>
      </c>
      <c r="B6" s="9">
        <f>B4-B5</f>
        <v>98936753</v>
      </c>
      <c r="C6" s="9">
        <f>C4-C5</f>
        <v>80691162</v>
      </c>
    </row>
    <row r="7" spans="1:3" x14ac:dyDescent="0.2">
      <c r="A7" s="2"/>
      <c r="B7" s="4"/>
      <c r="C7" s="4"/>
    </row>
    <row r="8" spans="1:3" x14ac:dyDescent="0.2">
      <c r="A8" s="2" t="s">
        <v>5</v>
      </c>
      <c r="B8" s="4">
        <v>53806176</v>
      </c>
      <c r="C8" s="4">
        <v>49230711</v>
      </c>
    </row>
    <row r="9" spans="1:3" x14ac:dyDescent="0.2">
      <c r="A9" s="8" t="s">
        <v>6</v>
      </c>
      <c r="B9" s="9">
        <f>B6-B8</f>
        <v>45130577</v>
      </c>
      <c r="C9" s="9">
        <f>C6-C8</f>
        <v>31460451</v>
      </c>
    </row>
    <row r="10" spans="1:3" x14ac:dyDescent="0.2">
      <c r="A10" s="2"/>
      <c r="B10" s="4"/>
      <c r="C10" s="4"/>
    </row>
    <row r="11" spans="1:3" x14ac:dyDescent="0.2">
      <c r="A11" s="2" t="s">
        <v>7</v>
      </c>
      <c r="B11" s="4">
        <v>1927888</v>
      </c>
      <c r="C11" s="4">
        <v>1209745</v>
      </c>
    </row>
    <row r="12" spans="1:3" x14ac:dyDescent="0.2">
      <c r="A12" s="2" t="s">
        <v>8</v>
      </c>
      <c r="B12" s="4">
        <v>1797022</v>
      </c>
      <c r="C12" s="4">
        <v>2175425</v>
      </c>
    </row>
    <row r="13" spans="1:3" x14ac:dyDescent="0.2">
      <c r="A13" s="2" t="s">
        <v>9</v>
      </c>
      <c r="B13" s="4">
        <v>637719</v>
      </c>
      <c r="C13" s="4">
        <v>442733</v>
      </c>
    </row>
    <row r="14" spans="1:3" x14ac:dyDescent="0.2">
      <c r="A14" s="2" t="s">
        <v>10</v>
      </c>
      <c r="B14" s="4">
        <v>7467173</v>
      </c>
      <c r="C14" s="4">
        <v>10722497</v>
      </c>
    </row>
    <row r="15" spans="1:3" x14ac:dyDescent="0.2">
      <c r="A15" s="2" t="s">
        <v>11</v>
      </c>
      <c r="B15" s="4">
        <v>6734165</v>
      </c>
      <c r="C15" s="4">
        <v>9892548</v>
      </c>
    </row>
    <row r="16" spans="1:3" x14ac:dyDescent="0.2">
      <c r="A16" s="8" t="s">
        <v>12</v>
      </c>
      <c r="B16" s="9">
        <f>B11-B12+B13+B14-B15+B9</f>
        <v>46632170</v>
      </c>
      <c r="C16" s="9">
        <f>C11-C12+C13+C14-C15+C9</f>
        <v>31767453</v>
      </c>
    </row>
    <row r="17" spans="1:3" x14ac:dyDescent="0.2">
      <c r="A17" s="2"/>
      <c r="B17" s="4"/>
      <c r="C17" s="4"/>
    </row>
    <row r="18" spans="1:3" x14ac:dyDescent="0.2">
      <c r="A18" s="2" t="s">
        <v>13</v>
      </c>
      <c r="B18" s="4">
        <v>11751059</v>
      </c>
      <c r="C18" s="4">
        <v>8685685</v>
      </c>
    </row>
    <row r="19" spans="1:3" x14ac:dyDescent="0.2">
      <c r="A19" s="12" t="s">
        <v>14</v>
      </c>
      <c r="B19" s="13">
        <f>B16-B18</f>
        <v>34881111</v>
      </c>
      <c r="C19" s="13">
        <f>C16-C18</f>
        <v>23081768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F60AA-5DD0-4F2A-AC00-BFF27E7EC566}">
  <dimension ref="A1:G79"/>
  <sheetViews>
    <sheetView tabSelected="1" topLeftCell="E16" zoomScale="111" workbookViewId="0">
      <selection activeCell="E44" sqref="E44"/>
    </sheetView>
  </sheetViews>
  <sheetFormatPr baseColWidth="10" defaultColWidth="8.83203125" defaultRowHeight="15" x14ac:dyDescent="0.2"/>
  <cols>
    <col min="1" max="1" width="58.5" style="1" bestFit="1" customWidth="1"/>
    <col min="2" max="3" width="16.6640625" style="1" bestFit="1" customWidth="1"/>
    <col min="4" max="4" width="8.83203125" style="1"/>
    <col min="5" max="5" width="70" style="1" customWidth="1"/>
    <col min="6" max="6" width="16.33203125" style="1" bestFit="1" customWidth="1"/>
    <col min="7" max="7" width="16.1640625" style="1" bestFit="1" customWidth="1"/>
    <col min="8" max="16384" width="8.83203125" style="1"/>
  </cols>
  <sheetData>
    <row r="1" spans="1:7" ht="21" x14ac:dyDescent="0.25">
      <c r="A1" s="17" t="s">
        <v>15</v>
      </c>
      <c r="B1" s="17"/>
      <c r="C1" s="17"/>
      <c r="D1" s="17"/>
      <c r="E1" s="17"/>
      <c r="F1" s="17"/>
      <c r="G1" s="17"/>
    </row>
    <row r="2" spans="1:7" x14ac:dyDescent="0.2">
      <c r="A2" s="25" t="s">
        <v>1</v>
      </c>
      <c r="B2" s="25"/>
      <c r="C2" s="25"/>
      <c r="D2" s="25"/>
      <c r="E2" s="25"/>
      <c r="F2" s="25"/>
      <c r="G2" s="25"/>
    </row>
    <row r="3" spans="1:7" x14ac:dyDescent="0.2">
      <c r="A3" s="2"/>
      <c r="B3" s="2"/>
      <c r="C3" s="2"/>
      <c r="D3" s="2"/>
      <c r="E3" s="2"/>
      <c r="F3" s="2"/>
      <c r="G3" s="2"/>
    </row>
    <row r="4" spans="1:7" x14ac:dyDescent="0.2">
      <c r="A4" s="26" t="s">
        <v>16</v>
      </c>
      <c r="B4" s="26"/>
      <c r="C4" s="26"/>
      <c r="D4" s="2"/>
      <c r="E4" s="26" t="s">
        <v>38</v>
      </c>
      <c r="F4" s="26"/>
      <c r="G4" s="26"/>
    </row>
    <row r="5" spans="1:7" x14ac:dyDescent="0.2">
      <c r="A5" s="2"/>
      <c r="B5" s="3">
        <v>2021</v>
      </c>
      <c r="C5" s="3">
        <v>2020</v>
      </c>
      <c r="D5" s="2"/>
      <c r="E5" s="2"/>
      <c r="F5" s="3">
        <v>2021</v>
      </c>
      <c r="G5" s="3">
        <v>2020</v>
      </c>
    </row>
    <row r="6" spans="1:7" x14ac:dyDescent="0.2">
      <c r="A6" s="2" t="s">
        <v>17</v>
      </c>
      <c r="B6" s="4">
        <v>34115412</v>
      </c>
      <c r="C6" s="4">
        <v>25681845</v>
      </c>
      <c r="D6" s="2"/>
      <c r="E6" s="2" t="s">
        <v>39</v>
      </c>
      <c r="F6" s="4">
        <v>11758903</v>
      </c>
      <c r="G6" s="4">
        <v>8512568</v>
      </c>
    </row>
    <row r="7" spans="1:7" x14ac:dyDescent="0.2">
      <c r="A7" s="2" t="s">
        <v>21</v>
      </c>
      <c r="B7" s="4">
        <v>71417748</v>
      </c>
      <c r="C7" s="4">
        <v>80798680</v>
      </c>
      <c r="D7" s="2"/>
      <c r="E7" s="2" t="s">
        <v>40</v>
      </c>
      <c r="F7" s="4">
        <v>11963817</v>
      </c>
      <c r="G7" s="4">
        <v>14468526</v>
      </c>
    </row>
    <row r="8" spans="1:7" x14ac:dyDescent="0.2">
      <c r="A8" s="2" t="s">
        <v>28</v>
      </c>
      <c r="B8" s="4">
        <v>2944705</v>
      </c>
      <c r="C8" s="4">
        <v>2409853</v>
      </c>
      <c r="D8" s="2"/>
      <c r="E8" s="2" t="s">
        <v>41</v>
      </c>
      <c r="F8" s="4">
        <v>13621954</v>
      </c>
      <c r="G8" s="4">
        <v>10400341</v>
      </c>
    </row>
    <row r="9" spans="1:7" x14ac:dyDescent="0.2">
      <c r="A9" s="2" t="s">
        <v>29</v>
      </c>
      <c r="B9" s="4">
        <v>35624</v>
      </c>
      <c r="C9" s="4">
        <v>62452</v>
      </c>
      <c r="D9" s="2"/>
      <c r="E9" s="2" t="s">
        <v>42</v>
      </c>
      <c r="F9" s="4">
        <v>1070547</v>
      </c>
      <c r="G9" s="4">
        <v>1001157</v>
      </c>
    </row>
    <row r="10" spans="1:7" x14ac:dyDescent="0.2">
      <c r="A10" s="2" t="s">
        <v>19</v>
      </c>
      <c r="B10" s="4">
        <v>35585565</v>
      </c>
      <c r="C10" s="4">
        <v>27065012</v>
      </c>
      <c r="D10" s="2"/>
      <c r="E10" s="2" t="s">
        <v>43</v>
      </c>
      <c r="F10" s="4">
        <v>1131066</v>
      </c>
      <c r="G10" s="4">
        <v>851780</v>
      </c>
    </row>
    <row r="11" spans="1:7" x14ac:dyDescent="0.2">
      <c r="A11" s="2" t="s">
        <v>20</v>
      </c>
      <c r="B11" s="4">
        <v>3930828</v>
      </c>
      <c r="C11" s="4">
        <v>3150548</v>
      </c>
      <c r="D11" s="2"/>
      <c r="E11" s="2" t="s">
        <v>44</v>
      </c>
      <c r="F11" s="4">
        <v>24410498</v>
      </c>
      <c r="G11" s="4">
        <v>21265935</v>
      </c>
    </row>
    <row r="12" spans="1:7" x14ac:dyDescent="0.2">
      <c r="A12" s="2" t="s">
        <v>22</v>
      </c>
      <c r="B12" s="4">
        <v>2042001</v>
      </c>
      <c r="C12" s="4">
        <v>1980685</v>
      </c>
      <c r="D12" s="2"/>
      <c r="E12" s="2" t="s">
        <v>45</v>
      </c>
      <c r="F12" s="4">
        <v>5899094</v>
      </c>
      <c r="G12" s="4">
        <v>3872280</v>
      </c>
    </row>
    <row r="13" spans="1:7" x14ac:dyDescent="0.2">
      <c r="A13" s="2" t="s">
        <v>23</v>
      </c>
      <c r="B13" s="4">
        <v>36172043</v>
      </c>
      <c r="C13" s="4">
        <v>28007314</v>
      </c>
      <c r="D13" s="2"/>
      <c r="E13" s="2" t="s">
        <v>46</v>
      </c>
      <c r="F13" s="4">
        <v>1162459</v>
      </c>
      <c r="G13" s="4">
        <v>625906</v>
      </c>
    </row>
    <row r="14" spans="1:7" x14ac:dyDescent="0.2">
      <c r="A14" s="2" t="s">
        <v>24</v>
      </c>
      <c r="B14" s="4">
        <v>4441629</v>
      </c>
      <c r="C14" s="4">
        <v>3281589</v>
      </c>
      <c r="D14" s="2"/>
      <c r="E14" s="2" t="s">
        <v>47</v>
      </c>
      <c r="F14" s="4">
        <v>4696159</v>
      </c>
      <c r="G14" s="4">
        <v>3801736</v>
      </c>
    </row>
    <row r="15" spans="1:7" x14ac:dyDescent="0.2">
      <c r="A15" s="2" t="s">
        <v>25</v>
      </c>
      <c r="B15" s="4">
        <v>0</v>
      </c>
      <c r="C15" s="4">
        <v>812370</v>
      </c>
      <c r="D15" s="2"/>
      <c r="E15" s="2" t="s">
        <v>48</v>
      </c>
      <c r="F15" s="4">
        <v>1304292</v>
      </c>
      <c r="G15" s="4">
        <v>985685</v>
      </c>
    </row>
    <row r="16" spans="1:7" x14ac:dyDescent="0.2">
      <c r="A16" s="8" t="s">
        <v>26</v>
      </c>
      <c r="B16" s="9">
        <f>SUM(B6:B14)</f>
        <v>190685555</v>
      </c>
      <c r="C16" s="9">
        <f>SUM(C6:C15)</f>
        <v>173250348</v>
      </c>
      <c r="D16" s="2"/>
      <c r="E16" s="2" t="s">
        <v>59</v>
      </c>
      <c r="F16" s="4">
        <v>0</v>
      </c>
      <c r="G16" s="4">
        <v>296077</v>
      </c>
    </row>
    <row r="17" spans="1:7" x14ac:dyDescent="0.2">
      <c r="A17" s="2"/>
      <c r="B17" s="4"/>
      <c r="C17" s="4"/>
      <c r="D17" s="2"/>
      <c r="E17" s="8" t="s">
        <v>49</v>
      </c>
      <c r="F17" s="9">
        <f>SUM(F6:F16)</f>
        <v>77018789</v>
      </c>
      <c r="G17" s="9">
        <f>SUM(G6:G16)</f>
        <v>66081991</v>
      </c>
    </row>
    <row r="18" spans="1:7" ht="16" x14ac:dyDescent="0.2">
      <c r="A18" s="6" t="s">
        <v>27</v>
      </c>
      <c r="B18" s="4">
        <v>12206843</v>
      </c>
      <c r="C18" s="4">
        <v>10991369</v>
      </c>
      <c r="D18" s="2"/>
      <c r="E18" s="2"/>
      <c r="F18" s="4"/>
      <c r="G18" s="4"/>
    </row>
    <row r="19" spans="1:7" x14ac:dyDescent="0.2">
      <c r="A19" s="2" t="s">
        <v>18</v>
      </c>
      <c r="B19" s="4">
        <v>1333227</v>
      </c>
      <c r="C19" s="4">
        <v>1051455</v>
      </c>
      <c r="D19" s="2"/>
      <c r="E19" s="2" t="s">
        <v>50</v>
      </c>
      <c r="F19" s="4">
        <v>444220</v>
      </c>
      <c r="G19" s="4">
        <v>828719</v>
      </c>
    </row>
    <row r="20" spans="1:7" x14ac:dyDescent="0.2">
      <c r="A20" s="2" t="s">
        <v>30</v>
      </c>
      <c r="B20" s="4">
        <v>7807235</v>
      </c>
      <c r="C20" s="4">
        <v>7059510</v>
      </c>
      <c r="D20" s="2"/>
      <c r="E20" s="2" t="s">
        <v>51</v>
      </c>
      <c r="F20" s="4">
        <v>2505164</v>
      </c>
      <c r="G20" s="4">
        <v>1747852</v>
      </c>
    </row>
    <row r="21" spans="1:7" x14ac:dyDescent="0.2">
      <c r="A21" s="2" t="s">
        <v>31</v>
      </c>
      <c r="B21" s="4">
        <v>131045055</v>
      </c>
      <c r="C21" s="4">
        <v>112711289</v>
      </c>
      <c r="D21" s="2"/>
      <c r="E21" s="2" t="s">
        <v>52</v>
      </c>
      <c r="F21" s="4">
        <v>2614668</v>
      </c>
      <c r="G21" s="4">
        <v>1470948</v>
      </c>
    </row>
    <row r="22" spans="1:7" x14ac:dyDescent="0.2">
      <c r="A22" s="2" t="s">
        <v>32</v>
      </c>
      <c r="B22" s="4">
        <v>17687491</v>
      </c>
      <c r="C22" s="4">
        <v>16142396</v>
      </c>
      <c r="D22" s="2"/>
      <c r="E22" s="2" t="s">
        <v>53</v>
      </c>
      <c r="F22" s="4">
        <v>407206</v>
      </c>
      <c r="G22" s="4">
        <v>405960</v>
      </c>
    </row>
    <row r="23" spans="1:7" x14ac:dyDescent="0.2">
      <c r="A23" s="2" t="s">
        <v>37</v>
      </c>
      <c r="B23" s="4">
        <v>2455722</v>
      </c>
      <c r="C23" s="4">
        <v>1184777</v>
      </c>
      <c r="D23" s="2"/>
      <c r="E23" s="2" t="s">
        <v>54</v>
      </c>
      <c r="F23" s="4">
        <v>20276394</v>
      </c>
      <c r="G23" s="4">
        <v>16441621</v>
      </c>
    </row>
    <row r="24" spans="1:7" x14ac:dyDescent="0.2">
      <c r="A24" s="2" t="s">
        <v>33</v>
      </c>
      <c r="B24" s="4">
        <v>3724515</v>
      </c>
      <c r="C24" s="4">
        <v>3736564</v>
      </c>
      <c r="D24" s="2"/>
      <c r="E24" s="2" t="s">
        <v>55</v>
      </c>
      <c r="F24" s="4">
        <v>2016428</v>
      </c>
      <c r="G24" s="4">
        <v>919001</v>
      </c>
    </row>
    <row r="25" spans="1:7" x14ac:dyDescent="0.2">
      <c r="A25" s="2" t="s">
        <v>34</v>
      </c>
      <c r="B25" s="4">
        <v>5942625</v>
      </c>
      <c r="C25" s="4">
        <v>4469261</v>
      </c>
      <c r="D25" s="2"/>
      <c r="E25" s="2" t="s">
        <v>56</v>
      </c>
      <c r="F25" s="4">
        <v>1107582</v>
      </c>
      <c r="G25" s="4">
        <v>1508485</v>
      </c>
    </row>
    <row r="26" spans="1:7" x14ac:dyDescent="0.2">
      <c r="A26" s="8" t="s">
        <v>35</v>
      </c>
      <c r="B26" s="9">
        <f>SUM(B18:B25)</f>
        <v>182202713</v>
      </c>
      <c r="C26" s="9">
        <f>SUM(C18:C25)</f>
        <v>157346621</v>
      </c>
      <c r="D26" s="2"/>
      <c r="E26" s="8" t="s">
        <v>57</v>
      </c>
      <c r="F26" s="9">
        <f>SUM(F19:F25)</f>
        <v>29371662</v>
      </c>
      <c r="G26" s="9">
        <f>SUM(G19:G25)</f>
        <v>23322586</v>
      </c>
    </row>
    <row r="27" spans="1:7" x14ac:dyDescent="0.2">
      <c r="A27" s="2"/>
      <c r="B27" s="4"/>
      <c r="C27" s="4"/>
      <c r="D27" s="2"/>
      <c r="E27" s="2"/>
      <c r="F27" s="4"/>
      <c r="G27" s="4"/>
    </row>
    <row r="28" spans="1:7" x14ac:dyDescent="0.2">
      <c r="A28" s="2"/>
      <c r="B28" s="2"/>
      <c r="C28" s="2"/>
      <c r="D28" s="2"/>
      <c r="E28" s="10" t="s">
        <v>60</v>
      </c>
      <c r="F28" s="11">
        <f>F17+F26</f>
        <v>106390451</v>
      </c>
      <c r="G28" s="11">
        <f>G17+G26</f>
        <v>89404577</v>
      </c>
    </row>
    <row r="29" spans="1:7" x14ac:dyDescent="0.2">
      <c r="A29" s="2"/>
      <c r="B29" s="2"/>
      <c r="C29" s="2"/>
      <c r="D29" s="2"/>
      <c r="E29" s="2"/>
      <c r="F29" s="4"/>
      <c r="G29" s="4"/>
    </row>
    <row r="30" spans="1:7" x14ac:dyDescent="0.2">
      <c r="A30" s="2"/>
      <c r="B30" s="2"/>
      <c r="C30" s="2"/>
      <c r="D30" s="2"/>
      <c r="E30" s="26" t="s">
        <v>58</v>
      </c>
      <c r="F30" s="26"/>
      <c r="G30" s="26"/>
    </row>
    <row r="31" spans="1:7" x14ac:dyDescent="0.2">
      <c r="A31" s="2"/>
      <c r="B31" s="2"/>
      <c r="C31" s="2"/>
      <c r="D31" s="2"/>
      <c r="E31" s="2" t="s">
        <v>61</v>
      </c>
      <c r="F31" s="4">
        <v>104420</v>
      </c>
      <c r="G31" s="4">
        <v>104420</v>
      </c>
    </row>
    <row r="32" spans="1:7" x14ac:dyDescent="0.2">
      <c r="A32" s="2"/>
      <c r="B32" s="4"/>
      <c r="C32" s="2"/>
      <c r="D32" s="2"/>
      <c r="E32" s="2" t="s">
        <v>62</v>
      </c>
      <c r="F32" s="4">
        <v>680052</v>
      </c>
      <c r="G32" s="4">
        <v>680052</v>
      </c>
    </row>
    <row r="33" spans="1:7" x14ac:dyDescent="0.2">
      <c r="A33" s="2"/>
      <c r="B33" s="2"/>
      <c r="C33" s="2"/>
      <c r="D33" s="2"/>
      <c r="E33" s="2" t="s">
        <v>63</v>
      </c>
      <c r="F33" s="4">
        <v>3849223</v>
      </c>
      <c r="G33" s="4">
        <v>3849223</v>
      </c>
    </row>
    <row r="34" spans="1:7" x14ac:dyDescent="0.2">
      <c r="A34" s="2"/>
      <c r="B34" s="2"/>
      <c r="C34" s="2"/>
      <c r="D34" s="2"/>
      <c r="E34" s="2" t="s">
        <v>64</v>
      </c>
      <c r="F34" s="4">
        <v>256153287</v>
      </c>
      <c r="G34" s="4">
        <v>236927198</v>
      </c>
    </row>
    <row r="35" spans="1:7" x14ac:dyDescent="0.2">
      <c r="A35" s="2"/>
      <c r="B35" s="2"/>
      <c r="C35" s="2"/>
      <c r="D35" s="2"/>
      <c r="E35" s="2" t="s">
        <v>65</v>
      </c>
      <c r="F35" s="4">
        <v>-1860392</v>
      </c>
      <c r="G35" s="4">
        <v>-7593008</v>
      </c>
    </row>
    <row r="36" spans="1:7" ht="16" x14ac:dyDescent="0.2">
      <c r="A36" s="2"/>
      <c r="B36" s="2"/>
      <c r="C36" s="2"/>
      <c r="D36" s="2"/>
      <c r="E36" s="6" t="s">
        <v>66</v>
      </c>
      <c r="F36" s="4">
        <v>0</v>
      </c>
      <c r="G36" s="4">
        <v>-10604</v>
      </c>
    </row>
    <row r="37" spans="1:7" x14ac:dyDescent="0.2">
      <c r="A37" s="2"/>
      <c r="B37" s="2"/>
      <c r="C37" s="2"/>
      <c r="D37" s="2"/>
      <c r="E37" s="8" t="s">
        <v>67</v>
      </c>
      <c r="F37" s="9">
        <f>SUM(F31:F36)</f>
        <v>258926590</v>
      </c>
      <c r="G37" s="9">
        <f>SUM(G31:G36)</f>
        <v>233957281</v>
      </c>
    </row>
    <row r="38" spans="1:7" x14ac:dyDescent="0.2">
      <c r="A38" s="2"/>
      <c r="B38" s="2"/>
      <c r="C38" s="2"/>
      <c r="D38" s="2"/>
      <c r="E38" s="2"/>
      <c r="F38" s="4"/>
      <c r="G38" s="4"/>
    </row>
    <row r="39" spans="1:7" x14ac:dyDescent="0.2">
      <c r="A39" s="2"/>
      <c r="B39" s="2"/>
      <c r="C39" s="2"/>
      <c r="D39" s="2"/>
      <c r="E39" s="2" t="s">
        <v>68</v>
      </c>
      <c r="F39" s="4">
        <v>7571227</v>
      </c>
      <c r="G39" s="4">
        <v>7235111</v>
      </c>
    </row>
    <row r="40" spans="1:7" x14ac:dyDescent="0.2">
      <c r="A40" s="2"/>
      <c r="B40" s="2"/>
      <c r="C40" s="2"/>
      <c r="D40" s="2"/>
      <c r="E40" s="10" t="s">
        <v>69</v>
      </c>
      <c r="F40" s="11">
        <f>F37+F39</f>
        <v>266497817</v>
      </c>
      <c r="G40" s="11">
        <f>G37+G39</f>
        <v>241192392</v>
      </c>
    </row>
    <row r="41" spans="1:7" x14ac:dyDescent="0.2">
      <c r="A41" s="2"/>
      <c r="B41" s="2"/>
      <c r="C41" s="2"/>
      <c r="D41" s="2"/>
      <c r="E41" s="2"/>
      <c r="F41" s="4"/>
      <c r="G41" s="4"/>
    </row>
    <row r="42" spans="1:7" x14ac:dyDescent="0.2">
      <c r="A42" s="12" t="s">
        <v>36</v>
      </c>
      <c r="B42" s="13">
        <f>B16+B26</f>
        <v>372888268</v>
      </c>
      <c r="C42" s="13">
        <f>C16+C26</f>
        <v>330596969</v>
      </c>
      <c r="D42" s="2"/>
      <c r="E42" s="12" t="s">
        <v>70</v>
      </c>
      <c r="F42" s="13">
        <f>F28+F40</f>
        <v>372888268</v>
      </c>
      <c r="G42" s="13">
        <f>G28+G40</f>
        <v>330596969</v>
      </c>
    </row>
    <row r="43" spans="1:7" x14ac:dyDescent="0.2">
      <c r="F43" s="5"/>
      <c r="G43" s="5"/>
    </row>
    <row r="44" spans="1:7" x14ac:dyDescent="0.2">
      <c r="F44" s="5"/>
      <c r="G44" s="5"/>
    </row>
    <row r="45" spans="1:7" x14ac:dyDescent="0.2">
      <c r="F45" s="5"/>
      <c r="G45" s="5"/>
    </row>
    <row r="46" spans="1:7" x14ac:dyDescent="0.2">
      <c r="F46" s="5"/>
      <c r="G46" s="5"/>
    </row>
    <row r="47" spans="1:7" x14ac:dyDescent="0.2">
      <c r="F47" s="5"/>
      <c r="G47" s="5"/>
    </row>
    <row r="48" spans="1:7" x14ac:dyDescent="0.2">
      <c r="F48" s="5"/>
      <c r="G48" s="5"/>
    </row>
    <row r="49" spans="6:7" x14ac:dyDescent="0.2">
      <c r="F49" s="5"/>
      <c r="G49" s="5"/>
    </row>
    <row r="50" spans="6:7" x14ac:dyDescent="0.2">
      <c r="F50" s="5"/>
      <c r="G50" s="5"/>
    </row>
    <row r="51" spans="6:7" x14ac:dyDescent="0.2">
      <c r="F51" s="5"/>
      <c r="G51" s="5"/>
    </row>
    <row r="52" spans="6:7" x14ac:dyDescent="0.2">
      <c r="F52" s="5"/>
      <c r="G52" s="5"/>
    </row>
    <row r="53" spans="6:7" x14ac:dyDescent="0.2">
      <c r="F53" s="5"/>
      <c r="G53" s="5"/>
    </row>
    <row r="54" spans="6:7" x14ac:dyDescent="0.2">
      <c r="F54" s="5"/>
      <c r="G54" s="5"/>
    </row>
    <row r="55" spans="6:7" x14ac:dyDescent="0.2">
      <c r="F55" s="5"/>
      <c r="G55" s="5"/>
    </row>
    <row r="56" spans="6:7" x14ac:dyDescent="0.2">
      <c r="F56" s="5"/>
      <c r="G56" s="5"/>
    </row>
    <row r="57" spans="6:7" x14ac:dyDescent="0.2">
      <c r="F57" s="5"/>
      <c r="G57" s="5"/>
    </row>
    <row r="58" spans="6:7" x14ac:dyDescent="0.2">
      <c r="F58" s="5"/>
      <c r="G58" s="5"/>
    </row>
    <row r="59" spans="6:7" x14ac:dyDescent="0.2">
      <c r="F59" s="5"/>
      <c r="G59" s="5"/>
    </row>
    <row r="60" spans="6:7" x14ac:dyDescent="0.2">
      <c r="F60" s="5"/>
      <c r="G60" s="5"/>
    </row>
    <row r="61" spans="6:7" x14ac:dyDescent="0.2">
      <c r="F61" s="5"/>
      <c r="G61" s="5"/>
    </row>
    <row r="62" spans="6:7" x14ac:dyDescent="0.2">
      <c r="F62" s="5"/>
      <c r="G62" s="5"/>
    </row>
    <row r="63" spans="6:7" x14ac:dyDescent="0.2">
      <c r="F63" s="5"/>
      <c r="G63" s="5"/>
    </row>
    <row r="64" spans="6:7" x14ac:dyDescent="0.2">
      <c r="F64" s="5"/>
      <c r="G64" s="5"/>
    </row>
    <row r="65" spans="6:7" x14ac:dyDescent="0.2">
      <c r="F65" s="5"/>
      <c r="G65" s="5"/>
    </row>
    <row r="66" spans="6:7" x14ac:dyDescent="0.2">
      <c r="F66" s="5"/>
      <c r="G66" s="5"/>
    </row>
    <row r="67" spans="6:7" x14ac:dyDescent="0.2">
      <c r="F67" s="5"/>
      <c r="G67" s="5"/>
    </row>
    <row r="68" spans="6:7" x14ac:dyDescent="0.2">
      <c r="F68" s="5"/>
      <c r="G68" s="5"/>
    </row>
    <row r="69" spans="6:7" x14ac:dyDescent="0.2">
      <c r="F69" s="5"/>
      <c r="G69" s="5"/>
    </row>
    <row r="70" spans="6:7" x14ac:dyDescent="0.2">
      <c r="F70" s="5"/>
      <c r="G70" s="5"/>
    </row>
    <row r="71" spans="6:7" x14ac:dyDescent="0.2">
      <c r="F71" s="5"/>
      <c r="G71" s="5"/>
    </row>
    <row r="72" spans="6:7" x14ac:dyDescent="0.2">
      <c r="F72" s="5"/>
      <c r="G72" s="5"/>
    </row>
    <row r="73" spans="6:7" x14ac:dyDescent="0.2">
      <c r="F73" s="5"/>
      <c r="G73" s="5"/>
    </row>
    <row r="74" spans="6:7" x14ac:dyDescent="0.2">
      <c r="F74" s="5"/>
      <c r="G74" s="5"/>
    </row>
    <row r="75" spans="6:7" x14ac:dyDescent="0.2">
      <c r="F75" s="5"/>
      <c r="G75" s="5"/>
    </row>
    <row r="76" spans="6:7" x14ac:dyDescent="0.2">
      <c r="F76" s="5"/>
      <c r="G76" s="5"/>
    </row>
    <row r="77" spans="6:7" x14ac:dyDescent="0.2">
      <c r="F77" s="5"/>
      <c r="G77" s="5"/>
    </row>
    <row r="78" spans="6:7" x14ac:dyDescent="0.2">
      <c r="F78" s="5"/>
      <c r="G78" s="5"/>
    </row>
    <row r="79" spans="6:7" x14ac:dyDescent="0.2">
      <c r="F79" s="5"/>
      <c r="G79" s="5"/>
    </row>
  </sheetData>
  <mergeCells count="5">
    <mergeCell ref="A4:C4"/>
    <mergeCell ref="E4:G4"/>
    <mergeCell ref="E30:G30"/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Indici</vt:lpstr>
      <vt:lpstr>Conto Economico</vt:lpstr>
      <vt:lpstr>Stato Patrimoniale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Herica Righi</dc:creator>
  <cp:lastModifiedBy>Lorenzo Pellegrino</cp:lastModifiedBy>
  <dcterms:created xsi:type="dcterms:W3CDTF">2022-04-06T17:09:34Z</dcterms:created>
  <dcterms:modified xsi:type="dcterms:W3CDTF">2022-05-12T13:56:39Z</dcterms:modified>
</cp:coreProperties>
</file>