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lle/Desktop/UniBo/2° anno/2° Semestre/Economia Aziendale/Esercizitazioni/"/>
    </mc:Choice>
  </mc:AlternateContent>
  <xr:revisionPtr revIDLastSave="0" documentId="13_ncr:1_{B95E36CC-F097-434D-8750-308BA41BCB02}" xr6:coauthVersionLast="47" xr6:coauthVersionMax="47" xr10:uidLastSave="{00000000-0000-0000-0000-000000000000}"/>
  <bookViews>
    <workbookView xWindow="0" yWindow="0" windowWidth="28800" windowHeight="18000" xr2:uid="{A2A99886-6948-A243-A977-12F8086BBBAF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  <c r="C34" i="1"/>
  <c r="E34" i="1"/>
  <c r="A34" i="1"/>
  <c r="Q21" i="1"/>
  <c r="F29" i="1"/>
  <c r="H29" i="1"/>
  <c r="D28" i="1"/>
  <c r="A23" i="1" s="1"/>
  <c r="Q20" i="1"/>
  <c r="F27" i="1" s="1"/>
  <c r="Q22" i="1"/>
  <c r="C18" i="1"/>
  <c r="E18" i="1"/>
  <c r="A18" i="1"/>
  <c r="H27" i="1" l="1"/>
  <c r="H28" i="1"/>
  <c r="E23" i="1" s="1"/>
  <c r="F28" i="1"/>
  <c r="C23" i="1" s="1"/>
  <c r="D29" i="1"/>
  <c r="D27" i="1"/>
</calcChain>
</file>

<file path=xl/sharedStrings.xml><?xml version="1.0" encoding="utf-8"?>
<sst xmlns="http://schemas.openxmlformats.org/spreadsheetml/2006/main" count="35" uniqueCount="23">
  <si>
    <t>Nano con cappello</t>
  </si>
  <si>
    <t>Nano con fungo</t>
  </si>
  <si>
    <t>Nano guerriero</t>
  </si>
  <si>
    <t>Prezzo unitario (€/pezzo)</t>
  </si>
  <si>
    <t>Costo materie prime (€/kg)</t>
  </si>
  <si>
    <t>Costo verniciatura (€/pezzo)</t>
  </si>
  <si>
    <t>Materie prime (kg/pezzo)</t>
  </si>
  <si>
    <t>Numero di unità prodotte e vendute (in unità)</t>
  </si>
  <si>
    <t>Tempo unitario di produzione (min/pezzo)</t>
  </si>
  <si>
    <t>Ammortamento dell'impianto (€)</t>
  </si>
  <si>
    <t>Spese generali e amministrative (€)</t>
  </si>
  <si>
    <t>Spese commerciali (€)</t>
  </si>
  <si>
    <t>1) margine contribuzione</t>
  </si>
  <si>
    <t>Costo manodopera (€/ora)</t>
  </si>
  <si>
    <t>2) costo pieno unitario</t>
  </si>
  <si>
    <t>coefficiente d'allocazione (ammortamento)</t>
  </si>
  <si>
    <t>coefficiente d'allocazione (spese gen./amm.)</t>
  </si>
  <si>
    <t>coefficiente d'allocazione (spese commerciali)</t>
  </si>
  <si>
    <t>ammortamento impianto x pezzo</t>
  </si>
  <si>
    <t>Ammortamento spese gen x pezzo</t>
  </si>
  <si>
    <t>Ammortamento spese comm x pezzo</t>
  </si>
  <si>
    <t xml:space="preserve">3) profitto generato </t>
  </si>
  <si>
    <t>profitto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</si>
</sst>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0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Corpo)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3" fillId="0" borderId="0" xfId="0" applyFont="1" applyFill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D49C-3937-3D4F-B065-349C32D99893}">
  <dimension ref="A1:Q36"/>
  <sheetViews>
    <sheetView tabSelected="1" workbookViewId="0">
      <selection activeCell="J35" sqref="J35"/>
    </sheetView>
  </sheetViews>
  <sheetFormatPr baseColWidth="10" defaultRowHeight="16" x14ac:dyDescent="0.2"/>
  <cols>
    <col min="13" max="13" width="12.5" customWidth="1"/>
    <col min="16" max="16" width="18.33203125" customWidth="1"/>
  </cols>
  <sheetData>
    <row r="1" spans="1:11" x14ac:dyDescent="0.2">
      <c r="E1" s="2" t="s">
        <v>0</v>
      </c>
      <c r="F1" s="2"/>
      <c r="G1" s="2" t="s">
        <v>1</v>
      </c>
      <c r="H1" s="2"/>
      <c r="I1" s="2" t="s">
        <v>2</v>
      </c>
      <c r="J1" s="2"/>
    </row>
    <row r="2" spans="1:11" x14ac:dyDescent="0.2">
      <c r="A2" s="2" t="s">
        <v>3</v>
      </c>
      <c r="B2" s="2"/>
      <c r="C2" s="2"/>
      <c r="D2" s="2"/>
      <c r="E2" s="2">
        <v>32</v>
      </c>
      <c r="F2" s="2"/>
      <c r="G2" s="2">
        <v>20</v>
      </c>
      <c r="H2" s="2"/>
      <c r="I2" s="2">
        <v>14</v>
      </c>
      <c r="J2" s="2"/>
    </row>
    <row r="3" spans="1:11" x14ac:dyDescent="0.2">
      <c r="A3" s="2" t="s">
        <v>13</v>
      </c>
      <c r="B3" s="2"/>
      <c r="C3" s="2"/>
      <c r="D3" s="2"/>
      <c r="E3" s="2">
        <v>10</v>
      </c>
      <c r="F3" s="2"/>
      <c r="G3" s="2">
        <v>10</v>
      </c>
      <c r="H3" s="2"/>
      <c r="I3" s="2">
        <v>10</v>
      </c>
      <c r="J3" s="2"/>
    </row>
    <row r="4" spans="1:11" x14ac:dyDescent="0.2">
      <c r="A4" s="2" t="s">
        <v>4</v>
      </c>
      <c r="B4" s="2"/>
      <c r="C4" s="2"/>
      <c r="D4" s="2"/>
      <c r="E4" s="2">
        <v>14</v>
      </c>
      <c r="F4" s="2"/>
      <c r="G4" s="2">
        <v>10</v>
      </c>
      <c r="H4" s="2"/>
      <c r="I4" s="2">
        <v>5</v>
      </c>
      <c r="J4" s="2"/>
    </row>
    <row r="5" spans="1:11" x14ac:dyDescent="0.2">
      <c r="A5" s="2" t="s">
        <v>5</v>
      </c>
      <c r="B5" s="2"/>
      <c r="C5" s="2"/>
      <c r="D5" s="2"/>
      <c r="E5" s="2">
        <v>3</v>
      </c>
      <c r="F5" s="2"/>
      <c r="G5" s="2">
        <v>3</v>
      </c>
      <c r="H5" s="2"/>
      <c r="I5" s="2">
        <v>3</v>
      </c>
      <c r="J5" s="2"/>
    </row>
    <row r="6" spans="1:11" x14ac:dyDescent="0.2">
      <c r="A6" s="2" t="s">
        <v>6</v>
      </c>
      <c r="B6" s="2"/>
      <c r="C6" s="2"/>
      <c r="D6" s="2"/>
      <c r="E6" s="2">
        <v>1</v>
      </c>
      <c r="F6" s="2"/>
      <c r="G6" s="2">
        <v>0.8</v>
      </c>
      <c r="H6" s="2"/>
      <c r="I6" s="2">
        <v>0.8</v>
      </c>
      <c r="J6" s="2"/>
    </row>
    <row r="7" spans="1:11" x14ac:dyDescent="0.2">
      <c r="A7" s="2" t="s">
        <v>7</v>
      </c>
      <c r="B7" s="2"/>
      <c r="C7" s="2"/>
      <c r="D7" s="2"/>
      <c r="E7" s="2">
        <v>112000</v>
      </c>
      <c r="F7" s="2"/>
      <c r="G7" s="2">
        <v>228700</v>
      </c>
      <c r="H7" s="2"/>
      <c r="I7" s="2">
        <v>120000</v>
      </c>
      <c r="J7" s="2"/>
    </row>
    <row r="8" spans="1:11" x14ac:dyDescent="0.2">
      <c r="A8" s="2" t="s">
        <v>8</v>
      </c>
      <c r="B8" s="2"/>
      <c r="C8" s="2"/>
      <c r="D8" s="2"/>
      <c r="E8" s="2">
        <v>9</v>
      </c>
      <c r="F8" s="2"/>
      <c r="G8" s="2">
        <v>4</v>
      </c>
      <c r="H8" s="2"/>
      <c r="I8" s="2">
        <v>1.5</v>
      </c>
      <c r="J8" s="2"/>
    </row>
    <row r="10" spans="1:11" x14ac:dyDescent="0.2">
      <c r="A10" s="2" t="s">
        <v>9</v>
      </c>
      <c r="B10" s="2"/>
      <c r="C10" s="2"/>
      <c r="D10" s="2"/>
      <c r="E10" s="2">
        <v>300000</v>
      </c>
      <c r="F10" s="2"/>
      <c r="G10" s="2"/>
      <c r="H10" s="2"/>
      <c r="I10" s="2"/>
      <c r="J10" s="2"/>
    </row>
    <row r="11" spans="1:11" x14ac:dyDescent="0.2">
      <c r="A11" s="2" t="s">
        <v>10</v>
      </c>
      <c r="B11" s="2"/>
      <c r="C11" s="2"/>
      <c r="D11" s="2"/>
      <c r="E11" s="2">
        <v>1000000</v>
      </c>
      <c r="F11" s="2"/>
      <c r="G11" s="2"/>
      <c r="H11" s="2"/>
      <c r="I11" s="2"/>
      <c r="J11" s="2"/>
    </row>
    <row r="12" spans="1:11" x14ac:dyDescent="0.2">
      <c r="A12" s="2" t="s">
        <v>11</v>
      </c>
      <c r="B12" s="2"/>
      <c r="C12" s="2"/>
      <c r="D12" s="2"/>
      <c r="E12" s="2">
        <v>500000</v>
      </c>
      <c r="F12" s="2"/>
      <c r="G12" s="2"/>
      <c r="H12" s="2"/>
      <c r="I12" s="2"/>
      <c r="J12" s="2"/>
    </row>
    <row r="15" spans="1:11" x14ac:dyDescent="0.2">
      <c r="A15" s="4" t="s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7" thickBot="1" x14ac:dyDescent="0.25"/>
    <row r="17" spans="1:17" x14ac:dyDescent="0.2">
      <c r="A17" s="12" t="s">
        <v>0</v>
      </c>
      <c r="B17" s="13"/>
      <c r="C17" s="13" t="s">
        <v>1</v>
      </c>
      <c r="D17" s="13"/>
      <c r="E17" s="13" t="s">
        <v>2</v>
      </c>
      <c r="F17" s="14"/>
    </row>
    <row r="18" spans="1:17" ht="17" thickBot="1" x14ac:dyDescent="0.25">
      <c r="A18" s="15">
        <f>E2-E3/60*E8-E4*E6-E5</f>
        <v>13.5</v>
      </c>
      <c r="B18" s="16"/>
      <c r="C18" s="16">
        <f t="shared" ref="C18" si="0">G2-G3/60*G8-G4*G6-G5</f>
        <v>8.3333333333333321</v>
      </c>
      <c r="D18" s="16"/>
      <c r="E18" s="16">
        <f t="shared" ref="E18" si="1">I2-I3/60*I8-I4*I6-I5</f>
        <v>6.75</v>
      </c>
      <c r="F18" s="17"/>
    </row>
    <row r="20" spans="1:17" x14ac:dyDescent="0.2">
      <c r="A20" s="5" t="s">
        <v>14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1"/>
      <c r="M20" s="1"/>
      <c r="N20" s="2" t="s">
        <v>15</v>
      </c>
      <c r="O20" s="2"/>
      <c r="P20" s="2"/>
      <c r="Q20" s="6">
        <f>$E$10/(($E$8*$E$7)+($G$7*$G$8)+($I$7*$I$8))</f>
        <v>0.14266692029674719</v>
      </c>
    </row>
    <row r="21" spans="1:17" ht="17" thickBot="1" x14ac:dyDescent="0.25">
      <c r="N21" s="2" t="s">
        <v>16</v>
      </c>
      <c r="O21" s="2"/>
      <c r="P21" s="2"/>
      <c r="Q21" s="6">
        <f>E11/(E2*E7+G2*G7+I2*I7)</f>
        <v>0.10164667615368977</v>
      </c>
    </row>
    <row r="22" spans="1:17" x14ac:dyDescent="0.2">
      <c r="A22" s="12" t="s">
        <v>0</v>
      </c>
      <c r="B22" s="13"/>
      <c r="C22" s="13" t="s">
        <v>1</v>
      </c>
      <c r="D22" s="13"/>
      <c r="E22" s="13" t="s">
        <v>2</v>
      </c>
      <c r="F22" s="14"/>
      <c r="N22" s="2" t="s">
        <v>17</v>
      </c>
      <c r="O22" s="2"/>
      <c r="P22" s="2"/>
      <c r="Q22" s="6">
        <f>E12/(E2*E7+G2*G7+I2*I7)</f>
        <v>5.0823338076844887E-2</v>
      </c>
    </row>
    <row r="23" spans="1:17" ht="17" thickBot="1" x14ac:dyDescent="0.25">
      <c r="A23" s="15">
        <f>E3/60*E8+E4*E6+E5+D27+D28+D29</f>
        <v>24.663042738047835</v>
      </c>
      <c r="B23" s="16"/>
      <c r="C23" s="16">
        <f t="shared" ref="C23" si="2">G3/60*G8+G4*G6+G5+F27+F28+F29</f>
        <v>15.286734632464347</v>
      </c>
      <c r="D23" s="16"/>
      <c r="E23" s="16">
        <f t="shared" ref="E23" si="3">I3/60*I8+I4*I6+I5+H27+H28+H29</f>
        <v>9.5985805796726069</v>
      </c>
      <c r="F23" s="17"/>
    </row>
    <row r="25" spans="1:17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7" x14ac:dyDescent="0.2">
      <c r="D26" s="8" t="s">
        <v>0</v>
      </c>
      <c r="E26" s="9"/>
      <c r="F26" s="8" t="s">
        <v>1</v>
      </c>
      <c r="G26" s="9"/>
      <c r="H26" s="8" t="s">
        <v>2</v>
      </c>
      <c r="I26" s="9"/>
    </row>
    <row r="27" spans="1:17" x14ac:dyDescent="0.2">
      <c r="A27" s="2" t="s">
        <v>18</v>
      </c>
      <c r="B27" s="2"/>
      <c r="C27" s="2"/>
      <c r="D27" s="8">
        <f>(Q20*E8)</f>
        <v>1.2840022826707247</v>
      </c>
      <c r="E27" s="9"/>
      <c r="F27" s="8">
        <f>(Q20*G8)</f>
        <v>0.57066768118698874</v>
      </c>
      <c r="G27" s="9"/>
      <c r="H27" s="8">
        <f>(Q20*I8)</f>
        <v>0.21400038044512076</v>
      </c>
      <c r="I27" s="9"/>
    </row>
    <row r="28" spans="1:17" x14ac:dyDescent="0.2">
      <c r="A28" s="2" t="s">
        <v>19</v>
      </c>
      <c r="B28" s="2"/>
      <c r="C28" s="2"/>
      <c r="D28" s="8">
        <f>E2*E7*$Q$21/E7</f>
        <v>3.2526936369180732</v>
      </c>
      <c r="E28" s="9"/>
      <c r="F28" s="8">
        <f>G2*G7*$Q$21/G7</f>
        <v>2.0329335230737953</v>
      </c>
      <c r="G28" s="9"/>
      <c r="H28" s="8">
        <f>I2*I7*$Q$21/I7</f>
        <v>1.423053466151657</v>
      </c>
      <c r="I28" s="9"/>
    </row>
    <row r="29" spans="1:17" x14ac:dyDescent="0.2">
      <c r="A29" s="2" t="s">
        <v>20</v>
      </c>
      <c r="B29" s="2"/>
      <c r="C29" s="2"/>
      <c r="D29" s="10">
        <f>E2*E7*$Q$22/E7</f>
        <v>1.6263468184590366</v>
      </c>
      <c r="E29" s="11"/>
      <c r="F29" s="10">
        <f t="shared" ref="F29:I29" si="4">G2*G7*$Q$22/G7</f>
        <v>1.0164667615368976</v>
      </c>
      <c r="G29" s="11"/>
      <c r="H29" s="10">
        <f t="shared" ref="H29:I29" si="5">I2*I7*$Q$22/I7</f>
        <v>0.71152673307582848</v>
      </c>
      <c r="I29" s="11"/>
    </row>
    <row r="31" spans="1:17" x14ac:dyDescent="0.2">
      <c r="A31" s="4" t="s">
        <v>21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3" spans="1:9" x14ac:dyDescent="0.2">
      <c r="A33" s="2" t="s">
        <v>0</v>
      </c>
      <c r="B33" s="2"/>
      <c r="C33" s="2" t="s">
        <v>1</v>
      </c>
      <c r="D33" s="2"/>
      <c r="E33" s="2" t="s">
        <v>2</v>
      </c>
      <c r="F33" s="2"/>
      <c r="G33" s="2" t="s">
        <v>22</v>
      </c>
      <c r="H33" s="2"/>
      <c r="I33" s="2"/>
    </row>
    <row r="34" spans="1:9" x14ac:dyDescent="0.2">
      <c r="A34" s="2">
        <f>(E2-A23)*E7</f>
        <v>821739.2133386425</v>
      </c>
      <c r="B34" s="2"/>
      <c r="C34" s="2">
        <f t="shared" ref="C34" si="6">(G2-C23)*G7</f>
        <v>1077923.7895554039</v>
      </c>
      <c r="D34" s="2"/>
      <c r="E34" s="2">
        <f t="shared" ref="E34" si="7">(I2-E23)*I7</f>
        <v>528170.33043928712</v>
      </c>
      <c r="F34" s="2"/>
    </row>
    <row r="35" spans="1:9" ht="17" thickBot="1" x14ac:dyDescent="0.25"/>
    <row r="36" spans="1:9" ht="17" thickBot="1" x14ac:dyDescent="0.25">
      <c r="C36" s="18">
        <f>SUM(A34:F34)</f>
        <v>2427833.3333333335</v>
      </c>
      <c r="D36" s="19"/>
    </row>
  </sheetData>
  <mergeCells count="78">
    <mergeCell ref="C36:D36"/>
    <mergeCell ref="A31:K31"/>
    <mergeCell ref="A33:B33"/>
    <mergeCell ref="C33:D33"/>
    <mergeCell ref="E33:F33"/>
    <mergeCell ref="A34:B34"/>
    <mergeCell ref="C34:D34"/>
    <mergeCell ref="E34:F34"/>
    <mergeCell ref="G33:I33"/>
    <mergeCell ref="D27:E27"/>
    <mergeCell ref="H26:I26"/>
    <mergeCell ref="F26:G26"/>
    <mergeCell ref="D26:E26"/>
    <mergeCell ref="H29:I29"/>
    <mergeCell ref="F29:G29"/>
    <mergeCell ref="D29:E29"/>
    <mergeCell ref="H28:I28"/>
    <mergeCell ref="F28:G28"/>
    <mergeCell ref="D28:E28"/>
    <mergeCell ref="H27:I27"/>
    <mergeCell ref="F27:G27"/>
    <mergeCell ref="A28:C28"/>
    <mergeCell ref="A29:C29"/>
    <mergeCell ref="A27:C27"/>
    <mergeCell ref="N20:P20"/>
    <mergeCell ref="N21:P21"/>
    <mergeCell ref="N22:P22"/>
    <mergeCell ref="A20:K20"/>
    <mergeCell ref="A22:B22"/>
    <mergeCell ref="C22:D22"/>
    <mergeCell ref="E22:F22"/>
    <mergeCell ref="A23:B23"/>
    <mergeCell ref="C23:D23"/>
    <mergeCell ref="E23:F23"/>
    <mergeCell ref="A15:K15"/>
    <mergeCell ref="A17:B17"/>
    <mergeCell ref="C17:D17"/>
    <mergeCell ref="E17:F17"/>
    <mergeCell ref="A18:B18"/>
    <mergeCell ref="C18:D18"/>
    <mergeCell ref="E18:F18"/>
    <mergeCell ref="G8:H8"/>
    <mergeCell ref="I2:J2"/>
    <mergeCell ref="I3:J3"/>
    <mergeCell ref="I4:J4"/>
    <mergeCell ref="I5:J5"/>
    <mergeCell ref="I6:J6"/>
    <mergeCell ref="I7:J7"/>
    <mergeCell ref="I8:J8"/>
    <mergeCell ref="G2:H2"/>
    <mergeCell ref="G3:H3"/>
    <mergeCell ref="G4:H4"/>
    <mergeCell ref="G5:H5"/>
    <mergeCell ref="G6:H6"/>
    <mergeCell ref="G7:H7"/>
    <mergeCell ref="G1:H1"/>
    <mergeCell ref="I1:J1"/>
    <mergeCell ref="E10:J10"/>
    <mergeCell ref="E11:J11"/>
    <mergeCell ref="E12:J12"/>
    <mergeCell ref="E2:F2"/>
    <mergeCell ref="E3:F3"/>
    <mergeCell ref="E4:F4"/>
    <mergeCell ref="E5:F5"/>
    <mergeCell ref="E6:F6"/>
    <mergeCell ref="A8:D8"/>
    <mergeCell ref="A10:D10"/>
    <mergeCell ref="A11:D11"/>
    <mergeCell ref="A12:D12"/>
    <mergeCell ref="E1:F1"/>
    <mergeCell ref="E7:F7"/>
    <mergeCell ref="E8:F8"/>
    <mergeCell ref="A2:D2"/>
    <mergeCell ref="A3:D3"/>
    <mergeCell ref="A4:D4"/>
    <mergeCell ref="A5:D5"/>
    <mergeCell ref="A6:D6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Pellegrino</dc:creator>
  <cp:lastModifiedBy>Lorenzo Pellegrino</cp:lastModifiedBy>
  <dcterms:created xsi:type="dcterms:W3CDTF">2022-05-17T10:49:07Z</dcterms:created>
  <dcterms:modified xsi:type="dcterms:W3CDTF">2022-05-17T14:10:30Z</dcterms:modified>
</cp:coreProperties>
</file>