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gosh\OneDrive\Рабочий стол\Учёба\materials\4 курс 1 семестр\Мат. моделирование\"/>
    </mc:Choice>
  </mc:AlternateContent>
  <bookViews>
    <workbookView xWindow="0" yWindow="0" windowWidth="19200" windowHeight="7050" activeTab="1"/>
  </bookViews>
  <sheets>
    <sheet name="ПР1" sheetId="2" r:id="rId1"/>
    <sheet name="ПР2" sheetId="3" r:id="rId2"/>
  </sheets>
  <definedNames>
    <definedName name="solver_adj" localSheetId="0" hidden="1">ПР1!$G$107:$H$107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ПР1!$G$107:$H$107</definedName>
    <definedName name="solver_lhs2" localSheetId="0" hidden="1">ПР1!$I$111:$I$112</definedName>
    <definedName name="solver_lhs3" localSheetId="0" hidden="1">ПР1!$I$113</definedName>
    <definedName name="solver_lhs4" localSheetId="0" hidden="1">ПР1!$I$114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ПР1!$I$109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hs1" localSheetId="0" hidden="1">0</definedName>
    <definedName name="solver_rhs2" localSheetId="0" hidden="1">ПР1!$J$111:$J$112</definedName>
    <definedName name="solver_rhs3" localSheetId="0" hidden="1">ПР1!$J$113</definedName>
    <definedName name="solver_rhs4" localSheetId="0" hidden="1">ПР1!$J$114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34" i="3" l="1"/>
  <c r="Y135" i="3" l="1"/>
  <c r="Y134" i="3" s="1"/>
  <c r="W135" i="3"/>
  <c r="U135" i="3"/>
  <c r="U134" i="3" s="1"/>
  <c r="S135" i="3"/>
  <c r="S134" i="3" s="1"/>
  <c r="Q135" i="3"/>
  <c r="U142" i="3"/>
  <c r="T142" i="3"/>
  <c r="S142" i="3"/>
  <c r="R142" i="3"/>
  <c r="Q142" i="3"/>
  <c r="U141" i="3"/>
  <c r="T141" i="3"/>
  <c r="S141" i="3"/>
  <c r="R141" i="3"/>
  <c r="Q141" i="3"/>
  <c r="U140" i="3"/>
  <c r="T140" i="3"/>
  <c r="S140" i="3"/>
  <c r="R140" i="3"/>
  <c r="Q140" i="3"/>
  <c r="U139" i="3"/>
  <c r="T139" i="3"/>
  <c r="S139" i="3"/>
  <c r="R139" i="3"/>
  <c r="Q139" i="3"/>
  <c r="U138" i="3"/>
  <c r="T138" i="3"/>
  <c r="S138" i="3"/>
  <c r="R138" i="3"/>
  <c r="Q138" i="3"/>
  <c r="AA135" i="3"/>
  <c r="W134" i="3"/>
  <c r="Q134" i="3"/>
  <c r="AC133" i="3"/>
  <c r="AB132" i="3"/>
  <c r="AB130" i="3"/>
  <c r="AB128" i="3"/>
  <c r="AB126" i="3"/>
  <c r="AB124" i="3"/>
  <c r="F142" i="3"/>
  <c r="F141" i="3"/>
  <c r="F140" i="3"/>
  <c r="F139" i="3"/>
  <c r="F138" i="3"/>
  <c r="E142" i="3"/>
  <c r="E141" i="3"/>
  <c r="E140" i="3"/>
  <c r="E139" i="3"/>
  <c r="E138" i="3"/>
  <c r="D142" i="3"/>
  <c r="D141" i="3"/>
  <c r="D140" i="3"/>
  <c r="D139" i="3"/>
  <c r="D138" i="3"/>
  <c r="C142" i="3"/>
  <c r="C141" i="3"/>
  <c r="C140" i="3"/>
  <c r="C139" i="3"/>
  <c r="C138" i="3"/>
  <c r="B142" i="3"/>
  <c r="B141" i="3"/>
  <c r="B140" i="3"/>
  <c r="B139" i="3"/>
  <c r="B138" i="3"/>
  <c r="N134" i="3" s="1"/>
  <c r="C79" i="3"/>
  <c r="E79" i="3"/>
  <c r="C81" i="3"/>
  <c r="E81" i="3"/>
  <c r="C83" i="3"/>
  <c r="E83" i="3"/>
  <c r="C85" i="3"/>
  <c r="E85" i="3"/>
  <c r="B89" i="3"/>
  <c r="B88" i="3" s="1"/>
  <c r="D89" i="3"/>
  <c r="B91" i="3"/>
  <c r="C91" i="3"/>
  <c r="L88" i="3" s="1"/>
  <c r="D91" i="3"/>
  <c r="E91" i="3"/>
  <c r="B92" i="3"/>
  <c r="C92" i="3"/>
  <c r="D92" i="3"/>
  <c r="E92" i="3"/>
  <c r="B93" i="3"/>
  <c r="C93" i="3"/>
  <c r="D93" i="3"/>
  <c r="E93" i="3"/>
  <c r="B94" i="3"/>
  <c r="C94" i="3"/>
  <c r="D94" i="3"/>
  <c r="E94" i="3"/>
  <c r="S94" i="3"/>
  <c r="R94" i="3"/>
  <c r="Q94" i="3"/>
  <c r="P94" i="3"/>
  <c r="S93" i="3"/>
  <c r="R93" i="3"/>
  <c r="Q93" i="3"/>
  <c r="P93" i="3"/>
  <c r="S92" i="3"/>
  <c r="R92" i="3"/>
  <c r="Q92" i="3"/>
  <c r="P92" i="3"/>
  <c r="S91" i="3"/>
  <c r="R91" i="3"/>
  <c r="Q91" i="3"/>
  <c r="P91" i="3"/>
  <c r="V89" i="3"/>
  <c r="V88" i="3" s="1"/>
  <c r="T89" i="3"/>
  <c r="T88" i="3" s="1"/>
  <c r="R89" i="3"/>
  <c r="R88" i="3" s="1"/>
  <c r="P89" i="3"/>
  <c r="P88" i="3" s="1"/>
  <c r="H89" i="3"/>
  <c r="H88" i="3" s="1"/>
  <c r="F89" i="3"/>
  <c r="F88" i="3" s="1"/>
  <c r="L86" i="3"/>
  <c r="Z86" i="3" s="1"/>
  <c r="Y86" i="3" s="1"/>
  <c r="W85" i="3"/>
  <c r="U85" i="3"/>
  <c r="S85" i="3"/>
  <c r="Q85" i="3"/>
  <c r="I85" i="3"/>
  <c r="G85" i="3"/>
  <c r="L84" i="3"/>
  <c r="Z84" i="3" s="1"/>
  <c r="Y84" i="3" s="1"/>
  <c r="W83" i="3"/>
  <c r="U83" i="3"/>
  <c r="S83" i="3"/>
  <c r="Q83" i="3"/>
  <c r="I83" i="3"/>
  <c r="G83" i="3"/>
  <c r="L82" i="3"/>
  <c r="Z82" i="3" s="1"/>
  <c r="Y82" i="3" s="1"/>
  <c r="W81" i="3"/>
  <c r="U81" i="3"/>
  <c r="S81" i="3"/>
  <c r="Q81" i="3"/>
  <c r="I81" i="3"/>
  <c r="G81" i="3"/>
  <c r="L80" i="3"/>
  <c r="Z80" i="3" s="1"/>
  <c r="W79" i="3"/>
  <c r="U79" i="3"/>
  <c r="S79" i="3"/>
  <c r="Q79" i="3"/>
  <c r="I79" i="3"/>
  <c r="G79" i="3"/>
  <c r="AC134" i="3" l="1"/>
  <c r="AB133" i="3"/>
  <c r="AA134" i="3"/>
  <c r="K84" i="3"/>
  <c r="K86" i="3"/>
  <c r="J89" i="3"/>
  <c r="Z88" i="3"/>
  <c r="K82" i="3"/>
  <c r="D88" i="3"/>
  <c r="J88" i="3" s="1"/>
  <c r="X88" i="3"/>
  <c r="Y88" i="3"/>
  <c r="X89" i="3"/>
  <c r="Z87" i="3"/>
  <c r="Y80" i="3"/>
  <c r="Y87" i="3" s="1"/>
  <c r="L87" i="3"/>
  <c r="K88" i="3" l="1"/>
  <c r="K80" i="3"/>
  <c r="K87" i="3" s="1"/>
  <c r="N133" i="3" l="1"/>
  <c r="M132" i="3"/>
  <c r="J135" i="3"/>
  <c r="J134" i="3" s="1"/>
  <c r="H135" i="3"/>
  <c r="H134" i="3" s="1"/>
  <c r="F135" i="3"/>
  <c r="F134" i="3" s="1"/>
  <c r="D135" i="3"/>
  <c r="D134" i="3" s="1"/>
  <c r="B135" i="3"/>
  <c r="B134" i="3" s="1"/>
  <c r="M130" i="3"/>
  <c r="E129" i="3"/>
  <c r="M128" i="3"/>
  <c r="E127" i="3"/>
  <c r="M126" i="3"/>
  <c r="E125" i="3"/>
  <c r="M134" i="3" s="1"/>
  <c r="E123" i="3"/>
  <c r="E53" i="3"/>
  <c r="D53" i="3"/>
  <c r="C53" i="3"/>
  <c r="B53" i="3"/>
  <c r="E52" i="3"/>
  <c r="D52" i="3"/>
  <c r="C52" i="3"/>
  <c r="B52" i="3"/>
  <c r="E51" i="3"/>
  <c r="D51" i="3"/>
  <c r="C51" i="3"/>
  <c r="B51" i="3"/>
  <c r="J49" i="3"/>
  <c r="K48" i="3"/>
  <c r="H48" i="3"/>
  <c r="F48" i="3"/>
  <c r="D48" i="3"/>
  <c r="B48" i="3"/>
  <c r="J48" i="3" s="1"/>
  <c r="L47" i="3"/>
  <c r="K46" i="3"/>
  <c r="K44" i="3"/>
  <c r="K42" i="3"/>
  <c r="E26" i="3"/>
  <c r="D26" i="3"/>
  <c r="C26" i="3"/>
  <c r="B26" i="3"/>
  <c r="E25" i="3"/>
  <c r="D25" i="3"/>
  <c r="C25" i="3"/>
  <c r="B25" i="3"/>
  <c r="E24" i="3"/>
  <c r="D24" i="3"/>
  <c r="C24" i="3"/>
  <c r="B24" i="3"/>
  <c r="L21" i="3" s="1"/>
  <c r="J22" i="3"/>
  <c r="K21" i="3"/>
  <c r="H21" i="3"/>
  <c r="F21" i="3"/>
  <c r="D21" i="3"/>
  <c r="B21" i="3"/>
  <c r="L20" i="3"/>
  <c r="K19" i="3"/>
  <c r="K17" i="3"/>
  <c r="K15" i="3"/>
  <c r="K20" i="3" s="1"/>
  <c r="K47" i="3" l="1"/>
  <c r="J21" i="3"/>
  <c r="L48" i="3"/>
  <c r="L134" i="3"/>
  <c r="L135" i="3"/>
  <c r="M124" i="3"/>
  <c r="M133" i="3" s="1"/>
  <c r="I114" i="2"/>
  <c r="C112" i="2"/>
  <c r="C113" i="2"/>
  <c r="C114" i="2"/>
  <c r="I112" i="2"/>
  <c r="I113" i="2"/>
  <c r="I111" i="2" l="1"/>
  <c r="I109" i="2"/>
  <c r="C111" i="2" l="1"/>
  <c r="C109" i="2"/>
  <c r="C71" i="2"/>
  <c r="C72" i="2"/>
  <c r="C73" i="2"/>
  <c r="C70" i="2"/>
  <c r="C68" i="2"/>
  <c r="C30" i="2" l="1"/>
  <c r="C31" i="2"/>
  <c r="C32" i="2"/>
  <c r="C33" i="2"/>
  <c r="C34" i="2"/>
  <c r="C35" i="2"/>
  <c r="C29" i="2"/>
  <c r="C27" i="2"/>
</calcChain>
</file>

<file path=xl/sharedStrings.xml><?xml version="1.0" encoding="utf-8"?>
<sst xmlns="http://schemas.openxmlformats.org/spreadsheetml/2006/main" count="193" uniqueCount="55">
  <si>
    <t>Решение ЗЛП</t>
  </si>
  <si>
    <t>Типовое задание 1</t>
  </si>
  <si>
    <t>Переменные</t>
  </si>
  <si>
    <t>Коэффициенты ЦФ</t>
  </si>
  <si>
    <t>x1</t>
  </si>
  <si>
    <t>x2</t>
  </si>
  <si>
    <t>ЦФ</t>
  </si>
  <si>
    <t>Значения ограничений</t>
  </si>
  <si>
    <t>Коэффициенты ограничений</t>
  </si>
  <si>
    <t>&lt;=</t>
  </si>
  <si>
    <t>&gt;=</t>
  </si>
  <si>
    <t>*</t>
  </si>
  <si>
    <t>Типовое задание 2.</t>
  </si>
  <si>
    <t>Ограничения</t>
  </si>
  <si>
    <t>Вывод: решение, полученное графическим методом верно.</t>
  </si>
  <si>
    <t>Задание 3</t>
  </si>
  <si>
    <t>Проверим решение графическим методом используя Excel:</t>
  </si>
  <si>
    <t>Решение ТЗ</t>
  </si>
  <si>
    <t>Вариант</t>
  </si>
  <si>
    <t>Типовое задание 1. Метод СЗ угла</t>
  </si>
  <si>
    <t>Пост\Пол</t>
  </si>
  <si>
    <t>B1</t>
  </si>
  <si>
    <t>B2</t>
  </si>
  <si>
    <t>B3</t>
  </si>
  <si>
    <t>B4</t>
  </si>
  <si>
    <t>Запасы</t>
  </si>
  <si>
    <t>A1</t>
  </si>
  <si>
    <t>A2</t>
  </si>
  <si>
    <t>A3</t>
  </si>
  <si>
    <t>Потребл.</t>
  </si>
  <si>
    <t>Составим рассчетную таблицу</t>
  </si>
  <si>
    <t>Потреб.</t>
  </si>
  <si>
    <r>
      <t>Пусть x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- V перевозок от поставщика к потребителю.</t>
    </r>
  </si>
  <si>
    <r>
      <t>min f(x)=c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*x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+x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*x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+...+c</t>
    </r>
    <r>
      <rPr>
        <vertAlign val="subscript"/>
        <sz val="11"/>
        <color theme="1"/>
        <rFont val="Calibri"/>
        <family val="2"/>
        <scheme val="minor"/>
      </rPr>
      <t>mn</t>
    </r>
    <r>
      <rPr>
        <sz val="11"/>
        <color theme="1"/>
        <rFont val="Calibri"/>
        <family val="2"/>
        <scheme val="minor"/>
      </rPr>
      <t>*x</t>
    </r>
    <r>
      <rPr>
        <vertAlign val="subscript"/>
        <sz val="11"/>
        <color theme="1"/>
        <rFont val="Calibri"/>
        <family val="2"/>
        <scheme val="minor"/>
      </rPr>
      <t>mn</t>
    </r>
  </si>
  <si>
    <r>
      <t>min f(x)=1*x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+1*x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+4*x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+2x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+3x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>+2x</t>
    </r>
    <r>
      <rPr>
        <vertAlign val="subscript"/>
        <sz val="11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>+2x</t>
    </r>
    <r>
      <rPr>
        <vertAlign val="subscript"/>
        <sz val="11"/>
        <color theme="1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>+7x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+5x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+3x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+5x</t>
    </r>
    <r>
      <rPr>
        <vertAlign val="subscript"/>
        <sz val="11"/>
        <color theme="1"/>
        <rFont val="Calibri"/>
        <family val="2"/>
        <scheme val="minor"/>
      </rPr>
      <t>33</t>
    </r>
    <r>
      <rPr>
        <sz val="11"/>
        <color theme="1"/>
        <rFont val="Calibri"/>
        <family val="2"/>
        <scheme val="minor"/>
      </rPr>
      <t>+x</t>
    </r>
    <r>
      <rPr>
        <vertAlign val="subscript"/>
        <sz val="11"/>
        <color theme="1"/>
        <rFont val="Calibri"/>
        <family val="2"/>
        <scheme val="minor"/>
      </rPr>
      <t>34</t>
    </r>
  </si>
  <si>
    <t>Осталось довезти</t>
  </si>
  <si>
    <t>X</t>
  </si>
  <si>
    <t>Вывод:</t>
  </si>
  <si>
    <t>Типовое задание 2. Метод минимальной стоимости</t>
  </si>
  <si>
    <t>Типовое задание 3.</t>
  </si>
  <si>
    <t>B5</t>
  </si>
  <si>
    <t>A4</t>
  </si>
  <si>
    <t>При предоставлении первому покупателю 10ти единиц товара от первого поставщика, второму покупателю 10ти единиц от первого и 5 от второго, третьему покупателю 25 от второго поставщика, и 40 единиц товара четвертому покупателю от третьего поставщика, что почти выполняет его потребности, выходит минимальная цена в размере 120 единиц.</t>
  </si>
  <si>
    <t>Задание 4</t>
  </si>
  <si>
    <t>A5</t>
  </si>
  <si>
    <t>А5</t>
  </si>
  <si>
    <t>при полном закрытии потребностей 1 и 2 потребителей первым поставщиком, закрытии потребностей 3 потребителя товарами 2 и 3 поставщиков и закрытии потребностей 4 потребителя 3 и 4 поставщиками можно получить минимальную стоимость в 1860.</t>
  </si>
  <si>
    <t>если 4 поставщик удовлетворит потребности 1 потребителя, 1 поставщик удовлетворит потребности 2 и частично 3 потребителей, 2 поставщик удовлетворит потребности 3 и частично 4 потребителей, а 3 и 4 поставщики удовлетворят потребности 4 потребителя, то получиться минимальная стоимость в 1825.</t>
  </si>
  <si>
    <t>Составим рассчетную таблицу метод СЗУ</t>
  </si>
  <si>
    <t>Составим рассчетную таблицу метод минимальной стоимости</t>
  </si>
  <si>
    <t>при полном закрытии потребностей 1 потребителя первым поставщиком, закрытии потребностей 2 потребителя товарами 2 поставщиком, закрытии потребностей 3 потребителя 2, 3 и 4 поставщиками и закрытии потребностей 4 потребителя товарами четвертого и пятого поставщика можно удовлетворить большинство потребностей с ценой 3900.</t>
  </si>
  <si>
    <t>при полном закрытии потребностей 1 потребителя вторым поставщиком, закрытии потребностей 2 потребителя товарами 4 поставщика, закрытии потребностей 3 потребителя 1 и 3 поставщиками и закрытии потребностей 4 потребителя товарами второго и пятого поставщика можно удовлетворить большинство потребностей с минимальной ценой 3000.</t>
  </si>
  <si>
    <t>при соблюдении данного графика мы сможем предоставить максимальное количество груза между поставщиками за 120 единиц.</t>
  </si>
  <si>
    <t>min f(x) = 5x11+2x12+1x13+6x14+4x15+6x21+2x22+4x23+4x24+6x25+9x31+2x32+3x33+7x34+5x35+7x41+3x42+5x43+8x44+7x45+3x51+2x52+4x53+2x54+3x55
x11+x12+x13+x14+x15=200; x21+x22+x23+x24+x25=300; x31+x32+x33+x34+x35=200; x41+x42+x43+x44+x45=200; x51+x52+x53+x54+x55=100;
x11+x21+x31+x41+x51&lt;=200; x12+x22+x32+x42+x52&lt;=200; x13+x23+x33+x43+x53&lt;=400; x14+x24+x34+x44+x54&lt;=200; x15+x25+x35+x45+x55&lt;=100;
xij&gt;=0; i=1,5; j=1,5;</t>
  </si>
  <si>
    <t>min f(x) = 14x11+12x12+12x13+16x14+15x21+13x22+14x23+17x24+19x31+20x32+16x33+18x34+14x41+16x42+21x43+16x44
x11+x12+x13+x14=55
x21+x22+x23+x24=30
x31+x32+x33+x34=15
x41+x42+x43+x44=30
xij&gt;=0; i=1,4; j=1,4;
x11+x21+x31+x41=25
x12+x22+x32+x42=30
x13+x23+x33+x43=40
x14+x24+x34+x44=35
xij&gt;=0; i=1,4; j=1,4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</si>
</sst>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2" fillId="0" borderId="0" xfId="0" applyFont="1"/>
    <xf numFmtId="12" fontId="2" fillId="6" borderId="1" xfId="0" applyNumberFormat="1" applyFont="1" applyFill="1" applyBorder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2" fontId="2" fillId="6" borderId="1" xfId="0" applyNumberFormat="1" applyFont="1" applyFill="1" applyBorder="1"/>
    <xf numFmtId="0" fontId="0" fillId="7" borderId="1" xfId="0" applyFill="1" applyBorder="1"/>
    <xf numFmtId="0" fontId="0" fillId="3" borderId="0" xfId="0" applyFill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8" borderId="10" xfId="0" applyFill="1" applyBorder="1"/>
    <xf numFmtId="0" fontId="0" fillId="8" borderId="0" xfId="0" applyFill="1" applyBorder="1"/>
    <xf numFmtId="0" fontId="0" fillId="8" borderId="11" xfId="0" applyFill="1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0" borderId="15" xfId="0" applyBorder="1"/>
    <xf numFmtId="0" fontId="0" fillId="4" borderId="1" xfId="0" applyFill="1" applyBorder="1"/>
    <xf numFmtId="0" fontId="0" fillId="0" borderId="1" xfId="0" applyFill="1" applyBorder="1"/>
    <xf numFmtId="0" fontId="0" fillId="0" borderId="5" xfId="0" applyFill="1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4" borderId="12" xfId="0" applyFill="1" applyBorder="1"/>
    <xf numFmtId="0" fontId="0" fillId="4" borderId="0" xfId="0" applyFill="1"/>
    <xf numFmtId="0" fontId="0" fillId="0" borderId="19" xfId="0" applyBorder="1"/>
    <xf numFmtId="0" fontId="0" fillId="2" borderId="1" xfId="0" applyFill="1" applyBorder="1"/>
    <xf numFmtId="0" fontId="0" fillId="0" borderId="0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8" xfId="0" applyFill="1" applyBorder="1"/>
    <xf numFmtId="0" fontId="0" fillId="9" borderId="10" xfId="0" applyFill="1" applyBorder="1"/>
    <xf numFmtId="0" fontId="0" fillId="9" borderId="0" xfId="0" applyFill="1" applyBorder="1"/>
    <xf numFmtId="0" fontId="0" fillId="9" borderId="11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3" xfId="0" applyFill="1" applyBorder="1"/>
    <xf numFmtId="0" fontId="0" fillId="0" borderId="14" xfId="0" applyFill="1" applyBorder="1"/>
    <xf numFmtId="0" fontId="0" fillId="9" borderId="13" xfId="0" applyFill="1" applyBorder="1"/>
    <xf numFmtId="0" fontId="0" fillId="9" borderId="15" xfId="0" applyFill="1" applyBorder="1"/>
    <xf numFmtId="0" fontId="0" fillId="9" borderId="14" xfId="0" applyFill="1" applyBorder="1"/>
    <xf numFmtId="0" fontId="0" fillId="0" borderId="15" xfId="0" applyFill="1" applyBorder="1"/>
    <xf numFmtId="0" fontId="0" fillId="7" borderId="5" xfId="0" applyFill="1" applyBorder="1"/>
    <xf numFmtId="0" fontId="0" fillId="7" borderId="0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2" borderId="3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" fillId="0" borderId="0" xfId="0" applyFont="1"/>
    <xf numFmtId="0" fontId="0" fillId="0" borderId="8" xfId="0" applyFill="1" applyBorder="1" applyAlignment="1">
      <alignment wrapText="1"/>
    </xf>
    <xf numFmtId="0" fontId="0" fillId="0" borderId="5" xfId="0" applyFill="1" applyBorder="1"/>
    <xf numFmtId="0" fontId="0" fillId="0" borderId="12" xfId="0" applyFill="1" applyBorder="1"/>
    <xf numFmtId="0" fontId="0" fillId="0" borderId="9" xfId="0" applyFill="1" applyBorder="1"/>
    <xf numFmtId="0" fontId="0" fillId="0" borderId="27" xfId="0" applyBorder="1"/>
    <xf numFmtId="0" fontId="0" fillId="0" borderId="28" xfId="0" applyBorder="1"/>
    <xf numFmtId="0" fontId="0" fillId="4" borderId="15" xfId="0" applyFill="1" applyBorder="1"/>
    <xf numFmtId="0" fontId="0" fillId="4" borderId="16" xfId="0" applyFill="1" applyBorder="1"/>
    <xf numFmtId="0" fontId="0" fillId="4" borderId="29" xfId="0" applyFill="1" applyBorder="1"/>
    <xf numFmtId="0" fontId="4" fillId="0" borderId="0" xfId="0" applyFont="1" applyAlignment="1">
      <alignment wrapText="1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1371232</xdr:colOff>
      <xdr:row>0</xdr:row>
      <xdr:rowOff>0</xdr:rowOff>
    </xdr:from>
    <xdr:to>
      <xdr:col>4</xdr:col>
      <xdr:colOff>128192</xdr:colOff>
      <xdr:row>16</xdr:row>
      <xdr:rowOff>23471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0CE118C-7788-DF7C-D1ED-72B3556ABD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7879"/>
        <a:stretch/>
      </xdr:blipFill>
      <xdr:spPr bwMode="auto">
        <a:xfrm>
          <a:off x="1371232" y="0"/>
          <a:ext cx="3533913" cy="313405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5</xdr:col>
      <xdr:colOff>284029</xdr:colOff>
      <xdr:row>0</xdr:row>
      <xdr:rowOff>0</xdr:rowOff>
    </xdr:from>
    <xdr:to>
      <xdr:col>9</xdr:col>
      <xdr:colOff>328705</xdr:colOff>
      <xdr:row>16</xdr:row>
      <xdr:rowOff>38532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48962B9-274E-6D70-BF5E-34C34D5FCC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7261" b="32546"/>
        <a:stretch/>
      </xdr:blipFill>
      <xdr:spPr bwMode="auto">
        <a:xfrm>
          <a:off x="5147382" y="0"/>
          <a:ext cx="3428853" cy="319112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756802</xdr:colOff>
      <xdr:row>0</xdr:row>
      <xdr:rowOff>0</xdr:rowOff>
    </xdr:from>
    <xdr:to>
      <xdr:col>14</xdr:col>
      <xdr:colOff>486563</xdr:colOff>
      <xdr:row>21</xdr:row>
      <xdr:rowOff>37353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614D578-841A-0102-2DD3-6A5F51D61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04331" y="0"/>
          <a:ext cx="3427702" cy="412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186</xdr:rowOff>
    </xdr:from>
    <xdr:to>
      <xdr:col>4</xdr:col>
      <xdr:colOff>740085</xdr:colOff>
      <xdr:row>56</xdr:row>
      <xdr:rowOff>149058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CCDF5D5-C4A2-C0A2-E11F-436DA81C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821892"/>
          <a:ext cx="5521261" cy="33238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2067758</xdr:colOff>
      <xdr:row>102</xdr:row>
      <xdr:rowOff>69453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5537656"/>
          <a:ext cx="2067758" cy="4405313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238125</xdr:colOff>
      <xdr:row>103</xdr:row>
      <xdr:rowOff>168671</xdr:rowOff>
    </xdr:from>
    <xdr:to>
      <xdr:col>16</xdr:col>
      <xdr:colOff>220556</xdr:colOff>
      <xdr:row>117</xdr:row>
      <xdr:rowOff>99982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91328" y="20230702"/>
          <a:ext cx="4040478" cy="2679671"/>
        </a:xfrm>
        <a:prstGeom prst="rect">
          <a:avLst/>
        </a:prstGeom>
      </xdr:spPr>
    </xdr:pic>
    <xdr:clientData/>
  </xdr:twoCellAnchor>
  <xdr:twoCellAnchor editAs="oneCell">
    <xdr:from>
      <xdr:col>6</xdr:col>
      <xdr:colOff>6854</xdr:colOff>
      <xdr:row>38</xdr:row>
      <xdr:rowOff>158751</xdr:rowOff>
    </xdr:from>
    <xdr:to>
      <xdr:col>8</xdr:col>
      <xdr:colOff>680890</xdr:colOff>
      <xdr:row>63</xdr:row>
      <xdr:rowOff>1242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0838" y="7858126"/>
          <a:ext cx="2291302" cy="45541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0</xdr:rowOff>
    </xdr:from>
    <xdr:to>
      <xdr:col>6</xdr:col>
      <xdr:colOff>144021</xdr:colOff>
      <xdr:row>109</xdr:row>
      <xdr:rowOff>109607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41897"/>
          <a:ext cx="3877383" cy="17846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177526</xdr:rowOff>
    </xdr:from>
    <xdr:to>
      <xdr:col>3</xdr:col>
      <xdr:colOff>496673</xdr:colOff>
      <xdr:row>67</xdr:row>
      <xdr:rowOff>40968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170537"/>
          <a:ext cx="2381189" cy="1891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opLeftCell="A21" zoomScale="85" zoomScaleNormal="175" workbookViewId="0">
      <selection activeCell="D20" sqref="D20"/>
    </sheetView>
  </sheetViews>
  <sheetFormatPr defaultRowHeight="14.5" x14ac:dyDescent="0.35"/>
  <cols>
    <col min="1" max="1" width="29.81640625" customWidth="1"/>
    <col min="2" max="2" width="7.54296875" customWidth="1"/>
    <col min="3" max="3" width="15.1796875" customWidth="1"/>
    <col min="4" max="4" width="15.81640625" customWidth="1"/>
    <col min="5" max="5" width="11.26953125" customWidth="1"/>
    <col min="6" max="6" width="4.1796875" customWidth="1"/>
    <col min="7" max="7" width="14.54296875" customWidth="1"/>
    <col min="9" max="9" width="21" customWidth="1"/>
    <col min="10" max="10" width="11.81640625" customWidth="1"/>
    <col min="11" max="11" width="14.7265625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6" spans="1:1" ht="27.75" customHeight="1" x14ac:dyDescent="0.35"/>
    <row r="22" spans="1:5" x14ac:dyDescent="0.35">
      <c r="A22" t="s">
        <v>16</v>
      </c>
    </row>
    <row r="23" spans="1:5" x14ac:dyDescent="0.35">
      <c r="A23" s="1" t="s">
        <v>2</v>
      </c>
    </row>
    <row r="24" spans="1:5" x14ac:dyDescent="0.35">
      <c r="A24" s="1" t="s">
        <v>4</v>
      </c>
      <c r="B24" s="1" t="s">
        <v>5</v>
      </c>
    </row>
    <row r="25" spans="1:5" x14ac:dyDescent="0.35">
      <c r="A25" s="3">
        <v>1500</v>
      </c>
      <c r="B25" s="3">
        <v>1250</v>
      </c>
    </row>
    <row r="26" spans="1:5" x14ac:dyDescent="0.35">
      <c r="A26" s="98" t="s">
        <v>3</v>
      </c>
      <c r="B26" s="98"/>
      <c r="C26" t="s">
        <v>6</v>
      </c>
    </row>
    <row r="27" spans="1:5" x14ac:dyDescent="0.35">
      <c r="A27" s="2">
        <v>30</v>
      </c>
      <c r="B27" s="2">
        <v>40</v>
      </c>
      <c r="C27" s="7">
        <f>SUMPRODUCT(A27:B27,A25:B25)</f>
        <v>95000</v>
      </c>
    </row>
    <row r="28" spans="1:5" ht="43.5" x14ac:dyDescent="0.35">
      <c r="A28" s="9" t="s">
        <v>8</v>
      </c>
      <c r="B28" s="9"/>
      <c r="C28" s="10"/>
      <c r="D28" t="s">
        <v>11</v>
      </c>
      <c r="E28" s="4" t="s">
        <v>7</v>
      </c>
    </row>
    <row r="29" spans="1:5" x14ac:dyDescent="0.35">
      <c r="A29" s="5">
        <v>1</v>
      </c>
      <c r="B29" s="5">
        <v>2</v>
      </c>
      <c r="C29" s="8">
        <f t="shared" ref="C29:C35" si="0">SUMPRODUCT(A29:B29,$A$25:$B$25)</f>
        <v>4000</v>
      </c>
      <c r="D29" s="6" t="s">
        <v>9</v>
      </c>
      <c r="E29" s="5">
        <v>4000</v>
      </c>
    </row>
    <row r="30" spans="1:5" x14ac:dyDescent="0.35">
      <c r="A30" s="5">
        <v>1</v>
      </c>
      <c r="B30" s="5">
        <v>0</v>
      </c>
      <c r="C30" s="8">
        <f t="shared" si="0"/>
        <v>1500</v>
      </c>
      <c r="D30" s="6" t="s">
        <v>9</v>
      </c>
      <c r="E30" s="5">
        <v>2250</v>
      </c>
    </row>
    <row r="31" spans="1:5" x14ac:dyDescent="0.35">
      <c r="A31" s="5">
        <v>0</v>
      </c>
      <c r="B31" s="5">
        <v>1</v>
      </c>
      <c r="C31" s="8">
        <f t="shared" si="0"/>
        <v>1250</v>
      </c>
      <c r="D31" s="6" t="s">
        <v>9</v>
      </c>
      <c r="E31" s="5">
        <v>1750</v>
      </c>
    </row>
    <row r="32" spans="1:5" x14ac:dyDescent="0.35">
      <c r="A32" s="5">
        <v>1</v>
      </c>
      <c r="B32" s="5">
        <v>1</v>
      </c>
      <c r="C32" s="8">
        <f t="shared" si="0"/>
        <v>2750</v>
      </c>
      <c r="D32" s="6" t="s">
        <v>10</v>
      </c>
      <c r="E32" s="5">
        <v>1500</v>
      </c>
    </row>
    <row r="33" spans="1:5" x14ac:dyDescent="0.35">
      <c r="A33" s="5">
        <v>2</v>
      </c>
      <c r="B33" s="5">
        <v>5</v>
      </c>
      <c r="C33" s="8">
        <f t="shared" si="0"/>
        <v>9250</v>
      </c>
      <c r="D33" s="6" t="s">
        <v>9</v>
      </c>
      <c r="E33" s="5">
        <v>10000</v>
      </c>
    </row>
    <row r="34" spans="1:5" x14ac:dyDescent="0.35">
      <c r="A34" s="5">
        <v>5</v>
      </c>
      <c r="B34" s="5">
        <v>2</v>
      </c>
      <c r="C34" s="8">
        <f t="shared" si="0"/>
        <v>10000</v>
      </c>
      <c r="D34" s="6" t="s">
        <v>9</v>
      </c>
      <c r="E34" s="5">
        <v>10000</v>
      </c>
    </row>
    <row r="35" spans="1:5" x14ac:dyDescent="0.35">
      <c r="A35" s="5">
        <v>1</v>
      </c>
      <c r="B35" s="5">
        <v>0</v>
      </c>
      <c r="C35" s="8">
        <f t="shared" si="0"/>
        <v>1500</v>
      </c>
      <c r="D35" s="6" t="s">
        <v>10</v>
      </c>
      <c r="E35" s="5">
        <v>600</v>
      </c>
    </row>
    <row r="37" spans="1:5" ht="15.5" x14ac:dyDescent="0.35">
      <c r="A37" s="18" t="s">
        <v>14</v>
      </c>
    </row>
    <row r="39" spans="1:5" x14ac:dyDescent="0.35">
      <c r="A39" t="s">
        <v>12</v>
      </c>
    </row>
    <row r="63" spans="1:4" x14ac:dyDescent="0.35">
      <c r="A63" t="s">
        <v>16</v>
      </c>
    </row>
    <row r="64" spans="1:4" ht="15.5" x14ac:dyDescent="0.35">
      <c r="A64" s="97" t="s">
        <v>2</v>
      </c>
      <c r="B64" s="97"/>
      <c r="C64" s="11"/>
      <c r="D64" s="11"/>
    </row>
    <row r="65" spans="1:4" ht="15.5" x14ac:dyDescent="0.35">
      <c r="A65" s="11" t="s">
        <v>4</v>
      </c>
      <c r="B65" s="11" t="s">
        <v>5</v>
      </c>
      <c r="C65" s="11"/>
      <c r="D65" s="11"/>
    </row>
    <row r="66" spans="1:4" ht="15.5" x14ac:dyDescent="0.35">
      <c r="A66" s="20">
        <v>3.3333333333333335</v>
      </c>
      <c r="B66" s="20">
        <v>1.3333333333333333</v>
      </c>
      <c r="C66" s="11"/>
      <c r="D66" s="11"/>
    </row>
    <row r="67" spans="1:4" ht="15.5" x14ac:dyDescent="0.35">
      <c r="A67" s="97" t="s">
        <v>3</v>
      </c>
      <c r="B67" s="97"/>
      <c r="C67" s="13" t="s">
        <v>6</v>
      </c>
      <c r="D67" s="11"/>
    </row>
    <row r="68" spans="1:4" ht="15.5" x14ac:dyDescent="0.35">
      <c r="A68" s="14">
        <v>3</v>
      </c>
      <c r="B68" s="14">
        <v>2</v>
      </c>
      <c r="C68" s="15">
        <f>SUMPRODUCT(A68:B68,A66:B66)</f>
        <v>12.666666666666666</v>
      </c>
      <c r="D68" s="11"/>
    </row>
    <row r="69" spans="1:4" ht="15.5" x14ac:dyDescent="0.35">
      <c r="A69" s="96" t="s">
        <v>8</v>
      </c>
      <c r="B69" s="96"/>
      <c r="C69" s="17"/>
      <c r="D69" s="11" t="s">
        <v>13</v>
      </c>
    </row>
    <row r="70" spans="1:4" ht="15.5" x14ac:dyDescent="0.35">
      <c r="A70" s="14">
        <v>1</v>
      </c>
      <c r="B70" s="14">
        <v>2</v>
      </c>
      <c r="C70" s="16">
        <f>SUMPRODUCT(A70:B70,A$66:B$66)</f>
        <v>6</v>
      </c>
      <c r="D70" s="14">
        <v>6</v>
      </c>
    </row>
    <row r="71" spans="1:4" ht="15.5" x14ac:dyDescent="0.35">
      <c r="A71" s="14">
        <v>2</v>
      </c>
      <c r="B71" s="14">
        <v>1</v>
      </c>
      <c r="C71" s="16">
        <f>SUMPRODUCT(A71:B71,A$66:B$66)</f>
        <v>8</v>
      </c>
      <c r="D71" s="14">
        <v>8</v>
      </c>
    </row>
    <row r="72" spans="1:4" ht="15.5" x14ac:dyDescent="0.35">
      <c r="A72" s="14">
        <v>0</v>
      </c>
      <c r="B72" s="14">
        <v>1</v>
      </c>
      <c r="C72" s="16">
        <f>SUMPRODUCT(A72:B72,A$66:B$66)</f>
        <v>1.3333333333333333</v>
      </c>
      <c r="D72" s="14">
        <v>2</v>
      </c>
    </row>
    <row r="73" spans="1:4" ht="15.5" x14ac:dyDescent="0.35">
      <c r="A73" s="14">
        <v>1</v>
      </c>
      <c r="B73" s="14">
        <v>1</v>
      </c>
      <c r="C73" s="16">
        <f>SUMPRODUCT(A73:B73,A$66:B$66)</f>
        <v>4.666666666666667</v>
      </c>
      <c r="D73" s="14">
        <v>1</v>
      </c>
    </row>
    <row r="75" spans="1:4" ht="15.5" x14ac:dyDescent="0.35">
      <c r="A75" s="18" t="s">
        <v>14</v>
      </c>
    </row>
    <row r="79" spans="1:4" x14ac:dyDescent="0.35">
      <c r="A79" t="s">
        <v>15</v>
      </c>
    </row>
    <row r="104" spans="1:10" x14ac:dyDescent="0.35">
      <c r="A104" t="s">
        <v>16</v>
      </c>
    </row>
    <row r="105" spans="1:10" ht="15.5" x14ac:dyDescent="0.35">
      <c r="A105" s="97" t="s">
        <v>2</v>
      </c>
      <c r="B105" s="97"/>
      <c r="C105" s="11"/>
      <c r="D105" s="11"/>
      <c r="G105" s="97" t="s">
        <v>2</v>
      </c>
      <c r="H105" s="97"/>
      <c r="I105" s="11"/>
      <c r="J105" s="11"/>
    </row>
    <row r="106" spans="1:10" ht="15.5" x14ac:dyDescent="0.35">
      <c r="A106" s="11" t="s">
        <v>4</v>
      </c>
      <c r="B106" s="11" t="s">
        <v>5</v>
      </c>
      <c r="C106" s="11"/>
      <c r="D106" s="11"/>
      <c r="G106" s="11" t="s">
        <v>4</v>
      </c>
      <c r="H106" s="11" t="s">
        <v>5</v>
      </c>
      <c r="I106" s="11"/>
      <c r="J106" s="11"/>
    </row>
    <row r="107" spans="1:10" ht="15.5" x14ac:dyDescent="0.35">
      <c r="A107" s="12">
        <v>4</v>
      </c>
      <c r="B107" s="12">
        <v>2</v>
      </c>
      <c r="C107" s="11"/>
      <c r="D107" s="11"/>
      <c r="G107" s="12">
        <v>4</v>
      </c>
      <c r="H107" s="12">
        <v>2</v>
      </c>
      <c r="I107" s="11"/>
      <c r="J107" s="11"/>
    </row>
    <row r="108" spans="1:10" ht="15.5" x14ac:dyDescent="0.35">
      <c r="A108" s="97" t="s">
        <v>3</v>
      </c>
      <c r="B108" s="97"/>
      <c r="C108" s="13" t="s">
        <v>6</v>
      </c>
      <c r="D108" s="11"/>
      <c r="G108" s="97" t="s">
        <v>3</v>
      </c>
      <c r="H108" s="97"/>
      <c r="I108" s="19" t="s">
        <v>6</v>
      </c>
      <c r="J108" s="11"/>
    </row>
    <row r="109" spans="1:10" ht="15.5" x14ac:dyDescent="0.35">
      <c r="A109" s="14">
        <v>3</v>
      </c>
      <c r="B109" s="14">
        <v>4</v>
      </c>
      <c r="C109" s="15">
        <f>SUMPRODUCT(A109:B109,A107:B107)</f>
        <v>20</v>
      </c>
      <c r="D109" s="11"/>
      <c r="G109" s="14">
        <v>3</v>
      </c>
      <c r="H109" s="14">
        <v>4</v>
      </c>
      <c r="I109" s="15">
        <f>SUMPRODUCT(G109:H109,G107:H107)</f>
        <v>20</v>
      </c>
      <c r="J109" s="11"/>
    </row>
    <row r="110" spans="1:10" ht="15.5" x14ac:dyDescent="0.35">
      <c r="A110" s="96" t="s">
        <v>8</v>
      </c>
      <c r="B110" s="96"/>
      <c r="C110" s="17"/>
      <c r="D110" s="11" t="s">
        <v>13</v>
      </c>
      <c r="G110" s="96" t="s">
        <v>8</v>
      </c>
      <c r="H110" s="96"/>
      <c r="I110" s="17"/>
      <c r="J110" s="11" t="s">
        <v>13</v>
      </c>
    </row>
    <row r="111" spans="1:10" ht="15.5" x14ac:dyDescent="0.35">
      <c r="A111" s="14">
        <v>1</v>
      </c>
      <c r="B111" s="14">
        <v>2</v>
      </c>
      <c r="C111" s="16">
        <f>SUMPRODUCT(A111:B111,A$107:B$107)</f>
        <v>8</v>
      </c>
      <c r="D111" s="14">
        <v>8</v>
      </c>
      <c r="G111" s="14">
        <v>1</v>
      </c>
      <c r="H111" s="14">
        <v>2</v>
      </c>
      <c r="I111" s="16">
        <f>SUMPRODUCT(G111:H111,G$107:H$107)</f>
        <v>8</v>
      </c>
      <c r="J111" s="14">
        <v>8</v>
      </c>
    </row>
    <row r="112" spans="1:10" ht="15.5" x14ac:dyDescent="0.35">
      <c r="A112" s="14">
        <v>4</v>
      </c>
      <c r="B112" s="14">
        <v>4</v>
      </c>
      <c r="C112" s="16">
        <f t="shared" ref="C112:C114" si="1">SUMPRODUCT(A112:B112,A$107:B$107)</f>
        <v>24</v>
      </c>
      <c r="D112" s="14">
        <v>18</v>
      </c>
      <c r="G112" s="14">
        <v>4</v>
      </c>
      <c r="H112" s="14">
        <v>4</v>
      </c>
      <c r="I112" s="16">
        <f>SUMPRODUCT(G112:H112,G$107:H$107)</f>
        <v>24</v>
      </c>
      <c r="J112" s="14">
        <v>18</v>
      </c>
    </row>
    <row r="113" spans="1:10" ht="15.5" x14ac:dyDescent="0.35">
      <c r="A113" s="14">
        <v>-1</v>
      </c>
      <c r="B113" s="14">
        <v>1</v>
      </c>
      <c r="C113" s="16">
        <f t="shared" si="1"/>
        <v>-2</v>
      </c>
      <c r="D113" s="14">
        <v>1</v>
      </c>
      <c r="G113" s="14">
        <v>-1</v>
      </c>
      <c r="H113" s="14">
        <v>1</v>
      </c>
      <c r="I113" s="16">
        <f t="shared" ref="I113:I114" si="2">SUMPRODUCT(G113:H113,G$107:H$107)</f>
        <v>-2</v>
      </c>
      <c r="J113" s="14">
        <v>1</v>
      </c>
    </row>
    <row r="114" spans="1:10" ht="15.5" x14ac:dyDescent="0.35">
      <c r="A114" s="14">
        <v>0</v>
      </c>
      <c r="B114" s="14">
        <v>1</v>
      </c>
      <c r="C114" s="16">
        <f t="shared" si="1"/>
        <v>2</v>
      </c>
      <c r="D114" s="14">
        <v>2</v>
      </c>
      <c r="G114" s="14">
        <v>0</v>
      </c>
      <c r="H114" s="14">
        <v>1</v>
      </c>
      <c r="I114" s="16">
        <f t="shared" si="2"/>
        <v>2</v>
      </c>
      <c r="J114" s="14">
        <v>2</v>
      </c>
    </row>
    <row r="116" spans="1:10" ht="15.5" x14ac:dyDescent="0.35">
      <c r="A116" s="18" t="s">
        <v>14</v>
      </c>
    </row>
  </sheetData>
  <mergeCells count="10">
    <mergeCell ref="A26:B26"/>
    <mergeCell ref="A64:B64"/>
    <mergeCell ref="A67:B67"/>
    <mergeCell ref="G105:H105"/>
    <mergeCell ref="G108:H108"/>
    <mergeCell ref="G110:H110"/>
    <mergeCell ref="A69:B69"/>
    <mergeCell ref="A105:B105"/>
    <mergeCell ref="A108:B108"/>
    <mergeCell ref="A110:B1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7"/>
  <sheetViews>
    <sheetView tabSelected="1" topLeftCell="A50" zoomScale="60" workbookViewId="0">
      <selection activeCell="M67" sqref="M67:X75"/>
    </sheetView>
  </sheetViews>
  <sheetFormatPr defaultRowHeight="14.5" x14ac:dyDescent="0.35"/>
  <cols>
    <col min="1" max="1" width="9.54296875" customWidth="1"/>
    <col min="8" max="8" width="8.7265625" customWidth="1"/>
  </cols>
  <sheetData>
    <row r="1" spans="1:14" x14ac:dyDescent="0.35">
      <c r="A1" t="s">
        <v>17</v>
      </c>
    </row>
    <row r="2" spans="1:14" x14ac:dyDescent="0.35">
      <c r="A2" t="s">
        <v>18</v>
      </c>
    </row>
    <row r="3" spans="1:14" ht="16.5" x14ac:dyDescent="0.45">
      <c r="A3" t="s">
        <v>19</v>
      </c>
      <c r="N3" t="s">
        <v>32</v>
      </c>
    </row>
    <row r="4" spans="1:14" ht="16.5" x14ac:dyDescent="0.45">
      <c r="N4" t="s">
        <v>33</v>
      </c>
    </row>
    <row r="5" spans="1:14" ht="16.5" x14ac:dyDescent="0.45">
      <c r="A5" s="21" t="s">
        <v>20</v>
      </c>
      <c r="B5" s="21" t="s">
        <v>21</v>
      </c>
      <c r="C5" s="21" t="s">
        <v>22</v>
      </c>
      <c r="D5" s="21" t="s">
        <v>23</v>
      </c>
      <c r="E5" s="21" t="s">
        <v>24</v>
      </c>
      <c r="F5" s="21" t="s">
        <v>25</v>
      </c>
      <c r="N5" t="s">
        <v>34</v>
      </c>
    </row>
    <row r="6" spans="1:14" x14ac:dyDescent="0.35">
      <c r="A6" s="21" t="s">
        <v>26</v>
      </c>
      <c r="B6" s="5">
        <v>1</v>
      </c>
      <c r="C6" s="5">
        <v>1</v>
      </c>
      <c r="D6" s="5">
        <v>4</v>
      </c>
      <c r="E6" s="5">
        <v>2</v>
      </c>
      <c r="F6" s="5">
        <v>20</v>
      </c>
    </row>
    <row r="7" spans="1:14" x14ac:dyDescent="0.35">
      <c r="A7" s="21" t="s">
        <v>27</v>
      </c>
      <c r="B7" s="5">
        <v>3</v>
      </c>
      <c r="C7" s="5">
        <v>2</v>
      </c>
      <c r="D7" s="5">
        <v>2</v>
      </c>
      <c r="E7" s="5">
        <v>7</v>
      </c>
      <c r="F7" s="5">
        <v>30</v>
      </c>
    </row>
    <row r="8" spans="1:14" x14ac:dyDescent="0.35">
      <c r="A8" s="21" t="s">
        <v>28</v>
      </c>
      <c r="B8" s="5">
        <v>5</v>
      </c>
      <c r="C8" s="5">
        <v>3</v>
      </c>
      <c r="D8" s="5">
        <v>5</v>
      </c>
      <c r="E8" s="5">
        <v>1</v>
      </c>
      <c r="F8" s="5">
        <v>40</v>
      </c>
    </row>
    <row r="9" spans="1:14" x14ac:dyDescent="0.35">
      <c r="A9" s="21" t="s">
        <v>29</v>
      </c>
      <c r="B9" s="5">
        <v>10</v>
      </c>
      <c r="C9" s="5">
        <v>15</v>
      </c>
      <c r="D9" s="5">
        <v>25</v>
      </c>
      <c r="E9" s="5">
        <v>50</v>
      </c>
      <c r="F9" s="5"/>
    </row>
    <row r="11" spans="1:14" x14ac:dyDescent="0.35">
      <c r="A11" t="s">
        <v>30</v>
      </c>
    </row>
    <row r="13" spans="1:14" ht="29" x14ac:dyDescent="0.35">
      <c r="A13" s="23"/>
      <c r="B13" s="23"/>
      <c r="C13" s="24" t="s">
        <v>21</v>
      </c>
      <c r="D13" s="23"/>
      <c r="E13" s="25" t="s">
        <v>22</v>
      </c>
      <c r="F13" s="24"/>
      <c r="G13" s="24" t="s">
        <v>23</v>
      </c>
      <c r="H13" s="23"/>
      <c r="I13" s="25" t="s">
        <v>24</v>
      </c>
      <c r="J13" s="26"/>
      <c r="K13" s="49" t="s">
        <v>35</v>
      </c>
      <c r="L13" s="5" t="s">
        <v>25</v>
      </c>
    </row>
    <row r="14" spans="1:14" x14ac:dyDescent="0.35">
      <c r="A14" s="26"/>
      <c r="B14" s="27"/>
      <c r="C14" s="28">
        <v>1</v>
      </c>
      <c r="D14" s="27"/>
      <c r="E14" s="29">
        <v>1</v>
      </c>
      <c r="F14" s="30"/>
      <c r="G14" s="30">
        <v>4</v>
      </c>
      <c r="H14" s="31"/>
      <c r="I14" s="32">
        <v>2</v>
      </c>
      <c r="J14" s="26"/>
      <c r="K14" s="26"/>
      <c r="L14" s="26"/>
    </row>
    <row r="15" spans="1:14" x14ac:dyDescent="0.35">
      <c r="A15" s="33" t="s">
        <v>26</v>
      </c>
      <c r="B15" s="34">
        <v>10</v>
      </c>
      <c r="C15" s="35"/>
      <c r="D15" s="34">
        <v>10</v>
      </c>
      <c r="E15" s="36"/>
      <c r="F15" s="37">
        <v>0</v>
      </c>
      <c r="G15" s="37"/>
      <c r="H15" s="38">
        <v>0</v>
      </c>
      <c r="I15" s="39"/>
      <c r="J15" s="40"/>
      <c r="K15" s="40">
        <f>L15-SUM(B15:I15)</f>
        <v>0</v>
      </c>
      <c r="L15" s="33">
        <v>20</v>
      </c>
    </row>
    <row r="16" spans="1:14" x14ac:dyDescent="0.35">
      <c r="A16" s="26"/>
      <c r="B16" s="31"/>
      <c r="C16" s="30">
        <v>3</v>
      </c>
      <c r="D16" s="27"/>
      <c r="E16" s="29">
        <v>2</v>
      </c>
      <c r="F16" s="28"/>
      <c r="G16" s="28">
        <v>2</v>
      </c>
      <c r="H16" s="31"/>
      <c r="I16" s="32">
        <v>7</v>
      </c>
      <c r="J16" s="33"/>
      <c r="K16" s="33"/>
      <c r="L16" s="26"/>
    </row>
    <row r="17" spans="1:12" x14ac:dyDescent="0.35">
      <c r="A17" s="40" t="s">
        <v>27</v>
      </c>
      <c r="B17" s="41">
        <v>0</v>
      </c>
      <c r="C17" s="42"/>
      <c r="D17" s="43">
        <v>5</v>
      </c>
      <c r="E17" s="44"/>
      <c r="F17" s="45">
        <v>25</v>
      </c>
      <c r="G17" s="45"/>
      <c r="H17" s="41">
        <v>0</v>
      </c>
      <c r="I17" s="46"/>
      <c r="J17" s="33"/>
      <c r="K17" s="40">
        <f>L17-SUM(B17:I17)</f>
        <v>0</v>
      </c>
      <c r="L17" s="40">
        <v>30</v>
      </c>
    </row>
    <row r="18" spans="1:12" x14ac:dyDescent="0.35">
      <c r="A18" s="26"/>
      <c r="B18" s="31"/>
      <c r="C18" s="30">
        <v>5</v>
      </c>
      <c r="D18" s="31"/>
      <c r="E18" s="32">
        <v>3</v>
      </c>
      <c r="F18" s="30"/>
      <c r="G18" s="30">
        <v>5</v>
      </c>
      <c r="H18" s="27"/>
      <c r="I18" s="29">
        <v>1</v>
      </c>
      <c r="J18" s="26"/>
      <c r="K18" s="26"/>
      <c r="L18" s="33"/>
    </row>
    <row r="19" spans="1:12" ht="15" thickBot="1" x14ac:dyDescent="0.4">
      <c r="A19" s="40" t="s">
        <v>28</v>
      </c>
      <c r="B19" s="41">
        <v>0</v>
      </c>
      <c r="C19" s="42"/>
      <c r="D19" s="41">
        <v>0</v>
      </c>
      <c r="E19" s="46"/>
      <c r="F19" s="42">
        <v>0</v>
      </c>
      <c r="G19" s="42"/>
      <c r="H19" s="43">
        <v>40</v>
      </c>
      <c r="I19" s="44"/>
      <c r="J19" s="40"/>
      <c r="K19" s="33">
        <f>L19-SUM(B19:I19)</f>
        <v>0</v>
      </c>
      <c r="L19" s="33">
        <v>40</v>
      </c>
    </row>
    <row r="20" spans="1:12" ht="15" thickBot="1" x14ac:dyDescent="0.4">
      <c r="A20" s="31"/>
      <c r="B20" s="31"/>
      <c r="C20" s="32"/>
      <c r="D20" s="30"/>
      <c r="E20" s="30"/>
      <c r="F20" s="31"/>
      <c r="G20" s="32"/>
      <c r="H20" s="30"/>
      <c r="I20" s="32"/>
      <c r="J20" s="37"/>
      <c r="K20" s="50">
        <f>SUM(K14:K19)</f>
        <v>0</v>
      </c>
      <c r="L20" s="51">
        <f>SUM(L14:L19)</f>
        <v>90</v>
      </c>
    </row>
    <row r="21" spans="1:12" ht="15" thickBot="1" x14ac:dyDescent="0.4">
      <c r="A21" s="38"/>
      <c r="B21" s="38">
        <f>SUM(B14:B19)-B22</f>
        <v>0</v>
      </c>
      <c r="C21" s="39"/>
      <c r="D21" s="37">
        <f>SUM(D14:D19)-D22</f>
        <v>0</v>
      </c>
      <c r="E21" s="37"/>
      <c r="F21" s="38">
        <f>SUM(F14:F19)-F22</f>
        <v>0</v>
      </c>
      <c r="G21" s="39"/>
      <c r="H21" s="37">
        <f>SUM(H14:H19)-H22</f>
        <v>-10</v>
      </c>
      <c r="I21" s="37"/>
      <c r="J21" s="52">
        <f>SUM(B21:I21)</f>
        <v>-10</v>
      </c>
      <c r="K21" s="93">
        <f>C14*B15+E14*D15+E16*D17+G16*F17+I18*H19</f>
        <v>120</v>
      </c>
      <c r="L21" s="94">
        <f>SUMPRODUCT(B6:E8,B24:E26)</f>
        <v>120</v>
      </c>
    </row>
    <row r="22" spans="1:12" ht="15" thickBot="1" x14ac:dyDescent="0.4">
      <c r="A22" s="23" t="s">
        <v>31</v>
      </c>
      <c r="B22" s="23">
        <v>10</v>
      </c>
      <c r="C22" s="25"/>
      <c r="D22" s="24">
        <v>15</v>
      </c>
      <c r="E22" s="24"/>
      <c r="F22" s="23">
        <v>25</v>
      </c>
      <c r="G22" s="25"/>
      <c r="H22" s="24">
        <v>50</v>
      </c>
      <c r="I22" s="24"/>
      <c r="J22" s="55">
        <f>SUM(B22:I22)</f>
        <v>100</v>
      </c>
    </row>
    <row r="23" spans="1:12" x14ac:dyDescent="0.35">
      <c r="A23" s="37"/>
      <c r="B23" s="37"/>
      <c r="C23" s="37"/>
      <c r="D23" s="37"/>
      <c r="E23" s="37"/>
      <c r="F23" s="37"/>
      <c r="G23" s="37"/>
      <c r="H23" s="37"/>
    </row>
    <row r="24" spans="1:12" x14ac:dyDescent="0.35">
      <c r="B24" s="56">
        <f>B15</f>
        <v>10</v>
      </c>
      <c r="C24" s="56">
        <f>D15</f>
        <v>10</v>
      </c>
      <c r="D24" s="56">
        <f>F15</f>
        <v>0</v>
      </c>
      <c r="E24" s="56">
        <f>H15</f>
        <v>0</v>
      </c>
      <c r="F24" s="57"/>
    </row>
    <row r="25" spans="1:12" x14ac:dyDescent="0.35">
      <c r="A25" t="s">
        <v>36</v>
      </c>
      <c r="B25" s="56">
        <f>B17</f>
        <v>0</v>
      </c>
      <c r="C25" s="56">
        <f>D17</f>
        <v>5</v>
      </c>
      <c r="D25" s="56">
        <f>F17</f>
        <v>25</v>
      </c>
      <c r="E25" s="56">
        <f>H17</f>
        <v>0</v>
      </c>
      <c r="F25" s="57"/>
    </row>
    <row r="26" spans="1:12" x14ac:dyDescent="0.35">
      <c r="B26" s="56">
        <f>B19</f>
        <v>0</v>
      </c>
      <c r="C26" s="56">
        <f>D19</f>
        <v>0</v>
      </c>
      <c r="D26" s="56">
        <f>F19</f>
        <v>0</v>
      </c>
      <c r="E26" s="56">
        <f>H19</f>
        <v>40</v>
      </c>
      <c r="F26" s="57"/>
    </row>
    <row r="27" spans="1:12" x14ac:dyDescent="0.35">
      <c r="B27" s="57"/>
      <c r="C27" s="57"/>
      <c r="D27" s="57"/>
      <c r="E27" s="57"/>
      <c r="F27" s="57"/>
    </row>
    <row r="28" spans="1:12" x14ac:dyDescent="0.35">
      <c r="A28" t="s">
        <v>37</v>
      </c>
      <c r="B28" t="s">
        <v>52</v>
      </c>
    </row>
    <row r="31" spans="1:12" x14ac:dyDescent="0.35">
      <c r="A31" t="s">
        <v>38</v>
      </c>
    </row>
    <row r="32" spans="1:12" x14ac:dyDescent="0.35">
      <c r="A32" s="21" t="s">
        <v>20</v>
      </c>
      <c r="B32" s="21" t="s">
        <v>21</v>
      </c>
      <c r="C32" s="21" t="s">
        <v>22</v>
      </c>
      <c r="D32" s="21" t="s">
        <v>23</v>
      </c>
      <c r="E32" s="21" t="s">
        <v>24</v>
      </c>
      <c r="F32" s="21" t="s">
        <v>25</v>
      </c>
    </row>
    <row r="33" spans="1:12" x14ac:dyDescent="0.35">
      <c r="A33" s="21" t="s">
        <v>26</v>
      </c>
      <c r="B33" s="5">
        <v>1</v>
      </c>
      <c r="C33" s="5">
        <v>1</v>
      </c>
      <c r="D33" s="5">
        <v>4</v>
      </c>
      <c r="E33" s="5">
        <v>2</v>
      </c>
      <c r="F33" s="5">
        <v>20</v>
      </c>
    </row>
    <row r="34" spans="1:12" x14ac:dyDescent="0.35">
      <c r="A34" s="21" t="s">
        <v>27</v>
      </c>
      <c r="B34" s="5">
        <v>3</v>
      </c>
      <c r="C34" s="5">
        <v>2</v>
      </c>
      <c r="D34" s="5">
        <v>2</v>
      </c>
      <c r="E34" s="5">
        <v>7</v>
      </c>
      <c r="F34" s="5">
        <v>30</v>
      </c>
    </row>
    <row r="35" spans="1:12" x14ac:dyDescent="0.35">
      <c r="A35" s="21" t="s">
        <v>28</v>
      </c>
      <c r="B35" s="5">
        <v>5</v>
      </c>
      <c r="C35" s="5">
        <v>3</v>
      </c>
      <c r="D35" s="5">
        <v>5</v>
      </c>
      <c r="E35" s="5">
        <v>1</v>
      </c>
      <c r="F35" s="5">
        <v>40</v>
      </c>
    </row>
    <row r="36" spans="1:12" x14ac:dyDescent="0.35">
      <c r="A36" s="21" t="s">
        <v>29</v>
      </c>
      <c r="B36" s="5">
        <v>10</v>
      </c>
      <c r="C36" s="5">
        <v>15</v>
      </c>
      <c r="D36" s="5">
        <v>25</v>
      </c>
      <c r="E36" s="5">
        <v>50</v>
      </c>
      <c r="F36" s="5"/>
    </row>
    <row r="38" spans="1:12" x14ac:dyDescent="0.35">
      <c r="A38" s="22" t="s">
        <v>30</v>
      </c>
    </row>
    <row r="40" spans="1:12" ht="29" x14ac:dyDescent="0.35">
      <c r="A40" s="23"/>
      <c r="B40" s="23"/>
      <c r="C40" s="24" t="s">
        <v>21</v>
      </c>
      <c r="D40" s="23"/>
      <c r="E40" s="25" t="s">
        <v>22</v>
      </c>
      <c r="F40" s="24"/>
      <c r="G40" s="24" t="s">
        <v>23</v>
      </c>
      <c r="H40" s="23"/>
      <c r="I40" s="25" t="s">
        <v>24</v>
      </c>
      <c r="J40" s="26"/>
      <c r="K40" s="49" t="s">
        <v>35</v>
      </c>
      <c r="L40" s="5" t="s">
        <v>25</v>
      </c>
    </row>
    <row r="41" spans="1:12" x14ac:dyDescent="0.35">
      <c r="A41" s="26"/>
      <c r="B41" s="58"/>
      <c r="C41" s="59">
        <v>1</v>
      </c>
      <c r="D41" s="58"/>
      <c r="E41" s="60">
        <v>1</v>
      </c>
      <c r="F41" s="61"/>
      <c r="G41" s="61">
        <v>4</v>
      </c>
      <c r="H41" s="62"/>
      <c r="I41" s="63">
        <v>2</v>
      </c>
      <c r="J41" s="26"/>
      <c r="K41" s="26"/>
      <c r="L41" s="26"/>
    </row>
    <row r="42" spans="1:12" x14ac:dyDescent="0.35">
      <c r="A42" s="33" t="s">
        <v>26</v>
      </c>
      <c r="B42" s="64">
        <v>10</v>
      </c>
      <c r="C42" s="65"/>
      <c r="D42" s="64">
        <v>10</v>
      </c>
      <c r="E42" s="66"/>
      <c r="F42" s="57">
        <v>0</v>
      </c>
      <c r="G42" s="57"/>
      <c r="H42" s="67">
        <v>0</v>
      </c>
      <c r="I42" s="68"/>
      <c r="J42" s="40"/>
      <c r="K42" s="40">
        <f>L42-SUM(B42:I42)</f>
        <v>0</v>
      </c>
      <c r="L42" s="33">
        <v>20</v>
      </c>
    </row>
    <row r="43" spans="1:12" x14ac:dyDescent="0.35">
      <c r="A43" s="26"/>
      <c r="B43" s="62"/>
      <c r="C43" s="61">
        <v>3</v>
      </c>
      <c r="D43" s="58"/>
      <c r="E43" s="60">
        <v>2</v>
      </c>
      <c r="F43" s="59"/>
      <c r="G43" s="59">
        <v>2</v>
      </c>
      <c r="H43" s="62"/>
      <c r="I43" s="63">
        <v>7</v>
      </c>
      <c r="J43" s="33"/>
      <c r="K43" s="33"/>
      <c r="L43" s="26"/>
    </row>
    <row r="44" spans="1:12" x14ac:dyDescent="0.35">
      <c r="A44" s="40" t="s">
        <v>27</v>
      </c>
      <c r="B44" s="69">
        <v>0</v>
      </c>
      <c r="C44" s="70"/>
      <c r="D44" s="71">
        <v>5</v>
      </c>
      <c r="E44" s="72"/>
      <c r="F44" s="73">
        <v>25</v>
      </c>
      <c r="G44" s="73"/>
      <c r="H44" s="69">
        <v>0</v>
      </c>
      <c r="I44" s="74"/>
      <c r="J44" s="33"/>
      <c r="K44" s="40">
        <f>L44-SUM(B44:I44)</f>
        <v>0</v>
      </c>
      <c r="L44" s="40">
        <v>30</v>
      </c>
    </row>
    <row r="45" spans="1:12" x14ac:dyDescent="0.35">
      <c r="A45" s="26"/>
      <c r="B45" s="62"/>
      <c r="C45" s="61">
        <v>5</v>
      </c>
      <c r="D45" s="62"/>
      <c r="E45" s="63">
        <v>3</v>
      </c>
      <c r="F45" s="61"/>
      <c r="G45" s="61">
        <v>5</v>
      </c>
      <c r="H45" s="58"/>
      <c r="I45" s="60">
        <v>1</v>
      </c>
      <c r="J45" s="26"/>
      <c r="K45" s="26"/>
      <c r="L45" s="33"/>
    </row>
    <row r="46" spans="1:12" ht="15" thickBot="1" x14ac:dyDescent="0.4">
      <c r="A46" s="40" t="s">
        <v>28</v>
      </c>
      <c r="B46" s="69">
        <v>0</v>
      </c>
      <c r="C46" s="70"/>
      <c r="D46" s="69">
        <v>0</v>
      </c>
      <c r="E46" s="74"/>
      <c r="F46" s="70">
        <v>0</v>
      </c>
      <c r="G46" s="70"/>
      <c r="H46" s="71">
        <v>40</v>
      </c>
      <c r="I46" s="72"/>
      <c r="J46" s="40"/>
      <c r="K46" s="33">
        <f>L46-SUM(B46:I46)</f>
        <v>0</v>
      </c>
      <c r="L46" s="33">
        <v>40</v>
      </c>
    </row>
    <row r="47" spans="1:12" ht="15" thickBot="1" x14ac:dyDescent="0.4">
      <c r="A47" s="31"/>
      <c r="B47" s="62"/>
      <c r="C47" s="63"/>
      <c r="D47" s="61"/>
      <c r="E47" s="61"/>
      <c r="F47" s="62"/>
      <c r="G47" s="63"/>
      <c r="H47" s="61"/>
      <c r="I47" s="63"/>
      <c r="J47" s="37"/>
      <c r="K47" s="83">
        <f>SUM(K41:K46)</f>
        <v>0</v>
      </c>
      <c r="L47" s="84">
        <f>SUM(L41:L46)</f>
        <v>90</v>
      </c>
    </row>
    <row r="48" spans="1:12" x14ac:dyDescent="0.35">
      <c r="A48" s="38"/>
      <c r="B48" s="38">
        <f>SUM(B41:B46)-B49</f>
        <v>0</v>
      </c>
      <c r="C48" s="39"/>
      <c r="D48" s="37">
        <f>SUM(D41:D46)-D49</f>
        <v>0</v>
      </c>
      <c r="E48" s="37"/>
      <c r="F48" s="38">
        <f>SUM(F41:F46)-F49</f>
        <v>0</v>
      </c>
      <c r="G48" s="39"/>
      <c r="H48" s="37">
        <f>SUM(H41:H46)-H49</f>
        <v>-10</v>
      </c>
      <c r="I48" s="37"/>
      <c r="J48" s="82">
        <f>SUM(B48:I48)</f>
        <v>-10</v>
      </c>
      <c r="K48" s="47">
        <f>C41*B42+E41*D42+E43*D44+G43*F44+I45*H46</f>
        <v>120</v>
      </c>
      <c r="L48" s="47">
        <f>SUMPRODUCT(B33:E35,B51:E53)</f>
        <v>120</v>
      </c>
    </row>
    <row r="49" spans="1:10" ht="15" thickBot="1" x14ac:dyDescent="0.4">
      <c r="A49" s="23" t="s">
        <v>31</v>
      </c>
      <c r="B49" s="23">
        <v>10</v>
      </c>
      <c r="C49" s="25"/>
      <c r="D49" s="24">
        <v>15</v>
      </c>
      <c r="E49" s="24"/>
      <c r="F49" s="23">
        <v>25</v>
      </c>
      <c r="G49" s="25"/>
      <c r="H49" s="24">
        <v>50</v>
      </c>
      <c r="I49" s="24"/>
      <c r="J49" s="55">
        <f>SUM(B49:I49)</f>
        <v>100</v>
      </c>
    </row>
    <row r="50" spans="1:10" x14ac:dyDescent="0.35">
      <c r="A50" s="37"/>
      <c r="B50" s="37"/>
      <c r="C50" s="37"/>
      <c r="D50" s="37"/>
      <c r="E50" s="37"/>
      <c r="F50" s="37"/>
      <c r="G50" s="37"/>
      <c r="H50" s="37"/>
    </row>
    <row r="51" spans="1:10" x14ac:dyDescent="0.35">
      <c r="B51" s="56">
        <f>B42</f>
        <v>10</v>
      </c>
      <c r="C51" s="56">
        <f>D42</f>
        <v>10</v>
      </c>
      <c r="D51" s="56">
        <f>F42</f>
        <v>0</v>
      </c>
      <c r="E51" s="56">
        <f>H42</f>
        <v>0</v>
      </c>
      <c r="F51" s="57"/>
    </row>
    <row r="52" spans="1:10" x14ac:dyDescent="0.35">
      <c r="A52" t="s">
        <v>36</v>
      </c>
      <c r="B52" s="56">
        <f>B44</f>
        <v>0</v>
      </c>
      <c r="C52" s="56">
        <f>D44</f>
        <v>5</v>
      </c>
      <c r="D52" s="56">
        <f>F44</f>
        <v>25</v>
      </c>
      <c r="E52" s="56">
        <f>H44</f>
        <v>0</v>
      </c>
      <c r="F52" s="57"/>
    </row>
    <row r="53" spans="1:10" x14ac:dyDescent="0.35">
      <c r="B53" s="56">
        <f>B46</f>
        <v>0</v>
      </c>
      <c r="C53" s="56">
        <f>D46</f>
        <v>0</v>
      </c>
      <c r="D53" s="56">
        <f>F46</f>
        <v>0</v>
      </c>
      <c r="E53" s="56">
        <f>H46</f>
        <v>40</v>
      </c>
      <c r="F53" s="57"/>
    </row>
    <row r="54" spans="1:10" x14ac:dyDescent="0.35">
      <c r="B54" s="57"/>
      <c r="C54" s="57"/>
      <c r="D54" s="57"/>
      <c r="E54" s="57"/>
      <c r="F54" s="57"/>
    </row>
    <row r="55" spans="1:10" ht="28.5" customHeight="1" x14ac:dyDescent="0.35">
      <c r="A55" t="s">
        <v>37</v>
      </c>
      <c r="B55" t="s">
        <v>42</v>
      </c>
    </row>
    <row r="57" spans="1:10" x14ac:dyDescent="0.35">
      <c r="A57" t="s">
        <v>39</v>
      </c>
    </row>
    <row r="67" spans="1:26" ht="14.5" customHeight="1" x14ac:dyDescent="0.35">
      <c r="M67" s="99" t="s">
        <v>54</v>
      </c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</row>
    <row r="68" spans="1:26" x14ac:dyDescent="0.35">
      <c r="A68" s="85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</row>
    <row r="69" spans="1:26" x14ac:dyDescent="0.35">
      <c r="A69" s="21" t="s">
        <v>20</v>
      </c>
      <c r="B69" s="21" t="s">
        <v>21</v>
      </c>
      <c r="C69" s="21" t="s">
        <v>22</v>
      </c>
      <c r="D69" s="21" t="s">
        <v>23</v>
      </c>
      <c r="E69" s="75" t="s">
        <v>24</v>
      </c>
      <c r="F69" s="21" t="s">
        <v>25</v>
      </c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</row>
    <row r="70" spans="1:26" x14ac:dyDescent="0.35">
      <c r="A70" s="21" t="s">
        <v>26</v>
      </c>
      <c r="B70" s="5">
        <v>14</v>
      </c>
      <c r="C70" s="5">
        <v>12</v>
      </c>
      <c r="D70" s="5">
        <v>12</v>
      </c>
      <c r="E70" s="5">
        <v>16</v>
      </c>
      <c r="F70" s="5">
        <v>55</v>
      </c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</row>
    <row r="71" spans="1:26" x14ac:dyDescent="0.35">
      <c r="A71" s="21" t="s">
        <v>27</v>
      </c>
      <c r="B71" s="5">
        <v>15</v>
      </c>
      <c r="C71" s="5">
        <v>13</v>
      </c>
      <c r="D71" s="5">
        <v>14</v>
      </c>
      <c r="E71" s="5">
        <v>17</v>
      </c>
      <c r="F71" s="5">
        <v>30</v>
      </c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</row>
    <row r="72" spans="1:26" x14ac:dyDescent="0.35">
      <c r="A72" s="21" t="s">
        <v>28</v>
      </c>
      <c r="B72" s="5">
        <v>19</v>
      </c>
      <c r="C72" s="5">
        <v>20</v>
      </c>
      <c r="D72" s="5">
        <v>16</v>
      </c>
      <c r="E72" s="5">
        <v>18</v>
      </c>
      <c r="F72" s="5">
        <v>15</v>
      </c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</row>
    <row r="73" spans="1:26" x14ac:dyDescent="0.35">
      <c r="A73" s="76" t="s">
        <v>41</v>
      </c>
      <c r="B73" s="5">
        <v>14</v>
      </c>
      <c r="C73" s="57">
        <v>16</v>
      </c>
      <c r="D73" s="5">
        <v>21</v>
      </c>
      <c r="E73" s="5">
        <v>16</v>
      </c>
      <c r="F73" s="5">
        <v>30</v>
      </c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</row>
    <row r="74" spans="1:26" x14ac:dyDescent="0.35">
      <c r="A74" s="21" t="s">
        <v>29</v>
      </c>
      <c r="B74" s="5">
        <v>25</v>
      </c>
      <c r="C74" s="5">
        <v>30</v>
      </c>
      <c r="D74" s="5">
        <v>40</v>
      </c>
      <c r="E74" s="5">
        <v>35</v>
      </c>
      <c r="F74" s="5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</row>
    <row r="75" spans="1:26" x14ac:dyDescent="0.35"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</row>
    <row r="76" spans="1:26" x14ac:dyDescent="0.35">
      <c r="A76" t="s">
        <v>48</v>
      </c>
      <c r="O76" t="s">
        <v>49</v>
      </c>
    </row>
    <row r="78" spans="1:26" ht="29" x14ac:dyDescent="0.35">
      <c r="A78" s="23"/>
      <c r="B78" s="23"/>
      <c r="C78" s="24" t="s">
        <v>21</v>
      </c>
      <c r="D78" s="23"/>
      <c r="E78" s="25" t="s">
        <v>22</v>
      </c>
      <c r="F78" s="24"/>
      <c r="G78" s="24" t="s">
        <v>23</v>
      </c>
      <c r="H78" s="23"/>
      <c r="I78" s="24" t="s">
        <v>24</v>
      </c>
      <c r="J78" s="26"/>
      <c r="K78" s="86" t="s">
        <v>35</v>
      </c>
      <c r="L78" s="5" t="s">
        <v>25</v>
      </c>
      <c r="O78" s="23"/>
      <c r="P78" s="23"/>
      <c r="Q78" s="24" t="s">
        <v>21</v>
      </c>
      <c r="R78" s="23"/>
      <c r="S78" s="25" t="s">
        <v>22</v>
      </c>
      <c r="T78" s="24"/>
      <c r="U78" s="24" t="s">
        <v>23</v>
      </c>
      <c r="V78" s="23"/>
      <c r="W78" s="24" t="s">
        <v>24</v>
      </c>
      <c r="X78" s="26"/>
      <c r="Y78" s="86" t="s">
        <v>35</v>
      </c>
      <c r="Z78" s="5" t="s">
        <v>25</v>
      </c>
    </row>
    <row r="79" spans="1:26" x14ac:dyDescent="0.35">
      <c r="A79" s="26"/>
      <c r="B79" s="58"/>
      <c r="C79" s="59">
        <f>B70</f>
        <v>14</v>
      </c>
      <c r="D79" s="58"/>
      <c r="E79" s="60">
        <f>C70</f>
        <v>12</v>
      </c>
      <c r="F79" s="61"/>
      <c r="G79" s="61">
        <f>D70</f>
        <v>12</v>
      </c>
      <c r="H79" s="62"/>
      <c r="I79" s="61">
        <f>E70</f>
        <v>16</v>
      </c>
      <c r="J79" s="26"/>
      <c r="K79" s="32"/>
      <c r="L79" s="26"/>
      <c r="O79" s="26"/>
      <c r="P79" s="62"/>
      <c r="Q79" s="61">
        <f>B70</f>
        <v>14</v>
      </c>
      <c r="R79" s="58"/>
      <c r="S79" s="60">
        <f>C70</f>
        <v>12</v>
      </c>
      <c r="T79" s="59"/>
      <c r="U79" s="59">
        <f>D70</f>
        <v>12</v>
      </c>
      <c r="V79" s="62"/>
      <c r="W79" s="61">
        <f>E70</f>
        <v>16</v>
      </c>
      <c r="X79" s="87"/>
      <c r="Y79" s="32"/>
      <c r="Z79" s="26"/>
    </row>
    <row r="80" spans="1:26" x14ac:dyDescent="0.35">
      <c r="A80" s="33" t="s">
        <v>26</v>
      </c>
      <c r="B80" s="64">
        <v>25</v>
      </c>
      <c r="C80" s="65"/>
      <c r="D80" s="64">
        <v>30</v>
      </c>
      <c r="E80" s="66"/>
      <c r="F80" s="57">
        <v>0</v>
      </c>
      <c r="G80" s="57"/>
      <c r="H80" s="67">
        <v>0</v>
      </c>
      <c r="I80" s="57"/>
      <c r="J80" s="40"/>
      <c r="K80" s="46">
        <f>L80-SUM(B80:I80)</f>
        <v>0</v>
      </c>
      <c r="L80" s="33">
        <f>F70</f>
        <v>55</v>
      </c>
      <c r="O80" s="33" t="s">
        <v>26</v>
      </c>
      <c r="P80" s="67">
        <v>0</v>
      </c>
      <c r="Q80" s="57"/>
      <c r="R80" s="64">
        <v>30</v>
      </c>
      <c r="S80" s="66"/>
      <c r="T80" s="65">
        <v>25</v>
      </c>
      <c r="U80" s="65"/>
      <c r="V80" s="67">
        <v>0</v>
      </c>
      <c r="W80" s="57"/>
      <c r="X80" s="88"/>
      <c r="Y80" s="46">
        <f>Z80-SUM(P80:W80)</f>
        <v>0</v>
      </c>
      <c r="Z80" s="33">
        <f>L80</f>
        <v>55</v>
      </c>
    </row>
    <row r="81" spans="1:26" x14ac:dyDescent="0.35">
      <c r="A81" s="26"/>
      <c r="B81" s="62"/>
      <c r="C81" s="61">
        <f>B71</f>
        <v>15</v>
      </c>
      <c r="D81" s="62"/>
      <c r="E81" s="63">
        <f>C71</f>
        <v>13</v>
      </c>
      <c r="F81" s="59"/>
      <c r="G81" s="59">
        <f>D71</f>
        <v>14</v>
      </c>
      <c r="H81" s="62"/>
      <c r="I81" s="61">
        <f>E71</f>
        <v>17</v>
      </c>
      <c r="J81" s="33"/>
      <c r="K81" s="39"/>
      <c r="L81" s="26"/>
      <c r="O81" s="26"/>
      <c r="P81" s="62"/>
      <c r="Q81" s="61">
        <f>B71</f>
        <v>15</v>
      </c>
      <c r="R81" s="62"/>
      <c r="S81" s="63">
        <f>C71</f>
        <v>13</v>
      </c>
      <c r="T81" s="59"/>
      <c r="U81" s="59">
        <f>D71</f>
        <v>14</v>
      </c>
      <c r="V81" s="58"/>
      <c r="W81" s="59">
        <f>E71</f>
        <v>17</v>
      </c>
      <c r="X81" s="89"/>
      <c r="Y81" s="39"/>
      <c r="Z81" s="26"/>
    </row>
    <row r="82" spans="1:26" x14ac:dyDescent="0.35">
      <c r="A82" s="40" t="s">
        <v>27</v>
      </c>
      <c r="B82" s="69">
        <v>0</v>
      </c>
      <c r="C82" s="70"/>
      <c r="D82" s="69">
        <v>0</v>
      </c>
      <c r="E82" s="74"/>
      <c r="F82" s="73">
        <v>30</v>
      </c>
      <c r="G82" s="73"/>
      <c r="H82" s="69">
        <v>0</v>
      </c>
      <c r="I82" s="70"/>
      <c r="J82" s="33"/>
      <c r="K82" s="46">
        <f>L82-SUM(B82:I82)</f>
        <v>0</v>
      </c>
      <c r="L82" s="40">
        <f>F71</f>
        <v>30</v>
      </c>
      <c r="O82" s="40" t="s">
        <v>27</v>
      </c>
      <c r="P82" s="69">
        <v>0</v>
      </c>
      <c r="Q82" s="70"/>
      <c r="R82" s="69">
        <v>0</v>
      </c>
      <c r="S82" s="74"/>
      <c r="T82" s="73">
        <v>15</v>
      </c>
      <c r="U82" s="73"/>
      <c r="V82" s="71">
        <v>15</v>
      </c>
      <c r="W82" s="73"/>
      <c r="X82" s="89"/>
      <c r="Y82" s="46">
        <f>Z82-SUM(P82:W82)</f>
        <v>0</v>
      </c>
      <c r="Z82" s="40">
        <f>L82</f>
        <v>30</v>
      </c>
    </row>
    <row r="83" spans="1:26" x14ac:dyDescent="0.35">
      <c r="A83" s="26"/>
      <c r="B83" s="62"/>
      <c r="C83" s="61">
        <f>B72</f>
        <v>19</v>
      </c>
      <c r="D83" s="62"/>
      <c r="E83" s="63">
        <f>C72</f>
        <v>20</v>
      </c>
      <c r="F83" s="59"/>
      <c r="G83" s="59">
        <f>D72</f>
        <v>16</v>
      </c>
      <c r="H83" s="58"/>
      <c r="I83" s="59">
        <f>E72</f>
        <v>18</v>
      </c>
      <c r="J83" s="26"/>
      <c r="K83" s="32"/>
      <c r="L83" s="33"/>
      <c r="O83" s="26"/>
      <c r="P83" s="62"/>
      <c r="Q83" s="61">
        <f>B72</f>
        <v>19</v>
      </c>
      <c r="R83" s="62"/>
      <c r="S83" s="63">
        <f>C72</f>
        <v>20</v>
      </c>
      <c r="T83" s="61"/>
      <c r="U83" s="61">
        <f>D72</f>
        <v>16</v>
      </c>
      <c r="V83" s="58"/>
      <c r="W83" s="59">
        <f>E72</f>
        <v>18</v>
      </c>
      <c r="X83" s="87"/>
      <c r="Y83" s="32"/>
      <c r="Z83" s="33"/>
    </row>
    <row r="84" spans="1:26" x14ac:dyDescent="0.35">
      <c r="A84" s="33" t="s">
        <v>28</v>
      </c>
      <c r="B84" s="67">
        <v>0</v>
      </c>
      <c r="C84" s="57"/>
      <c r="D84" s="67">
        <v>0</v>
      </c>
      <c r="E84" s="68"/>
      <c r="F84" s="65">
        <v>10</v>
      </c>
      <c r="G84" s="65"/>
      <c r="H84" s="64">
        <v>5</v>
      </c>
      <c r="I84" s="65"/>
      <c r="J84" s="33"/>
      <c r="K84" s="39">
        <f>L84-SUM(B84:I84)</f>
        <v>0</v>
      </c>
      <c r="L84" s="33">
        <f>F72</f>
        <v>15</v>
      </c>
      <c r="O84" s="33" t="s">
        <v>28</v>
      </c>
      <c r="P84" s="67">
        <v>0</v>
      </c>
      <c r="Q84" s="57"/>
      <c r="R84" s="67">
        <v>0</v>
      </c>
      <c r="S84" s="68"/>
      <c r="T84" s="57">
        <v>0</v>
      </c>
      <c r="U84" s="57"/>
      <c r="V84" s="64">
        <v>15</v>
      </c>
      <c r="W84" s="65"/>
      <c r="X84" s="89"/>
      <c r="Y84" s="39">
        <f>Z84-SUM(P84:W84)</f>
        <v>0</v>
      </c>
      <c r="Z84" s="33">
        <f>L84</f>
        <v>15</v>
      </c>
    </row>
    <row r="85" spans="1:26" x14ac:dyDescent="0.35">
      <c r="A85" s="31"/>
      <c r="B85" s="62"/>
      <c r="C85" s="63">
        <f>B73</f>
        <v>14</v>
      </c>
      <c r="D85" s="61"/>
      <c r="E85" s="61">
        <f>C73</f>
        <v>16</v>
      </c>
      <c r="F85" s="62"/>
      <c r="G85" s="63">
        <f>D73</f>
        <v>21</v>
      </c>
      <c r="H85" s="59"/>
      <c r="I85" s="59">
        <f>E73</f>
        <v>16</v>
      </c>
      <c r="J85" s="26"/>
      <c r="K85" s="32"/>
      <c r="L85" s="32"/>
      <c r="O85" s="31"/>
      <c r="P85" s="58"/>
      <c r="Q85" s="60">
        <f>B73</f>
        <v>14</v>
      </c>
      <c r="R85" s="61"/>
      <c r="S85" s="61">
        <f>C73</f>
        <v>16</v>
      </c>
      <c r="T85" s="62"/>
      <c r="U85" s="63">
        <f>D73</f>
        <v>21</v>
      </c>
      <c r="V85" s="59"/>
      <c r="W85" s="59">
        <f>E73</f>
        <v>16</v>
      </c>
      <c r="X85" s="87"/>
      <c r="Y85" s="32"/>
      <c r="Z85" s="32"/>
    </row>
    <row r="86" spans="1:26" x14ac:dyDescent="0.35">
      <c r="A86" s="41" t="s">
        <v>41</v>
      </c>
      <c r="B86" s="69">
        <v>0</v>
      </c>
      <c r="C86" s="74"/>
      <c r="D86" s="70">
        <v>0</v>
      </c>
      <c r="E86" s="70"/>
      <c r="F86" s="69">
        <v>0</v>
      </c>
      <c r="G86" s="74"/>
      <c r="H86" s="73">
        <v>30</v>
      </c>
      <c r="I86" s="73"/>
      <c r="J86" s="40"/>
      <c r="K86" s="46">
        <f>L86-SUM(B86:I86)</f>
        <v>0</v>
      </c>
      <c r="L86" s="46">
        <f>F73</f>
        <v>30</v>
      </c>
      <c r="O86" s="41" t="s">
        <v>41</v>
      </c>
      <c r="P86" s="71">
        <v>25</v>
      </c>
      <c r="Q86" s="72"/>
      <c r="R86" s="70">
        <v>0</v>
      </c>
      <c r="S86" s="70"/>
      <c r="T86" s="69">
        <v>0</v>
      </c>
      <c r="U86" s="74"/>
      <c r="V86" s="73">
        <v>5</v>
      </c>
      <c r="W86" s="73"/>
      <c r="X86" s="88"/>
      <c r="Y86" s="46">
        <f>Z86-SUM(P86:W86)</f>
        <v>0</v>
      </c>
      <c r="Z86" s="46">
        <f>L86</f>
        <v>30</v>
      </c>
    </row>
    <row r="87" spans="1:26" ht="15" thickBot="1" x14ac:dyDescent="0.4">
      <c r="A87" s="38"/>
      <c r="B87" s="38"/>
      <c r="C87" s="39"/>
      <c r="D87" s="37"/>
      <c r="E87" s="37"/>
      <c r="F87" s="38"/>
      <c r="G87" s="39"/>
      <c r="H87" s="37"/>
      <c r="I87" s="37"/>
      <c r="J87" s="33"/>
      <c r="K87" s="90">
        <f>SUM(K79:K86)</f>
        <v>0</v>
      </c>
      <c r="L87" s="91">
        <f>SUM(L79:L86)</f>
        <v>130</v>
      </c>
      <c r="O87" s="38"/>
      <c r="P87" s="67"/>
      <c r="Q87" s="68"/>
      <c r="R87" s="57"/>
      <c r="S87" s="57"/>
      <c r="T87" s="67"/>
      <c r="U87" s="68"/>
      <c r="V87" s="57"/>
      <c r="W87" s="57"/>
      <c r="X87" s="89"/>
      <c r="Y87" s="90">
        <f>SUM(Y79:Y86)</f>
        <v>0</v>
      </c>
      <c r="Z87" s="91">
        <f>SUM(Z79:Z86)</f>
        <v>130</v>
      </c>
    </row>
    <row r="88" spans="1:26" x14ac:dyDescent="0.35">
      <c r="A88" s="38"/>
      <c r="B88" s="38">
        <f>SUM(B79:B84)-B89</f>
        <v>0</v>
      </c>
      <c r="C88" s="39"/>
      <c r="D88" s="37">
        <f>SUM(D79:D86)-D89</f>
        <v>0</v>
      </c>
      <c r="E88" s="37"/>
      <c r="F88" s="38">
        <f>SUM(F79:F86)-F89</f>
        <v>0</v>
      </c>
      <c r="G88" s="39"/>
      <c r="H88" s="37">
        <f>SUM(H79:H86)-H89</f>
        <v>0</v>
      </c>
      <c r="I88" s="37"/>
      <c r="J88" s="5">
        <f>SUM(B88:I88)</f>
        <v>0</v>
      </c>
      <c r="K88" s="92">
        <f>C79*B80+E79*D80+E81*D82+G81*F82+I83*H84+G83*F84+I85*H86</f>
        <v>1860</v>
      </c>
      <c r="L88" s="47">
        <f>SUMPRODUCT(B70:F73,B91:F94)</f>
        <v>1860</v>
      </c>
      <c r="O88" s="38"/>
      <c r="P88" s="67">
        <f>SUM(P79:P86)-P89</f>
        <v>0</v>
      </c>
      <c r="Q88" s="68"/>
      <c r="R88" s="57">
        <f>SUM(R79:R86)-R89</f>
        <v>0</v>
      </c>
      <c r="S88" s="57"/>
      <c r="T88" s="67">
        <f>SUM(T79:T86)-T89</f>
        <v>0</v>
      </c>
      <c r="U88" s="68"/>
      <c r="V88" s="57">
        <f>SUM(V79:V86)-V89</f>
        <v>0</v>
      </c>
      <c r="W88" s="57"/>
      <c r="X88" s="48">
        <f>SUM(P88:W88)</f>
        <v>0</v>
      </c>
      <c r="Y88" s="92">
        <f>P86*Q85+R80*S79+T80*U79+T82*U81+V82*W81+V84*W83+V86*W85</f>
        <v>1825</v>
      </c>
      <c r="Z88" s="47">
        <f>SUMPRODUCT(B70:E73,P91:S94)</f>
        <v>1825</v>
      </c>
    </row>
    <row r="89" spans="1:26" x14ac:dyDescent="0.35">
      <c r="A89" s="23" t="s">
        <v>31</v>
      </c>
      <c r="B89" s="23">
        <f>B74</f>
        <v>25</v>
      </c>
      <c r="C89" s="25"/>
      <c r="D89" s="24">
        <f>C74</f>
        <v>30</v>
      </c>
      <c r="E89" s="24"/>
      <c r="F89" s="23">
        <f>D74</f>
        <v>40</v>
      </c>
      <c r="G89" s="25"/>
      <c r="H89" s="24">
        <f>E74</f>
        <v>35</v>
      </c>
      <c r="I89" s="24"/>
      <c r="J89" s="40">
        <f>SUM(B89:I89)</f>
        <v>130</v>
      </c>
      <c r="O89" s="23" t="s">
        <v>31</v>
      </c>
      <c r="P89" s="23">
        <f>B74</f>
        <v>25</v>
      </c>
      <c r="Q89" s="25"/>
      <c r="R89" s="24">
        <f>C74</f>
        <v>30</v>
      </c>
      <c r="S89" s="24"/>
      <c r="T89" s="23">
        <f>D74</f>
        <v>40</v>
      </c>
      <c r="U89" s="25"/>
      <c r="V89" s="24">
        <f>E74</f>
        <v>35</v>
      </c>
      <c r="W89" s="24"/>
      <c r="X89" s="40">
        <f>SUM(P89:W89)</f>
        <v>130</v>
      </c>
    </row>
    <row r="90" spans="1:26" x14ac:dyDescent="0.35">
      <c r="A90" s="37"/>
      <c r="B90" s="37"/>
      <c r="C90" s="37"/>
      <c r="D90" s="37"/>
      <c r="E90" s="37"/>
      <c r="F90" s="37"/>
      <c r="G90" s="37"/>
      <c r="H90" s="37"/>
      <c r="O90" s="37"/>
      <c r="P90" s="37"/>
      <c r="Q90" s="37"/>
      <c r="R90" s="37"/>
      <c r="S90" s="37"/>
      <c r="T90" s="37"/>
      <c r="U90" s="37"/>
      <c r="V90" s="37"/>
    </row>
    <row r="91" spans="1:26" x14ac:dyDescent="0.35">
      <c r="B91" s="56">
        <f>B80</f>
        <v>25</v>
      </c>
      <c r="C91" s="56">
        <f>D80</f>
        <v>30</v>
      </c>
      <c r="D91" s="56">
        <f>F80</f>
        <v>0</v>
      </c>
      <c r="E91" s="81">
        <f>H80</f>
        <v>0</v>
      </c>
      <c r="F91" s="67"/>
      <c r="P91" s="56">
        <f>P80</f>
        <v>0</v>
      </c>
      <c r="Q91" s="56">
        <f>R80</f>
        <v>30</v>
      </c>
      <c r="R91" s="56">
        <f>T80</f>
        <v>25</v>
      </c>
      <c r="S91" s="81">
        <f>V80</f>
        <v>0</v>
      </c>
      <c r="T91" s="67"/>
    </row>
    <row r="92" spans="1:26" x14ac:dyDescent="0.35">
      <c r="A92" t="s">
        <v>36</v>
      </c>
      <c r="B92" s="56">
        <f>B82</f>
        <v>0</v>
      </c>
      <c r="C92" s="56">
        <f>D82</f>
        <v>0</v>
      </c>
      <c r="D92" s="56">
        <f>F82</f>
        <v>30</v>
      </c>
      <c r="E92" s="81">
        <f>H82</f>
        <v>0</v>
      </c>
      <c r="F92" s="67"/>
      <c r="O92" t="s">
        <v>36</v>
      </c>
      <c r="P92" s="56">
        <f>P82</f>
        <v>0</v>
      </c>
      <c r="Q92" s="56">
        <f>R82</f>
        <v>0</v>
      </c>
      <c r="R92" s="56">
        <f>T82</f>
        <v>15</v>
      </c>
      <c r="S92" s="81">
        <f>V82</f>
        <v>15</v>
      </c>
      <c r="T92" s="67"/>
    </row>
    <row r="93" spans="1:26" x14ac:dyDescent="0.35">
      <c r="B93" s="56">
        <f>B84</f>
        <v>0</v>
      </c>
      <c r="C93" s="56">
        <f>D84</f>
        <v>0</v>
      </c>
      <c r="D93" s="56">
        <f>F84</f>
        <v>10</v>
      </c>
      <c r="E93" s="81">
        <f>H84</f>
        <v>5</v>
      </c>
      <c r="F93" s="67"/>
      <c r="P93" s="56">
        <f>P84</f>
        <v>0</v>
      </c>
      <c r="Q93" s="56">
        <f>R84</f>
        <v>0</v>
      </c>
      <c r="R93" s="56">
        <f>T84</f>
        <v>0</v>
      </c>
      <c r="S93" s="81">
        <f>V84</f>
        <v>15</v>
      </c>
      <c r="T93" s="67"/>
    </row>
    <row r="94" spans="1:26" x14ac:dyDescent="0.35">
      <c r="B94" s="56">
        <f>B86</f>
        <v>0</v>
      </c>
      <c r="C94" s="56">
        <f>D86</f>
        <v>0</v>
      </c>
      <c r="D94" s="56">
        <f>F86</f>
        <v>0</v>
      </c>
      <c r="E94" s="81">
        <f>H86</f>
        <v>30</v>
      </c>
      <c r="F94" s="67"/>
      <c r="P94" s="56">
        <f>P86</f>
        <v>25</v>
      </c>
      <c r="Q94" s="56">
        <f>R86</f>
        <v>0</v>
      </c>
      <c r="R94" s="56">
        <f>T86</f>
        <v>0</v>
      </c>
      <c r="S94" s="81">
        <f>V86</f>
        <v>5</v>
      </c>
      <c r="T94" s="67"/>
    </row>
    <row r="97" spans="1:35" ht="14.5" customHeight="1" x14ac:dyDescent="0.35">
      <c r="A97" t="s">
        <v>37</v>
      </c>
      <c r="B97" s="100" t="s">
        <v>46</v>
      </c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Q97" t="s">
        <v>37</v>
      </c>
      <c r="R97" s="100" t="s">
        <v>47</v>
      </c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</row>
    <row r="98" spans="1:35" x14ac:dyDescent="0.3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</row>
    <row r="100" spans="1:35" x14ac:dyDescent="0.35">
      <c r="A100" t="s">
        <v>43</v>
      </c>
    </row>
    <row r="111" spans="1:35" ht="14.5" customHeight="1" x14ac:dyDescent="0.35">
      <c r="K111" s="95"/>
      <c r="L111" s="95"/>
      <c r="M111" s="95"/>
      <c r="N111" s="95"/>
      <c r="O111" s="95"/>
      <c r="P111" s="95"/>
      <c r="Q111" s="95"/>
      <c r="R111" s="95"/>
    </row>
    <row r="112" spans="1:35" ht="14.5" customHeight="1" x14ac:dyDescent="0.35">
      <c r="A112" s="21" t="s">
        <v>20</v>
      </c>
      <c r="B112" s="21" t="s">
        <v>21</v>
      </c>
      <c r="C112" s="21" t="s">
        <v>22</v>
      </c>
      <c r="D112" s="21" t="s">
        <v>23</v>
      </c>
      <c r="E112" s="75" t="s">
        <v>24</v>
      </c>
      <c r="F112" s="21" t="s">
        <v>40</v>
      </c>
      <c r="G112" s="21" t="s">
        <v>25</v>
      </c>
      <c r="J112" s="99" t="s">
        <v>53</v>
      </c>
      <c r="K112" s="99"/>
      <c r="L112" s="99"/>
      <c r="M112" s="99"/>
      <c r="N112" s="99"/>
      <c r="O112" s="99"/>
      <c r="P112" s="99"/>
      <c r="Q112" s="99"/>
      <c r="R112" s="99"/>
    </row>
    <row r="113" spans="1:29" x14ac:dyDescent="0.35">
      <c r="A113" s="21" t="s">
        <v>26</v>
      </c>
      <c r="B113" s="5">
        <v>5</v>
      </c>
      <c r="C113" s="5">
        <v>2</v>
      </c>
      <c r="D113" s="5">
        <v>1</v>
      </c>
      <c r="E113" s="5">
        <v>6</v>
      </c>
      <c r="F113" s="5">
        <v>4</v>
      </c>
      <c r="G113" s="5">
        <v>200</v>
      </c>
      <c r="J113" s="99"/>
      <c r="K113" s="99"/>
      <c r="L113" s="99"/>
      <c r="M113" s="99"/>
      <c r="N113" s="99"/>
      <c r="O113" s="99"/>
      <c r="P113" s="99"/>
      <c r="Q113" s="99"/>
      <c r="R113" s="99"/>
    </row>
    <row r="114" spans="1:29" x14ac:dyDescent="0.35">
      <c r="A114" s="21" t="s">
        <v>27</v>
      </c>
      <c r="B114" s="5">
        <v>6</v>
      </c>
      <c r="C114" s="5">
        <v>2</v>
      </c>
      <c r="D114" s="5">
        <v>4</v>
      </c>
      <c r="E114" s="5">
        <v>4</v>
      </c>
      <c r="F114" s="5">
        <v>6</v>
      </c>
      <c r="G114" s="5">
        <v>300</v>
      </c>
      <c r="J114" s="99"/>
      <c r="K114" s="99"/>
      <c r="L114" s="99"/>
      <c r="M114" s="99"/>
      <c r="N114" s="99"/>
      <c r="O114" s="99"/>
      <c r="P114" s="99"/>
      <c r="Q114" s="99"/>
      <c r="R114" s="99"/>
    </row>
    <row r="115" spans="1:29" x14ac:dyDescent="0.35">
      <c r="A115" s="21" t="s">
        <v>28</v>
      </c>
      <c r="B115" s="5">
        <v>9</v>
      </c>
      <c r="C115" s="5">
        <v>2</v>
      </c>
      <c r="D115" s="5">
        <v>3</v>
      </c>
      <c r="E115" s="5">
        <v>7</v>
      </c>
      <c r="F115" s="5">
        <v>5</v>
      </c>
      <c r="G115" s="5">
        <v>200</v>
      </c>
      <c r="J115" s="99"/>
      <c r="K115" s="99"/>
      <c r="L115" s="99"/>
      <c r="M115" s="99"/>
      <c r="N115" s="99"/>
      <c r="O115" s="99"/>
      <c r="P115" s="99"/>
      <c r="Q115" s="99"/>
      <c r="R115" s="99"/>
    </row>
    <row r="116" spans="1:29" x14ac:dyDescent="0.35">
      <c r="A116" s="21" t="s">
        <v>41</v>
      </c>
      <c r="B116" s="5">
        <v>7</v>
      </c>
      <c r="C116" s="48">
        <v>3</v>
      </c>
      <c r="D116" s="5">
        <v>5</v>
      </c>
      <c r="E116" s="5">
        <v>8</v>
      </c>
      <c r="F116" s="5">
        <v>7</v>
      </c>
      <c r="G116" s="5">
        <v>200</v>
      </c>
      <c r="J116" s="99"/>
      <c r="K116" s="99"/>
      <c r="L116" s="99"/>
      <c r="M116" s="99"/>
      <c r="N116" s="99"/>
      <c r="O116" s="99"/>
      <c r="P116" s="99"/>
      <c r="Q116" s="99"/>
      <c r="R116" s="99"/>
    </row>
    <row r="117" spans="1:29" x14ac:dyDescent="0.35">
      <c r="A117" s="21" t="s">
        <v>44</v>
      </c>
      <c r="B117" s="5">
        <v>3</v>
      </c>
      <c r="C117" s="48">
        <v>2</v>
      </c>
      <c r="D117" s="5">
        <v>4</v>
      </c>
      <c r="E117" s="5">
        <v>2</v>
      </c>
      <c r="F117" s="5">
        <v>3</v>
      </c>
      <c r="G117" s="5">
        <v>100</v>
      </c>
      <c r="J117" s="99"/>
      <c r="K117" s="99"/>
      <c r="L117" s="99"/>
      <c r="M117" s="99"/>
      <c r="N117" s="99"/>
      <c r="O117" s="99"/>
      <c r="P117" s="99"/>
      <c r="Q117" s="99"/>
      <c r="R117" s="99"/>
    </row>
    <row r="118" spans="1:29" x14ac:dyDescent="0.35">
      <c r="A118" s="21" t="s">
        <v>29</v>
      </c>
      <c r="B118" s="5">
        <v>200</v>
      </c>
      <c r="C118" s="5">
        <v>200</v>
      </c>
      <c r="D118" s="5">
        <v>400</v>
      </c>
      <c r="E118" s="5">
        <v>200</v>
      </c>
      <c r="F118" s="5">
        <v>100</v>
      </c>
      <c r="G118" s="5"/>
      <c r="J118" s="99"/>
      <c r="K118" s="99"/>
      <c r="L118" s="99"/>
      <c r="M118" s="99"/>
      <c r="N118" s="99"/>
      <c r="O118" s="99"/>
      <c r="P118" s="99"/>
      <c r="Q118" s="99"/>
      <c r="R118" s="99"/>
    </row>
    <row r="120" spans="1:29" x14ac:dyDescent="0.35">
      <c r="A120" t="s">
        <v>48</v>
      </c>
      <c r="P120" t="s">
        <v>49</v>
      </c>
    </row>
    <row r="122" spans="1:29" ht="29" x14ac:dyDescent="0.35">
      <c r="A122" s="23"/>
      <c r="B122" s="23"/>
      <c r="C122" s="24" t="s">
        <v>21</v>
      </c>
      <c r="D122" s="23"/>
      <c r="E122" s="25" t="s">
        <v>22</v>
      </c>
      <c r="F122" s="24"/>
      <c r="G122" s="24" t="s">
        <v>23</v>
      </c>
      <c r="H122" s="23"/>
      <c r="I122" s="24" t="s">
        <v>24</v>
      </c>
      <c r="J122" s="31"/>
      <c r="K122" s="32" t="s">
        <v>40</v>
      </c>
      <c r="L122" s="32"/>
      <c r="M122" s="49" t="s">
        <v>35</v>
      </c>
      <c r="N122" s="5" t="s">
        <v>25</v>
      </c>
      <c r="P122" s="23"/>
      <c r="Q122" s="23"/>
      <c r="R122" s="24" t="s">
        <v>21</v>
      </c>
      <c r="S122" s="23"/>
      <c r="T122" s="25" t="s">
        <v>22</v>
      </c>
      <c r="U122" s="24"/>
      <c r="V122" s="24" t="s">
        <v>23</v>
      </c>
      <c r="W122" s="23"/>
      <c r="X122" s="24" t="s">
        <v>24</v>
      </c>
      <c r="Y122" s="31"/>
      <c r="Z122" s="32" t="s">
        <v>40</v>
      </c>
      <c r="AA122" s="32"/>
      <c r="AB122" s="49" t="s">
        <v>35</v>
      </c>
      <c r="AC122" s="5" t="s">
        <v>25</v>
      </c>
    </row>
    <row r="123" spans="1:29" x14ac:dyDescent="0.35">
      <c r="A123" s="26"/>
      <c r="B123" s="58"/>
      <c r="C123" s="59">
        <v>5</v>
      </c>
      <c r="D123" s="62"/>
      <c r="E123" s="63">
        <f>C114</f>
        <v>2</v>
      </c>
      <c r="F123" s="61"/>
      <c r="G123" s="61">
        <v>1</v>
      </c>
      <c r="H123" s="62"/>
      <c r="I123" s="61">
        <v>6</v>
      </c>
      <c r="J123" s="31"/>
      <c r="K123" s="32">
        <v>4</v>
      </c>
      <c r="L123" s="32"/>
      <c r="M123" s="26"/>
      <c r="N123" s="26"/>
      <c r="P123" s="26"/>
      <c r="Q123" s="62"/>
      <c r="R123" s="61">
        <v>5</v>
      </c>
      <c r="S123" s="62"/>
      <c r="T123" s="63">
        <v>2</v>
      </c>
      <c r="U123" s="58"/>
      <c r="V123" s="59">
        <v>1</v>
      </c>
      <c r="W123" s="62"/>
      <c r="X123" s="61">
        <v>6</v>
      </c>
      <c r="Y123" s="31"/>
      <c r="Z123" s="32">
        <v>4</v>
      </c>
      <c r="AA123" s="32"/>
      <c r="AB123" s="26"/>
      <c r="AC123" s="26"/>
    </row>
    <row r="124" spans="1:29" x14ac:dyDescent="0.35">
      <c r="A124" s="33" t="s">
        <v>26</v>
      </c>
      <c r="B124" s="71">
        <v>200</v>
      </c>
      <c r="C124" s="73"/>
      <c r="D124" s="69">
        <v>0</v>
      </c>
      <c r="E124" s="74"/>
      <c r="F124" s="57">
        <v>0</v>
      </c>
      <c r="G124" s="57"/>
      <c r="H124" s="67">
        <v>0</v>
      </c>
      <c r="I124" s="57"/>
      <c r="J124" s="41">
        <v>0</v>
      </c>
      <c r="K124" s="46"/>
      <c r="L124" s="46"/>
      <c r="M124" s="40">
        <f>N124-SUM(B124:K124)</f>
        <v>0</v>
      </c>
      <c r="N124" s="33">
        <v>200</v>
      </c>
      <c r="P124" s="33" t="s">
        <v>26</v>
      </c>
      <c r="Q124" s="69">
        <v>0</v>
      </c>
      <c r="R124" s="70"/>
      <c r="S124" s="69">
        <v>0</v>
      </c>
      <c r="T124" s="74"/>
      <c r="U124" s="71">
        <v>200</v>
      </c>
      <c r="V124" s="73"/>
      <c r="W124" s="67">
        <v>0</v>
      </c>
      <c r="X124" s="57"/>
      <c r="Y124" s="41">
        <v>0</v>
      </c>
      <c r="Z124" s="46"/>
      <c r="AA124" s="46"/>
      <c r="AB124" s="40">
        <f>AC124-SUM(Q124:Z124)</f>
        <v>0</v>
      </c>
      <c r="AC124" s="33">
        <v>200</v>
      </c>
    </row>
    <row r="125" spans="1:29" x14ac:dyDescent="0.35">
      <c r="A125" s="26"/>
      <c r="B125" s="62"/>
      <c r="C125" s="61">
        <v>6</v>
      </c>
      <c r="D125" s="58"/>
      <c r="E125" s="59">
        <f>C115</f>
        <v>2</v>
      </c>
      <c r="F125" s="58"/>
      <c r="G125" s="59">
        <v>4</v>
      </c>
      <c r="H125" s="62"/>
      <c r="I125" s="61">
        <v>4</v>
      </c>
      <c r="J125" s="38"/>
      <c r="K125" s="39">
        <v>6</v>
      </c>
      <c r="L125" s="39"/>
      <c r="M125" s="33"/>
      <c r="N125" s="26"/>
      <c r="P125" s="26"/>
      <c r="Q125" s="58"/>
      <c r="R125" s="59">
        <v>6</v>
      </c>
      <c r="S125" s="62"/>
      <c r="T125" s="61">
        <v>2</v>
      </c>
      <c r="U125" s="62"/>
      <c r="V125" s="61">
        <v>4</v>
      </c>
      <c r="W125" s="58"/>
      <c r="X125" s="59">
        <v>4</v>
      </c>
      <c r="Y125" s="38"/>
      <c r="Z125" s="39">
        <v>6</v>
      </c>
      <c r="AA125" s="39"/>
      <c r="AB125" s="33"/>
      <c r="AC125" s="26"/>
    </row>
    <row r="126" spans="1:29" x14ac:dyDescent="0.35">
      <c r="A126" s="40" t="s">
        <v>27</v>
      </c>
      <c r="B126" s="69">
        <v>0</v>
      </c>
      <c r="C126" s="70"/>
      <c r="D126" s="71">
        <v>200</v>
      </c>
      <c r="E126" s="73"/>
      <c r="F126" s="71">
        <v>100</v>
      </c>
      <c r="G126" s="73"/>
      <c r="H126" s="69">
        <v>0</v>
      </c>
      <c r="I126" s="70"/>
      <c r="J126" s="38">
        <v>0</v>
      </c>
      <c r="K126" s="39"/>
      <c r="L126" s="39"/>
      <c r="M126" s="40">
        <f>N126-SUM(B126:K126)</f>
        <v>0</v>
      </c>
      <c r="N126" s="40">
        <v>300</v>
      </c>
      <c r="P126" s="40" t="s">
        <v>27</v>
      </c>
      <c r="Q126" s="71">
        <v>200</v>
      </c>
      <c r="R126" s="73"/>
      <c r="S126" s="69">
        <v>0</v>
      </c>
      <c r="T126" s="70"/>
      <c r="U126" s="69">
        <v>0</v>
      </c>
      <c r="V126" s="70"/>
      <c r="W126" s="71">
        <v>100</v>
      </c>
      <c r="X126" s="73"/>
      <c r="Y126" s="38">
        <v>0</v>
      </c>
      <c r="Z126" s="39"/>
      <c r="AA126" s="39"/>
      <c r="AB126" s="40">
        <f>AC126-SUM(Q126:Z126)</f>
        <v>0</v>
      </c>
      <c r="AC126" s="40">
        <v>300</v>
      </c>
    </row>
    <row r="127" spans="1:29" x14ac:dyDescent="0.35">
      <c r="A127" s="26"/>
      <c r="B127" s="62"/>
      <c r="C127" s="61">
        <v>9</v>
      </c>
      <c r="D127" s="62"/>
      <c r="E127" s="63">
        <f>C116</f>
        <v>3</v>
      </c>
      <c r="F127" s="58"/>
      <c r="G127" s="59">
        <v>3</v>
      </c>
      <c r="H127" s="62"/>
      <c r="I127" s="61">
        <v>7</v>
      </c>
      <c r="J127" s="31"/>
      <c r="K127" s="32">
        <v>5</v>
      </c>
      <c r="L127" s="32"/>
      <c r="M127" s="26"/>
      <c r="N127" s="33"/>
      <c r="P127" s="26"/>
      <c r="Q127" s="62"/>
      <c r="R127" s="61">
        <v>9</v>
      </c>
      <c r="S127" s="62"/>
      <c r="T127" s="63">
        <v>3</v>
      </c>
      <c r="U127" s="58"/>
      <c r="V127" s="59">
        <v>3</v>
      </c>
      <c r="W127" s="62"/>
      <c r="X127" s="61">
        <v>7</v>
      </c>
      <c r="Y127" s="31"/>
      <c r="Z127" s="32">
        <v>5</v>
      </c>
      <c r="AA127" s="32"/>
      <c r="AB127" s="26"/>
      <c r="AC127" s="33"/>
    </row>
    <row r="128" spans="1:29" x14ac:dyDescent="0.35">
      <c r="A128" s="33" t="s">
        <v>28</v>
      </c>
      <c r="B128" s="67">
        <v>0</v>
      </c>
      <c r="C128" s="57"/>
      <c r="D128" s="67">
        <v>0</v>
      </c>
      <c r="E128" s="68"/>
      <c r="F128" s="71">
        <v>200</v>
      </c>
      <c r="G128" s="73"/>
      <c r="H128" s="69">
        <v>0</v>
      </c>
      <c r="I128" s="70"/>
      <c r="J128" s="38">
        <v>0</v>
      </c>
      <c r="K128" s="39"/>
      <c r="L128" s="39"/>
      <c r="M128" s="33">
        <f>N128-SUM(B128:K128)</f>
        <v>0</v>
      </c>
      <c r="N128" s="33">
        <v>200</v>
      </c>
      <c r="P128" s="33" t="s">
        <v>28</v>
      </c>
      <c r="Q128" s="67">
        <v>0</v>
      </c>
      <c r="R128" s="57"/>
      <c r="S128" s="67">
        <v>0</v>
      </c>
      <c r="T128" s="68"/>
      <c r="U128" s="71">
        <v>200</v>
      </c>
      <c r="V128" s="73"/>
      <c r="W128" s="69">
        <v>0</v>
      </c>
      <c r="X128" s="70"/>
      <c r="Y128" s="38">
        <v>0</v>
      </c>
      <c r="Z128" s="39"/>
      <c r="AA128" s="39"/>
      <c r="AB128" s="33">
        <f>AC128-SUM(Q128:Z128)</f>
        <v>0</v>
      </c>
      <c r="AC128" s="33">
        <v>200</v>
      </c>
    </row>
    <row r="129" spans="1:29" x14ac:dyDescent="0.35">
      <c r="A129" s="31"/>
      <c r="B129" s="62"/>
      <c r="C129" s="63">
        <v>7</v>
      </c>
      <c r="D129" s="61"/>
      <c r="E129" s="61">
        <f>C117</f>
        <v>2</v>
      </c>
      <c r="F129" s="58"/>
      <c r="G129" s="60">
        <v>5</v>
      </c>
      <c r="H129" s="58"/>
      <c r="I129" s="59">
        <v>8</v>
      </c>
      <c r="J129" s="62"/>
      <c r="K129" s="63">
        <v>7</v>
      </c>
      <c r="L129" s="30"/>
      <c r="M129" s="26"/>
      <c r="N129" s="32"/>
      <c r="P129" s="31"/>
      <c r="Q129" s="62"/>
      <c r="R129" s="63">
        <v>7</v>
      </c>
      <c r="S129" s="58"/>
      <c r="T129" s="59">
        <v>2</v>
      </c>
      <c r="U129" s="62"/>
      <c r="V129" s="61">
        <v>5</v>
      </c>
      <c r="W129" s="62"/>
      <c r="X129" s="61">
        <v>8</v>
      </c>
      <c r="Y129" s="62"/>
      <c r="Z129" s="63">
        <v>7</v>
      </c>
      <c r="AA129" s="30"/>
      <c r="AB129" s="26"/>
      <c r="AC129" s="32"/>
    </row>
    <row r="130" spans="1:29" x14ac:dyDescent="0.35">
      <c r="A130" s="41" t="s">
        <v>41</v>
      </c>
      <c r="B130" s="69">
        <v>0</v>
      </c>
      <c r="C130" s="74"/>
      <c r="D130" s="70">
        <v>0</v>
      </c>
      <c r="E130" s="70"/>
      <c r="F130" s="71">
        <v>100</v>
      </c>
      <c r="G130" s="72"/>
      <c r="H130" s="71">
        <v>100</v>
      </c>
      <c r="I130" s="73"/>
      <c r="J130" s="69">
        <v>0</v>
      </c>
      <c r="K130" s="74"/>
      <c r="L130" s="42"/>
      <c r="M130" s="40">
        <f>N130-SUM(B130:K130)</f>
        <v>0</v>
      </c>
      <c r="N130" s="46">
        <v>200</v>
      </c>
      <c r="P130" s="41" t="s">
        <v>41</v>
      </c>
      <c r="Q130" s="69">
        <v>0</v>
      </c>
      <c r="R130" s="74"/>
      <c r="S130" s="71">
        <v>200</v>
      </c>
      <c r="T130" s="73"/>
      <c r="U130" s="69">
        <v>0</v>
      </c>
      <c r="V130" s="70"/>
      <c r="W130" s="69">
        <v>0</v>
      </c>
      <c r="X130" s="70"/>
      <c r="Y130" s="69">
        <v>0</v>
      </c>
      <c r="Z130" s="74"/>
      <c r="AA130" s="42"/>
      <c r="AB130" s="40">
        <f>AC130-SUM(Q130:Z130)</f>
        <v>0</v>
      </c>
      <c r="AC130" s="46">
        <v>200</v>
      </c>
    </row>
    <row r="131" spans="1:29" x14ac:dyDescent="0.35">
      <c r="A131" s="26"/>
      <c r="B131" s="31"/>
      <c r="C131" s="32">
        <v>3</v>
      </c>
      <c r="D131" s="31"/>
      <c r="E131" s="32">
        <v>2</v>
      </c>
      <c r="F131" s="31"/>
      <c r="G131" s="32">
        <v>4</v>
      </c>
      <c r="H131" s="58"/>
      <c r="I131" s="60">
        <v>2</v>
      </c>
      <c r="K131">
        <v>3</v>
      </c>
      <c r="L131" s="26"/>
      <c r="M131" s="5"/>
      <c r="N131" s="5"/>
      <c r="P131" s="26"/>
      <c r="Q131" s="31"/>
      <c r="R131" s="32">
        <v>3</v>
      </c>
      <c r="S131" s="31"/>
      <c r="T131" s="32">
        <v>2</v>
      </c>
      <c r="U131" s="31"/>
      <c r="V131" s="32">
        <v>4</v>
      </c>
      <c r="W131" s="58"/>
      <c r="X131" s="60">
        <v>2</v>
      </c>
      <c r="Z131">
        <v>3</v>
      </c>
      <c r="AA131" s="26"/>
      <c r="AB131" s="5"/>
      <c r="AC131" s="5"/>
    </row>
    <row r="132" spans="1:29" x14ac:dyDescent="0.35">
      <c r="A132" s="40" t="s">
        <v>45</v>
      </c>
      <c r="B132" s="41">
        <v>0</v>
      </c>
      <c r="C132" s="46"/>
      <c r="D132" s="41">
        <v>0</v>
      </c>
      <c r="E132" s="46"/>
      <c r="F132" s="41">
        <v>0</v>
      </c>
      <c r="G132" s="46"/>
      <c r="H132" s="71">
        <v>100</v>
      </c>
      <c r="I132" s="72"/>
      <c r="J132">
        <v>0</v>
      </c>
      <c r="L132" s="33"/>
      <c r="M132" s="40">
        <f>N132-SUM(B132:K132)</f>
        <v>0</v>
      </c>
      <c r="N132" s="5">
        <v>100</v>
      </c>
      <c r="P132" s="40" t="s">
        <v>45</v>
      </c>
      <c r="Q132" s="41">
        <v>0</v>
      </c>
      <c r="R132" s="46"/>
      <c r="S132" s="41">
        <v>0</v>
      </c>
      <c r="T132" s="46"/>
      <c r="U132" s="41">
        <v>0</v>
      </c>
      <c r="V132" s="46"/>
      <c r="W132" s="71">
        <v>100</v>
      </c>
      <c r="X132" s="72"/>
      <c r="Y132">
        <v>0</v>
      </c>
      <c r="AA132" s="33"/>
      <c r="AB132" s="40">
        <f>AC132-SUM(Q132:Z132)</f>
        <v>0</v>
      </c>
      <c r="AC132" s="5">
        <v>100</v>
      </c>
    </row>
    <row r="133" spans="1:29" ht="15" thickBot="1" x14ac:dyDescent="0.4">
      <c r="A133" s="38"/>
      <c r="B133" s="31"/>
      <c r="C133" s="32"/>
      <c r="D133" s="30"/>
      <c r="E133" s="30"/>
      <c r="F133" s="31"/>
      <c r="G133" s="32"/>
      <c r="H133" s="30"/>
      <c r="I133" s="30"/>
      <c r="J133" s="31"/>
      <c r="K133" s="32"/>
      <c r="L133" s="37"/>
      <c r="M133" s="77">
        <f>SUM(M123:M132)</f>
        <v>0</v>
      </c>
      <c r="N133" s="91">
        <f>SUM(N123:N132)</f>
        <v>1000</v>
      </c>
      <c r="P133" s="38"/>
      <c r="Q133" s="31"/>
      <c r="R133" s="32"/>
      <c r="S133" s="30"/>
      <c r="T133" s="30"/>
      <c r="U133" s="31"/>
      <c r="V133" s="32"/>
      <c r="W133" s="30"/>
      <c r="X133" s="30"/>
      <c r="Y133" s="31"/>
      <c r="Z133" s="32"/>
      <c r="AA133" s="37"/>
      <c r="AB133" s="77">
        <f>SUM(AB123:AB132)</f>
        <v>0</v>
      </c>
      <c r="AC133" s="78">
        <f>SUM(AC123:AC132)</f>
        <v>1000</v>
      </c>
    </row>
    <row r="134" spans="1:29" x14ac:dyDescent="0.35">
      <c r="A134" s="38"/>
      <c r="B134" s="38">
        <f>SUM(B123:B132)-B135</f>
        <v>0</v>
      </c>
      <c r="C134" s="39"/>
      <c r="D134" s="37">
        <f>SUM(D123:D132)-D135</f>
        <v>0</v>
      </c>
      <c r="E134" s="37"/>
      <c r="F134" s="38">
        <f>SUM(F123:F132)-F135</f>
        <v>0</v>
      </c>
      <c r="G134" s="39"/>
      <c r="H134" s="37">
        <f>SUM(H123:H132)-H135</f>
        <v>0</v>
      </c>
      <c r="I134" s="37"/>
      <c r="J134" s="38">
        <f>SUM(J123:J132)-J135</f>
        <v>-100</v>
      </c>
      <c r="K134" s="39"/>
      <c r="L134" s="79">
        <f>SUM(B134:K134)</f>
        <v>-100</v>
      </c>
      <c r="M134" s="53">
        <f>C123*B124+D126*E125+F126*G125+F128*G127+F130*G129+H130*I129+H132*I131</f>
        <v>3900</v>
      </c>
      <c r="N134" s="47">
        <f>SUMPRODUCT(B113:F117,B138:F142)</f>
        <v>3900</v>
      </c>
      <c r="P134" s="38"/>
      <c r="Q134" s="38">
        <f>SUM(Q123:Q132)-Q135</f>
        <v>0</v>
      </c>
      <c r="R134" s="39"/>
      <c r="S134" s="37">
        <f>SUM(S123:S132)-S135</f>
        <v>0</v>
      </c>
      <c r="T134" s="37"/>
      <c r="U134" s="38">
        <f>SUM(U123:U132)-U135</f>
        <v>0</v>
      </c>
      <c r="V134" s="39"/>
      <c r="W134" s="37">
        <f>SUM(W123:W132)-W135</f>
        <v>0</v>
      </c>
      <c r="X134" s="37"/>
      <c r="Y134" s="38">
        <f>SUM(Y123:Y132)-Y135</f>
        <v>-100</v>
      </c>
      <c r="Z134" s="39"/>
      <c r="AA134" s="79">
        <f>SUM(Q134:Z134)</f>
        <v>-100</v>
      </c>
      <c r="AB134" s="53">
        <f>Q126*R125+S130*T129+U128*V127+U124*V123+W126*X125+W132*X131</f>
        <v>3000</v>
      </c>
      <c r="AC134" s="54">
        <f>SUMPRODUCT(B113:F117,Q138:U142)</f>
        <v>3200</v>
      </c>
    </row>
    <row r="135" spans="1:29" ht="15" thickBot="1" x14ac:dyDescent="0.4">
      <c r="A135" s="23" t="s">
        <v>31</v>
      </c>
      <c r="B135" s="23">
        <f>B118</f>
        <v>200</v>
      </c>
      <c r="C135" s="25"/>
      <c r="D135" s="24">
        <f>C118</f>
        <v>200</v>
      </c>
      <c r="E135" s="24"/>
      <c r="F135" s="23">
        <f>D118</f>
        <v>400</v>
      </c>
      <c r="G135" s="25"/>
      <c r="H135" s="24">
        <f>E118</f>
        <v>200</v>
      </c>
      <c r="I135" s="24"/>
      <c r="J135" s="23">
        <f>F118</f>
        <v>100</v>
      </c>
      <c r="K135" s="25"/>
      <c r="L135" s="80">
        <f>SUM(B135:I135)</f>
        <v>1000</v>
      </c>
      <c r="P135" s="23" t="s">
        <v>31</v>
      </c>
      <c r="Q135" s="23">
        <f>B118</f>
        <v>200</v>
      </c>
      <c r="R135" s="25"/>
      <c r="S135" s="24">
        <f>C118</f>
        <v>200</v>
      </c>
      <c r="T135" s="24"/>
      <c r="U135" s="23">
        <f>D118</f>
        <v>400</v>
      </c>
      <c r="V135" s="25"/>
      <c r="W135" s="24">
        <f>E118</f>
        <v>200</v>
      </c>
      <c r="X135" s="24"/>
      <c r="Y135" s="23">
        <f>F118</f>
        <v>100</v>
      </c>
      <c r="Z135" s="25"/>
      <c r="AA135" s="80">
        <f>SUM(Q135:X135)</f>
        <v>1000</v>
      </c>
    </row>
    <row r="138" spans="1:29" x14ac:dyDescent="0.35">
      <c r="B138" s="56">
        <f>B124</f>
        <v>200</v>
      </c>
      <c r="C138" s="56">
        <f>D124</f>
        <v>0</v>
      </c>
      <c r="D138" s="56">
        <f>F124</f>
        <v>0</v>
      </c>
      <c r="E138" s="56">
        <f>H124</f>
        <v>0</v>
      </c>
      <c r="F138" s="56">
        <f>J124</f>
        <v>0</v>
      </c>
      <c r="Q138" s="56">
        <f>Q124</f>
        <v>0</v>
      </c>
      <c r="R138" s="56">
        <f>S124</f>
        <v>0</v>
      </c>
      <c r="S138" s="56">
        <f>U124</f>
        <v>200</v>
      </c>
      <c r="T138" s="56">
        <f>W124</f>
        <v>0</v>
      </c>
      <c r="U138" s="56">
        <f>Y124</f>
        <v>0</v>
      </c>
    </row>
    <row r="139" spans="1:29" x14ac:dyDescent="0.35">
      <c r="A139" t="s">
        <v>36</v>
      </c>
      <c r="B139" s="56">
        <f>B126</f>
        <v>0</v>
      </c>
      <c r="C139" s="56">
        <f>D126</f>
        <v>200</v>
      </c>
      <c r="D139" s="56">
        <f>F126</f>
        <v>100</v>
      </c>
      <c r="E139" s="56">
        <f>H126</f>
        <v>0</v>
      </c>
      <c r="F139" s="56">
        <f>J126</f>
        <v>0</v>
      </c>
      <c r="P139" t="s">
        <v>36</v>
      </c>
      <c r="Q139" s="56">
        <f>Q126</f>
        <v>200</v>
      </c>
      <c r="R139" s="56">
        <f>S126</f>
        <v>0</v>
      </c>
      <c r="S139" s="56">
        <f>U126</f>
        <v>0</v>
      </c>
      <c r="T139" s="56">
        <f>W126</f>
        <v>100</v>
      </c>
      <c r="U139" s="56">
        <f>Y126</f>
        <v>0</v>
      </c>
    </row>
    <row r="140" spans="1:29" x14ac:dyDescent="0.35">
      <c r="B140" s="56">
        <f>B128</f>
        <v>0</v>
      </c>
      <c r="C140" s="56">
        <f>D128</f>
        <v>0</v>
      </c>
      <c r="D140" s="56">
        <f>F128</f>
        <v>200</v>
      </c>
      <c r="E140" s="56">
        <f>H128</f>
        <v>0</v>
      </c>
      <c r="F140" s="56">
        <f>J128</f>
        <v>0</v>
      </c>
      <c r="Q140" s="56">
        <f>Q128</f>
        <v>0</v>
      </c>
      <c r="R140" s="56">
        <f>S128</f>
        <v>0</v>
      </c>
      <c r="S140" s="56">
        <f>U128</f>
        <v>200</v>
      </c>
      <c r="T140" s="56">
        <f>W128</f>
        <v>0</v>
      </c>
      <c r="U140" s="56">
        <f>Y128</f>
        <v>0</v>
      </c>
    </row>
    <row r="141" spans="1:29" x14ac:dyDescent="0.35">
      <c r="B141" s="56">
        <f>B130</f>
        <v>0</v>
      </c>
      <c r="C141" s="56">
        <f>D130</f>
        <v>0</v>
      </c>
      <c r="D141" s="56">
        <f>F130</f>
        <v>100</v>
      </c>
      <c r="E141" s="56">
        <f>H130</f>
        <v>100</v>
      </c>
      <c r="F141" s="56">
        <f>J130</f>
        <v>0</v>
      </c>
      <c r="Q141" s="56">
        <f>Q130</f>
        <v>0</v>
      </c>
      <c r="R141" s="56">
        <f>S130</f>
        <v>200</v>
      </c>
      <c r="S141" s="56">
        <f>U130</f>
        <v>0</v>
      </c>
      <c r="T141" s="56">
        <f>W130</f>
        <v>0</v>
      </c>
      <c r="U141" s="56">
        <f>Y130</f>
        <v>0</v>
      </c>
    </row>
    <row r="142" spans="1:29" x14ac:dyDescent="0.35">
      <c r="B142" s="56">
        <f>B132</f>
        <v>0</v>
      </c>
      <c r="C142" s="56">
        <f>D132</f>
        <v>0</v>
      </c>
      <c r="D142" s="56">
        <f>F132</f>
        <v>0</v>
      </c>
      <c r="E142" s="56">
        <f>H132</f>
        <v>100</v>
      </c>
      <c r="F142" s="56">
        <f>J132</f>
        <v>0</v>
      </c>
      <c r="Q142" s="56">
        <f>Q132</f>
        <v>0</v>
      </c>
      <c r="R142" s="56">
        <f>S132</f>
        <v>0</v>
      </c>
      <c r="S142" s="56">
        <f>U132</f>
        <v>0</v>
      </c>
      <c r="T142" s="56">
        <f>W132</f>
        <v>100</v>
      </c>
      <c r="U142" s="56">
        <f>Y132</f>
        <v>0</v>
      </c>
    </row>
    <row r="145" spans="1:30" ht="14.5" customHeight="1" x14ac:dyDescent="0.35">
      <c r="A145" t="s">
        <v>37</v>
      </c>
      <c r="B145" s="100" t="s">
        <v>50</v>
      </c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t="s">
        <v>37</v>
      </c>
      <c r="Q145" s="100" t="s">
        <v>51</v>
      </c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</row>
    <row r="146" spans="1:30" x14ac:dyDescent="0.35"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</row>
    <row r="147" spans="1:30" x14ac:dyDescent="0.35"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</row>
  </sheetData>
  <mergeCells count="6">
    <mergeCell ref="B97:O98"/>
    <mergeCell ref="R97:AI98"/>
    <mergeCell ref="B145:O147"/>
    <mergeCell ref="Q145:AD147"/>
    <mergeCell ref="J112:R118"/>
    <mergeCell ref="M67:X7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ПР1</vt:lpstr>
      <vt:lpstr>ПР2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Ростислав</dc:creator>
  <cp:lastModifiedBy>Ростислав Игошев</cp:lastModifiedBy>
  <dcterms:created xsi:type="dcterms:W3CDTF">2015-06-05T18:17:20Z</dcterms:created>
  <dcterms:modified xsi:type="dcterms:W3CDTF">2024-09-24T13:48:30Z</dcterms:modified>
</cp:coreProperties>
</file>