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it\Study\2. 연구사업(2023년)\6. 분석결과\"/>
    </mc:Choice>
  </mc:AlternateContent>
  <xr:revisionPtr revIDLastSave="0" documentId="13_ncr:1_{7B526F02-D20E-4F5F-978D-34962F6441F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O3" i="1" s="1"/>
  <c r="N3" i="1"/>
  <c r="M4" i="1"/>
  <c r="N4" i="1"/>
  <c r="M5" i="1"/>
  <c r="O5" i="1" s="1"/>
  <c r="N5" i="1"/>
  <c r="M8" i="1"/>
  <c r="N8" i="1"/>
  <c r="M11" i="1"/>
  <c r="N11" i="1"/>
  <c r="M12" i="1"/>
  <c r="N12" i="1"/>
  <c r="O12" i="1" s="1"/>
  <c r="M13" i="1"/>
  <c r="O13" i="1" s="1"/>
  <c r="N13" i="1"/>
  <c r="M14" i="1"/>
  <c r="N14" i="1"/>
  <c r="M15" i="1"/>
  <c r="N15" i="1"/>
  <c r="M16" i="1"/>
  <c r="N16" i="1"/>
  <c r="M17" i="1"/>
  <c r="N17" i="1"/>
  <c r="O17" i="1" s="1"/>
  <c r="M18" i="1"/>
  <c r="N18" i="1"/>
  <c r="M19" i="1"/>
  <c r="N19" i="1"/>
  <c r="M20" i="1"/>
  <c r="N20" i="1"/>
  <c r="M21" i="1"/>
  <c r="N21" i="1"/>
  <c r="M22" i="1"/>
  <c r="N22" i="1"/>
  <c r="M23" i="1"/>
  <c r="O23" i="1" s="1"/>
  <c r="N23" i="1"/>
  <c r="M24" i="1"/>
  <c r="N24" i="1"/>
  <c r="O24" i="1" s="1"/>
  <c r="M25" i="1"/>
  <c r="N25" i="1"/>
  <c r="M26" i="1"/>
  <c r="N26" i="1"/>
  <c r="M27" i="1"/>
  <c r="O27" i="1" s="1"/>
  <c r="N27" i="1"/>
  <c r="M28" i="1"/>
  <c r="N28" i="1"/>
  <c r="M29" i="1"/>
  <c r="N29" i="1"/>
  <c r="O29" i="1" s="1"/>
  <c r="M30" i="1"/>
  <c r="N30" i="1"/>
  <c r="M31" i="1"/>
  <c r="N31" i="1"/>
  <c r="M32" i="1"/>
  <c r="N32" i="1"/>
  <c r="M34" i="1"/>
  <c r="N34" i="1"/>
  <c r="M35" i="1"/>
  <c r="O35" i="1" s="1"/>
  <c r="N35" i="1"/>
  <c r="M36" i="1"/>
  <c r="N36" i="1"/>
  <c r="M37" i="1"/>
  <c r="N37" i="1"/>
  <c r="M38" i="1"/>
  <c r="N38" i="1"/>
  <c r="O38" i="1" s="1"/>
  <c r="M39" i="1"/>
  <c r="O39" i="1" s="1"/>
  <c r="N39" i="1"/>
  <c r="M40" i="1"/>
  <c r="N40" i="1"/>
  <c r="M41" i="1"/>
  <c r="N41" i="1"/>
  <c r="O41" i="1" s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O48" i="1" s="1"/>
  <c r="M49" i="1"/>
  <c r="N49" i="1"/>
  <c r="M50" i="1"/>
  <c r="N50" i="1"/>
  <c r="M51" i="1"/>
  <c r="N51" i="1"/>
  <c r="M52" i="1"/>
  <c r="N52" i="1"/>
  <c r="M53" i="1"/>
  <c r="N53" i="1"/>
  <c r="M54" i="1"/>
  <c r="N54" i="1"/>
  <c r="M56" i="1"/>
  <c r="N56" i="1"/>
  <c r="M57" i="1"/>
  <c r="O57" i="1" s="1"/>
  <c r="N57" i="1"/>
  <c r="M58" i="1"/>
  <c r="N58" i="1"/>
  <c r="M59" i="1"/>
  <c r="N59" i="1"/>
  <c r="M60" i="1"/>
  <c r="O60" i="1" s="1"/>
  <c r="N60" i="1"/>
  <c r="M61" i="1"/>
  <c r="O61" i="1" s="1"/>
  <c r="N61" i="1"/>
  <c r="M63" i="1"/>
  <c r="N63" i="1"/>
  <c r="M64" i="1"/>
  <c r="N64" i="1"/>
  <c r="M65" i="1"/>
  <c r="O65" i="1" s="1"/>
  <c r="N65" i="1"/>
  <c r="M66" i="1"/>
  <c r="N66" i="1"/>
  <c r="M67" i="1"/>
  <c r="N67" i="1"/>
  <c r="M68" i="1"/>
  <c r="N68" i="1"/>
  <c r="M69" i="1"/>
  <c r="O69" i="1" s="1"/>
  <c r="N69" i="1"/>
  <c r="M70" i="1"/>
  <c r="N70" i="1"/>
  <c r="M71" i="1"/>
  <c r="N71" i="1"/>
  <c r="O71" i="1" s="1"/>
  <c r="M72" i="1"/>
  <c r="N72" i="1"/>
  <c r="M73" i="1"/>
  <c r="O73" i="1" s="1"/>
  <c r="N73" i="1"/>
  <c r="M74" i="1"/>
  <c r="N74" i="1"/>
  <c r="M75" i="1"/>
  <c r="N75" i="1"/>
  <c r="M76" i="1"/>
  <c r="N76" i="1"/>
  <c r="M77" i="1"/>
  <c r="N77" i="1"/>
  <c r="O77" i="1" s="1"/>
  <c r="M86" i="1"/>
  <c r="N86" i="1"/>
  <c r="O86" i="1" s="1"/>
  <c r="M87" i="1"/>
  <c r="N87" i="1"/>
  <c r="M88" i="1"/>
  <c r="N88" i="1"/>
  <c r="M89" i="1"/>
  <c r="N89" i="1"/>
  <c r="M90" i="1"/>
  <c r="N90" i="1"/>
  <c r="O90" i="1" s="1"/>
  <c r="M91" i="1"/>
  <c r="N91" i="1"/>
  <c r="M92" i="1"/>
  <c r="N92" i="1"/>
  <c r="M93" i="1"/>
  <c r="O93" i="1" s="1"/>
  <c r="N93" i="1"/>
  <c r="M94" i="1"/>
  <c r="N94" i="1"/>
  <c r="O94" i="1" s="1"/>
  <c r="M96" i="1"/>
  <c r="N96" i="1"/>
  <c r="M97" i="1"/>
  <c r="N97" i="1"/>
  <c r="M98" i="1"/>
  <c r="N98" i="1"/>
  <c r="O98" i="1" s="1"/>
  <c r="M99" i="1"/>
  <c r="N99" i="1"/>
  <c r="M101" i="1"/>
  <c r="N101" i="1"/>
  <c r="M102" i="1"/>
  <c r="N102" i="1"/>
  <c r="O102" i="1" s="1"/>
  <c r="M103" i="1"/>
  <c r="O103" i="1" s="1"/>
  <c r="N103" i="1"/>
  <c r="M104" i="1"/>
  <c r="N104" i="1"/>
  <c r="M105" i="1"/>
  <c r="N105" i="1"/>
  <c r="M106" i="1"/>
  <c r="N106" i="1"/>
  <c r="O106" i="1" s="1"/>
  <c r="M107" i="1"/>
  <c r="O107" i="1" s="1"/>
  <c r="N107" i="1"/>
  <c r="M108" i="1"/>
  <c r="N108" i="1"/>
  <c r="O108" i="1" s="1"/>
  <c r="M109" i="1"/>
  <c r="N109" i="1"/>
  <c r="M111" i="1"/>
  <c r="N111" i="1"/>
  <c r="M112" i="1"/>
  <c r="N112" i="1"/>
  <c r="M113" i="1"/>
  <c r="N113" i="1"/>
  <c r="M116" i="1"/>
  <c r="N116" i="1"/>
  <c r="M117" i="1"/>
  <c r="N117" i="1"/>
  <c r="M118" i="1"/>
  <c r="N118" i="1"/>
  <c r="M122" i="1"/>
  <c r="N122" i="1"/>
  <c r="O122" i="1" s="1"/>
  <c r="M123" i="1"/>
  <c r="N123" i="1"/>
  <c r="M124" i="1"/>
  <c r="N124" i="1"/>
  <c r="M125" i="1"/>
  <c r="N125" i="1"/>
  <c r="M126" i="1"/>
  <c r="N126" i="1"/>
  <c r="O126" i="1" s="1"/>
  <c r="M127" i="1"/>
  <c r="N127" i="1"/>
  <c r="M128" i="1"/>
  <c r="N128" i="1"/>
  <c r="M129" i="1"/>
  <c r="O129" i="1" s="1"/>
  <c r="N129" i="1"/>
  <c r="M130" i="1"/>
  <c r="N130" i="1"/>
  <c r="M131" i="1"/>
  <c r="N131" i="1"/>
  <c r="M132" i="1"/>
  <c r="N132" i="1"/>
  <c r="M133" i="1"/>
  <c r="O133" i="1" s="1"/>
  <c r="N133" i="1"/>
  <c r="M134" i="1"/>
  <c r="N134" i="1"/>
  <c r="M135" i="1"/>
  <c r="N135" i="1"/>
  <c r="M136" i="1"/>
  <c r="N136" i="1"/>
  <c r="N2" i="1"/>
  <c r="M2" i="1"/>
  <c r="O2" i="1" s="1"/>
  <c r="G3" i="1"/>
  <c r="H3" i="1"/>
  <c r="G4" i="1"/>
  <c r="I4" i="1" s="1"/>
  <c r="H4" i="1"/>
  <c r="G5" i="1"/>
  <c r="H5" i="1"/>
  <c r="G6" i="1"/>
  <c r="H6" i="1"/>
  <c r="G7" i="1"/>
  <c r="H7" i="1"/>
  <c r="G8" i="1"/>
  <c r="H8" i="1"/>
  <c r="G9" i="1"/>
  <c r="H9" i="1"/>
  <c r="I9" i="1" s="1"/>
  <c r="G10" i="1"/>
  <c r="H10" i="1"/>
  <c r="G11" i="1"/>
  <c r="H11" i="1"/>
  <c r="G12" i="1"/>
  <c r="I12" i="1" s="1"/>
  <c r="P12" i="1" s="1"/>
  <c r="Q12" i="1" s="1"/>
  <c r="H12" i="1"/>
  <c r="G13" i="1"/>
  <c r="H13" i="1"/>
  <c r="I13" i="1" s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I23" i="1" s="1"/>
  <c r="P23" i="1" s="1"/>
  <c r="Q23" i="1" s="1"/>
  <c r="G24" i="1"/>
  <c r="H24" i="1"/>
  <c r="G25" i="1"/>
  <c r="H25" i="1"/>
  <c r="I25" i="1" s="1"/>
  <c r="G26" i="1"/>
  <c r="H26" i="1"/>
  <c r="G27" i="1"/>
  <c r="H27" i="1"/>
  <c r="G28" i="1"/>
  <c r="H28" i="1"/>
  <c r="G29" i="1"/>
  <c r="H29" i="1"/>
  <c r="G30" i="1"/>
  <c r="H30" i="1"/>
  <c r="I30" i="1" s="1"/>
  <c r="G31" i="1"/>
  <c r="H31" i="1"/>
  <c r="G32" i="1"/>
  <c r="I32" i="1" s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I38" i="1" s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I47" i="1" s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I61" i="1" s="1"/>
  <c r="P61" i="1" s="1"/>
  <c r="Q61" i="1" s="1"/>
  <c r="G62" i="1"/>
  <c r="H62" i="1"/>
  <c r="G63" i="1"/>
  <c r="H63" i="1"/>
  <c r="I63" i="1" s="1"/>
  <c r="G64" i="1"/>
  <c r="H64" i="1"/>
  <c r="G65" i="1"/>
  <c r="H65" i="1"/>
  <c r="G66" i="1"/>
  <c r="H66" i="1"/>
  <c r="G67" i="1"/>
  <c r="H67" i="1"/>
  <c r="I67" i="1" s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I77" i="1" s="1"/>
  <c r="P77" i="1" s="1"/>
  <c r="Q77" i="1" s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I85" i="1" s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I93" i="1" s="1"/>
  <c r="P93" i="1" s="1"/>
  <c r="Q93" i="1" s="1"/>
  <c r="H93" i="1"/>
  <c r="G94" i="1"/>
  <c r="H94" i="1"/>
  <c r="G95" i="1"/>
  <c r="H95" i="1"/>
  <c r="G96" i="1"/>
  <c r="H96" i="1"/>
  <c r="G97" i="1"/>
  <c r="H97" i="1"/>
  <c r="G98" i="1"/>
  <c r="H98" i="1"/>
  <c r="I98" i="1" s="1"/>
  <c r="P98" i="1" s="1"/>
  <c r="Q98" i="1" s="1"/>
  <c r="G99" i="1"/>
  <c r="H99" i="1"/>
  <c r="G100" i="1"/>
  <c r="H100" i="1"/>
  <c r="G101" i="1"/>
  <c r="I101" i="1" s="1"/>
  <c r="H101" i="1"/>
  <c r="G102" i="1"/>
  <c r="H102" i="1"/>
  <c r="G103" i="1"/>
  <c r="H103" i="1"/>
  <c r="G104" i="1"/>
  <c r="H104" i="1"/>
  <c r="G105" i="1"/>
  <c r="I105" i="1" s="1"/>
  <c r="H105" i="1"/>
  <c r="G106" i="1"/>
  <c r="H106" i="1"/>
  <c r="I106" i="1" s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I115" i="1" s="1"/>
  <c r="H115" i="1"/>
  <c r="G116" i="1"/>
  <c r="H116" i="1"/>
  <c r="G117" i="1"/>
  <c r="H117" i="1"/>
  <c r="I117" i="1" s="1"/>
  <c r="G118" i="1"/>
  <c r="H118" i="1"/>
  <c r="G119" i="1"/>
  <c r="I119" i="1" s="1"/>
  <c r="H119" i="1"/>
  <c r="G120" i="1"/>
  <c r="H120" i="1"/>
  <c r="G121" i="1"/>
  <c r="H121" i="1"/>
  <c r="G122" i="1"/>
  <c r="H122" i="1"/>
  <c r="I122" i="1" s="1"/>
  <c r="P122" i="1" s="1"/>
  <c r="Q122" i="1" s="1"/>
  <c r="G123" i="1"/>
  <c r="H123" i="1"/>
  <c r="G124" i="1"/>
  <c r="H124" i="1"/>
  <c r="G125" i="1"/>
  <c r="H125" i="1"/>
  <c r="G126" i="1"/>
  <c r="H126" i="1"/>
  <c r="I126" i="1" s="1"/>
  <c r="P126" i="1" s="1"/>
  <c r="Q126" i="1" s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I134" i="1" s="1"/>
  <c r="G135" i="1"/>
  <c r="H135" i="1"/>
  <c r="G136" i="1"/>
  <c r="H136" i="1"/>
  <c r="H2" i="1"/>
  <c r="G2" i="1"/>
  <c r="I2" i="1" s="1"/>
  <c r="I128" i="1" l="1"/>
  <c r="I116" i="1"/>
  <c r="I57" i="1"/>
  <c r="P57" i="1" s="1"/>
  <c r="Q57" i="1" s="1"/>
  <c r="I53" i="1"/>
  <c r="I49" i="1"/>
  <c r="I41" i="1"/>
  <c r="I33" i="1"/>
  <c r="I29" i="1"/>
  <c r="I5" i="1"/>
  <c r="O132" i="1"/>
  <c r="O124" i="1"/>
  <c r="O117" i="1"/>
  <c r="O111" i="1"/>
  <c r="O97" i="1"/>
  <c r="O88" i="1"/>
  <c r="O76" i="1"/>
  <c r="I132" i="1"/>
  <c r="I45" i="1"/>
  <c r="I131" i="1"/>
  <c r="O116" i="1"/>
  <c r="O101" i="1"/>
  <c r="O68" i="1"/>
  <c r="P106" i="1"/>
  <c r="Q106" i="1" s="1"/>
  <c r="I83" i="1"/>
  <c r="I79" i="1"/>
  <c r="P67" i="1"/>
  <c r="Q67" i="1" s="1"/>
  <c r="O67" i="1"/>
  <c r="O53" i="1"/>
  <c r="O49" i="1"/>
  <c r="O45" i="1"/>
  <c r="I94" i="1"/>
  <c r="P94" i="1" s="1"/>
  <c r="Q94" i="1" s="1"/>
  <c r="I82" i="1"/>
  <c r="I55" i="1"/>
  <c r="I51" i="1"/>
  <c r="I43" i="1"/>
  <c r="O113" i="1"/>
  <c r="O104" i="1"/>
  <c r="O99" i="1"/>
  <c r="O66" i="1"/>
  <c r="P117" i="1"/>
  <c r="Q117" i="1" s="1"/>
  <c r="O52" i="1"/>
  <c r="O89" i="1"/>
  <c r="I104" i="1"/>
  <c r="I81" i="1"/>
  <c r="P38" i="1"/>
  <c r="Q38" i="1" s="1"/>
  <c r="I15" i="1"/>
  <c r="O131" i="1"/>
  <c r="P131" i="1" s="1"/>
  <c r="Q131" i="1" s="1"/>
  <c r="O127" i="1"/>
  <c r="O123" i="1"/>
  <c r="O109" i="1"/>
  <c r="O105" i="1"/>
  <c r="O96" i="1"/>
  <c r="O91" i="1"/>
  <c r="O58" i="1"/>
  <c r="O25" i="1"/>
  <c r="P25" i="1" s="1"/>
  <c r="Q25" i="1" s="1"/>
  <c r="O21" i="1"/>
  <c r="I135" i="1"/>
  <c r="I111" i="1"/>
  <c r="P111" i="1" s="1"/>
  <c r="Q111" i="1" s="1"/>
  <c r="I107" i="1"/>
  <c r="P107" i="1" s="1"/>
  <c r="Q107" i="1" s="1"/>
  <c r="I69" i="1"/>
  <c r="P69" i="1" s="1"/>
  <c r="Q69" i="1" s="1"/>
  <c r="I14" i="1"/>
  <c r="I99" i="1"/>
  <c r="P99" i="1" s="1"/>
  <c r="Q99" i="1" s="1"/>
  <c r="I91" i="1"/>
  <c r="P91" i="1" s="1"/>
  <c r="Q91" i="1" s="1"/>
  <c r="P2" i="1"/>
  <c r="Q2" i="1" s="1"/>
  <c r="O37" i="1"/>
  <c r="I95" i="1"/>
  <c r="I76" i="1"/>
  <c r="P76" i="1" s="1"/>
  <c r="Q76" i="1" s="1"/>
  <c r="P13" i="1"/>
  <c r="Q13" i="1" s="1"/>
  <c r="O36" i="1"/>
  <c r="O31" i="1"/>
  <c r="P105" i="1"/>
  <c r="Q105" i="1" s="1"/>
  <c r="I17" i="1"/>
  <c r="P17" i="1" s="1"/>
  <c r="Q17" i="1" s="1"/>
  <c r="O125" i="1"/>
  <c r="O11" i="1"/>
  <c r="I133" i="1"/>
  <c r="P133" i="1" s="1"/>
  <c r="Q133" i="1" s="1"/>
  <c r="I129" i="1"/>
  <c r="P129" i="1" s="1"/>
  <c r="Q129" i="1" s="1"/>
  <c r="I125" i="1"/>
  <c r="P125" i="1" s="1"/>
  <c r="Q125" i="1" s="1"/>
  <c r="I121" i="1"/>
  <c r="I109" i="1"/>
  <c r="P109" i="1" s="1"/>
  <c r="Q109" i="1" s="1"/>
  <c r="I75" i="1"/>
  <c r="I71" i="1"/>
  <c r="P71" i="1" s="1"/>
  <c r="Q71" i="1" s="1"/>
  <c r="O43" i="1"/>
  <c r="P43" i="1" s="1"/>
  <c r="Q43" i="1" s="1"/>
  <c r="O26" i="1"/>
  <c r="O18" i="1"/>
  <c r="I27" i="1"/>
  <c r="P27" i="1" s="1"/>
  <c r="Q27" i="1" s="1"/>
  <c r="O50" i="1"/>
  <c r="P41" i="1"/>
  <c r="Q41" i="1" s="1"/>
  <c r="P29" i="1"/>
  <c r="Q29" i="1" s="1"/>
  <c r="P5" i="1"/>
  <c r="Q5" i="1" s="1"/>
  <c r="P101" i="1"/>
  <c r="Q101" i="1" s="1"/>
  <c r="I89" i="1"/>
  <c r="P89" i="1" s="1"/>
  <c r="Q89" i="1" s="1"/>
  <c r="I78" i="1"/>
  <c r="I65" i="1"/>
  <c r="P65" i="1" s="1"/>
  <c r="Q65" i="1" s="1"/>
  <c r="I50" i="1"/>
  <c r="I11" i="1"/>
  <c r="P11" i="1" s="1"/>
  <c r="Q11" i="1" s="1"/>
  <c r="I3" i="1"/>
  <c r="P3" i="1" s="1"/>
  <c r="Q3" i="1" s="1"/>
  <c r="O135" i="1"/>
  <c r="O128" i="1"/>
  <c r="P128" i="1" s="1"/>
  <c r="Q128" i="1" s="1"/>
  <c r="O112" i="1"/>
  <c r="O92" i="1"/>
  <c r="O46" i="1"/>
  <c r="O20" i="1"/>
  <c r="I103" i="1"/>
  <c r="P103" i="1" s="1"/>
  <c r="Q103" i="1" s="1"/>
  <c r="I130" i="1"/>
  <c r="I127" i="1"/>
  <c r="I123" i="1"/>
  <c r="I113" i="1"/>
  <c r="P113" i="1" s="1"/>
  <c r="Q113" i="1" s="1"/>
  <c r="I102" i="1"/>
  <c r="P102" i="1" s="1"/>
  <c r="Q102" i="1" s="1"/>
  <c r="I92" i="1"/>
  <c r="I39" i="1"/>
  <c r="P39" i="1" s="1"/>
  <c r="Q39" i="1" s="1"/>
  <c r="I35" i="1"/>
  <c r="P35" i="1" s="1"/>
  <c r="Q35" i="1" s="1"/>
  <c r="I21" i="1"/>
  <c r="I10" i="1"/>
  <c r="O134" i="1"/>
  <c r="P134" i="1" s="1"/>
  <c r="Q134" i="1" s="1"/>
  <c r="O42" i="1"/>
  <c r="O30" i="1"/>
  <c r="P30" i="1" s="1"/>
  <c r="Q30" i="1" s="1"/>
  <c r="O16" i="1"/>
  <c r="I74" i="1"/>
  <c r="O130" i="1"/>
  <c r="I84" i="1"/>
  <c r="O87" i="1"/>
  <c r="O75" i="1"/>
  <c r="O72" i="1"/>
  <c r="O34" i="1"/>
  <c r="O22" i="1"/>
  <c r="O19" i="1"/>
  <c r="O15" i="1"/>
  <c r="P15" i="1" s="1"/>
  <c r="Q15" i="1" s="1"/>
  <c r="O4" i="1"/>
  <c r="P4" i="1" s="1"/>
  <c r="Q4" i="1" s="1"/>
  <c r="I118" i="1"/>
  <c r="I108" i="1"/>
  <c r="P108" i="1" s="1"/>
  <c r="Q108" i="1" s="1"/>
  <c r="I87" i="1"/>
  <c r="I59" i="1"/>
  <c r="I16" i="1"/>
  <c r="P16" i="1" s="1"/>
  <c r="Q16" i="1" s="1"/>
  <c r="I97" i="1"/>
  <c r="P97" i="1" s="1"/>
  <c r="Q97" i="1" s="1"/>
  <c r="I90" i="1"/>
  <c r="P90" i="1" s="1"/>
  <c r="Q90" i="1" s="1"/>
  <c r="I86" i="1"/>
  <c r="P86" i="1" s="1"/>
  <c r="Q86" i="1" s="1"/>
  <c r="I80" i="1"/>
  <c r="I73" i="1"/>
  <c r="P73" i="1" s="1"/>
  <c r="Q73" i="1" s="1"/>
  <c r="I62" i="1"/>
  <c r="I58" i="1"/>
  <c r="I37" i="1"/>
  <c r="P37" i="1" s="1"/>
  <c r="Q37" i="1" s="1"/>
  <c r="I19" i="1"/>
  <c r="P19" i="1" s="1"/>
  <c r="Q19" i="1" s="1"/>
  <c r="O136" i="1"/>
  <c r="O74" i="1"/>
  <c r="O64" i="1"/>
  <c r="O59" i="1"/>
  <c r="O56" i="1"/>
  <c r="O51" i="1"/>
  <c r="P51" i="1" s="1"/>
  <c r="Q51" i="1" s="1"/>
  <c r="O44" i="1"/>
  <c r="O32" i="1"/>
  <c r="P32" i="1" s="1"/>
  <c r="Q32" i="1" s="1"/>
  <c r="O14" i="1"/>
  <c r="P14" i="1" s="1"/>
  <c r="Q14" i="1" s="1"/>
  <c r="I114" i="1"/>
  <c r="I110" i="1"/>
  <c r="I22" i="1"/>
  <c r="I18" i="1"/>
  <c r="P18" i="1" s="1"/>
  <c r="Q18" i="1" s="1"/>
  <c r="O118" i="1"/>
  <c r="O70" i="1"/>
  <c r="O63" i="1"/>
  <c r="P63" i="1" s="1"/>
  <c r="Q63" i="1" s="1"/>
  <c r="O54" i="1"/>
  <c r="O47" i="1"/>
  <c r="P47" i="1" s="1"/>
  <c r="Q47" i="1" s="1"/>
  <c r="O40" i="1"/>
  <c r="O28" i="1"/>
  <c r="O8" i="1"/>
  <c r="I124" i="1"/>
  <c r="P124" i="1" s="1"/>
  <c r="Q124" i="1" s="1"/>
  <c r="I100" i="1"/>
  <c r="I8" i="1"/>
  <c r="I66" i="1"/>
  <c r="P66" i="1" s="1"/>
  <c r="Q66" i="1" s="1"/>
  <c r="I52" i="1"/>
  <c r="P52" i="1" s="1"/>
  <c r="Q52" i="1" s="1"/>
  <c r="I42" i="1"/>
  <c r="P42" i="1" s="1"/>
  <c r="Q42" i="1" s="1"/>
  <c r="I7" i="1"/>
  <c r="I72" i="1"/>
  <c r="P72" i="1" s="1"/>
  <c r="Q72" i="1" s="1"/>
  <c r="I70" i="1"/>
  <c r="I56" i="1"/>
  <c r="P56" i="1" s="1"/>
  <c r="Q56" i="1" s="1"/>
  <c r="I46" i="1"/>
  <c r="I31" i="1"/>
  <c r="P31" i="1" s="1"/>
  <c r="Q31" i="1" s="1"/>
  <c r="I26" i="1"/>
  <c r="P26" i="1" s="1"/>
  <c r="Q26" i="1" s="1"/>
  <c r="I6" i="1"/>
  <c r="I60" i="1"/>
  <c r="P60" i="1" s="1"/>
  <c r="Q60" i="1" s="1"/>
  <c r="I36" i="1"/>
  <c r="P36" i="1" s="1"/>
  <c r="Q36" i="1" s="1"/>
  <c r="I136" i="1"/>
  <c r="I112" i="1"/>
  <c r="P112" i="1" s="1"/>
  <c r="Q112" i="1" s="1"/>
  <c r="I88" i="1"/>
  <c r="I20" i="1"/>
  <c r="P20" i="1" s="1"/>
  <c r="Q20" i="1" s="1"/>
  <c r="I64" i="1"/>
  <c r="I54" i="1"/>
  <c r="I40" i="1"/>
  <c r="I34" i="1"/>
  <c r="I68" i="1"/>
  <c r="I44" i="1"/>
  <c r="P44" i="1" s="1"/>
  <c r="Q44" i="1" s="1"/>
  <c r="I24" i="1"/>
  <c r="P24" i="1" s="1"/>
  <c r="Q24" i="1" s="1"/>
  <c r="I96" i="1"/>
  <c r="P96" i="1" s="1"/>
  <c r="Q96" i="1" s="1"/>
  <c r="I120" i="1"/>
  <c r="I48" i="1"/>
  <c r="P48" i="1" s="1"/>
  <c r="Q48" i="1" s="1"/>
  <c r="I28" i="1"/>
  <c r="P28" i="1" s="1"/>
  <c r="Q28" i="1" s="1"/>
  <c r="P49" i="1" l="1"/>
  <c r="Q49" i="1" s="1"/>
  <c r="P70" i="1"/>
  <c r="Q70" i="1" s="1"/>
  <c r="P53" i="1"/>
  <c r="Q53" i="1" s="1"/>
  <c r="P68" i="1"/>
  <c r="Q68" i="1" s="1"/>
  <c r="P58" i="1"/>
  <c r="Q58" i="1" s="1"/>
  <c r="P104" i="1"/>
  <c r="Q104" i="1" s="1"/>
  <c r="P45" i="1"/>
  <c r="Q45" i="1" s="1"/>
  <c r="P116" i="1"/>
  <c r="Q116" i="1" s="1"/>
  <c r="P88" i="1"/>
  <c r="Q88" i="1" s="1"/>
  <c r="P132" i="1"/>
  <c r="Q132" i="1" s="1"/>
  <c r="P34" i="1"/>
  <c r="Q34" i="1" s="1"/>
  <c r="P40" i="1"/>
  <c r="Q40" i="1" s="1"/>
  <c r="P22" i="1"/>
  <c r="Q22" i="1" s="1"/>
  <c r="P75" i="1"/>
  <c r="Q75" i="1" s="1"/>
  <c r="P123" i="1"/>
  <c r="Q123" i="1" s="1"/>
  <c r="P118" i="1"/>
  <c r="Q118" i="1" s="1"/>
  <c r="P127" i="1"/>
  <c r="Q127" i="1" s="1"/>
  <c r="P135" i="1"/>
  <c r="Q135" i="1" s="1"/>
  <c r="P54" i="1"/>
  <c r="Q54" i="1" s="1"/>
  <c r="P21" i="1"/>
  <c r="Q21" i="1" s="1"/>
  <c r="P46" i="1"/>
  <c r="Q46" i="1" s="1"/>
  <c r="P8" i="1"/>
  <c r="Q8" i="1" s="1"/>
  <c r="P50" i="1"/>
  <c r="Q50" i="1" s="1"/>
  <c r="P92" i="1"/>
  <c r="Q92" i="1" s="1"/>
  <c r="P64" i="1"/>
  <c r="Q64" i="1" s="1"/>
  <c r="P130" i="1"/>
  <c r="Q130" i="1" s="1"/>
  <c r="P74" i="1"/>
  <c r="Q74" i="1" s="1"/>
  <c r="P136" i="1"/>
  <c r="Q136" i="1" s="1"/>
  <c r="P59" i="1"/>
  <c r="Q59" i="1" s="1"/>
  <c r="P87" i="1"/>
  <c r="Q87" i="1" s="1"/>
</calcChain>
</file>

<file path=xl/sharedStrings.xml><?xml version="1.0" encoding="utf-8"?>
<sst xmlns="http://schemas.openxmlformats.org/spreadsheetml/2006/main" count="551" uniqueCount="196">
  <si>
    <t>Ca</t>
  </si>
  <si>
    <t>name_new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</si>
  <si>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</si>
  <si>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</si>
  <si>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</si>
  <si>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</si>
  <si>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</si>
  <si>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</si>
  <si>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</si>
  <si>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</si>
  <si>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</si>
  <si>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</si>
  <si>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</si>
  <si>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</si>
  <si>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</si>
  <si>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</si>
  <si>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</si>
  <si>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</si>
  <si>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</si>
  <si>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</si>
  <si>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</si>
  <si>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</si>
  <si>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</si>
  <si>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</si>
  <si>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</si>
  <si>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</si>
  <si>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</si>
  <si>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</si>
  <si>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</si>
  <si>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</si>
  <si>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</si>
  <si>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</si>
  <si>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</si>
  <si>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</si>
  <si>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</si>
  <si>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</si>
  <si>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</si>
  <si>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</si>
  <si>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</si>
  <si>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</si>
  <si>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</si>
  <si>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</si>
  <si>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</si>
  <si>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</si>
  <si>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</si>
  <si>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</si>
  <si>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</si>
  <si>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</si>
  <si>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</si>
  <si>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</si>
  <si>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</si>
  <si>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</si>
  <si>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</si>
  <si>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</si>
  <si>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</si>
  <si>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</si>
  <si>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</si>
  <si>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</si>
  <si>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</si>
  <si>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</si>
  <si>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</si>
  <si>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</si>
  <si>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</si>
  <si>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</si>
  <si>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</si>
  <si>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</si>
  <si>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</si>
  <si>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</si>
  <si>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</si>
  <si>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</si>
  <si>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</si>
  <si>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</si>
  <si>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</si>
  <si>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</si>
  <si>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</si>
  <si>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</si>
  <si>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part</t>
  </si>
  <si>
    <t>m</t>
  </si>
  <si>
    <t>d</t>
  </si>
  <si>
    <t>Mg</t>
  </si>
  <si>
    <t>Cl</t>
  </si>
  <si>
    <t>SO4</t>
  </si>
  <si>
    <t>Hardn</t>
  </si>
  <si>
    <t>총경도</t>
    <phoneticPr fontId="2" type="noConversion"/>
  </si>
  <si>
    <t>비탄산경도</t>
    <phoneticPr fontId="2" type="noConversion"/>
  </si>
  <si>
    <t>탄산경도</t>
    <phoneticPr fontId="2" type="noConversion"/>
  </si>
  <si>
    <t>HCO3</t>
    <phoneticPr fontId="2" type="noConversion"/>
  </si>
  <si>
    <t>name_sample</t>
    <phoneticPr fontId="5" type="noConversion"/>
  </si>
  <si>
    <t>에이워터 내추럴 알칼리수</t>
  </si>
  <si>
    <t>37.4 미네랄 워터</t>
  </si>
  <si>
    <t>물마루</t>
  </si>
  <si>
    <t>춘천 옥산가</t>
  </si>
  <si>
    <t>에이웰88알칼리수</t>
  </si>
  <si>
    <t>리본워터</t>
  </si>
  <si>
    <t>면역수</t>
  </si>
  <si>
    <t>에이수</t>
  </si>
  <si>
    <t>유니온 천년 알칼리수</t>
  </si>
  <si>
    <t>오투유</t>
  </si>
  <si>
    <t>산소통통</t>
  </si>
  <si>
    <t>용암수</t>
  </si>
  <si>
    <t>수피아 17배 산소수</t>
  </si>
  <si>
    <t>산소랑</t>
  </si>
  <si>
    <t>다현수</t>
  </si>
  <si>
    <t>이뮤니프 메가 미네랄 워터</t>
  </si>
  <si>
    <t>미네랄메이킹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</si>
  <si>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</si>
  <si>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</si>
  <si>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</si>
  <si>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</si>
  <si>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</si>
  <si>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</si>
  <si>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</si>
  <si>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</si>
  <si>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기정수</t>
  </si>
  <si>
    <t>닥터코아</t>
  </si>
  <si>
    <t>파동수</t>
  </si>
  <si>
    <t>미네락 600</t>
  </si>
  <si>
    <t>리얼마미수</t>
  </si>
  <si>
    <t>이즈미오</t>
  </si>
  <si>
    <t>덕유산수소워터</t>
  </si>
  <si>
    <t>퓨워터 하이드로젠 프리미엄</t>
  </si>
  <si>
    <t>엔케이워터(NK water)</t>
  </si>
  <si>
    <t>아이시스8.0</t>
  </si>
  <si>
    <t>아이시스</t>
    <phoneticPr fontId="5" type="noConversion"/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</si>
  <si>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</si>
  <si>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</si>
  <si>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</si>
  <si>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</si>
  <si>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</si>
  <si>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</si>
  <si>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</si>
  <si>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</t>
  </si>
  <si>
    <t>지리산청정수</t>
  </si>
  <si>
    <t>에브리데이산수</t>
  </si>
  <si>
    <t>미네랄워터</t>
  </si>
  <si>
    <t>하루이리터</t>
  </si>
  <si>
    <t>얼쑤얼수</t>
  </si>
  <si>
    <t>몽베스트</t>
  </si>
  <si>
    <t>마이워터</t>
  </si>
  <si>
    <t>지리산맑은샘물</t>
  </si>
  <si>
    <t>가야G워터</t>
  </si>
  <si>
    <t>풀무원 샘물</t>
  </si>
  <si>
    <t>순수</t>
  </si>
  <si>
    <t>석수</t>
  </si>
  <si>
    <t>탐사수</t>
  </si>
  <si>
    <t>스파클</t>
  </si>
  <si>
    <t>지리산수</t>
  </si>
  <si>
    <t>삼다수</t>
  </si>
  <si>
    <t>wakeupbeauty</t>
  </si>
  <si>
    <t>퓨어라이프</t>
  </si>
  <si>
    <t>어스워터</t>
  </si>
  <si>
    <t>보다보다</t>
  </si>
  <si>
    <t>와일드주니어</t>
  </si>
  <si>
    <t>산베네딕토</t>
  </si>
  <si>
    <t>아이슬란딕워터</t>
  </si>
  <si>
    <t>수르지바</t>
  </si>
  <si>
    <t>안티포즈 스틸워터</t>
  </si>
  <si>
    <t>평창수</t>
  </si>
  <si>
    <t>address</t>
    <phoneticPr fontId="5" type="noConversion"/>
  </si>
  <si>
    <t>충북 영동군 학산면 용화양강로 1480</t>
  </si>
  <si>
    <t>충북 보은군 내북면 산척상궁로 748</t>
  </si>
  <si>
    <t>광주광역시 서구 월드컵4강로 112번길 7</t>
  </si>
  <si>
    <t>강원도 춘천시 동면 금옥길 136-9</t>
  </si>
  <si>
    <t>경기도 여주시 강천면 다리골길 37-8</t>
  </si>
  <si>
    <t>제주시 구좌읍 일주동로 2706-28</t>
  </si>
  <si>
    <t>충남 공주시 유구읍 부곡산성로 338-2</t>
  </si>
  <si>
    <t>충북 보은군 내북면 산청상궁로 748</t>
  </si>
  <si>
    <t>충북 음성군 생극면 중원대로 124</t>
  </si>
  <si>
    <t>세종시 금남면 초정길 95</t>
  </si>
  <si>
    <t>경북 울진군 죽변면 해양과학길 22</t>
  </si>
  <si>
    <t>경기도 양평군 강하면 전의3길 90</t>
  </si>
  <si>
    <t>충남 부여</t>
    <phoneticPr fontId="5" type="noConversion"/>
  </si>
  <si>
    <t>세종시 연동면 노송강당길 24-1</t>
  </si>
  <si>
    <t>경남 함양군 서상면 추하뒷길 18</t>
  </si>
  <si>
    <t>경남 의령군 부림면 오소길 53</t>
  </si>
  <si>
    <t>경기도 군포시 농심로 2</t>
  </si>
  <si>
    <t>충북 청주시 미원면 성대2길 59</t>
  </si>
  <si>
    <t>경남 산청군 시천면</t>
  </si>
  <si>
    <t>경기도 연천군 백학면 두현리 1081-11</t>
  </si>
  <si>
    <t>백두산</t>
  </si>
  <si>
    <t>경기도 연천군 청산면 대전리 산167-4</t>
  </si>
  <si>
    <t>경기도 포천시</t>
  </si>
  <si>
    <t>경기도 포천시 이동면 장암리 43-4</t>
  </si>
  <si>
    <t>경남 산청군 시천면 내대리 457</t>
  </si>
  <si>
    <t>경남 산청군 삼장면 친환경로 460-22</t>
  </si>
  <si>
    <t>경기도 남양주시 수동면 외방리 산19</t>
  </si>
  <si>
    <t>경남 산청군 시천면 남명로 59-102</t>
  </si>
  <si>
    <t>경기도 포천시 이동면 화동로 1870번길 173</t>
    <phoneticPr fontId="5" type="noConversion"/>
  </si>
  <si>
    <t>강원도 평창군 봉평면 진조리 222번지</t>
  </si>
  <si>
    <t>충청북도 청주시 상당구 가덕면 내암리</t>
    <phoneticPr fontId="5" type="noConversion"/>
  </si>
  <si>
    <t>경기도 포천시 일동면</t>
  </si>
  <si>
    <t>경기도 포천시 일동면 금강로 1690</t>
    <phoneticPr fontId="5" type="noConversion"/>
  </si>
  <si>
    <t>제주시 조천읍 남로로 1717-35</t>
  </si>
  <si>
    <t>경기도 포천시 이동면 연곡리 164-9</t>
  </si>
  <si>
    <t>수입제품</t>
  </si>
  <si>
    <t>강원도 평창군 봉평면 진로리 222번지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</si>
</sst>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workbookViewId="0">
      <selection activeCell="F3" sqref="F3"/>
    </sheetView>
  </sheetViews>
  <sheetFormatPr defaultRowHeight="18.75" customHeight="1" x14ac:dyDescent="0.25"/>
  <cols>
    <col min="1" max="1" width="4.625" style="1" bestFit="1" customWidth="1"/>
    <col min="2" max="2" width="9.625" style="1" bestFit="1" customWidth="1"/>
    <col min="3" max="3" width="23.625" style="4" bestFit="1" customWidth="1"/>
    <col min="4" max="4" width="33.375" style="4" bestFit="1" customWidth="1"/>
    <col min="5" max="5" width="6.75" style="1" bestFit="1" customWidth="1"/>
    <col min="6" max="6" width="5.875" style="1" bestFit="1" customWidth="1"/>
    <col min="7" max="9" width="9" style="2"/>
    <col min="10" max="12" width="6.75" style="1" bestFit="1" customWidth="1"/>
    <col min="13" max="16384" width="9" style="2"/>
  </cols>
  <sheetData>
    <row r="1" spans="1:17" ht="18.75" customHeight="1" x14ac:dyDescent="0.3">
      <c r="A1" s="7" t="s">
        <v>76</v>
      </c>
      <c r="B1" s="7" t="s">
        <v>1</v>
      </c>
      <c r="C1" s="6" t="s">
        <v>87</v>
      </c>
      <c r="D1" s="6" t="s">
        <v>158</v>
      </c>
      <c r="E1" s="7" t="s">
        <v>0</v>
      </c>
      <c r="F1" s="7" t="s">
        <v>79</v>
      </c>
      <c r="G1" s="7" t="s">
        <v>0</v>
      </c>
      <c r="H1" s="7" t="s">
        <v>79</v>
      </c>
      <c r="I1" s="3" t="s">
        <v>83</v>
      </c>
      <c r="J1" s="7" t="s">
        <v>82</v>
      </c>
      <c r="K1" s="7" t="s">
        <v>80</v>
      </c>
      <c r="L1" s="7" t="s">
        <v>81</v>
      </c>
      <c r="M1" s="7" t="s">
        <v>80</v>
      </c>
      <c r="N1" s="7" t="s">
        <v>81</v>
      </c>
      <c r="O1" s="3" t="s">
        <v>84</v>
      </c>
      <c r="P1" s="3" t="s">
        <v>85</v>
      </c>
      <c r="Q1" s="3" t="s">
        <v>86</v>
      </c>
    </row>
    <row r="2" spans="1:17" ht="18.75" customHeight="1" x14ac:dyDescent="0.3">
      <c r="A2" s="8" t="s">
        <v>77</v>
      </c>
      <c r="B2" s="8" t="s">
        <v>2</v>
      </c>
      <c r="C2" s="8" t="s">
        <v>88</v>
      </c>
      <c r="D2" s="5" t="s">
        <v>159</v>
      </c>
      <c r="E2" s="9">
        <v>39.603544720910108</v>
      </c>
      <c r="F2" s="9">
        <v>15.178921097113831</v>
      </c>
      <c r="G2" s="9">
        <f>E2*50/20</f>
        <v>99.008861802275277</v>
      </c>
      <c r="H2" s="9">
        <f>F2*50/12</f>
        <v>63.245504571307627</v>
      </c>
      <c r="I2" s="9">
        <f>SUM(G2:H2)</f>
        <v>162.25436637358291</v>
      </c>
      <c r="J2" s="9">
        <v>148</v>
      </c>
      <c r="K2" s="9">
        <v>5.0999999999999996</v>
      </c>
      <c r="L2" s="9">
        <v>8</v>
      </c>
      <c r="M2" s="9">
        <f>K2*50/35</f>
        <v>7.2857142857142847</v>
      </c>
      <c r="N2" s="9">
        <f>L2*50/48</f>
        <v>8.3333333333333339</v>
      </c>
      <c r="O2" s="9">
        <f>SUM(M2:N2)</f>
        <v>15.619047619047619</v>
      </c>
      <c r="P2" s="9">
        <f>I2-O2</f>
        <v>146.63531875453529</v>
      </c>
      <c r="Q2" s="8">
        <f>P2*61/50</f>
        <v>178.89508888053305</v>
      </c>
    </row>
    <row r="3" spans="1:17" ht="18.75" customHeight="1" x14ac:dyDescent="0.3">
      <c r="A3" s="8" t="s">
        <v>77</v>
      </c>
      <c r="B3" s="8" t="s">
        <v>3</v>
      </c>
      <c r="C3" s="8" t="s">
        <v>89</v>
      </c>
      <c r="D3" s="5" t="s">
        <v>160</v>
      </c>
      <c r="E3" s="9">
        <v>8.7025170116942707</v>
      </c>
      <c r="F3" s="9">
        <v>4.3800028104823649</v>
      </c>
      <c r="G3" s="9">
        <f t="shared" ref="G3:G66" si="0">E3*50/20</f>
        <v>21.756292529235676</v>
      </c>
      <c r="H3" s="9">
        <f t="shared" ref="H3:H66" si="1">F3*50/12</f>
        <v>18.250011710343188</v>
      </c>
      <c r="I3" s="9">
        <f t="shared" ref="I3:I66" si="2">SUM(G3:H3)</f>
        <v>40.006304239578867</v>
      </c>
      <c r="J3" s="9">
        <v>38</v>
      </c>
      <c r="K3" s="9">
        <v>0.8</v>
      </c>
      <c r="L3" s="9">
        <v>5</v>
      </c>
      <c r="M3" s="9">
        <f t="shared" ref="M3:M66" si="3">K3*50/35</f>
        <v>1.1428571428571428</v>
      </c>
      <c r="N3" s="9">
        <f t="shared" ref="N3:N66" si="4">L3*50/48</f>
        <v>5.208333333333333</v>
      </c>
      <c r="O3" s="9">
        <f t="shared" ref="O3:O66" si="5">SUM(M3:N3)</f>
        <v>6.3511904761904763</v>
      </c>
      <c r="P3" s="9">
        <f t="shared" ref="P3:P66" si="6">I3-O3</f>
        <v>33.655113763388393</v>
      </c>
      <c r="Q3" s="8">
        <f t="shared" ref="Q3:Q66" si="7">P3*61/50</f>
        <v>41.05923879133384</v>
      </c>
    </row>
    <row r="4" spans="1:17" ht="18.75" customHeight="1" x14ac:dyDescent="0.3">
      <c r="A4" s="8" t="s">
        <v>77</v>
      </c>
      <c r="B4" s="8" t="s">
        <v>4</v>
      </c>
      <c r="C4" s="8" t="s">
        <v>90</v>
      </c>
      <c r="D4" s="5" t="s">
        <v>161</v>
      </c>
      <c r="E4" s="9">
        <v>85.184411797398468</v>
      </c>
      <c r="F4" s="9">
        <v>13.739680631928239</v>
      </c>
      <c r="G4" s="9">
        <f t="shared" si="0"/>
        <v>212.96102949349614</v>
      </c>
      <c r="H4" s="9">
        <f t="shared" si="1"/>
        <v>57.248669299701</v>
      </c>
      <c r="I4" s="9">
        <f t="shared" si="2"/>
        <v>270.20969879319716</v>
      </c>
      <c r="J4" s="9">
        <v>238</v>
      </c>
      <c r="K4" s="9">
        <v>52.1</v>
      </c>
      <c r="L4" s="9">
        <v>15</v>
      </c>
      <c r="M4" s="9">
        <f t="shared" si="3"/>
        <v>74.428571428571431</v>
      </c>
      <c r="N4" s="9">
        <f t="shared" si="4"/>
        <v>15.625</v>
      </c>
      <c r="O4" s="9">
        <f t="shared" si="5"/>
        <v>90.053571428571431</v>
      </c>
      <c r="P4" s="9">
        <f t="shared" si="6"/>
        <v>180.15612736462572</v>
      </c>
      <c r="Q4" s="8">
        <f t="shared" si="7"/>
        <v>219.79047538484338</v>
      </c>
    </row>
    <row r="5" spans="1:17" ht="18.75" customHeight="1" x14ac:dyDescent="0.3">
      <c r="A5" s="8" t="s">
        <v>77</v>
      </c>
      <c r="B5" s="8" t="s">
        <v>5</v>
      </c>
      <c r="C5" s="8" t="s">
        <v>91</v>
      </c>
      <c r="D5" s="5" t="s">
        <v>162</v>
      </c>
      <c r="E5" s="9">
        <v>32.618927441914792</v>
      </c>
      <c r="F5" s="9">
        <v>5.4495054703454038</v>
      </c>
      <c r="G5" s="9">
        <f t="shared" si="0"/>
        <v>81.54731860478698</v>
      </c>
      <c r="H5" s="9">
        <f t="shared" si="1"/>
        <v>22.70627279310585</v>
      </c>
      <c r="I5" s="9">
        <f t="shared" si="2"/>
        <v>104.25359139789283</v>
      </c>
      <c r="J5" s="9">
        <v>86</v>
      </c>
      <c r="K5" s="9">
        <v>2.1</v>
      </c>
      <c r="L5" s="9">
        <v>6</v>
      </c>
      <c r="M5" s="9">
        <f t="shared" si="3"/>
        <v>3</v>
      </c>
      <c r="N5" s="9">
        <f t="shared" si="4"/>
        <v>6.25</v>
      </c>
      <c r="O5" s="9">
        <f t="shared" si="5"/>
        <v>9.25</v>
      </c>
      <c r="P5" s="9">
        <f t="shared" si="6"/>
        <v>95.003591397892833</v>
      </c>
      <c r="Q5" s="8">
        <f t="shared" si="7"/>
        <v>115.90438150542927</v>
      </c>
    </row>
    <row r="6" spans="1:17" ht="18.75" customHeight="1" x14ac:dyDescent="0.3">
      <c r="A6" s="8" t="s">
        <v>77</v>
      </c>
      <c r="B6" s="8" t="s">
        <v>6</v>
      </c>
      <c r="C6" s="8" t="s">
        <v>92</v>
      </c>
      <c r="D6" s="5" t="s">
        <v>163</v>
      </c>
      <c r="E6" s="9">
        <v>3.175396081532273</v>
      </c>
      <c r="F6" s="9">
        <v>1.0681166104504509</v>
      </c>
      <c r="G6" s="9">
        <f t="shared" si="0"/>
        <v>7.9384902038306819</v>
      </c>
      <c r="H6" s="9">
        <f t="shared" si="1"/>
        <v>4.4504858768768791</v>
      </c>
      <c r="I6" s="9">
        <f t="shared" si="2"/>
        <v>12.388976080707561</v>
      </c>
      <c r="J6" s="9">
        <v>12</v>
      </c>
      <c r="K6" s="9"/>
      <c r="L6" s="9"/>
      <c r="M6" s="9"/>
      <c r="N6" s="9"/>
      <c r="O6" s="9"/>
      <c r="P6" s="9"/>
      <c r="Q6" s="8"/>
    </row>
    <row r="7" spans="1:17" ht="18.75" customHeight="1" x14ac:dyDescent="0.3">
      <c r="A7" s="8" t="s">
        <v>77</v>
      </c>
      <c r="B7" s="8" t="s">
        <v>7</v>
      </c>
      <c r="C7" s="8" t="s">
        <v>93</v>
      </c>
      <c r="D7" s="5" t="s">
        <v>163</v>
      </c>
      <c r="E7" s="9">
        <v>0.93037290975103248</v>
      </c>
      <c r="F7" s="9">
        <v>6.236138285229844E-2</v>
      </c>
      <c r="G7" s="9">
        <f t="shared" si="0"/>
        <v>2.325932274377581</v>
      </c>
      <c r="H7" s="9">
        <f t="shared" si="1"/>
        <v>0.25983909521791015</v>
      </c>
      <c r="I7" s="9">
        <f t="shared" si="2"/>
        <v>2.5857713695954914</v>
      </c>
      <c r="J7" s="9">
        <v>3</v>
      </c>
      <c r="K7" s="9"/>
      <c r="L7" s="9"/>
      <c r="M7" s="9"/>
      <c r="N7" s="9"/>
      <c r="O7" s="9"/>
      <c r="P7" s="9"/>
      <c r="Q7" s="8"/>
    </row>
    <row r="8" spans="1:17" ht="18.75" customHeight="1" x14ac:dyDescent="0.3">
      <c r="A8" s="8" t="s">
        <v>77</v>
      </c>
      <c r="B8" s="8" t="s">
        <v>8</v>
      </c>
      <c r="C8" s="8" t="s">
        <v>94</v>
      </c>
      <c r="D8" s="5" t="s">
        <v>164</v>
      </c>
      <c r="E8" s="9">
        <v>44.53628333660275</v>
      </c>
      <c r="F8" s="9">
        <v>6.7681356374632564</v>
      </c>
      <c r="G8" s="9">
        <f t="shared" si="0"/>
        <v>111.34070834150687</v>
      </c>
      <c r="H8" s="9">
        <f t="shared" si="1"/>
        <v>28.2005651560969</v>
      </c>
      <c r="I8" s="9">
        <f t="shared" si="2"/>
        <v>139.54127349760375</v>
      </c>
      <c r="J8" s="9">
        <v>123</v>
      </c>
      <c r="K8" s="9">
        <v>25.1</v>
      </c>
      <c r="L8" s="9">
        <v>118</v>
      </c>
      <c r="M8" s="9">
        <f t="shared" si="3"/>
        <v>35.857142857142854</v>
      </c>
      <c r="N8" s="9">
        <f t="shared" si="4"/>
        <v>122.91666666666667</v>
      </c>
      <c r="O8" s="9">
        <f t="shared" si="5"/>
        <v>158.77380952380952</v>
      </c>
      <c r="P8" s="9">
        <f t="shared" si="6"/>
        <v>-19.232536026205764</v>
      </c>
      <c r="Q8" s="8">
        <f t="shared" si="7"/>
        <v>-23.463693951971031</v>
      </c>
    </row>
    <row r="9" spans="1:17" ht="18.75" customHeight="1" x14ac:dyDescent="0.3">
      <c r="A9" s="8" t="s">
        <v>77</v>
      </c>
      <c r="B9" s="8" t="s">
        <v>9</v>
      </c>
      <c r="C9" s="8" t="s">
        <v>95</v>
      </c>
      <c r="D9" s="5" t="s">
        <v>159</v>
      </c>
      <c r="E9" s="9">
        <v>3.0946320354901862</v>
      </c>
      <c r="F9" s="9">
        <v>1.043077213593391</v>
      </c>
      <c r="G9" s="9">
        <f t="shared" si="0"/>
        <v>7.7365800887254652</v>
      </c>
      <c r="H9" s="9">
        <f t="shared" si="1"/>
        <v>4.3461550566391294</v>
      </c>
      <c r="I9" s="9">
        <f t="shared" si="2"/>
        <v>12.082735145364595</v>
      </c>
      <c r="J9" s="9">
        <v>14</v>
      </c>
      <c r="K9" s="9"/>
      <c r="L9" s="9"/>
      <c r="M9" s="9"/>
      <c r="N9" s="9"/>
      <c r="O9" s="9"/>
      <c r="P9" s="9"/>
      <c r="Q9" s="8"/>
    </row>
    <row r="10" spans="1:17" ht="18.75" customHeight="1" x14ac:dyDescent="0.3">
      <c r="A10" s="8" t="s">
        <v>77</v>
      </c>
      <c r="B10" s="8" t="s">
        <v>10</v>
      </c>
      <c r="C10" s="8" t="s">
        <v>96</v>
      </c>
      <c r="D10" s="5" t="s">
        <v>163</v>
      </c>
      <c r="E10" s="9">
        <v>2.685166514230946</v>
      </c>
      <c r="F10" s="9">
        <v>1.094122034256912</v>
      </c>
      <c r="G10" s="9">
        <f t="shared" si="0"/>
        <v>6.7129162855773643</v>
      </c>
      <c r="H10" s="9">
        <f t="shared" si="1"/>
        <v>4.5588418094038001</v>
      </c>
      <c r="I10" s="9">
        <f t="shared" si="2"/>
        <v>11.271758094981164</v>
      </c>
      <c r="J10" s="9">
        <v>9</v>
      </c>
      <c r="K10" s="9"/>
      <c r="L10" s="9"/>
      <c r="M10" s="9"/>
      <c r="N10" s="9"/>
      <c r="O10" s="9"/>
      <c r="P10" s="9"/>
      <c r="Q10" s="8"/>
    </row>
    <row r="11" spans="1:17" ht="18.75" customHeight="1" x14ac:dyDescent="0.3">
      <c r="A11" s="8" t="s">
        <v>77</v>
      </c>
      <c r="B11" s="8" t="s">
        <v>11</v>
      </c>
      <c r="C11" s="8" t="s">
        <v>97</v>
      </c>
      <c r="D11" s="5" t="s">
        <v>160</v>
      </c>
      <c r="E11" s="9">
        <v>12.95678730128521</v>
      </c>
      <c r="F11" s="9">
        <v>6.4223691810966974</v>
      </c>
      <c r="G11" s="9">
        <f t="shared" si="0"/>
        <v>32.391968253213022</v>
      </c>
      <c r="H11" s="9">
        <f t="shared" si="1"/>
        <v>26.759871587902907</v>
      </c>
      <c r="I11" s="9">
        <f t="shared" si="2"/>
        <v>59.15183984111593</v>
      </c>
      <c r="J11" s="9">
        <v>58</v>
      </c>
      <c r="K11" s="9">
        <v>1.1000000000000001</v>
      </c>
      <c r="L11" s="9">
        <v>8</v>
      </c>
      <c r="M11" s="9">
        <f t="shared" si="3"/>
        <v>1.5714285714285716</v>
      </c>
      <c r="N11" s="9">
        <f t="shared" si="4"/>
        <v>8.3333333333333339</v>
      </c>
      <c r="O11" s="9">
        <f t="shared" si="5"/>
        <v>9.9047619047619051</v>
      </c>
      <c r="P11" s="9">
        <f t="shared" si="6"/>
        <v>49.247077936354025</v>
      </c>
      <c r="Q11" s="8">
        <f t="shared" si="7"/>
        <v>60.081435082351909</v>
      </c>
    </row>
    <row r="12" spans="1:17" ht="18.75" customHeight="1" x14ac:dyDescent="0.3">
      <c r="A12" s="8" t="s">
        <v>77</v>
      </c>
      <c r="B12" s="8" t="s">
        <v>12</v>
      </c>
      <c r="C12" s="8" t="s">
        <v>98</v>
      </c>
      <c r="D12" s="5" t="s">
        <v>160</v>
      </c>
      <c r="E12" s="9">
        <v>12.87158175624408</v>
      </c>
      <c r="F12" s="9">
        <v>6.3839895548938923</v>
      </c>
      <c r="G12" s="9">
        <f t="shared" si="0"/>
        <v>32.178954390610201</v>
      </c>
      <c r="H12" s="9">
        <f t="shared" si="1"/>
        <v>26.59995647872455</v>
      </c>
      <c r="I12" s="9">
        <f t="shared" si="2"/>
        <v>58.778910869334752</v>
      </c>
      <c r="J12" s="9">
        <v>53</v>
      </c>
      <c r="K12" s="9">
        <v>1.2</v>
      </c>
      <c r="L12" s="9">
        <v>8</v>
      </c>
      <c r="M12" s="9">
        <f t="shared" si="3"/>
        <v>1.7142857142857142</v>
      </c>
      <c r="N12" s="9">
        <f t="shared" si="4"/>
        <v>8.3333333333333339</v>
      </c>
      <c r="O12" s="9">
        <f t="shared" si="5"/>
        <v>10.047619047619047</v>
      </c>
      <c r="P12" s="9">
        <f t="shared" si="6"/>
        <v>48.731291821715701</v>
      </c>
      <c r="Q12" s="8">
        <f t="shared" si="7"/>
        <v>59.452176022493155</v>
      </c>
    </row>
    <row r="13" spans="1:17" ht="18.75" customHeight="1" x14ac:dyDescent="0.3">
      <c r="A13" s="8" t="s">
        <v>77</v>
      </c>
      <c r="B13" s="8" t="s">
        <v>13</v>
      </c>
      <c r="C13" s="8" t="s">
        <v>99</v>
      </c>
      <c r="D13" s="5" t="s">
        <v>164</v>
      </c>
      <c r="E13" s="9">
        <v>67.124495783588827</v>
      </c>
      <c r="F13" s="9">
        <v>9.7558116909933332</v>
      </c>
      <c r="G13" s="9">
        <f t="shared" si="0"/>
        <v>167.81123945897207</v>
      </c>
      <c r="H13" s="9">
        <f t="shared" si="1"/>
        <v>40.649215379138887</v>
      </c>
      <c r="I13" s="9">
        <f t="shared" si="2"/>
        <v>208.46045483811096</v>
      </c>
      <c r="J13" s="9">
        <v>168</v>
      </c>
      <c r="K13" s="9">
        <v>56.9</v>
      </c>
      <c r="L13" s="9">
        <v>157</v>
      </c>
      <c r="M13" s="9">
        <f t="shared" si="3"/>
        <v>81.285714285714292</v>
      </c>
      <c r="N13" s="9">
        <f t="shared" si="4"/>
        <v>163.54166666666666</v>
      </c>
      <c r="O13" s="9">
        <f t="shared" si="5"/>
        <v>244.82738095238096</v>
      </c>
      <c r="P13" s="9">
        <f t="shared" si="6"/>
        <v>-36.366926114270001</v>
      </c>
      <c r="Q13" s="8">
        <f t="shared" si="7"/>
        <v>-44.367649859409404</v>
      </c>
    </row>
    <row r="14" spans="1:17" ht="18.75" customHeight="1" x14ac:dyDescent="0.3">
      <c r="A14" s="8" t="s">
        <v>77</v>
      </c>
      <c r="B14" s="8" t="s">
        <v>14</v>
      </c>
      <c r="C14" s="8" t="s">
        <v>100</v>
      </c>
      <c r="D14" s="5" t="s">
        <v>165</v>
      </c>
      <c r="E14" s="9">
        <v>10.854114556331419</v>
      </c>
      <c r="F14" s="9">
        <v>1.497101732149773</v>
      </c>
      <c r="G14" s="9">
        <f t="shared" si="0"/>
        <v>27.135286390828547</v>
      </c>
      <c r="H14" s="9">
        <f t="shared" si="1"/>
        <v>6.2379238839573885</v>
      </c>
      <c r="I14" s="9">
        <f t="shared" si="2"/>
        <v>33.373210274785933</v>
      </c>
      <c r="J14" s="9">
        <v>29</v>
      </c>
      <c r="K14" s="9">
        <v>3.5</v>
      </c>
      <c r="L14" s="9">
        <v>6</v>
      </c>
      <c r="M14" s="9">
        <f t="shared" si="3"/>
        <v>5</v>
      </c>
      <c r="N14" s="9">
        <f t="shared" si="4"/>
        <v>6.25</v>
      </c>
      <c r="O14" s="9">
        <f t="shared" si="5"/>
        <v>11.25</v>
      </c>
      <c r="P14" s="9">
        <f t="shared" si="6"/>
        <v>22.123210274785933</v>
      </c>
      <c r="Q14" s="8">
        <f t="shared" si="7"/>
        <v>26.99031653523884</v>
      </c>
    </row>
    <row r="15" spans="1:17" ht="18.75" customHeight="1" x14ac:dyDescent="0.3">
      <c r="A15" s="8" t="s">
        <v>77</v>
      </c>
      <c r="B15" s="8" t="s">
        <v>15</v>
      </c>
      <c r="C15" s="8" t="s">
        <v>101</v>
      </c>
      <c r="D15" s="5"/>
      <c r="E15" s="9">
        <v>36.570796834687087</v>
      </c>
      <c r="F15" s="9">
        <v>13.847359901198001</v>
      </c>
      <c r="G15" s="9">
        <f t="shared" si="0"/>
        <v>91.426992086717718</v>
      </c>
      <c r="H15" s="9">
        <f t="shared" si="1"/>
        <v>57.697332921658337</v>
      </c>
      <c r="I15" s="9">
        <f t="shared" si="2"/>
        <v>149.12432500837605</v>
      </c>
      <c r="J15" s="9">
        <v>130</v>
      </c>
      <c r="K15" s="9">
        <v>6.3</v>
      </c>
      <c r="L15" s="9">
        <v>24</v>
      </c>
      <c r="M15" s="9">
        <f t="shared" si="3"/>
        <v>9</v>
      </c>
      <c r="N15" s="9">
        <f t="shared" si="4"/>
        <v>25</v>
      </c>
      <c r="O15" s="9">
        <f t="shared" si="5"/>
        <v>34</v>
      </c>
      <c r="P15" s="9">
        <f t="shared" si="6"/>
        <v>115.12432500837605</v>
      </c>
      <c r="Q15" s="8">
        <f t="shared" si="7"/>
        <v>140.45167651021879</v>
      </c>
    </row>
    <row r="16" spans="1:17" ht="18.75" customHeight="1" x14ac:dyDescent="0.3">
      <c r="A16" s="8" t="s">
        <v>77</v>
      </c>
      <c r="B16" s="8" t="s">
        <v>16</v>
      </c>
      <c r="C16" s="8" t="s">
        <v>102</v>
      </c>
      <c r="D16" s="5" t="s">
        <v>166</v>
      </c>
      <c r="E16" s="9">
        <v>16.56633026357671</v>
      </c>
      <c r="F16" s="9">
        <v>7.9893012425415231</v>
      </c>
      <c r="G16" s="9">
        <f t="shared" si="0"/>
        <v>41.415825658941777</v>
      </c>
      <c r="H16" s="9">
        <f t="shared" si="1"/>
        <v>33.288755177256348</v>
      </c>
      <c r="I16" s="9">
        <f t="shared" si="2"/>
        <v>74.704580836198119</v>
      </c>
      <c r="J16" s="9">
        <v>70</v>
      </c>
      <c r="K16" s="9">
        <v>1.4</v>
      </c>
      <c r="L16" s="9">
        <v>9</v>
      </c>
      <c r="M16" s="9">
        <f t="shared" si="3"/>
        <v>2</v>
      </c>
      <c r="N16" s="9">
        <f t="shared" si="4"/>
        <v>9.375</v>
      </c>
      <c r="O16" s="9">
        <f t="shared" si="5"/>
        <v>11.375</v>
      </c>
      <c r="P16" s="9">
        <f t="shared" si="6"/>
        <v>63.329580836198119</v>
      </c>
      <c r="Q16" s="8">
        <f t="shared" si="7"/>
        <v>77.262088620161705</v>
      </c>
    </row>
    <row r="17" spans="1:17" ht="18.75" customHeight="1" x14ac:dyDescent="0.3">
      <c r="A17" s="8" t="s">
        <v>77</v>
      </c>
      <c r="B17" s="8" t="s">
        <v>17</v>
      </c>
      <c r="C17" s="8" t="s">
        <v>103</v>
      </c>
      <c r="D17" s="5"/>
      <c r="E17" s="9">
        <v>25.59096787253716</v>
      </c>
      <c r="F17" s="9">
        <v>6.827422347769831</v>
      </c>
      <c r="G17" s="9">
        <f t="shared" si="0"/>
        <v>63.977419681342894</v>
      </c>
      <c r="H17" s="9">
        <f t="shared" si="1"/>
        <v>28.44759311570763</v>
      </c>
      <c r="I17" s="9">
        <f t="shared" si="2"/>
        <v>92.425012797050528</v>
      </c>
      <c r="J17" s="9">
        <v>80</v>
      </c>
      <c r="K17" s="9">
        <v>17.899999999999999</v>
      </c>
      <c r="L17" s="9">
        <v>11</v>
      </c>
      <c r="M17" s="9">
        <f t="shared" si="3"/>
        <v>25.571428571428569</v>
      </c>
      <c r="N17" s="9">
        <f t="shared" si="4"/>
        <v>11.458333333333334</v>
      </c>
      <c r="O17" s="9">
        <f t="shared" si="5"/>
        <v>37.029761904761905</v>
      </c>
      <c r="P17" s="9">
        <f t="shared" si="6"/>
        <v>55.395250892288622</v>
      </c>
      <c r="Q17" s="8">
        <f t="shared" si="7"/>
        <v>67.582206088592116</v>
      </c>
    </row>
    <row r="18" spans="1:17" ht="18.75" customHeight="1" x14ac:dyDescent="0.3">
      <c r="A18" s="8" t="s">
        <v>77</v>
      </c>
      <c r="B18" s="8" t="s">
        <v>18</v>
      </c>
      <c r="C18" s="8" t="s">
        <v>104</v>
      </c>
      <c r="D18" s="5" t="s">
        <v>161</v>
      </c>
      <c r="E18" s="9">
        <v>84.119787242934223</v>
      </c>
      <c r="F18" s="9">
        <v>13.085898585696111</v>
      </c>
      <c r="G18" s="9">
        <f t="shared" si="0"/>
        <v>210.29946810733554</v>
      </c>
      <c r="H18" s="9">
        <f t="shared" si="1"/>
        <v>54.524577440400464</v>
      </c>
      <c r="I18" s="9">
        <f t="shared" si="2"/>
        <v>264.82404554773598</v>
      </c>
      <c r="J18" s="9">
        <v>238</v>
      </c>
      <c r="K18" s="9">
        <v>53.2</v>
      </c>
      <c r="L18" s="9">
        <v>14</v>
      </c>
      <c r="M18" s="9">
        <f t="shared" si="3"/>
        <v>76</v>
      </c>
      <c r="N18" s="9">
        <f t="shared" si="4"/>
        <v>14.583333333333334</v>
      </c>
      <c r="O18" s="9">
        <f t="shared" si="5"/>
        <v>90.583333333333329</v>
      </c>
      <c r="P18" s="9">
        <f t="shared" si="6"/>
        <v>174.24071221440266</v>
      </c>
      <c r="Q18" s="8">
        <f t="shared" si="7"/>
        <v>212.57366890157127</v>
      </c>
    </row>
    <row r="19" spans="1:17" ht="18.75" customHeight="1" x14ac:dyDescent="0.3">
      <c r="A19" s="8" t="s">
        <v>77</v>
      </c>
      <c r="B19" s="8" t="s">
        <v>19</v>
      </c>
      <c r="C19" s="8" t="s">
        <v>105</v>
      </c>
      <c r="D19" s="5" t="s">
        <v>167</v>
      </c>
      <c r="E19" s="9">
        <v>29.3728265277079</v>
      </c>
      <c r="F19" s="9">
        <v>8.3508775944975788</v>
      </c>
      <c r="G19" s="9">
        <f t="shared" si="0"/>
        <v>73.432066319269751</v>
      </c>
      <c r="H19" s="9">
        <f t="shared" si="1"/>
        <v>34.79532331040658</v>
      </c>
      <c r="I19" s="9">
        <f t="shared" si="2"/>
        <v>108.22738962967634</v>
      </c>
      <c r="J19" s="9">
        <v>96</v>
      </c>
      <c r="K19" s="9">
        <v>20.2</v>
      </c>
      <c r="L19" s="9">
        <v>18</v>
      </c>
      <c r="M19" s="9">
        <f t="shared" si="3"/>
        <v>28.857142857142858</v>
      </c>
      <c r="N19" s="9">
        <f t="shared" si="4"/>
        <v>18.75</v>
      </c>
      <c r="O19" s="9">
        <f t="shared" si="5"/>
        <v>47.607142857142861</v>
      </c>
      <c r="P19" s="9">
        <f t="shared" si="6"/>
        <v>60.620246772533477</v>
      </c>
      <c r="Q19" s="8">
        <f t="shared" si="7"/>
        <v>73.956701062490836</v>
      </c>
    </row>
    <row r="20" spans="1:17" ht="18.75" customHeight="1" x14ac:dyDescent="0.3">
      <c r="A20" s="8" t="s">
        <v>77</v>
      </c>
      <c r="B20" s="8" t="s">
        <v>20</v>
      </c>
      <c r="C20" s="8" t="s">
        <v>106</v>
      </c>
      <c r="D20" s="5" t="s">
        <v>168</v>
      </c>
      <c r="E20" s="9">
        <v>23.198336950295289</v>
      </c>
      <c r="F20" s="9">
        <v>5.5320517935284146</v>
      </c>
      <c r="G20" s="9">
        <f t="shared" si="0"/>
        <v>57.995842375738221</v>
      </c>
      <c r="H20" s="9">
        <f t="shared" si="1"/>
        <v>23.050215806368396</v>
      </c>
      <c r="I20" s="9">
        <f t="shared" si="2"/>
        <v>81.04605818210662</v>
      </c>
      <c r="J20" s="9">
        <v>63</v>
      </c>
      <c r="K20" s="9">
        <v>7.3</v>
      </c>
      <c r="L20" s="9">
        <v>10</v>
      </c>
      <c r="M20" s="9">
        <f t="shared" si="3"/>
        <v>10.428571428571429</v>
      </c>
      <c r="N20" s="9">
        <f t="shared" si="4"/>
        <v>10.416666666666666</v>
      </c>
      <c r="O20" s="9">
        <f t="shared" si="5"/>
        <v>20.845238095238095</v>
      </c>
      <c r="P20" s="9">
        <f t="shared" si="6"/>
        <v>60.200820086868525</v>
      </c>
      <c r="Q20" s="8">
        <f t="shared" si="7"/>
        <v>73.445000505979593</v>
      </c>
    </row>
    <row r="21" spans="1:17" ht="18.75" customHeight="1" x14ac:dyDescent="0.3">
      <c r="A21" s="8" t="s">
        <v>77</v>
      </c>
      <c r="B21" s="8" t="s">
        <v>21</v>
      </c>
      <c r="C21" s="8" t="s">
        <v>107</v>
      </c>
      <c r="D21" s="5" t="s">
        <v>168</v>
      </c>
      <c r="E21" s="9">
        <v>57.064439953581733</v>
      </c>
      <c r="F21" s="9">
        <v>11.688726325259591</v>
      </c>
      <c r="G21" s="9">
        <f t="shared" si="0"/>
        <v>142.66109988395434</v>
      </c>
      <c r="H21" s="9">
        <f t="shared" si="1"/>
        <v>48.703026355248291</v>
      </c>
      <c r="I21" s="9">
        <f t="shared" si="2"/>
        <v>191.36412623920262</v>
      </c>
      <c r="J21" s="9">
        <v>156</v>
      </c>
      <c r="K21" s="9">
        <v>6.2</v>
      </c>
      <c r="L21" s="9">
        <v>11</v>
      </c>
      <c r="M21" s="9">
        <f t="shared" si="3"/>
        <v>8.8571428571428577</v>
      </c>
      <c r="N21" s="9">
        <f t="shared" si="4"/>
        <v>11.458333333333334</v>
      </c>
      <c r="O21" s="9">
        <f t="shared" si="5"/>
        <v>20.31547619047619</v>
      </c>
      <c r="P21" s="9">
        <f t="shared" si="6"/>
        <v>171.04865004872642</v>
      </c>
      <c r="Q21" s="8">
        <f t="shared" si="7"/>
        <v>208.67935305944621</v>
      </c>
    </row>
    <row r="22" spans="1:17" ht="18.75" customHeight="1" x14ac:dyDescent="0.3">
      <c r="A22" s="8" t="s">
        <v>77</v>
      </c>
      <c r="B22" s="8" t="s">
        <v>22</v>
      </c>
      <c r="C22" s="8" t="s">
        <v>108</v>
      </c>
      <c r="D22" s="5" t="s">
        <v>166</v>
      </c>
      <c r="E22" s="9">
        <v>10.142248326360001</v>
      </c>
      <c r="F22" s="9">
        <v>4.9152217407671177</v>
      </c>
      <c r="G22" s="9">
        <f t="shared" si="0"/>
        <v>25.355620815900004</v>
      </c>
      <c r="H22" s="9">
        <f t="shared" si="1"/>
        <v>20.480090586529659</v>
      </c>
      <c r="I22" s="9">
        <f t="shared" si="2"/>
        <v>45.835711402429666</v>
      </c>
      <c r="J22" s="9">
        <v>43</v>
      </c>
      <c r="K22" s="9">
        <v>1</v>
      </c>
      <c r="L22" s="9">
        <v>6</v>
      </c>
      <c r="M22" s="9">
        <f t="shared" si="3"/>
        <v>1.4285714285714286</v>
      </c>
      <c r="N22" s="9">
        <f t="shared" si="4"/>
        <v>6.25</v>
      </c>
      <c r="O22" s="9">
        <f t="shared" si="5"/>
        <v>7.6785714285714288</v>
      </c>
      <c r="P22" s="9">
        <f t="shared" si="6"/>
        <v>38.157139973858236</v>
      </c>
      <c r="Q22" s="8">
        <f t="shared" si="7"/>
        <v>46.55171076810705</v>
      </c>
    </row>
    <row r="23" spans="1:17" ht="18.75" customHeight="1" x14ac:dyDescent="0.3">
      <c r="A23" s="8" t="s">
        <v>77</v>
      </c>
      <c r="B23" s="8" t="s">
        <v>23</v>
      </c>
      <c r="C23" s="8" t="s">
        <v>109</v>
      </c>
      <c r="D23" s="5" t="s">
        <v>159</v>
      </c>
      <c r="E23" s="9">
        <v>30.814647376433879</v>
      </c>
      <c r="F23" s="9">
        <v>18.396719575697961</v>
      </c>
      <c r="G23" s="9">
        <f t="shared" si="0"/>
        <v>77.036618441084698</v>
      </c>
      <c r="H23" s="9">
        <f t="shared" si="1"/>
        <v>76.652998232074836</v>
      </c>
      <c r="I23" s="9">
        <f t="shared" si="2"/>
        <v>153.68961667315955</v>
      </c>
      <c r="J23" s="9">
        <v>134</v>
      </c>
      <c r="K23" s="9">
        <v>5.2</v>
      </c>
      <c r="L23" s="9">
        <v>8</v>
      </c>
      <c r="M23" s="9">
        <f t="shared" si="3"/>
        <v>7.4285714285714288</v>
      </c>
      <c r="N23" s="9">
        <f t="shared" si="4"/>
        <v>8.3333333333333339</v>
      </c>
      <c r="O23" s="9">
        <f t="shared" si="5"/>
        <v>15.761904761904763</v>
      </c>
      <c r="P23" s="9">
        <f t="shared" si="6"/>
        <v>137.92771191125479</v>
      </c>
      <c r="Q23" s="8">
        <f t="shared" si="7"/>
        <v>168.27180853173087</v>
      </c>
    </row>
    <row r="24" spans="1:17" ht="18.75" customHeight="1" x14ac:dyDescent="0.3">
      <c r="A24" s="8" t="s">
        <v>77</v>
      </c>
      <c r="B24" s="8" t="s">
        <v>24</v>
      </c>
      <c r="C24" s="8" t="s">
        <v>110</v>
      </c>
      <c r="D24" s="5" t="s">
        <v>159</v>
      </c>
      <c r="E24" s="9">
        <v>14.596560879431459</v>
      </c>
      <c r="F24" s="9">
        <v>24.304691437102999</v>
      </c>
      <c r="G24" s="9">
        <f t="shared" si="0"/>
        <v>36.491402198578648</v>
      </c>
      <c r="H24" s="9">
        <f t="shared" si="1"/>
        <v>101.26954765459583</v>
      </c>
      <c r="I24" s="9">
        <f t="shared" si="2"/>
        <v>137.76094985317448</v>
      </c>
      <c r="J24" s="9">
        <v>118</v>
      </c>
      <c r="K24" s="9">
        <v>5.3</v>
      </c>
      <c r="L24" s="9">
        <v>8</v>
      </c>
      <c r="M24" s="9">
        <f t="shared" si="3"/>
        <v>7.5714285714285712</v>
      </c>
      <c r="N24" s="9">
        <f t="shared" si="4"/>
        <v>8.3333333333333339</v>
      </c>
      <c r="O24" s="9">
        <f t="shared" si="5"/>
        <v>15.904761904761905</v>
      </c>
      <c r="P24" s="9">
        <f t="shared" si="6"/>
        <v>121.85618794841258</v>
      </c>
      <c r="Q24" s="8">
        <f t="shared" si="7"/>
        <v>148.66454929706336</v>
      </c>
    </row>
    <row r="25" spans="1:17" ht="18.75" customHeight="1" x14ac:dyDescent="0.3">
      <c r="A25" s="8" t="s">
        <v>77</v>
      </c>
      <c r="B25" s="8" t="s">
        <v>25</v>
      </c>
      <c r="C25" s="8" t="s">
        <v>111</v>
      </c>
      <c r="D25" s="5" t="s">
        <v>169</v>
      </c>
      <c r="E25" s="9">
        <v>54.032610689416728</v>
      </c>
      <c r="F25" s="9">
        <v>36.035365285953453</v>
      </c>
      <c r="G25" s="9">
        <f t="shared" si="0"/>
        <v>135.0815267235418</v>
      </c>
      <c r="H25" s="9">
        <f t="shared" si="1"/>
        <v>150.14735535813938</v>
      </c>
      <c r="I25" s="9">
        <f t="shared" si="2"/>
        <v>285.22888208168115</v>
      </c>
      <c r="J25" s="9">
        <v>274</v>
      </c>
      <c r="K25" s="9">
        <v>215.9</v>
      </c>
      <c r="L25" s="9">
        <v>0</v>
      </c>
      <c r="M25" s="9">
        <f t="shared" si="3"/>
        <v>308.42857142857144</v>
      </c>
      <c r="N25" s="9">
        <f t="shared" si="4"/>
        <v>0</v>
      </c>
      <c r="O25" s="9">
        <f t="shared" si="5"/>
        <v>308.42857142857144</v>
      </c>
      <c r="P25" s="9">
        <f t="shared" si="6"/>
        <v>-23.199689346890295</v>
      </c>
      <c r="Q25" s="8">
        <f t="shared" si="7"/>
        <v>-28.303621003206164</v>
      </c>
    </row>
    <row r="26" spans="1:17" ht="18.75" customHeight="1" x14ac:dyDescent="0.3">
      <c r="A26" s="8" t="s">
        <v>77</v>
      </c>
      <c r="B26" s="8" t="s">
        <v>26</v>
      </c>
      <c r="C26" s="8" t="s">
        <v>112</v>
      </c>
      <c r="D26" s="5" t="s">
        <v>161</v>
      </c>
      <c r="E26" s="9">
        <v>84.638485956063747</v>
      </c>
      <c r="F26" s="9">
        <v>13.329393008444431</v>
      </c>
      <c r="G26" s="9">
        <f t="shared" si="0"/>
        <v>211.59621489015936</v>
      </c>
      <c r="H26" s="9">
        <f t="shared" si="1"/>
        <v>55.539137535185127</v>
      </c>
      <c r="I26" s="9">
        <f t="shared" si="2"/>
        <v>267.13535242534448</v>
      </c>
      <c r="J26" s="9">
        <v>249</v>
      </c>
      <c r="K26" s="9">
        <v>53.3</v>
      </c>
      <c r="L26" s="9">
        <v>14</v>
      </c>
      <c r="M26" s="9">
        <f t="shared" si="3"/>
        <v>76.142857142857139</v>
      </c>
      <c r="N26" s="9">
        <f t="shared" si="4"/>
        <v>14.583333333333334</v>
      </c>
      <c r="O26" s="9">
        <f t="shared" si="5"/>
        <v>90.726190476190467</v>
      </c>
      <c r="P26" s="9">
        <f t="shared" si="6"/>
        <v>176.409161949154</v>
      </c>
      <c r="Q26" s="8">
        <f t="shared" si="7"/>
        <v>215.21917757796788</v>
      </c>
    </row>
    <row r="27" spans="1:17" ht="18.75" customHeight="1" x14ac:dyDescent="0.3">
      <c r="A27" s="8" t="s">
        <v>77</v>
      </c>
      <c r="B27" s="8" t="s">
        <v>27</v>
      </c>
      <c r="C27" s="8" t="s">
        <v>113</v>
      </c>
      <c r="D27" s="5" t="s">
        <v>170</v>
      </c>
      <c r="E27" s="9">
        <v>36.391507073852047</v>
      </c>
      <c r="F27" s="9">
        <v>10.743863417891911</v>
      </c>
      <c r="G27" s="9">
        <f t="shared" si="0"/>
        <v>90.978767684630128</v>
      </c>
      <c r="H27" s="9">
        <f t="shared" si="1"/>
        <v>44.766097574549626</v>
      </c>
      <c r="I27" s="9">
        <f t="shared" si="2"/>
        <v>135.74486525917976</v>
      </c>
      <c r="J27" s="9">
        <v>122</v>
      </c>
      <c r="K27" s="9">
        <v>6</v>
      </c>
      <c r="L27" s="9">
        <v>8</v>
      </c>
      <c r="M27" s="9">
        <f t="shared" si="3"/>
        <v>8.5714285714285712</v>
      </c>
      <c r="N27" s="9">
        <f t="shared" si="4"/>
        <v>8.3333333333333339</v>
      </c>
      <c r="O27" s="9">
        <f t="shared" si="5"/>
        <v>16.904761904761905</v>
      </c>
      <c r="P27" s="9">
        <f t="shared" si="6"/>
        <v>118.84010335441786</v>
      </c>
      <c r="Q27" s="8">
        <f t="shared" si="7"/>
        <v>144.9849260923898</v>
      </c>
    </row>
    <row r="28" spans="1:17" ht="18.75" customHeight="1" x14ac:dyDescent="0.3">
      <c r="A28" s="8" t="s">
        <v>77</v>
      </c>
      <c r="B28" s="8" t="s">
        <v>28</v>
      </c>
      <c r="C28" s="8" t="s">
        <v>114</v>
      </c>
      <c r="D28" s="5" t="s">
        <v>171</v>
      </c>
      <c r="E28" s="9">
        <v>13.723071784809459</v>
      </c>
      <c r="F28" s="9">
        <v>8.513829642461868</v>
      </c>
      <c r="G28" s="9">
        <f t="shared" si="0"/>
        <v>34.307679462023643</v>
      </c>
      <c r="H28" s="9">
        <f t="shared" si="1"/>
        <v>35.474290176924448</v>
      </c>
      <c r="I28" s="9">
        <f t="shared" si="2"/>
        <v>69.781969638948084</v>
      </c>
      <c r="J28" s="9">
        <v>61</v>
      </c>
      <c r="K28" s="9">
        <v>5.4</v>
      </c>
      <c r="L28" s="9">
        <v>5</v>
      </c>
      <c r="M28" s="9">
        <f t="shared" si="3"/>
        <v>7.7142857142857144</v>
      </c>
      <c r="N28" s="9">
        <f t="shared" si="4"/>
        <v>5.208333333333333</v>
      </c>
      <c r="O28" s="9">
        <f t="shared" si="5"/>
        <v>12.922619047619047</v>
      </c>
      <c r="P28" s="9">
        <f t="shared" si="6"/>
        <v>56.859350591329033</v>
      </c>
      <c r="Q28" s="8">
        <f t="shared" si="7"/>
        <v>69.36840772142142</v>
      </c>
    </row>
    <row r="29" spans="1:17" ht="18.75" customHeight="1" x14ac:dyDescent="0.3">
      <c r="A29" s="8" t="s">
        <v>77</v>
      </c>
      <c r="B29" s="8" t="s">
        <v>29</v>
      </c>
      <c r="C29" s="8" t="s">
        <v>115</v>
      </c>
      <c r="D29" s="5" t="s">
        <v>172</v>
      </c>
      <c r="E29" s="9">
        <v>73.542411949882791</v>
      </c>
      <c r="F29" s="9">
        <v>41.133191595946947</v>
      </c>
      <c r="G29" s="9">
        <f t="shared" si="0"/>
        <v>183.85602987470696</v>
      </c>
      <c r="H29" s="9">
        <f t="shared" si="1"/>
        <v>171.3882983164456</v>
      </c>
      <c r="I29" s="9">
        <f t="shared" si="2"/>
        <v>355.24432819115259</v>
      </c>
      <c r="J29" s="9">
        <v>331</v>
      </c>
      <c r="K29" s="9">
        <v>241.4</v>
      </c>
      <c r="L29" s="9">
        <v>60</v>
      </c>
      <c r="M29" s="9">
        <f t="shared" si="3"/>
        <v>344.85714285714283</v>
      </c>
      <c r="N29" s="9">
        <f t="shared" si="4"/>
        <v>62.5</v>
      </c>
      <c r="O29" s="9">
        <f t="shared" si="5"/>
        <v>407.35714285714283</v>
      </c>
      <c r="P29" s="9">
        <f t="shared" si="6"/>
        <v>-52.112814665990243</v>
      </c>
      <c r="Q29" s="8">
        <f t="shared" si="7"/>
        <v>-63.577633892508089</v>
      </c>
    </row>
    <row r="30" spans="1:17" ht="18.75" customHeight="1" x14ac:dyDescent="0.3">
      <c r="A30" s="8" t="s">
        <v>77</v>
      </c>
      <c r="B30" s="8" t="s">
        <v>30</v>
      </c>
      <c r="C30" s="8" t="s">
        <v>116</v>
      </c>
      <c r="D30" s="5" t="s">
        <v>169</v>
      </c>
      <c r="E30" s="9">
        <v>109.3941228087417</v>
      </c>
      <c r="F30" s="9">
        <v>68.487437416160603</v>
      </c>
      <c r="G30" s="9">
        <f t="shared" si="0"/>
        <v>273.48530702185428</v>
      </c>
      <c r="H30" s="9">
        <f t="shared" si="1"/>
        <v>285.36432256733582</v>
      </c>
      <c r="I30" s="9">
        <f t="shared" si="2"/>
        <v>558.84962958919004</v>
      </c>
      <c r="J30" s="9">
        <v>501</v>
      </c>
      <c r="K30" s="9">
        <v>428.1</v>
      </c>
      <c r="L30" s="9">
        <v>0</v>
      </c>
      <c r="M30" s="9">
        <f t="shared" si="3"/>
        <v>611.57142857142856</v>
      </c>
      <c r="N30" s="9">
        <f t="shared" si="4"/>
        <v>0</v>
      </c>
      <c r="O30" s="9">
        <f t="shared" si="5"/>
        <v>611.57142857142856</v>
      </c>
      <c r="P30" s="9">
        <f t="shared" si="6"/>
        <v>-52.721798982238511</v>
      </c>
      <c r="Q30" s="8">
        <f t="shared" si="7"/>
        <v>-64.320594758330984</v>
      </c>
    </row>
    <row r="31" spans="1:17" ht="18.75" customHeight="1" x14ac:dyDescent="0.3">
      <c r="A31" s="8" t="s">
        <v>77</v>
      </c>
      <c r="B31" s="8" t="s">
        <v>31</v>
      </c>
      <c r="C31" s="8" t="s">
        <v>117</v>
      </c>
      <c r="D31" s="5" t="s">
        <v>169</v>
      </c>
      <c r="E31" s="9">
        <v>56.788367438408592</v>
      </c>
      <c r="F31" s="9">
        <v>37.81983193837435</v>
      </c>
      <c r="G31" s="9">
        <f t="shared" si="0"/>
        <v>141.97091859602148</v>
      </c>
      <c r="H31" s="9">
        <f t="shared" si="1"/>
        <v>157.5826330765598</v>
      </c>
      <c r="I31" s="9">
        <f t="shared" si="2"/>
        <v>299.55355167258131</v>
      </c>
      <c r="J31" s="9">
        <v>296</v>
      </c>
      <c r="K31" s="9">
        <v>218.4</v>
      </c>
      <c r="L31" s="9">
        <v>0</v>
      </c>
      <c r="M31" s="9">
        <f t="shared" si="3"/>
        <v>312</v>
      </c>
      <c r="N31" s="9">
        <f t="shared" si="4"/>
        <v>0</v>
      </c>
      <c r="O31" s="9">
        <f t="shared" si="5"/>
        <v>312</v>
      </c>
      <c r="P31" s="9">
        <f t="shared" si="6"/>
        <v>-12.446448327418693</v>
      </c>
      <c r="Q31" s="8">
        <f t="shared" si="7"/>
        <v>-15.184666959450805</v>
      </c>
    </row>
    <row r="32" spans="1:17" ht="18.75" customHeight="1" x14ac:dyDescent="0.3">
      <c r="A32" s="8" t="s">
        <v>77</v>
      </c>
      <c r="B32" s="8" t="s">
        <v>32</v>
      </c>
      <c r="C32" s="8" t="s">
        <v>118</v>
      </c>
      <c r="D32" s="5"/>
      <c r="E32" s="9">
        <v>10.904976959683401</v>
      </c>
      <c r="F32" s="9">
        <v>2.869535669839038</v>
      </c>
      <c r="G32" s="9">
        <f t="shared" si="0"/>
        <v>27.262442399208503</v>
      </c>
      <c r="H32" s="9">
        <f t="shared" si="1"/>
        <v>11.956398624329324</v>
      </c>
      <c r="I32" s="9">
        <f t="shared" si="2"/>
        <v>39.218841023537827</v>
      </c>
      <c r="J32" s="9">
        <v>55</v>
      </c>
      <c r="K32" s="9">
        <v>2.6</v>
      </c>
      <c r="L32" s="9">
        <v>15</v>
      </c>
      <c r="M32" s="9">
        <f t="shared" si="3"/>
        <v>3.7142857142857144</v>
      </c>
      <c r="N32" s="9">
        <f t="shared" si="4"/>
        <v>15.625</v>
      </c>
      <c r="O32" s="9">
        <f t="shared" si="5"/>
        <v>19.339285714285715</v>
      </c>
      <c r="P32" s="9">
        <f t="shared" si="6"/>
        <v>19.879555309252112</v>
      </c>
      <c r="Q32" s="8">
        <f t="shared" si="7"/>
        <v>24.253057477287577</v>
      </c>
    </row>
    <row r="33" spans="1:17" ht="18.75" customHeight="1" x14ac:dyDescent="0.3">
      <c r="A33" s="8" t="s">
        <v>77</v>
      </c>
      <c r="B33" s="8" t="s">
        <v>33</v>
      </c>
      <c r="C33" s="8" t="s">
        <v>119</v>
      </c>
      <c r="D33" s="5" t="s">
        <v>173</v>
      </c>
      <c r="E33" s="9">
        <v>0.29943771560517651</v>
      </c>
      <c r="F33" s="9">
        <v>1.723158922221119</v>
      </c>
      <c r="G33" s="9">
        <f t="shared" si="0"/>
        <v>0.74859428901294123</v>
      </c>
      <c r="H33" s="9">
        <f t="shared" si="1"/>
        <v>7.1798288425879955</v>
      </c>
      <c r="I33" s="9">
        <f t="shared" si="2"/>
        <v>7.9284231316009368</v>
      </c>
      <c r="J33" s="9">
        <v>17</v>
      </c>
      <c r="K33" s="9"/>
      <c r="L33" s="9"/>
      <c r="M33" s="9"/>
      <c r="N33" s="9"/>
      <c r="O33" s="9"/>
      <c r="P33" s="9"/>
      <c r="Q33" s="8"/>
    </row>
    <row r="34" spans="1:17" ht="18.75" customHeight="1" x14ac:dyDescent="0.3">
      <c r="A34" s="8" t="s">
        <v>77</v>
      </c>
      <c r="B34" s="8" t="s">
        <v>34</v>
      </c>
      <c r="C34" s="8" t="s">
        <v>120</v>
      </c>
      <c r="D34" s="5" t="s">
        <v>174</v>
      </c>
      <c r="E34" s="9">
        <v>34.450733566790362</v>
      </c>
      <c r="F34" s="9">
        <v>8.4583229631040648</v>
      </c>
      <c r="G34" s="9">
        <f t="shared" si="0"/>
        <v>86.126833916975912</v>
      </c>
      <c r="H34" s="9">
        <f t="shared" si="1"/>
        <v>35.243012346266937</v>
      </c>
      <c r="I34" s="9">
        <f t="shared" si="2"/>
        <v>121.36984626324285</v>
      </c>
      <c r="J34" s="9">
        <v>116</v>
      </c>
      <c r="K34" s="9">
        <v>10.199999999999999</v>
      </c>
      <c r="L34" s="9">
        <v>16</v>
      </c>
      <c r="M34" s="9">
        <f t="shared" si="3"/>
        <v>14.571428571428569</v>
      </c>
      <c r="N34" s="9">
        <f t="shared" si="4"/>
        <v>16.666666666666668</v>
      </c>
      <c r="O34" s="9">
        <f t="shared" si="5"/>
        <v>31.238095238095237</v>
      </c>
      <c r="P34" s="9">
        <f t="shared" si="6"/>
        <v>90.131751025147608</v>
      </c>
      <c r="Q34" s="8">
        <f t="shared" si="7"/>
        <v>109.96073625068007</v>
      </c>
    </row>
    <row r="35" spans="1:17" ht="18.75" customHeight="1" x14ac:dyDescent="0.3">
      <c r="A35" s="8" t="s">
        <v>77</v>
      </c>
      <c r="B35" s="8" t="s">
        <v>35</v>
      </c>
      <c r="C35" s="8" t="s">
        <v>121</v>
      </c>
      <c r="D35" s="5" t="s">
        <v>175</v>
      </c>
      <c r="E35" s="9">
        <v>17.12196146968677</v>
      </c>
      <c r="F35" s="9">
        <v>4.90112388342488</v>
      </c>
      <c r="G35" s="9">
        <f t="shared" si="0"/>
        <v>42.804903674216931</v>
      </c>
      <c r="H35" s="9">
        <f t="shared" si="1"/>
        <v>20.421349514270332</v>
      </c>
      <c r="I35" s="9">
        <f t="shared" si="2"/>
        <v>63.226253188487263</v>
      </c>
      <c r="J35" s="9">
        <v>56</v>
      </c>
      <c r="K35" s="9">
        <v>19</v>
      </c>
      <c r="L35" s="9">
        <v>12</v>
      </c>
      <c r="M35" s="9">
        <f t="shared" si="3"/>
        <v>27.142857142857142</v>
      </c>
      <c r="N35" s="9">
        <f t="shared" si="4"/>
        <v>12.5</v>
      </c>
      <c r="O35" s="9">
        <f t="shared" si="5"/>
        <v>39.642857142857139</v>
      </c>
      <c r="P35" s="9">
        <f t="shared" si="6"/>
        <v>23.583396045630124</v>
      </c>
      <c r="Q35" s="8">
        <f t="shared" si="7"/>
        <v>28.771743175668753</v>
      </c>
    </row>
    <row r="36" spans="1:17" ht="18.75" customHeight="1" x14ac:dyDescent="0.3">
      <c r="A36" s="8" t="s">
        <v>78</v>
      </c>
      <c r="B36" s="8" t="s">
        <v>36</v>
      </c>
      <c r="C36" s="8" t="s">
        <v>122</v>
      </c>
      <c r="D36" s="5" t="s">
        <v>176</v>
      </c>
      <c r="E36" s="9">
        <v>18.456229850364629</v>
      </c>
      <c r="F36" s="9">
        <v>6.9970746004349484</v>
      </c>
      <c r="G36" s="9">
        <f t="shared" si="0"/>
        <v>46.140574625911576</v>
      </c>
      <c r="H36" s="9">
        <f t="shared" si="1"/>
        <v>29.154477501812284</v>
      </c>
      <c r="I36" s="9">
        <f t="shared" si="2"/>
        <v>75.295052127723864</v>
      </c>
      <c r="J36" s="9">
        <v>72</v>
      </c>
      <c r="K36" s="9">
        <v>5.4</v>
      </c>
      <c r="L36" s="9">
        <v>7</v>
      </c>
      <c r="M36" s="9">
        <f t="shared" si="3"/>
        <v>7.7142857142857144</v>
      </c>
      <c r="N36" s="9">
        <f t="shared" si="4"/>
        <v>7.291666666666667</v>
      </c>
      <c r="O36" s="9">
        <f t="shared" si="5"/>
        <v>15.005952380952381</v>
      </c>
      <c r="P36" s="9">
        <f t="shared" si="6"/>
        <v>60.289099746771484</v>
      </c>
      <c r="Q36" s="8">
        <f t="shared" si="7"/>
        <v>73.552701691061216</v>
      </c>
    </row>
    <row r="37" spans="1:17" ht="18.75" customHeight="1" x14ac:dyDescent="0.3">
      <c r="A37" s="8" t="s">
        <v>78</v>
      </c>
      <c r="B37" s="8" t="s">
        <v>36</v>
      </c>
      <c r="C37" s="8" t="s">
        <v>122</v>
      </c>
      <c r="D37" s="5" t="s">
        <v>176</v>
      </c>
      <c r="E37" s="9">
        <v>16.833208611942261</v>
      </c>
      <c r="F37" s="9">
        <v>6.5230884194460268</v>
      </c>
      <c r="G37" s="9">
        <f t="shared" si="0"/>
        <v>42.083021529855657</v>
      </c>
      <c r="H37" s="9">
        <f t="shared" si="1"/>
        <v>27.179535081025112</v>
      </c>
      <c r="I37" s="9">
        <f t="shared" si="2"/>
        <v>69.262556610880765</v>
      </c>
      <c r="J37" s="9">
        <v>57</v>
      </c>
      <c r="K37" s="9">
        <v>3.3</v>
      </c>
      <c r="L37" s="9">
        <v>6</v>
      </c>
      <c r="M37" s="9">
        <f t="shared" si="3"/>
        <v>4.7142857142857144</v>
      </c>
      <c r="N37" s="9">
        <f t="shared" si="4"/>
        <v>6.25</v>
      </c>
      <c r="O37" s="9">
        <f t="shared" si="5"/>
        <v>10.964285714285715</v>
      </c>
      <c r="P37" s="9">
        <f t="shared" si="6"/>
        <v>58.298270896595049</v>
      </c>
      <c r="Q37" s="8">
        <f t="shared" si="7"/>
        <v>71.123890493845963</v>
      </c>
    </row>
    <row r="38" spans="1:17" ht="18.75" customHeight="1" x14ac:dyDescent="0.3">
      <c r="A38" s="8" t="s">
        <v>78</v>
      </c>
      <c r="B38" s="8" t="s">
        <v>37</v>
      </c>
      <c r="C38" s="8" t="s">
        <v>123</v>
      </c>
      <c r="D38" s="5" t="s">
        <v>177</v>
      </c>
      <c r="E38" s="9">
        <v>21.8813916722759</v>
      </c>
      <c r="F38" s="9">
        <v>2.9085468773992669</v>
      </c>
      <c r="G38" s="9">
        <f t="shared" si="0"/>
        <v>54.703479180689747</v>
      </c>
      <c r="H38" s="9">
        <f t="shared" si="1"/>
        <v>12.118945322496947</v>
      </c>
      <c r="I38" s="9">
        <f t="shared" si="2"/>
        <v>66.822424503186696</v>
      </c>
      <c r="J38" s="9">
        <v>61</v>
      </c>
      <c r="K38" s="9">
        <v>12</v>
      </c>
      <c r="L38" s="9">
        <v>11</v>
      </c>
      <c r="M38" s="9">
        <f t="shared" si="3"/>
        <v>17.142857142857142</v>
      </c>
      <c r="N38" s="9">
        <f t="shared" si="4"/>
        <v>11.458333333333334</v>
      </c>
      <c r="O38" s="9">
        <f t="shared" si="5"/>
        <v>28.601190476190474</v>
      </c>
      <c r="P38" s="9">
        <f t="shared" si="6"/>
        <v>38.221234026996221</v>
      </c>
      <c r="Q38" s="8">
        <f t="shared" si="7"/>
        <v>46.629905512935395</v>
      </c>
    </row>
    <row r="39" spans="1:17" ht="18.75" customHeight="1" x14ac:dyDescent="0.3">
      <c r="A39" s="8" t="s">
        <v>78</v>
      </c>
      <c r="B39" s="8" t="s">
        <v>37</v>
      </c>
      <c r="C39" s="8" t="s">
        <v>123</v>
      </c>
      <c r="D39" s="5" t="s">
        <v>177</v>
      </c>
      <c r="E39" s="9">
        <v>22.210583513678611</v>
      </c>
      <c r="F39" s="9">
        <v>2.9340599325959649</v>
      </c>
      <c r="G39" s="9">
        <f t="shared" si="0"/>
        <v>55.526458784196528</v>
      </c>
      <c r="H39" s="9">
        <f t="shared" si="1"/>
        <v>12.225249719149852</v>
      </c>
      <c r="I39" s="9">
        <f t="shared" si="2"/>
        <v>67.751708503346379</v>
      </c>
      <c r="J39" s="9">
        <v>66</v>
      </c>
      <c r="K39" s="9">
        <v>11.9</v>
      </c>
      <c r="L39" s="9">
        <v>11</v>
      </c>
      <c r="M39" s="9">
        <f t="shared" si="3"/>
        <v>17</v>
      </c>
      <c r="N39" s="9">
        <f t="shared" si="4"/>
        <v>11.458333333333334</v>
      </c>
      <c r="O39" s="9">
        <f t="shared" si="5"/>
        <v>28.458333333333336</v>
      </c>
      <c r="P39" s="9">
        <f t="shared" si="6"/>
        <v>39.293375170013043</v>
      </c>
      <c r="Q39" s="8">
        <f t="shared" si="7"/>
        <v>47.937917707415906</v>
      </c>
    </row>
    <row r="40" spans="1:17" ht="18.75" customHeight="1" x14ac:dyDescent="0.3">
      <c r="A40" s="8" t="s">
        <v>78</v>
      </c>
      <c r="B40" s="8" t="s">
        <v>36</v>
      </c>
      <c r="C40" s="8" t="s">
        <v>122</v>
      </c>
      <c r="D40" s="5" t="s">
        <v>176</v>
      </c>
      <c r="E40" s="9">
        <v>16.732733200819901</v>
      </c>
      <c r="F40" s="9">
        <v>6.1063595420306651</v>
      </c>
      <c r="G40" s="9">
        <f t="shared" si="0"/>
        <v>41.831833002049748</v>
      </c>
      <c r="H40" s="9">
        <f t="shared" si="1"/>
        <v>25.443164758461105</v>
      </c>
      <c r="I40" s="9">
        <f t="shared" si="2"/>
        <v>67.274997760510857</v>
      </c>
      <c r="J40" s="9">
        <v>60</v>
      </c>
      <c r="K40" s="9">
        <v>3</v>
      </c>
      <c r="L40" s="9">
        <v>5</v>
      </c>
      <c r="M40" s="9">
        <f t="shared" si="3"/>
        <v>4.2857142857142856</v>
      </c>
      <c r="N40" s="9">
        <f t="shared" si="4"/>
        <v>5.208333333333333</v>
      </c>
      <c r="O40" s="9">
        <f t="shared" si="5"/>
        <v>9.4940476190476186</v>
      </c>
      <c r="P40" s="9">
        <f t="shared" si="6"/>
        <v>57.780950141463236</v>
      </c>
      <c r="Q40" s="8">
        <f t="shared" si="7"/>
        <v>70.492759172585153</v>
      </c>
    </row>
    <row r="41" spans="1:17" ht="18.75" customHeight="1" x14ac:dyDescent="0.3">
      <c r="A41" s="8" t="s">
        <v>78</v>
      </c>
      <c r="B41" s="8" t="s">
        <v>38</v>
      </c>
      <c r="C41" s="8" t="s">
        <v>124</v>
      </c>
      <c r="D41" s="5" t="s">
        <v>177</v>
      </c>
      <c r="E41" s="9">
        <v>28.246586717975021</v>
      </c>
      <c r="F41" s="9">
        <v>6.7444727112429774</v>
      </c>
      <c r="G41" s="9">
        <f t="shared" si="0"/>
        <v>70.616466794937551</v>
      </c>
      <c r="H41" s="9">
        <f t="shared" si="1"/>
        <v>28.10196963017907</v>
      </c>
      <c r="I41" s="9">
        <f t="shared" si="2"/>
        <v>98.718436425116622</v>
      </c>
      <c r="J41" s="9">
        <v>91</v>
      </c>
      <c r="K41" s="9">
        <v>6.6</v>
      </c>
      <c r="L41" s="9">
        <v>9</v>
      </c>
      <c r="M41" s="9">
        <f t="shared" si="3"/>
        <v>9.4285714285714288</v>
      </c>
      <c r="N41" s="9">
        <f t="shared" si="4"/>
        <v>9.375</v>
      </c>
      <c r="O41" s="9">
        <f t="shared" si="5"/>
        <v>18.803571428571431</v>
      </c>
      <c r="P41" s="9">
        <f t="shared" si="6"/>
        <v>79.914864996545191</v>
      </c>
      <c r="Q41" s="8">
        <f t="shared" si="7"/>
        <v>97.496135295785137</v>
      </c>
    </row>
    <row r="42" spans="1:17" ht="18.75" customHeight="1" x14ac:dyDescent="0.3">
      <c r="A42" s="8" t="s">
        <v>78</v>
      </c>
      <c r="B42" s="8" t="s">
        <v>37</v>
      </c>
      <c r="C42" s="8" t="s">
        <v>123</v>
      </c>
      <c r="D42" s="5" t="s">
        <v>177</v>
      </c>
      <c r="E42" s="9">
        <v>20.49084078677922</v>
      </c>
      <c r="F42" s="9">
        <v>2.7891920066365459</v>
      </c>
      <c r="G42" s="9">
        <f t="shared" si="0"/>
        <v>51.227101966948055</v>
      </c>
      <c r="H42" s="9">
        <f t="shared" si="1"/>
        <v>11.621633360985607</v>
      </c>
      <c r="I42" s="9">
        <f t="shared" si="2"/>
        <v>62.84873532793366</v>
      </c>
      <c r="J42" s="9">
        <v>60</v>
      </c>
      <c r="K42" s="9">
        <v>10.6</v>
      </c>
      <c r="L42" s="9">
        <v>10</v>
      </c>
      <c r="M42" s="9">
        <f t="shared" si="3"/>
        <v>15.142857142857142</v>
      </c>
      <c r="N42" s="9">
        <f t="shared" si="4"/>
        <v>10.416666666666666</v>
      </c>
      <c r="O42" s="9">
        <f t="shared" si="5"/>
        <v>25.55952380952381</v>
      </c>
      <c r="P42" s="9">
        <f t="shared" si="6"/>
        <v>37.28921151840985</v>
      </c>
      <c r="Q42" s="8">
        <f t="shared" si="7"/>
        <v>45.492838052460023</v>
      </c>
    </row>
    <row r="43" spans="1:17" ht="18.75" customHeight="1" x14ac:dyDescent="0.3">
      <c r="A43" s="8" t="s">
        <v>78</v>
      </c>
      <c r="B43" s="8" t="s">
        <v>37</v>
      </c>
      <c r="C43" s="8" t="s">
        <v>123</v>
      </c>
      <c r="D43" s="5" t="s">
        <v>177</v>
      </c>
      <c r="E43" s="9">
        <v>23.305659832916099</v>
      </c>
      <c r="F43" s="9">
        <v>3.1745786832417759</v>
      </c>
      <c r="G43" s="9">
        <f t="shared" si="0"/>
        <v>58.264149582290244</v>
      </c>
      <c r="H43" s="9">
        <f t="shared" si="1"/>
        <v>13.227411180174066</v>
      </c>
      <c r="I43" s="9">
        <f t="shared" si="2"/>
        <v>71.491560762464303</v>
      </c>
      <c r="J43" s="9">
        <v>88</v>
      </c>
      <c r="K43" s="9">
        <v>15.2</v>
      </c>
      <c r="L43" s="9">
        <v>12</v>
      </c>
      <c r="M43" s="9">
        <f t="shared" si="3"/>
        <v>21.714285714285715</v>
      </c>
      <c r="N43" s="9">
        <f t="shared" si="4"/>
        <v>12.5</v>
      </c>
      <c r="O43" s="9">
        <f t="shared" si="5"/>
        <v>34.214285714285715</v>
      </c>
      <c r="P43" s="9">
        <f t="shared" si="6"/>
        <v>37.277275048178588</v>
      </c>
      <c r="Q43" s="8">
        <f t="shared" si="7"/>
        <v>45.478275558777881</v>
      </c>
    </row>
    <row r="44" spans="1:17" ht="18.75" customHeight="1" x14ac:dyDescent="0.3">
      <c r="A44" s="8" t="s">
        <v>78</v>
      </c>
      <c r="B44" s="8" t="s">
        <v>39</v>
      </c>
      <c r="C44" s="8" t="s">
        <v>125</v>
      </c>
      <c r="D44" s="5" t="s">
        <v>178</v>
      </c>
      <c r="E44" s="9">
        <v>26.79773351152954</v>
      </c>
      <c r="F44" s="9">
        <v>6.3360081348278712</v>
      </c>
      <c r="G44" s="9">
        <f t="shared" si="0"/>
        <v>66.994333778823858</v>
      </c>
      <c r="H44" s="9">
        <f t="shared" si="1"/>
        <v>26.400033895116128</v>
      </c>
      <c r="I44" s="9">
        <f t="shared" si="2"/>
        <v>93.394367673939982</v>
      </c>
      <c r="J44" s="9">
        <v>106</v>
      </c>
      <c r="K44" s="9">
        <v>6.2</v>
      </c>
      <c r="L44" s="9">
        <v>9</v>
      </c>
      <c r="M44" s="9">
        <f t="shared" si="3"/>
        <v>8.8571428571428577</v>
      </c>
      <c r="N44" s="9">
        <f t="shared" si="4"/>
        <v>9.375</v>
      </c>
      <c r="O44" s="9">
        <f t="shared" si="5"/>
        <v>18.232142857142858</v>
      </c>
      <c r="P44" s="9">
        <f t="shared" si="6"/>
        <v>75.162224816797121</v>
      </c>
      <c r="Q44" s="8">
        <f t="shared" si="7"/>
        <v>91.697914276492483</v>
      </c>
    </row>
    <row r="45" spans="1:17" ht="18.75" customHeight="1" x14ac:dyDescent="0.3">
      <c r="A45" s="8" t="s">
        <v>78</v>
      </c>
      <c r="B45" s="8" t="s">
        <v>40</v>
      </c>
      <c r="C45" s="8" t="s">
        <v>126</v>
      </c>
      <c r="D45" s="5" t="s">
        <v>178</v>
      </c>
      <c r="E45" s="9">
        <v>26.905332500817369</v>
      </c>
      <c r="F45" s="9">
        <v>6.3635571729833806</v>
      </c>
      <c r="G45" s="9">
        <f t="shared" si="0"/>
        <v>67.263331252043429</v>
      </c>
      <c r="H45" s="9">
        <f t="shared" si="1"/>
        <v>26.51482155409742</v>
      </c>
      <c r="I45" s="9">
        <f t="shared" si="2"/>
        <v>93.778152806140852</v>
      </c>
      <c r="J45" s="9">
        <v>82</v>
      </c>
      <c r="K45" s="9">
        <v>6.3</v>
      </c>
      <c r="L45" s="9">
        <v>9</v>
      </c>
      <c r="M45" s="9">
        <f t="shared" si="3"/>
        <v>9</v>
      </c>
      <c r="N45" s="9">
        <f t="shared" si="4"/>
        <v>9.375</v>
      </c>
      <c r="O45" s="9">
        <f t="shared" si="5"/>
        <v>18.375</v>
      </c>
      <c r="P45" s="9">
        <f t="shared" si="6"/>
        <v>75.403152806140852</v>
      </c>
      <c r="Q45" s="8">
        <f t="shared" si="7"/>
        <v>91.991846423491836</v>
      </c>
    </row>
    <row r="46" spans="1:17" ht="18.75" customHeight="1" x14ac:dyDescent="0.3">
      <c r="A46" s="8" t="s">
        <v>78</v>
      </c>
      <c r="B46" s="8" t="s">
        <v>41</v>
      </c>
      <c r="C46" s="8" t="s">
        <v>127</v>
      </c>
      <c r="D46" s="5" t="s">
        <v>179</v>
      </c>
      <c r="E46" s="9">
        <v>5.0243794580498307</v>
      </c>
      <c r="F46" s="9">
        <v>5.0124444795627294</v>
      </c>
      <c r="G46" s="9">
        <f t="shared" si="0"/>
        <v>12.560948645124578</v>
      </c>
      <c r="H46" s="9">
        <f t="shared" si="1"/>
        <v>20.885185331511373</v>
      </c>
      <c r="I46" s="9">
        <f t="shared" si="2"/>
        <v>33.446133976635949</v>
      </c>
      <c r="J46" s="9">
        <v>29</v>
      </c>
      <c r="K46" s="9">
        <v>1</v>
      </c>
      <c r="L46" s="9">
        <v>3</v>
      </c>
      <c r="M46" s="9">
        <f t="shared" si="3"/>
        <v>1.4285714285714286</v>
      </c>
      <c r="N46" s="9">
        <f t="shared" si="4"/>
        <v>3.125</v>
      </c>
      <c r="O46" s="9">
        <f t="shared" si="5"/>
        <v>4.5535714285714288</v>
      </c>
      <c r="P46" s="9">
        <f t="shared" si="6"/>
        <v>28.892562548064518</v>
      </c>
      <c r="Q46" s="8">
        <f t="shared" si="7"/>
        <v>35.248926308638708</v>
      </c>
    </row>
    <row r="47" spans="1:17" ht="18.75" customHeight="1" x14ac:dyDescent="0.3">
      <c r="A47" s="8" t="s">
        <v>78</v>
      </c>
      <c r="B47" s="8" t="s">
        <v>41</v>
      </c>
      <c r="C47" s="8" t="s">
        <v>127</v>
      </c>
      <c r="D47" s="5" t="s">
        <v>179</v>
      </c>
      <c r="E47" s="9">
        <v>5.0417510979649096</v>
      </c>
      <c r="F47" s="9">
        <v>5.0349112301829866</v>
      </c>
      <c r="G47" s="9">
        <f t="shared" si="0"/>
        <v>12.604377744912274</v>
      </c>
      <c r="H47" s="9">
        <f t="shared" si="1"/>
        <v>20.978796792429112</v>
      </c>
      <c r="I47" s="9">
        <f t="shared" si="2"/>
        <v>33.583174537341385</v>
      </c>
      <c r="J47" s="9">
        <v>31</v>
      </c>
      <c r="K47" s="9">
        <v>0.9</v>
      </c>
      <c r="L47" s="9">
        <v>2</v>
      </c>
      <c r="M47" s="9">
        <f t="shared" si="3"/>
        <v>1.2857142857142858</v>
      </c>
      <c r="N47" s="9">
        <f t="shared" si="4"/>
        <v>2.0833333333333335</v>
      </c>
      <c r="O47" s="9">
        <f t="shared" si="5"/>
        <v>3.3690476190476195</v>
      </c>
      <c r="P47" s="9">
        <f t="shared" si="6"/>
        <v>30.214126918293765</v>
      </c>
      <c r="Q47" s="8">
        <f t="shared" si="7"/>
        <v>36.861234840318396</v>
      </c>
    </row>
    <row r="48" spans="1:17" ht="18.75" customHeight="1" x14ac:dyDescent="0.3">
      <c r="A48" s="8" t="s">
        <v>78</v>
      </c>
      <c r="B48" s="8" t="s">
        <v>41</v>
      </c>
      <c r="C48" s="8" t="s">
        <v>127</v>
      </c>
      <c r="D48" s="5" t="s">
        <v>179</v>
      </c>
      <c r="E48" s="9">
        <v>5.0959031342300776</v>
      </c>
      <c r="F48" s="9">
        <v>5.0422392017879627</v>
      </c>
      <c r="G48" s="9">
        <f t="shared" si="0"/>
        <v>12.739757835575194</v>
      </c>
      <c r="H48" s="9">
        <f t="shared" si="1"/>
        <v>21.009330007449844</v>
      </c>
      <c r="I48" s="9">
        <f t="shared" si="2"/>
        <v>33.749087843025038</v>
      </c>
      <c r="J48" s="9">
        <v>45</v>
      </c>
      <c r="K48" s="9">
        <v>1.2</v>
      </c>
      <c r="L48" s="9">
        <v>3</v>
      </c>
      <c r="M48" s="9">
        <f t="shared" si="3"/>
        <v>1.7142857142857142</v>
      </c>
      <c r="N48" s="9">
        <f t="shared" si="4"/>
        <v>3.125</v>
      </c>
      <c r="O48" s="9">
        <f t="shared" si="5"/>
        <v>4.8392857142857144</v>
      </c>
      <c r="P48" s="9">
        <f t="shared" si="6"/>
        <v>28.909802128739322</v>
      </c>
      <c r="Q48" s="8">
        <f t="shared" si="7"/>
        <v>35.269958597061972</v>
      </c>
    </row>
    <row r="49" spans="1:17" ht="18.75" customHeight="1" x14ac:dyDescent="0.3">
      <c r="A49" s="8" t="s">
        <v>78</v>
      </c>
      <c r="B49" s="8" t="s">
        <v>41</v>
      </c>
      <c r="C49" s="8" t="s">
        <v>127</v>
      </c>
      <c r="D49" s="5" t="s">
        <v>179</v>
      </c>
      <c r="E49" s="9">
        <v>5.0683637838044104</v>
      </c>
      <c r="F49" s="9">
        <v>5.0364398544514373</v>
      </c>
      <c r="G49" s="9">
        <f t="shared" si="0"/>
        <v>12.670909459511027</v>
      </c>
      <c r="H49" s="9">
        <f t="shared" si="1"/>
        <v>20.985166060214322</v>
      </c>
      <c r="I49" s="9">
        <f t="shared" si="2"/>
        <v>33.656075519725348</v>
      </c>
      <c r="J49" s="9">
        <v>53</v>
      </c>
      <c r="K49" s="9">
        <v>11.3</v>
      </c>
      <c r="L49" s="9">
        <v>4</v>
      </c>
      <c r="M49" s="9">
        <f t="shared" si="3"/>
        <v>16.142857142857142</v>
      </c>
      <c r="N49" s="9">
        <f t="shared" si="4"/>
        <v>4.166666666666667</v>
      </c>
      <c r="O49" s="9">
        <f t="shared" si="5"/>
        <v>20.30952380952381</v>
      </c>
      <c r="P49" s="9">
        <f t="shared" si="6"/>
        <v>13.346551710201538</v>
      </c>
      <c r="Q49" s="8">
        <f t="shared" si="7"/>
        <v>16.282793086445878</v>
      </c>
    </row>
    <row r="50" spans="1:17" ht="18.75" customHeight="1" x14ac:dyDescent="0.3">
      <c r="A50" s="8" t="s">
        <v>78</v>
      </c>
      <c r="B50" s="8" t="s">
        <v>42</v>
      </c>
      <c r="C50" s="8" t="s">
        <v>128</v>
      </c>
      <c r="D50" s="5" t="s">
        <v>180</v>
      </c>
      <c r="E50" s="9">
        <v>24.443521037428351</v>
      </c>
      <c r="F50" s="9">
        <v>2.1535693322400831</v>
      </c>
      <c r="G50" s="9">
        <f t="shared" si="0"/>
        <v>61.108802593570871</v>
      </c>
      <c r="H50" s="9">
        <f t="shared" si="1"/>
        <v>8.9732055510003459</v>
      </c>
      <c r="I50" s="9">
        <f t="shared" si="2"/>
        <v>70.082008144571219</v>
      </c>
      <c r="J50" s="9">
        <v>81</v>
      </c>
      <c r="K50" s="9">
        <v>10.199999999999999</v>
      </c>
      <c r="L50" s="9">
        <v>4</v>
      </c>
      <c r="M50" s="9">
        <f t="shared" si="3"/>
        <v>14.571428571428569</v>
      </c>
      <c r="N50" s="9">
        <f t="shared" si="4"/>
        <v>4.166666666666667</v>
      </c>
      <c r="O50" s="9">
        <f t="shared" si="5"/>
        <v>18.738095238095237</v>
      </c>
      <c r="P50" s="9">
        <f t="shared" si="6"/>
        <v>51.343912906475978</v>
      </c>
      <c r="Q50" s="8">
        <f t="shared" si="7"/>
        <v>62.639573745900698</v>
      </c>
    </row>
    <row r="51" spans="1:17" ht="18.75" customHeight="1" x14ac:dyDescent="0.3">
      <c r="A51" s="8" t="s">
        <v>78</v>
      </c>
      <c r="B51" s="8" t="s">
        <v>42</v>
      </c>
      <c r="C51" s="8" t="s">
        <v>128</v>
      </c>
      <c r="D51" s="5" t="s">
        <v>180</v>
      </c>
      <c r="E51" s="9">
        <v>23.467614250241819</v>
      </c>
      <c r="F51" s="9">
        <v>2.0022295655219842</v>
      </c>
      <c r="G51" s="9">
        <f t="shared" si="0"/>
        <v>58.669035625604543</v>
      </c>
      <c r="H51" s="9">
        <f t="shared" si="1"/>
        <v>8.3426231896749332</v>
      </c>
      <c r="I51" s="9">
        <f t="shared" si="2"/>
        <v>67.011658815279475</v>
      </c>
      <c r="J51" s="9">
        <v>60</v>
      </c>
      <c r="K51" s="9">
        <v>3.5</v>
      </c>
      <c r="L51" s="9">
        <v>14</v>
      </c>
      <c r="M51" s="9">
        <f t="shared" si="3"/>
        <v>5</v>
      </c>
      <c r="N51" s="9">
        <f t="shared" si="4"/>
        <v>14.583333333333334</v>
      </c>
      <c r="O51" s="9">
        <f t="shared" si="5"/>
        <v>19.583333333333336</v>
      </c>
      <c r="P51" s="9">
        <f t="shared" si="6"/>
        <v>47.428325481946139</v>
      </c>
      <c r="Q51" s="8">
        <f t="shared" si="7"/>
        <v>57.862557087974295</v>
      </c>
    </row>
    <row r="52" spans="1:17" ht="18.75" customHeight="1" x14ac:dyDescent="0.3">
      <c r="A52" s="8" t="s">
        <v>78</v>
      </c>
      <c r="B52" s="8" t="s">
        <v>43</v>
      </c>
      <c r="C52" s="8" t="s">
        <v>129</v>
      </c>
      <c r="D52" s="5" t="s">
        <v>181</v>
      </c>
      <c r="E52" s="9">
        <v>33.768753028881662</v>
      </c>
      <c r="F52" s="9">
        <v>4.4108215984791004</v>
      </c>
      <c r="G52" s="9">
        <f t="shared" si="0"/>
        <v>84.421882572204154</v>
      </c>
      <c r="H52" s="9">
        <f t="shared" si="1"/>
        <v>18.378423326996252</v>
      </c>
      <c r="I52" s="9">
        <f t="shared" si="2"/>
        <v>102.80030589920041</v>
      </c>
      <c r="J52" s="9">
        <v>93</v>
      </c>
      <c r="K52" s="9">
        <v>10.3</v>
      </c>
      <c r="L52" s="9">
        <v>20</v>
      </c>
      <c r="M52" s="9">
        <f t="shared" si="3"/>
        <v>14.714285714285714</v>
      </c>
      <c r="N52" s="9">
        <f t="shared" si="4"/>
        <v>20.833333333333332</v>
      </c>
      <c r="O52" s="9">
        <f t="shared" si="5"/>
        <v>35.547619047619044</v>
      </c>
      <c r="P52" s="9">
        <f t="shared" si="6"/>
        <v>67.252686851581359</v>
      </c>
      <c r="Q52" s="8">
        <f t="shared" si="7"/>
        <v>82.048277958929262</v>
      </c>
    </row>
    <row r="53" spans="1:17" ht="18.75" customHeight="1" x14ac:dyDescent="0.3">
      <c r="A53" s="8" t="s">
        <v>78</v>
      </c>
      <c r="B53" s="8" t="s">
        <v>43</v>
      </c>
      <c r="C53" s="8" t="s">
        <v>129</v>
      </c>
      <c r="D53" s="5" t="s">
        <v>181</v>
      </c>
      <c r="E53" s="9">
        <v>33.471898631638688</v>
      </c>
      <c r="F53" s="9">
        <v>4.3060300080267542</v>
      </c>
      <c r="G53" s="9">
        <f t="shared" si="0"/>
        <v>83.679746579096715</v>
      </c>
      <c r="H53" s="9">
        <f t="shared" si="1"/>
        <v>17.941791700111477</v>
      </c>
      <c r="I53" s="9">
        <f t="shared" si="2"/>
        <v>101.6215382792082</v>
      </c>
      <c r="J53" s="9">
        <v>97</v>
      </c>
      <c r="K53" s="9">
        <v>16.899999999999999</v>
      </c>
      <c r="L53" s="9">
        <v>28</v>
      </c>
      <c r="M53" s="9">
        <f t="shared" si="3"/>
        <v>24.142857142857139</v>
      </c>
      <c r="N53" s="9">
        <f t="shared" si="4"/>
        <v>29.166666666666668</v>
      </c>
      <c r="O53" s="9">
        <f t="shared" si="5"/>
        <v>53.30952380952381</v>
      </c>
      <c r="P53" s="9">
        <f t="shared" si="6"/>
        <v>48.312014469684385</v>
      </c>
      <c r="Q53" s="8">
        <f t="shared" si="7"/>
        <v>58.940657653014952</v>
      </c>
    </row>
    <row r="54" spans="1:17" ht="18.75" customHeight="1" x14ac:dyDescent="0.3">
      <c r="A54" s="8" t="s">
        <v>78</v>
      </c>
      <c r="B54" s="8" t="s">
        <v>44</v>
      </c>
      <c r="C54" s="8" t="s">
        <v>130</v>
      </c>
      <c r="D54" s="5" t="s">
        <v>182</v>
      </c>
      <c r="E54" s="9">
        <v>15.722793965022429</v>
      </c>
      <c r="F54" s="9">
        <v>1.3044532209913009</v>
      </c>
      <c r="G54" s="9">
        <f t="shared" si="0"/>
        <v>39.306984912556075</v>
      </c>
      <c r="H54" s="9">
        <f t="shared" si="1"/>
        <v>5.4352217541304206</v>
      </c>
      <c r="I54" s="9">
        <f t="shared" si="2"/>
        <v>44.742206666686499</v>
      </c>
      <c r="J54" s="9">
        <v>44</v>
      </c>
      <c r="K54" s="9">
        <v>2.1</v>
      </c>
      <c r="L54" s="9">
        <v>5</v>
      </c>
      <c r="M54" s="9">
        <f t="shared" si="3"/>
        <v>3</v>
      </c>
      <c r="N54" s="9">
        <f t="shared" si="4"/>
        <v>5.208333333333333</v>
      </c>
      <c r="O54" s="9">
        <f t="shared" si="5"/>
        <v>8.2083333333333321</v>
      </c>
      <c r="P54" s="9">
        <f t="shared" si="6"/>
        <v>36.533873333353171</v>
      </c>
      <c r="Q54" s="8">
        <f t="shared" si="7"/>
        <v>44.571325466690865</v>
      </c>
    </row>
    <row r="55" spans="1:17" ht="18.75" customHeight="1" x14ac:dyDescent="0.3">
      <c r="A55" s="8" t="s">
        <v>78</v>
      </c>
      <c r="B55" s="8" t="s">
        <v>44</v>
      </c>
      <c r="C55" s="8" t="s">
        <v>130</v>
      </c>
      <c r="D55" s="5" t="s">
        <v>182</v>
      </c>
      <c r="E55" s="9">
        <v>21.647920436831839</v>
      </c>
      <c r="F55" s="9">
        <v>3.9795198297755578</v>
      </c>
      <c r="G55" s="9">
        <f t="shared" si="0"/>
        <v>54.119801092079591</v>
      </c>
      <c r="H55" s="9">
        <f t="shared" si="1"/>
        <v>16.581332624064824</v>
      </c>
      <c r="I55" s="9">
        <f t="shared" si="2"/>
        <v>70.701133716144412</v>
      </c>
      <c r="J55" s="9"/>
      <c r="K55" s="9"/>
      <c r="L55" s="9"/>
      <c r="M55" s="9"/>
      <c r="N55" s="9"/>
      <c r="O55" s="9"/>
      <c r="P55" s="9"/>
      <c r="Q55" s="8"/>
    </row>
    <row r="56" spans="1:17" ht="18.75" customHeight="1" x14ac:dyDescent="0.3">
      <c r="A56" s="8" t="s">
        <v>78</v>
      </c>
      <c r="B56" s="8" t="s">
        <v>45</v>
      </c>
      <c r="C56" s="8" t="s">
        <v>131</v>
      </c>
      <c r="D56" s="5" t="s">
        <v>183</v>
      </c>
      <c r="E56" s="9">
        <v>23.301398208537751</v>
      </c>
      <c r="F56" s="9">
        <v>2.6655562086665472</v>
      </c>
      <c r="G56" s="9">
        <f t="shared" si="0"/>
        <v>58.253495521344384</v>
      </c>
      <c r="H56" s="9">
        <f t="shared" si="1"/>
        <v>11.106484202777279</v>
      </c>
      <c r="I56" s="9">
        <f t="shared" si="2"/>
        <v>69.359979724121658</v>
      </c>
      <c r="J56" s="9">
        <v>93</v>
      </c>
      <c r="K56" s="9">
        <v>2.2999999999999998</v>
      </c>
      <c r="L56" s="9">
        <v>10</v>
      </c>
      <c r="M56" s="9">
        <f t="shared" si="3"/>
        <v>3.2857142857142851</v>
      </c>
      <c r="N56" s="9">
        <f t="shared" si="4"/>
        <v>10.416666666666666</v>
      </c>
      <c r="O56" s="9">
        <f t="shared" si="5"/>
        <v>13.702380952380951</v>
      </c>
      <c r="P56" s="9">
        <f t="shared" si="6"/>
        <v>55.657598771740709</v>
      </c>
      <c r="Q56" s="8">
        <f t="shared" si="7"/>
        <v>67.90227050152366</v>
      </c>
    </row>
    <row r="57" spans="1:17" ht="18.75" customHeight="1" x14ac:dyDescent="0.3">
      <c r="A57" s="8" t="s">
        <v>78</v>
      </c>
      <c r="B57" s="8" t="s">
        <v>46</v>
      </c>
      <c r="C57" s="8" t="s">
        <v>132</v>
      </c>
      <c r="D57" s="5" t="s">
        <v>184</v>
      </c>
      <c r="E57" s="9">
        <v>11.68829595520141</v>
      </c>
      <c r="F57" s="9">
        <v>1.127978981639999</v>
      </c>
      <c r="G57" s="9">
        <f t="shared" si="0"/>
        <v>29.220739888003521</v>
      </c>
      <c r="H57" s="9">
        <f t="shared" si="1"/>
        <v>4.6999124234999963</v>
      </c>
      <c r="I57" s="9">
        <f t="shared" si="2"/>
        <v>33.920652311503517</v>
      </c>
      <c r="J57" s="9">
        <v>52</v>
      </c>
      <c r="K57" s="9">
        <v>1.5</v>
      </c>
      <c r="L57" s="9">
        <v>3</v>
      </c>
      <c r="M57" s="9">
        <f t="shared" si="3"/>
        <v>2.1428571428571428</v>
      </c>
      <c r="N57" s="9">
        <f t="shared" si="4"/>
        <v>3.125</v>
      </c>
      <c r="O57" s="9">
        <f t="shared" si="5"/>
        <v>5.2678571428571423</v>
      </c>
      <c r="P57" s="9">
        <f t="shared" si="6"/>
        <v>28.652795168646374</v>
      </c>
      <c r="Q57" s="8">
        <f t="shared" si="7"/>
        <v>34.956410105748574</v>
      </c>
    </row>
    <row r="58" spans="1:17" ht="18.75" customHeight="1" x14ac:dyDescent="0.3">
      <c r="A58" s="8" t="s">
        <v>78</v>
      </c>
      <c r="B58" s="8" t="s">
        <v>47</v>
      </c>
      <c r="C58" s="8" t="s">
        <v>133</v>
      </c>
      <c r="D58" s="5" t="s">
        <v>185</v>
      </c>
      <c r="E58" s="9">
        <v>12.57581881423893</v>
      </c>
      <c r="F58" s="9">
        <v>2.2478086764239888</v>
      </c>
      <c r="G58" s="9">
        <f t="shared" si="0"/>
        <v>31.439547035597325</v>
      </c>
      <c r="H58" s="9">
        <f t="shared" si="1"/>
        <v>9.3658694850999531</v>
      </c>
      <c r="I58" s="9">
        <f t="shared" si="2"/>
        <v>40.805416520697278</v>
      </c>
      <c r="J58" s="9">
        <v>45</v>
      </c>
      <c r="K58" s="9">
        <v>2.5</v>
      </c>
      <c r="L58" s="9">
        <v>7</v>
      </c>
      <c r="M58" s="9">
        <f t="shared" si="3"/>
        <v>3.5714285714285716</v>
      </c>
      <c r="N58" s="9">
        <f t="shared" si="4"/>
        <v>7.291666666666667</v>
      </c>
      <c r="O58" s="9">
        <f t="shared" si="5"/>
        <v>10.863095238095239</v>
      </c>
      <c r="P58" s="9">
        <f t="shared" si="6"/>
        <v>29.942321282602038</v>
      </c>
      <c r="Q58" s="8">
        <f t="shared" si="7"/>
        <v>36.529631964774488</v>
      </c>
    </row>
    <row r="59" spans="1:17" ht="18.75" customHeight="1" x14ac:dyDescent="0.3">
      <c r="A59" s="8" t="s">
        <v>78</v>
      </c>
      <c r="B59" s="8" t="s">
        <v>48</v>
      </c>
      <c r="C59" s="8" t="s">
        <v>134</v>
      </c>
      <c r="D59" s="5"/>
      <c r="E59" s="9">
        <v>23.18038959383038</v>
      </c>
      <c r="F59" s="9">
        <v>2.9331940962232039</v>
      </c>
      <c r="G59" s="9">
        <f t="shared" si="0"/>
        <v>57.950973984575953</v>
      </c>
      <c r="H59" s="9">
        <f t="shared" si="1"/>
        <v>12.221642067596683</v>
      </c>
      <c r="I59" s="9">
        <f t="shared" si="2"/>
        <v>70.172616052172629</v>
      </c>
      <c r="J59" s="9">
        <v>80</v>
      </c>
      <c r="K59" s="9">
        <v>2.7</v>
      </c>
      <c r="L59" s="9">
        <v>9</v>
      </c>
      <c r="M59" s="9">
        <f t="shared" si="3"/>
        <v>3.8571428571428572</v>
      </c>
      <c r="N59" s="9">
        <f t="shared" si="4"/>
        <v>9.375</v>
      </c>
      <c r="O59" s="9">
        <f t="shared" si="5"/>
        <v>13.232142857142858</v>
      </c>
      <c r="P59" s="9">
        <f t="shared" si="6"/>
        <v>56.940473195029767</v>
      </c>
      <c r="Q59" s="8">
        <f t="shared" si="7"/>
        <v>69.467377297936324</v>
      </c>
    </row>
    <row r="60" spans="1:17" ht="18.75" customHeight="1" x14ac:dyDescent="0.3">
      <c r="A60" s="8" t="s">
        <v>78</v>
      </c>
      <c r="B60" s="8" t="s">
        <v>49</v>
      </c>
      <c r="C60" s="8" t="s">
        <v>135</v>
      </c>
      <c r="D60" s="5" t="s">
        <v>182</v>
      </c>
      <c r="E60" s="9">
        <v>15.61653736565582</v>
      </c>
      <c r="F60" s="9">
        <v>1.3288014648784989</v>
      </c>
      <c r="G60" s="9">
        <f t="shared" si="0"/>
        <v>39.041343414139547</v>
      </c>
      <c r="H60" s="9">
        <f t="shared" si="1"/>
        <v>5.5366727703270788</v>
      </c>
      <c r="I60" s="9">
        <f t="shared" si="2"/>
        <v>44.578016184466627</v>
      </c>
      <c r="J60" s="9">
        <v>38</v>
      </c>
      <c r="K60" s="9">
        <v>2.2000000000000002</v>
      </c>
      <c r="L60" s="9">
        <v>4</v>
      </c>
      <c r="M60" s="9">
        <f t="shared" si="3"/>
        <v>3.1428571428571432</v>
      </c>
      <c r="N60" s="9">
        <f t="shared" si="4"/>
        <v>4.166666666666667</v>
      </c>
      <c r="O60" s="9">
        <f t="shared" si="5"/>
        <v>7.3095238095238102</v>
      </c>
      <c r="P60" s="9">
        <f t="shared" si="6"/>
        <v>37.268492374942817</v>
      </c>
      <c r="Q60" s="8">
        <f t="shared" si="7"/>
        <v>45.467560697430237</v>
      </c>
    </row>
    <row r="61" spans="1:17" ht="18.75" customHeight="1" x14ac:dyDescent="0.3">
      <c r="A61" s="8" t="s">
        <v>78</v>
      </c>
      <c r="B61" s="8" t="s">
        <v>50</v>
      </c>
      <c r="C61" s="8" t="s">
        <v>136</v>
      </c>
      <c r="D61" s="5" t="s">
        <v>186</v>
      </c>
      <c r="E61" s="9">
        <v>13.429465099180399</v>
      </c>
      <c r="F61" s="9">
        <v>1.597331729603201</v>
      </c>
      <c r="G61" s="9">
        <f t="shared" si="0"/>
        <v>33.573662747950998</v>
      </c>
      <c r="H61" s="9">
        <f t="shared" si="1"/>
        <v>6.655548873346671</v>
      </c>
      <c r="I61" s="9">
        <f t="shared" si="2"/>
        <v>40.229211621297665</v>
      </c>
      <c r="J61" s="9">
        <v>38</v>
      </c>
      <c r="K61" s="9">
        <v>2.2999999999999998</v>
      </c>
      <c r="L61" s="9">
        <v>2</v>
      </c>
      <c r="M61" s="9">
        <f t="shared" si="3"/>
        <v>3.2857142857142851</v>
      </c>
      <c r="N61" s="9">
        <f t="shared" si="4"/>
        <v>2.0833333333333335</v>
      </c>
      <c r="O61" s="9">
        <f t="shared" si="5"/>
        <v>5.3690476190476186</v>
      </c>
      <c r="P61" s="9">
        <f t="shared" si="6"/>
        <v>34.860164002250045</v>
      </c>
      <c r="Q61" s="8">
        <f t="shared" si="7"/>
        <v>42.529400082745049</v>
      </c>
    </row>
    <row r="62" spans="1:17" ht="18.75" customHeight="1" x14ac:dyDescent="0.3">
      <c r="A62" s="8" t="s">
        <v>78</v>
      </c>
      <c r="B62" s="8" t="s">
        <v>51</v>
      </c>
      <c r="C62" s="8" t="s">
        <v>137</v>
      </c>
      <c r="D62" s="5" t="s">
        <v>182</v>
      </c>
      <c r="E62" s="9">
        <v>14.523325982085259</v>
      </c>
      <c r="F62" s="9">
        <v>1.266913428488712</v>
      </c>
      <c r="G62" s="9">
        <f t="shared" si="0"/>
        <v>36.308314955213149</v>
      </c>
      <c r="H62" s="9">
        <f t="shared" si="1"/>
        <v>5.2788059520362998</v>
      </c>
      <c r="I62" s="9">
        <f t="shared" si="2"/>
        <v>41.587120907249449</v>
      </c>
      <c r="J62" s="9"/>
      <c r="K62" s="9"/>
      <c r="L62" s="9"/>
      <c r="M62" s="9"/>
      <c r="N62" s="9"/>
      <c r="O62" s="9"/>
      <c r="P62" s="9"/>
      <c r="Q62" s="8"/>
    </row>
    <row r="63" spans="1:17" ht="18.75" customHeight="1" x14ac:dyDescent="0.3">
      <c r="A63" s="8" t="s">
        <v>78</v>
      </c>
      <c r="B63" s="8" t="s">
        <v>52</v>
      </c>
      <c r="C63" s="8" t="s">
        <v>138</v>
      </c>
      <c r="D63" s="5"/>
      <c r="E63" s="9">
        <v>23.0886279510494</v>
      </c>
      <c r="F63" s="9">
        <v>2.0888142804532088</v>
      </c>
      <c r="G63" s="9">
        <f t="shared" si="0"/>
        <v>57.721569877623494</v>
      </c>
      <c r="H63" s="9">
        <f t="shared" si="1"/>
        <v>8.7033928352217043</v>
      </c>
      <c r="I63" s="9">
        <f t="shared" si="2"/>
        <v>66.4249627128452</v>
      </c>
      <c r="J63" s="9">
        <v>63</v>
      </c>
      <c r="K63" s="9">
        <v>2.9</v>
      </c>
      <c r="L63" s="9">
        <v>14</v>
      </c>
      <c r="M63" s="9">
        <f t="shared" si="3"/>
        <v>4.1428571428571432</v>
      </c>
      <c r="N63" s="9">
        <f t="shared" si="4"/>
        <v>14.583333333333334</v>
      </c>
      <c r="O63" s="9">
        <f t="shared" si="5"/>
        <v>18.726190476190478</v>
      </c>
      <c r="P63" s="9">
        <f t="shared" si="6"/>
        <v>47.698772236654719</v>
      </c>
      <c r="Q63" s="8">
        <f t="shared" si="7"/>
        <v>58.192502128718758</v>
      </c>
    </row>
    <row r="64" spans="1:17" ht="18.75" customHeight="1" x14ac:dyDescent="0.3">
      <c r="A64" s="8" t="s">
        <v>78</v>
      </c>
      <c r="B64" s="8" t="s">
        <v>53</v>
      </c>
      <c r="C64" s="8" t="s">
        <v>139</v>
      </c>
      <c r="D64" s="5" t="s">
        <v>183</v>
      </c>
      <c r="E64" s="9">
        <v>22.448230981573989</v>
      </c>
      <c r="F64" s="9">
        <v>2.7536581563731151</v>
      </c>
      <c r="G64" s="9">
        <f t="shared" si="0"/>
        <v>56.12057745393497</v>
      </c>
      <c r="H64" s="9">
        <f t="shared" si="1"/>
        <v>11.473575651554647</v>
      </c>
      <c r="I64" s="9">
        <f t="shared" si="2"/>
        <v>67.594153105489625</v>
      </c>
      <c r="J64" s="9">
        <v>81</v>
      </c>
      <c r="K64" s="9">
        <v>2.5</v>
      </c>
      <c r="L64" s="9">
        <v>10</v>
      </c>
      <c r="M64" s="9">
        <f t="shared" si="3"/>
        <v>3.5714285714285716</v>
      </c>
      <c r="N64" s="9">
        <f t="shared" si="4"/>
        <v>10.416666666666666</v>
      </c>
      <c r="O64" s="9">
        <f t="shared" si="5"/>
        <v>13.988095238095237</v>
      </c>
      <c r="P64" s="9">
        <f t="shared" si="6"/>
        <v>53.606057867394384</v>
      </c>
      <c r="Q64" s="8">
        <f t="shared" si="7"/>
        <v>65.399390598221146</v>
      </c>
    </row>
    <row r="65" spans="1:17" ht="18.75" customHeight="1" x14ac:dyDescent="0.3">
      <c r="A65" s="8" t="s">
        <v>78</v>
      </c>
      <c r="B65" s="8" t="s">
        <v>53</v>
      </c>
      <c r="C65" s="8" t="s">
        <v>139</v>
      </c>
      <c r="D65" s="5" t="s">
        <v>183</v>
      </c>
      <c r="E65" s="9">
        <v>22.004890850017961</v>
      </c>
      <c r="F65" s="9">
        <v>2.7240158724280792</v>
      </c>
      <c r="G65" s="9">
        <f t="shared" si="0"/>
        <v>55.012227125044902</v>
      </c>
      <c r="H65" s="9">
        <f t="shared" si="1"/>
        <v>11.350066135116997</v>
      </c>
      <c r="I65" s="9">
        <f t="shared" si="2"/>
        <v>66.362293260161891</v>
      </c>
      <c r="J65" s="9">
        <v>66</v>
      </c>
      <c r="K65" s="9">
        <v>2.2000000000000002</v>
      </c>
      <c r="L65" s="9">
        <v>8</v>
      </c>
      <c r="M65" s="9">
        <f t="shared" si="3"/>
        <v>3.1428571428571432</v>
      </c>
      <c r="N65" s="9">
        <f t="shared" si="4"/>
        <v>8.3333333333333339</v>
      </c>
      <c r="O65" s="9">
        <f t="shared" si="5"/>
        <v>11.476190476190478</v>
      </c>
      <c r="P65" s="9">
        <f t="shared" si="6"/>
        <v>54.88610278397141</v>
      </c>
      <c r="Q65" s="8">
        <f t="shared" si="7"/>
        <v>66.961045396445115</v>
      </c>
    </row>
    <row r="66" spans="1:17" ht="18.75" customHeight="1" x14ac:dyDescent="0.3">
      <c r="A66" s="8" t="s">
        <v>78</v>
      </c>
      <c r="B66" s="8" t="s">
        <v>53</v>
      </c>
      <c r="C66" s="8" t="s">
        <v>139</v>
      </c>
      <c r="D66" s="5" t="s">
        <v>183</v>
      </c>
      <c r="E66" s="9">
        <v>22.26730195889127</v>
      </c>
      <c r="F66" s="9">
        <v>2.557726293092474</v>
      </c>
      <c r="G66" s="9">
        <f t="shared" si="0"/>
        <v>55.668254897228181</v>
      </c>
      <c r="H66" s="9">
        <f t="shared" si="1"/>
        <v>10.657192887885309</v>
      </c>
      <c r="I66" s="9">
        <f t="shared" si="2"/>
        <v>66.325447785113482</v>
      </c>
      <c r="J66" s="9">
        <v>70</v>
      </c>
      <c r="K66" s="9">
        <v>2.4</v>
      </c>
      <c r="L66" s="9">
        <v>8</v>
      </c>
      <c r="M66" s="9">
        <f t="shared" si="3"/>
        <v>3.4285714285714284</v>
      </c>
      <c r="N66" s="9">
        <f t="shared" si="4"/>
        <v>8.3333333333333339</v>
      </c>
      <c r="O66" s="9">
        <f t="shared" si="5"/>
        <v>11.761904761904763</v>
      </c>
      <c r="P66" s="9">
        <f t="shared" si="6"/>
        <v>54.563543023208723</v>
      </c>
      <c r="Q66" s="8">
        <f t="shared" si="7"/>
        <v>66.567522488314637</v>
      </c>
    </row>
    <row r="67" spans="1:17" ht="18.75" customHeight="1" x14ac:dyDescent="0.3">
      <c r="A67" s="8" t="s">
        <v>78</v>
      </c>
      <c r="B67" s="8" t="s">
        <v>54</v>
      </c>
      <c r="C67" s="8" t="s">
        <v>140</v>
      </c>
      <c r="D67" s="5" t="s">
        <v>182</v>
      </c>
      <c r="E67" s="9">
        <v>14.347146557169189</v>
      </c>
      <c r="F67" s="9">
        <v>1.3486579411847139</v>
      </c>
      <c r="G67" s="9">
        <f t="shared" ref="G67:G130" si="8">E67*50/20</f>
        <v>35.867866392922977</v>
      </c>
      <c r="H67" s="9">
        <f t="shared" ref="H67:H130" si="9">F67*50/12</f>
        <v>5.6194080882696413</v>
      </c>
      <c r="I67" s="9">
        <f t="shared" ref="I67:I130" si="10">SUM(G67:H67)</f>
        <v>41.487274481192621</v>
      </c>
      <c r="J67" s="9">
        <v>50</v>
      </c>
      <c r="K67" s="9">
        <v>3.9</v>
      </c>
      <c r="L67" s="9">
        <v>5</v>
      </c>
      <c r="M67" s="9">
        <f t="shared" ref="M67:M130" si="11">K67*50/35</f>
        <v>5.5714285714285712</v>
      </c>
      <c r="N67" s="9">
        <f t="shared" ref="N67:N130" si="12">L67*50/48</f>
        <v>5.208333333333333</v>
      </c>
      <c r="O67" s="9">
        <f t="shared" ref="O67:O130" si="13">SUM(M67:N67)</f>
        <v>10.779761904761905</v>
      </c>
      <c r="P67" s="9">
        <f t="shared" ref="P67:P130" si="14">I67-O67</f>
        <v>30.707512576430716</v>
      </c>
      <c r="Q67" s="8">
        <f t="shared" ref="Q67:Q130" si="15">P67*61/50</f>
        <v>37.463165343245471</v>
      </c>
    </row>
    <row r="68" spans="1:17" ht="18.75" customHeight="1" x14ac:dyDescent="0.3">
      <c r="A68" s="8" t="s">
        <v>78</v>
      </c>
      <c r="B68" s="8" t="s">
        <v>54</v>
      </c>
      <c r="C68" s="8" t="s">
        <v>140</v>
      </c>
      <c r="D68" s="5" t="s">
        <v>182</v>
      </c>
      <c r="E68" s="9">
        <v>13.572939879059071</v>
      </c>
      <c r="F68" s="9">
        <v>1.587646185937718</v>
      </c>
      <c r="G68" s="9">
        <f t="shared" si="8"/>
        <v>33.932349697647673</v>
      </c>
      <c r="H68" s="9">
        <f t="shared" si="9"/>
        <v>6.6151924414071575</v>
      </c>
      <c r="I68" s="9">
        <f t="shared" si="10"/>
        <v>40.547542139054833</v>
      </c>
      <c r="J68" s="9">
        <v>53</v>
      </c>
      <c r="K68" s="9">
        <v>2.7</v>
      </c>
      <c r="L68" s="9">
        <v>5</v>
      </c>
      <c r="M68" s="9">
        <f t="shared" si="11"/>
        <v>3.8571428571428572</v>
      </c>
      <c r="N68" s="9">
        <f t="shared" si="12"/>
        <v>5.208333333333333</v>
      </c>
      <c r="O68" s="9">
        <f t="shared" si="13"/>
        <v>9.0654761904761898</v>
      </c>
      <c r="P68" s="9">
        <f t="shared" si="14"/>
        <v>31.482065948578644</v>
      </c>
      <c r="Q68" s="8">
        <f t="shared" si="15"/>
        <v>38.408120457265944</v>
      </c>
    </row>
    <row r="69" spans="1:17" ht="18.75" customHeight="1" x14ac:dyDescent="0.3">
      <c r="A69" s="8" t="s">
        <v>78</v>
      </c>
      <c r="B69" s="8" t="s">
        <v>54</v>
      </c>
      <c r="C69" s="8" t="s">
        <v>140</v>
      </c>
      <c r="D69" s="5" t="s">
        <v>182</v>
      </c>
      <c r="E69" s="9">
        <v>14.28207809770943</v>
      </c>
      <c r="F69" s="9">
        <v>1.4797934887385371</v>
      </c>
      <c r="G69" s="9">
        <f t="shared" si="8"/>
        <v>35.705195244273575</v>
      </c>
      <c r="H69" s="9">
        <f t="shared" si="9"/>
        <v>6.1658062030772385</v>
      </c>
      <c r="I69" s="9">
        <f t="shared" si="10"/>
        <v>41.871001447350814</v>
      </c>
      <c r="J69" s="9">
        <v>45</v>
      </c>
      <c r="K69" s="9">
        <v>2.4</v>
      </c>
      <c r="L69" s="9">
        <v>3</v>
      </c>
      <c r="M69" s="9">
        <f t="shared" si="11"/>
        <v>3.4285714285714284</v>
      </c>
      <c r="N69" s="9">
        <f t="shared" si="12"/>
        <v>3.125</v>
      </c>
      <c r="O69" s="9">
        <f t="shared" si="13"/>
        <v>6.5535714285714288</v>
      </c>
      <c r="P69" s="9">
        <f t="shared" si="14"/>
        <v>35.317430018779383</v>
      </c>
      <c r="Q69" s="8">
        <f t="shared" si="15"/>
        <v>43.087264622910844</v>
      </c>
    </row>
    <row r="70" spans="1:17" ht="18.75" customHeight="1" x14ac:dyDescent="0.3">
      <c r="A70" s="8" t="s">
        <v>78</v>
      </c>
      <c r="B70" s="8" t="s">
        <v>55</v>
      </c>
      <c r="C70" s="8" t="s">
        <v>141</v>
      </c>
      <c r="D70" s="5" t="s">
        <v>187</v>
      </c>
      <c r="E70" s="9">
        <v>13.98344367953413</v>
      </c>
      <c r="F70" s="9">
        <v>2.1157075272569901</v>
      </c>
      <c r="G70" s="9">
        <f t="shared" si="8"/>
        <v>34.958609198835326</v>
      </c>
      <c r="H70" s="9">
        <f t="shared" si="9"/>
        <v>8.8154480302374587</v>
      </c>
      <c r="I70" s="9">
        <f t="shared" si="10"/>
        <v>43.774057229072781</v>
      </c>
      <c r="J70" s="9">
        <v>42</v>
      </c>
      <c r="K70" s="9">
        <v>4.5999999999999996</v>
      </c>
      <c r="L70" s="9">
        <v>3</v>
      </c>
      <c r="M70" s="9">
        <f t="shared" si="11"/>
        <v>6.5714285714285703</v>
      </c>
      <c r="N70" s="9">
        <f t="shared" si="12"/>
        <v>3.125</v>
      </c>
      <c r="O70" s="9">
        <f t="shared" si="13"/>
        <v>9.6964285714285694</v>
      </c>
      <c r="P70" s="9">
        <f t="shared" si="14"/>
        <v>34.077628657644212</v>
      </c>
      <c r="Q70" s="8">
        <f t="shared" si="15"/>
        <v>41.574706962325934</v>
      </c>
    </row>
    <row r="71" spans="1:17" ht="18.75" customHeight="1" x14ac:dyDescent="0.3">
      <c r="A71" s="8" t="s">
        <v>78</v>
      </c>
      <c r="B71" s="8" t="s">
        <v>56</v>
      </c>
      <c r="C71" s="8" t="s">
        <v>142</v>
      </c>
      <c r="D71" s="5" t="s">
        <v>188</v>
      </c>
      <c r="E71" s="9">
        <v>18.87989365602817</v>
      </c>
      <c r="F71" s="9">
        <v>3.1612026899453758</v>
      </c>
      <c r="G71" s="9">
        <f t="shared" si="8"/>
        <v>47.199734140070419</v>
      </c>
      <c r="H71" s="9">
        <f t="shared" si="9"/>
        <v>13.171677874772399</v>
      </c>
      <c r="I71" s="9">
        <f t="shared" si="10"/>
        <v>60.371412014842818</v>
      </c>
      <c r="J71" s="9">
        <v>58</v>
      </c>
      <c r="K71" s="9">
        <v>11.8</v>
      </c>
      <c r="L71" s="9">
        <v>3</v>
      </c>
      <c r="M71" s="9">
        <f t="shared" si="11"/>
        <v>16.857142857142858</v>
      </c>
      <c r="N71" s="9">
        <f t="shared" si="12"/>
        <v>3.125</v>
      </c>
      <c r="O71" s="9">
        <f t="shared" si="13"/>
        <v>19.982142857142858</v>
      </c>
      <c r="P71" s="9">
        <f t="shared" si="14"/>
        <v>40.389269157699957</v>
      </c>
      <c r="Q71" s="8">
        <f t="shared" si="15"/>
        <v>49.274908372393945</v>
      </c>
    </row>
    <row r="72" spans="1:17" ht="18.75" customHeight="1" x14ac:dyDescent="0.3">
      <c r="A72" s="8" t="s">
        <v>78</v>
      </c>
      <c r="B72" s="8" t="s">
        <v>57</v>
      </c>
      <c r="C72" s="8" t="s">
        <v>143</v>
      </c>
      <c r="D72" s="5" t="s">
        <v>189</v>
      </c>
      <c r="E72" s="9">
        <v>75.011978295763413</v>
      </c>
      <c r="F72" s="9">
        <v>12.57054165947271</v>
      </c>
      <c r="G72" s="9">
        <f t="shared" si="8"/>
        <v>187.52994573940853</v>
      </c>
      <c r="H72" s="9">
        <f t="shared" si="9"/>
        <v>52.377256914469626</v>
      </c>
      <c r="I72" s="9">
        <f t="shared" si="10"/>
        <v>239.90720265387816</v>
      </c>
      <c r="J72" s="9">
        <v>230</v>
      </c>
      <c r="K72" s="9">
        <v>24.7</v>
      </c>
      <c r="L72" s="9">
        <v>23</v>
      </c>
      <c r="M72" s="9">
        <f t="shared" si="11"/>
        <v>35.285714285714285</v>
      </c>
      <c r="N72" s="9">
        <f t="shared" si="12"/>
        <v>23.958333333333332</v>
      </c>
      <c r="O72" s="9">
        <f t="shared" si="13"/>
        <v>59.24404761904762</v>
      </c>
      <c r="P72" s="9">
        <f t="shared" si="14"/>
        <v>180.66315503483054</v>
      </c>
      <c r="Q72" s="8">
        <f t="shared" si="15"/>
        <v>220.40904914249325</v>
      </c>
    </row>
    <row r="73" spans="1:17" ht="18.75" customHeight="1" x14ac:dyDescent="0.3">
      <c r="A73" s="8" t="s">
        <v>78</v>
      </c>
      <c r="B73" s="8" t="s">
        <v>57</v>
      </c>
      <c r="C73" s="8" t="s">
        <v>143</v>
      </c>
      <c r="D73" s="5" t="s">
        <v>189</v>
      </c>
      <c r="E73" s="9">
        <v>77.874434616533421</v>
      </c>
      <c r="F73" s="9">
        <v>12.911489892646999</v>
      </c>
      <c r="G73" s="9">
        <f t="shared" si="8"/>
        <v>194.68608654133354</v>
      </c>
      <c r="H73" s="9">
        <f t="shared" si="9"/>
        <v>53.797874552695838</v>
      </c>
      <c r="I73" s="9">
        <f t="shared" si="10"/>
        <v>248.48396109402938</v>
      </c>
      <c r="J73" s="9">
        <v>297</v>
      </c>
      <c r="K73" s="9">
        <v>28.9</v>
      </c>
      <c r="L73" s="9">
        <v>26</v>
      </c>
      <c r="M73" s="9">
        <f t="shared" si="11"/>
        <v>41.285714285714285</v>
      </c>
      <c r="N73" s="9">
        <f t="shared" si="12"/>
        <v>27.083333333333332</v>
      </c>
      <c r="O73" s="9">
        <f t="shared" si="13"/>
        <v>68.36904761904762</v>
      </c>
      <c r="P73" s="9">
        <f t="shared" si="14"/>
        <v>180.11491347498176</v>
      </c>
      <c r="Q73" s="8">
        <f t="shared" si="15"/>
        <v>219.74019443947773</v>
      </c>
    </row>
    <row r="74" spans="1:17" ht="18.75" customHeight="1" x14ac:dyDescent="0.3">
      <c r="A74" s="8" t="s">
        <v>78</v>
      </c>
      <c r="B74" s="8" t="s">
        <v>57</v>
      </c>
      <c r="C74" s="8" t="s">
        <v>143</v>
      </c>
      <c r="D74" s="5" t="s">
        <v>189</v>
      </c>
      <c r="E74" s="9">
        <v>84.024635034898097</v>
      </c>
      <c r="F74" s="9">
        <v>13.690678469088891</v>
      </c>
      <c r="G74" s="9">
        <f t="shared" si="8"/>
        <v>210.06158758724524</v>
      </c>
      <c r="H74" s="9">
        <f t="shared" si="9"/>
        <v>57.044493621203713</v>
      </c>
      <c r="I74" s="9">
        <f t="shared" si="10"/>
        <v>267.10608120844893</v>
      </c>
      <c r="J74" s="9">
        <v>264</v>
      </c>
      <c r="K74" s="9">
        <v>32.5</v>
      </c>
      <c r="L74" s="9">
        <v>25</v>
      </c>
      <c r="M74" s="9">
        <f t="shared" si="11"/>
        <v>46.428571428571431</v>
      </c>
      <c r="N74" s="9">
        <f t="shared" si="12"/>
        <v>26.041666666666668</v>
      </c>
      <c r="O74" s="9">
        <f t="shared" si="13"/>
        <v>72.470238095238102</v>
      </c>
      <c r="P74" s="9">
        <f t="shared" si="14"/>
        <v>194.63584311321083</v>
      </c>
      <c r="Q74" s="8">
        <f t="shared" si="15"/>
        <v>237.45572859811719</v>
      </c>
    </row>
    <row r="75" spans="1:17" ht="18.75" customHeight="1" x14ac:dyDescent="0.3">
      <c r="A75" s="8" t="s">
        <v>78</v>
      </c>
      <c r="B75" s="8" t="s">
        <v>57</v>
      </c>
      <c r="C75" s="8" t="s">
        <v>143</v>
      </c>
      <c r="D75" s="5" t="s">
        <v>189</v>
      </c>
      <c r="E75" s="9">
        <v>79.526454297533505</v>
      </c>
      <c r="F75" s="9">
        <v>13.015754659272281</v>
      </c>
      <c r="G75" s="9">
        <f t="shared" si="8"/>
        <v>198.81613574383374</v>
      </c>
      <c r="H75" s="9">
        <f t="shared" si="9"/>
        <v>54.232311080301173</v>
      </c>
      <c r="I75" s="9">
        <f t="shared" si="10"/>
        <v>253.04844682413491</v>
      </c>
      <c r="J75" s="9">
        <v>245</v>
      </c>
      <c r="K75" s="9">
        <v>30</v>
      </c>
      <c r="L75" s="9">
        <v>25</v>
      </c>
      <c r="M75" s="9">
        <f t="shared" si="11"/>
        <v>42.857142857142854</v>
      </c>
      <c r="N75" s="9">
        <f t="shared" si="12"/>
        <v>26.041666666666668</v>
      </c>
      <c r="O75" s="9">
        <f t="shared" si="13"/>
        <v>68.898809523809518</v>
      </c>
      <c r="P75" s="9">
        <f t="shared" si="14"/>
        <v>184.1496373003254</v>
      </c>
      <c r="Q75" s="8">
        <f t="shared" si="15"/>
        <v>224.66255750639698</v>
      </c>
    </row>
    <row r="76" spans="1:17" ht="18.75" customHeight="1" x14ac:dyDescent="0.3">
      <c r="A76" s="8" t="s">
        <v>78</v>
      </c>
      <c r="B76" s="8" t="s">
        <v>57</v>
      </c>
      <c r="C76" s="8" t="s">
        <v>143</v>
      </c>
      <c r="D76" s="5" t="s">
        <v>189</v>
      </c>
      <c r="E76" s="9">
        <v>80.096818927021388</v>
      </c>
      <c r="F76" s="9">
        <v>12.824434330104211</v>
      </c>
      <c r="G76" s="9">
        <f t="shared" si="8"/>
        <v>200.24204731755347</v>
      </c>
      <c r="H76" s="9">
        <f t="shared" si="9"/>
        <v>53.435143042100883</v>
      </c>
      <c r="I76" s="9">
        <f t="shared" si="10"/>
        <v>253.67719035965436</v>
      </c>
      <c r="J76" s="9">
        <v>254</v>
      </c>
      <c r="K76" s="9">
        <v>31.8</v>
      </c>
      <c r="L76" s="9">
        <v>25</v>
      </c>
      <c r="M76" s="9">
        <f t="shared" si="11"/>
        <v>45.428571428571431</v>
      </c>
      <c r="N76" s="9">
        <f t="shared" si="12"/>
        <v>26.041666666666668</v>
      </c>
      <c r="O76" s="9">
        <f t="shared" si="13"/>
        <v>71.470238095238102</v>
      </c>
      <c r="P76" s="9">
        <f t="shared" si="14"/>
        <v>182.20695226441626</v>
      </c>
      <c r="Q76" s="8">
        <f t="shared" si="15"/>
        <v>222.29248176258784</v>
      </c>
    </row>
    <row r="77" spans="1:17" ht="18.75" customHeight="1" x14ac:dyDescent="0.3">
      <c r="A77" s="8" t="s">
        <v>78</v>
      </c>
      <c r="B77" s="8" t="s">
        <v>57</v>
      </c>
      <c r="C77" s="8" t="s">
        <v>143</v>
      </c>
      <c r="D77" s="5" t="s">
        <v>189</v>
      </c>
      <c r="E77" s="9">
        <v>83.203441781640379</v>
      </c>
      <c r="F77" s="9">
        <v>13.247262678508219</v>
      </c>
      <c r="G77" s="9">
        <f t="shared" si="8"/>
        <v>208.00860445410095</v>
      </c>
      <c r="H77" s="9">
        <f t="shared" si="9"/>
        <v>55.196927827117577</v>
      </c>
      <c r="I77" s="9">
        <f t="shared" si="10"/>
        <v>263.20553228121855</v>
      </c>
      <c r="J77" s="9">
        <v>248</v>
      </c>
      <c r="K77" s="9">
        <v>33.299999999999997</v>
      </c>
      <c r="L77" s="9">
        <v>25</v>
      </c>
      <c r="M77" s="9">
        <f t="shared" si="11"/>
        <v>47.571428571428562</v>
      </c>
      <c r="N77" s="9">
        <f t="shared" si="12"/>
        <v>26.041666666666668</v>
      </c>
      <c r="O77" s="9">
        <f t="shared" si="13"/>
        <v>73.613095238095227</v>
      </c>
      <c r="P77" s="9">
        <f t="shared" si="14"/>
        <v>189.59243704312331</v>
      </c>
      <c r="Q77" s="8">
        <f t="shared" si="15"/>
        <v>231.30277319261043</v>
      </c>
    </row>
    <row r="78" spans="1:17" ht="18.75" customHeight="1" x14ac:dyDescent="0.3">
      <c r="A78" s="8" t="s">
        <v>78</v>
      </c>
      <c r="B78" s="8" t="s">
        <v>58</v>
      </c>
      <c r="C78" s="8" t="s">
        <v>144</v>
      </c>
      <c r="D78" s="5" t="s">
        <v>190</v>
      </c>
      <c r="E78" s="9">
        <v>29.68946769217585</v>
      </c>
      <c r="F78" s="9">
        <v>3.8042990063613038</v>
      </c>
      <c r="G78" s="9">
        <f t="shared" si="8"/>
        <v>74.223669230439626</v>
      </c>
      <c r="H78" s="9">
        <f t="shared" si="9"/>
        <v>15.851245859838764</v>
      </c>
      <c r="I78" s="9">
        <f t="shared" si="10"/>
        <v>90.074915090278395</v>
      </c>
      <c r="J78" s="9"/>
      <c r="K78" s="9"/>
      <c r="L78" s="9"/>
      <c r="M78" s="9"/>
      <c r="N78" s="9"/>
      <c r="O78" s="9"/>
      <c r="P78" s="9"/>
      <c r="Q78" s="8"/>
    </row>
    <row r="79" spans="1:17" ht="18.75" customHeight="1" x14ac:dyDescent="0.3">
      <c r="A79" s="8" t="s">
        <v>78</v>
      </c>
      <c r="B79" s="8" t="s">
        <v>46</v>
      </c>
      <c r="C79" s="8" t="s">
        <v>132</v>
      </c>
      <c r="D79" s="5" t="s">
        <v>184</v>
      </c>
      <c r="E79" s="9">
        <v>14.83673803180552</v>
      </c>
      <c r="F79" s="9">
        <v>1.535597940080708</v>
      </c>
      <c r="G79" s="9">
        <f t="shared" si="8"/>
        <v>37.091845079513803</v>
      </c>
      <c r="H79" s="9">
        <f t="shared" si="9"/>
        <v>6.3983247503362835</v>
      </c>
      <c r="I79" s="9">
        <f t="shared" si="10"/>
        <v>43.490169829850089</v>
      </c>
      <c r="J79" s="9"/>
      <c r="K79" s="9"/>
      <c r="L79" s="9"/>
      <c r="M79" s="9"/>
      <c r="N79" s="9"/>
      <c r="O79" s="9"/>
      <c r="P79" s="9"/>
      <c r="Q79" s="8"/>
    </row>
    <row r="80" spans="1:17" ht="18.75" customHeight="1" x14ac:dyDescent="0.3">
      <c r="A80" s="8" t="s">
        <v>78</v>
      </c>
      <c r="B80" s="8" t="s">
        <v>56</v>
      </c>
      <c r="C80" s="8" t="s">
        <v>142</v>
      </c>
      <c r="D80" s="5" t="s">
        <v>188</v>
      </c>
      <c r="E80" s="9">
        <v>17.334871947152731</v>
      </c>
      <c r="F80" s="9">
        <v>3.2567291888286221</v>
      </c>
      <c r="G80" s="9">
        <f t="shared" si="8"/>
        <v>43.337179867881829</v>
      </c>
      <c r="H80" s="9">
        <f t="shared" si="9"/>
        <v>13.569704953452591</v>
      </c>
      <c r="I80" s="9">
        <f t="shared" si="10"/>
        <v>56.906884821334422</v>
      </c>
      <c r="J80" s="9"/>
      <c r="K80" s="9"/>
      <c r="L80" s="9"/>
      <c r="M80" s="9"/>
      <c r="N80" s="9"/>
      <c r="O80" s="9"/>
      <c r="P80" s="9"/>
      <c r="Q80" s="8"/>
    </row>
    <row r="81" spans="1:17" ht="18.75" customHeight="1" x14ac:dyDescent="0.3">
      <c r="A81" s="8" t="s">
        <v>78</v>
      </c>
      <c r="B81" s="8" t="s">
        <v>59</v>
      </c>
      <c r="C81" s="8" t="s">
        <v>145</v>
      </c>
      <c r="D81" s="5" t="s">
        <v>191</v>
      </c>
      <c r="E81" s="9">
        <v>28.103555427417621</v>
      </c>
      <c r="F81" s="9">
        <v>4.9996276550511798</v>
      </c>
      <c r="G81" s="9">
        <f t="shared" si="8"/>
        <v>70.258888568544052</v>
      </c>
      <c r="H81" s="9">
        <f t="shared" si="9"/>
        <v>20.831781896046582</v>
      </c>
      <c r="I81" s="9">
        <f t="shared" si="10"/>
        <v>91.09067046459063</v>
      </c>
      <c r="J81" s="9"/>
      <c r="K81" s="9"/>
      <c r="L81" s="9"/>
      <c r="M81" s="9"/>
      <c r="N81" s="9"/>
      <c r="O81" s="9"/>
      <c r="P81" s="9"/>
      <c r="Q81" s="8"/>
    </row>
    <row r="82" spans="1:17" ht="18.75" customHeight="1" x14ac:dyDescent="0.3">
      <c r="A82" s="8" t="s">
        <v>78</v>
      </c>
      <c r="B82" s="8" t="s">
        <v>44</v>
      </c>
      <c r="C82" s="8" t="s">
        <v>130</v>
      </c>
      <c r="D82" s="5" t="s">
        <v>182</v>
      </c>
      <c r="E82" s="9">
        <v>20.087653477727301</v>
      </c>
      <c r="F82" s="9">
        <v>3.6904937191512568</v>
      </c>
      <c r="G82" s="9">
        <f t="shared" si="8"/>
        <v>50.219133694318252</v>
      </c>
      <c r="H82" s="9">
        <f t="shared" si="9"/>
        <v>15.377057163130237</v>
      </c>
      <c r="I82" s="9">
        <f t="shared" si="10"/>
        <v>65.596190857448491</v>
      </c>
      <c r="J82" s="9"/>
      <c r="K82" s="9"/>
      <c r="L82" s="9"/>
      <c r="M82" s="9"/>
      <c r="N82" s="9"/>
      <c r="O82" s="9"/>
      <c r="P82" s="9"/>
      <c r="Q82" s="8"/>
    </row>
    <row r="83" spans="1:17" ht="18.75" customHeight="1" x14ac:dyDescent="0.3">
      <c r="A83" s="8" t="s">
        <v>78</v>
      </c>
      <c r="B83" s="8" t="s">
        <v>60</v>
      </c>
      <c r="C83" s="8" t="s">
        <v>146</v>
      </c>
      <c r="D83" s="5" t="s">
        <v>177</v>
      </c>
      <c r="E83" s="9">
        <v>21.788483850726031</v>
      </c>
      <c r="F83" s="9">
        <v>2.5459300058611851</v>
      </c>
      <c r="G83" s="9">
        <f t="shared" si="8"/>
        <v>54.471209626815075</v>
      </c>
      <c r="H83" s="9">
        <f t="shared" si="9"/>
        <v>10.608041691088271</v>
      </c>
      <c r="I83" s="9">
        <f t="shared" si="10"/>
        <v>65.079251317903342</v>
      </c>
      <c r="J83" s="9"/>
      <c r="K83" s="9"/>
      <c r="L83" s="9"/>
      <c r="M83" s="9"/>
      <c r="N83" s="9"/>
      <c r="O83" s="9"/>
      <c r="P83" s="9"/>
      <c r="Q83" s="8"/>
    </row>
    <row r="84" spans="1:17" ht="18.75" customHeight="1" x14ac:dyDescent="0.3">
      <c r="A84" s="8" t="s">
        <v>78</v>
      </c>
      <c r="B84" s="8" t="s">
        <v>59</v>
      </c>
      <c r="C84" s="8" t="s">
        <v>145</v>
      </c>
      <c r="D84" s="5" t="s">
        <v>191</v>
      </c>
      <c r="E84" s="9">
        <v>27.9580735782849</v>
      </c>
      <c r="F84" s="9">
        <v>4.9662581641171446</v>
      </c>
      <c r="G84" s="9">
        <f t="shared" si="8"/>
        <v>69.895183945712247</v>
      </c>
      <c r="H84" s="9">
        <f t="shared" si="9"/>
        <v>20.692742350488103</v>
      </c>
      <c r="I84" s="9">
        <f t="shared" si="10"/>
        <v>90.587926296200351</v>
      </c>
      <c r="J84" s="9"/>
      <c r="K84" s="9"/>
      <c r="L84" s="9"/>
      <c r="M84" s="9"/>
      <c r="N84" s="9"/>
      <c r="O84" s="9"/>
      <c r="P84" s="9"/>
      <c r="Q84" s="8"/>
    </row>
    <row r="85" spans="1:17" ht="18.75" customHeight="1" x14ac:dyDescent="0.3">
      <c r="A85" s="8" t="s">
        <v>78</v>
      </c>
      <c r="B85" s="8" t="s">
        <v>59</v>
      </c>
      <c r="C85" s="8" t="s">
        <v>145</v>
      </c>
      <c r="D85" s="5" t="s">
        <v>191</v>
      </c>
      <c r="E85" s="9">
        <v>37.885750381691992</v>
      </c>
      <c r="F85" s="9">
        <v>8.4483977793326801</v>
      </c>
      <c r="G85" s="9">
        <f t="shared" si="8"/>
        <v>94.714375954229979</v>
      </c>
      <c r="H85" s="9">
        <f t="shared" si="9"/>
        <v>35.201657413886167</v>
      </c>
      <c r="I85" s="9">
        <f t="shared" si="10"/>
        <v>129.91603336811613</v>
      </c>
      <c r="J85" s="9"/>
      <c r="K85" s="9"/>
      <c r="L85" s="9"/>
      <c r="M85" s="9"/>
      <c r="N85" s="9"/>
      <c r="O85" s="9"/>
      <c r="P85" s="9"/>
      <c r="Q85" s="8"/>
    </row>
    <row r="86" spans="1:17" ht="18.75" customHeight="1" x14ac:dyDescent="0.3">
      <c r="A86" s="8" t="s">
        <v>78</v>
      </c>
      <c r="B86" s="8" t="s">
        <v>61</v>
      </c>
      <c r="C86" s="8" t="s">
        <v>147</v>
      </c>
      <c r="D86" s="5" t="s">
        <v>192</v>
      </c>
      <c r="E86" s="9">
        <v>3.7601008332122698</v>
      </c>
      <c r="F86" s="9">
        <v>3.229540934034274</v>
      </c>
      <c r="G86" s="9">
        <f t="shared" si="8"/>
        <v>9.4002520830306757</v>
      </c>
      <c r="H86" s="9">
        <f t="shared" si="9"/>
        <v>13.456420558476141</v>
      </c>
      <c r="I86" s="9">
        <f t="shared" si="10"/>
        <v>22.856672641506819</v>
      </c>
      <c r="J86" s="9">
        <v>21</v>
      </c>
      <c r="K86" s="9">
        <v>5.6</v>
      </c>
      <c r="L86" s="9">
        <v>1</v>
      </c>
      <c r="M86" s="9">
        <f t="shared" si="11"/>
        <v>8</v>
      </c>
      <c r="N86" s="9">
        <f t="shared" si="12"/>
        <v>1.0416666666666667</v>
      </c>
      <c r="O86" s="9">
        <f t="shared" si="13"/>
        <v>9.0416666666666661</v>
      </c>
      <c r="P86" s="9">
        <f t="shared" si="14"/>
        <v>13.815005974840153</v>
      </c>
      <c r="Q86" s="8">
        <f t="shared" si="15"/>
        <v>16.854307289304987</v>
      </c>
    </row>
    <row r="87" spans="1:17" ht="18.75" customHeight="1" x14ac:dyDescent="0.3">
      <c r="A87" s="8" t="s">
        <v>78</v>
      </c>
      <c r="B87" s="8" t="s">
        <v>61</v>
      </c>
      <c r="C87" s="8" t="s">
        <v>147</v>
      </c>
      <c r="D87" s="5" t="s">
        <v>192</v>
      </c>
      <c r="E87" s="9">
        <v>3.4749620553085618</v>
      </c>
      <c r="F87" s="9">
        <v>3.0297666118613571</v>
      </c>
      <c r="G87" s="9">
        <f t="shared" si="8"/>
        <v>8.687405138271405</v>
      </c>
      <c r="H87" s="9">
        <f t="shared" si="9"/>
        <v>12.624027549422321</v>
      </c>
      <c r="I87" s="9">
        <f t="shared" si="10"/>
        <v>21.311432687693724</v>
      </c>
      <c r="J87" s="9">
        <v>37</v>
      </c>
      <c r="K87" s="9">
        <v>5.7</v>
      </c>
      <c r="L87" s="9">
        <v>2</v>
      </c>
      <c r="M87" s="9">
        <f t="shared" si="11"/>
        <v>8.1428571428571423</v>
      </c>
      <c r="N87" s="9">
        <f t="shared" si="12"/>
        <v>2.0833333333333335</v>
      </c>
      <c r="O87" s="9">
        <f t="shared" si="13"/>
        <v>10.226190476190476</v>
      </c>
      <c r="P87" s="9">
        <f t="shared" si="14"/>
        <v>11.085242211503248</v>
      </c>
      <c r="Q87" s="8">
        <f t="shared" si="15"/>
        <v>13.523995498033962</v>
      </c>
    </row>
    <row r="88" spans="1:17" ht="18.75" customHeight="1" x14ac:dyDescent="0.3">
      <c r="A88" s="8" t="s">
        <v>78</v>
      </c>
      <c r="B88" s="8" t="s">
        <v>61</v>
      </c>
      <c r="C88" s="8" t="s">
        <v>147</v>
      </c>
      <c r="D88" s="5" t="s">
        <v>192</v>
      </c>
      <c r="E88" s="9">
        <v>3.428730020165573</v>
      </c>
      <c r="F88" s="9">
        <v>3.038471395073556</v>
      </c>
      <c r="G88" s="9">
        <f t="shared" si="8"/>
        <v>8.5718250504139313</v>
      </c>
      <c r="H88" s="9">
        <f t="shared" si="9"/>
        <v>12.660297479473151</v>
      </c>
      <c r="I88" s="9">
        <f t="shared" si="10"/>
        <v>21.232122529887082</v>
      </c>
      <c r="J88" s="9">
        <v>20</v>
      </c>
      <c r="K88" s="9">
        <v>5.4</v>
      </c>
      <c r="L88" s="9">
        <v>1</v>
      </c>
      <c r="M88" s="9">
        <f t="shared" si="11"/>
        <v>7.7142857142857144</v>
      </c>
      <c r="N88" s="9">
        <f t="shared" si="12"/>
        <v>1.0416666666666667</v>
      </c>
      <c r="O88" s="9">
        <f t="shared" si="13"/>
        <v>8.7559523809523814</v>
      </c>
      <c r="P88" s="9">
        <f t="shared" si="14"/>
        <v>12.476170148934701</v>
      </c>
      <c r="Q88" s="8">
        <f t="shared" si="15"/>
        <v>15.220927581700334</v>
      </c>
    </row>
    <row r="89" spans="1:17" ht="18.75" customHeight="1" x14ac:dyDescent="0.3">
      <c r="A89" s="8" t="s">
        <v>78</v>
      </c>
      <c r="B89" s="8" t="s">
        <v>61</v>
      </c>
      <c r="C89" s="8" t="s">
        <v>147</v>
      </c>
      <c r="D89" s="5" t="s">
        <v>192</v>
      </c>
      <c r="E89" s="9">
        <v>3.4324777670053099</v>
      </c>
      <c r="F89" s="9">
        <v>2.970947632404116</v>
      </c>
      <c r="G89" s="9">
        <f t="shared" si="8"/>
        <v>8.5811944175132755</v>
      </c>
      <c r="H89" s="9">
        <f t="shared" si="9"/>
        <v>12.378948468350485</v>
      </c>
      <c r="I89" s="9">
        <f t="shared" si="10"/>
        <v>20.96014288586376</v>
      </c>
      <c r="J89" s="9">
        <v>29</v>
      </c>
      <c r="K89" s="9">
        <v>13.8</v>
      </c>
      <c r="L89" s="9">
        <v>25</v>
      </c>
      <c r="M89" s="9">
        <f t="shared" si="11"/>
        <v>19.714285714285715</v>
      </c>
      <c r="N89" s="9">
        <f t="shared" si="12"/>
        <v>26.041666666666668</v>
      </c>
      <c r="O89" s="9">
        <f t="shared" si="13"/>
        <v>45.75595238095238</v>
      </c>
      <c r="P89" s="9">
        <f t="shared" si="14"/>
        <v>-24.795809495088619</v>
      </c>
      <c r="Q89" s="8">
        <f t="shared" si="15"/>
        <v>-30.250887584008115</v>
      </c>
    </row>
    <row r="90" spans="1:17" ht="18.75" customHeight="1" x14ac:dyDescent="0.3">
      <c r="A90" s="8" t="s">
        <v>78</v>
      </c>
      <c r="B90" s="8" t="s">
        <v>61</v>
      </c>
      <c r="C90" s="8" t="s">
        <v>147</v>
      </c>
      <c r="D90" s="5" t="s">
        <v>192</v>
      </c>
      <c r="E90" s="9">
        <v>3.4286876887862818</v>
      </c>
      <c r="F90" s="9">
        <v>2.943952895423025</v>
      </c>
      <c r="G90" s="9">
        <f t="shared" si="8"/>
        <v>8.5717192219657043</v>
      </c>
      <c r="H90" s="9">
        <f t="shared" si="9"/>
        <v>12.266470397595938</v>
      </c>
      <c r="I90" s="9">
        <f t="shared" si="10"/>
        <v>20.838189619561643</v>
      </c>
      <c r="J90" s="9">
        <v>27</v>
      </c>
      <c r="K90" s="9">
        <v>5.7</v>
      </c>
      <c r="L90" s="9">
        <v>2</v>
      </c>
      <c r="M90" s="9">
        <f t="shared" si="11"/>
        <v>8.1428571428571423</v>
      </c>
      <c r="N90" s="9">
        <f t="shared" si="12"/>
        <v>2.0833333333333335</v>
      </c>
      <c r="O90" s="9">
        <f t="shared" si="13"/>
        <v>10.226190476190476</v>
      </c>
      <c r="P90" s="9">
        <f t="shared" si="14"/>
        <v>10.611999143371166</v>
      </c>
      <c r="Q90" s="8">
        <f t="shared" si="15"/>
        <v>12.946638954912823</v>
      </c>
    </row>
    <row r="91" spans="1:17" ht="18.75" customHeight="1" x14ac:dyDescent="0.3">
      <c r="A91" s="8" t="s">
        <v>78</v>
      </c>
      <c r="B91" s="8" t="s">
        <v>61</v>
      </c>
      <c r="C91" s="8" t="s">
        <v>147</v>
      </c>
      <c r="D91" s="5" t="s">
        <v>192</v>
      </c>
      <c r="E91" s="9">
        <v>3.4108055153000638</v>
      </c>
      <c r="F91" s="9">
        <v>2.959066675281123</v>
      </c>
      <c r="G91" s="9">
        <f t="shared" si="8"/>
        <v>8.5270137882501604</v>
      </c>
      <c r="H91" s="9">
        <f t="shared" si="9"/>
        <v>12.329444480338012</v>
      </c>
      <c r="I91" s="9">
        <f t="shared" si="10"/>
        <v>20.85645826858817</v>
      </c>
      <c r="J91" s="9">
        <v>27</v>
      </c>
      <c r="K91" s="9">
        <v>5.8</v>
      </c>
      <c r="L91" s="9">
        <v>2</v>
      </c>
      <c r="M91" s="9">
        <f t="shared" si="11"/>
        <v>8.2857142857142865</v>
      </c>
      <c r="N91" s="9">
        <f t="shared" si="12"/>
        <v>2.0833333333333335</v>
      </c>
      <c r="O91" s="9">
        <f t="shared" si="13"/>
        <v>10.36904761904762</v>
      </c>
      <c r="P91" s="9">
        <f t="shared" si="14"/>
        <v>10.48741064954055</v>
      </c>
      <c r="Q91" s="8">
        <f t="shared" si="15"/>
        <v>12.794640992439472</v>
      </c>
    </row>
    <row r="92" spans="1:17" ht="18.75" customHeight="1" x14ac:dyDescent="0.3">
      <c r="A92" s="8" t="s">
        <v>78</v>
      </c>
      <c r="B92" s="8" t="s">
        <v>58</v>
      </c>
      <c r="C92" s="8" t="s">
        <v>144</v>
      </c>
      <c r="D92" s="5" t="s">
        <v>190</v>
      </c>
      <c r="E92" s="9">
        <v>22.616564460505099</v>
      </c>
      <c r="F92" s="9">
        <v>2.765608340727105</v>
      </c>
      <c r="G92" s="9">
        <f t="shared" si="8"/>
        <v>56.54141115126275</v>
      </c>
      <c r="H92" s="9">
        <f t="shared" si="9"/>
        <v>11.523368086362938</v>
      </c>
      <c r="I92" s="9">
        <f t="shared" si="10"/>
        <v>68.064779237625686</v>
      </c>
      <c r="J92" s="9">
        <v>66</v>
      </c>
      <c r="K92" s="9">
        <v>34.200000000000003</v>
      </c>
      <c r="L92" s="9">
        <v>3</v>
      </c>
      <c r="M92" s="9">
        <f t="shared" si="11"/>
        <v>48.857142857142861</v>
      </c>
      <c r="N92" s="9">
        <f t="shared" si="12"/>
        <v>3.125</v>
      </c>
      <c r="O92" s="9">
        <f t="shared" si="13"/>
        <v>51.982142857142861</v>
      </c>
      <c r="P92" s="9">
        <f t="shared" si="14"/>
        <v>16.082636380482825</v>
      </c>
      <c r="Q92" s="8">
        <f t="shared" si="15"/>
        <v>19.620816384189048</v>
      </c>
    </row>
    <row r="93" spans="1:17" ht="18.75" customHeight="1" x14ac:dyDescent="0.3">
      <c r="A93" s="8" t="s">
        <v>78</v>
      </c>
      <c r="B93" s="8" t="s">
        <v>58</v>
      </c>
      <c r="C93" s="8" t="s">
        <v>144</v>
      </c>
      <c r="D93" s="5" t="s">
        <v>190</v>
      </c>
      <c r="E93" s="9">
        <v>22.506582124794861</v>
      </c>
      <c r="F93" s="9">
        <v>2.7012904675584029</v>
      </c>
      <c r="G93" s="9">
        <f t="shared" si="8"/>
        <v>56.266455311987144</v>
      </c>
      <c r="H93" s="9">
        <f t="shared" si="9"/>
        <v>11.255376948160013</v>
      </c>
      <c r="I93" s="9">
        <f t="shared" si="10"/>
        <v>67.521832260147164</v>
      </c>
      <c r="J93" s="9">
        <v>69</v>
      </c>
      <c r="K93" s="9">
        <v>34.9</v>
      </c>
      <c r="L93" s="9">
        <v>3</v>
      </c>
      <c r="M93" s="9">
        <f t="shared" si="11"/>
        <v>49.857142857142854</v>
      </c>
      <c r="N93" s="9">
        <f t="shared" si="12"/>
        <v>3.125</v>
      </c>
      <c r="O93" s="9">
        <f t="shared" si="13"/>
        <v>52.982142857142854</v>
      </c>
      <c r="P93" s="9">
        <f t="shared" si="14"/>
        <v>14.53968940300431</v>
      </c>
      <c r="Q93" s="8">
        <f t="shared" si="15"/>
        <v>17.738421071665258</v>
      </c>
    </row>
    <row r="94" spans="1:17" ht="18.75" customHeight="1" x14ac:dyDescent="0.3">
      <c r="A94" s="8" t="s">
        <v>78</v>
      </c>
      <c r="B94" s="8" t="s">
        <v>58</v>
      </c>
      <c r="C94" s="8" t="s">
        <v>144</v>
      </c>
      <c r="D94" s="5" t="s">
        <v>190</v>
      </c>
      <c r="E94" s="9">
        <v>24.28946416273461</v>
      </c>
      <c r="F94" s="9">
        <v>2.9910771299800238</v>
      </c>
      <c r="G94" s="9">
        <f t="shared" si="8"/>
        <v>60.72366040683653</v>
      </c>
      <c r="H94" s="9">
        <f t="shared" si="9"/>
        <v>12.462821374916766</v>
      </c>
      <c r="I94" s="9">
        <f t="shared" si="10"/>
        <v>73.186481781753301</v>
      </c>
      <c r="J94" s="9">
        <v>65</v>
      </c>
      <c r="K94" s="9">
        <v>37.700000000000003</v>
      </c>
      <c r="L94" s="9">
        <v>3</v>
      </c>
      <c r="M94" s="9">
        <f t="shared" si="11"/>
        <v>53.857142857142861</v>
      </c>
      <c r="N94" s="9">
        <f t="shared" si="12"/>
        <v>3.125</v>
      </c>
      <c r="O94" s="9">
        <f t="shared" si="13"/>
        <v>56.982142857142861</v>
      </c>
      <c r="P94" s="9">
        <f t="shared" si="14"/>
        <v>16.20433892461044</v>
      </c>
      <c r="Q94" s="8">
        <f t="shared" si="15"/>
        <v>19.769293488024736</v>
      </c>
    </row>
    <row r="95" spans="1:17" ht="18.75" customHeight="1" x14ac:dyDescent="0.3">
      <c r="A95" s="8" t="s">
        <v>78</v>
      </c>
      <c r="B95" s="8" t="s">
        <v>58</v>
      </c>
      <c r="C95" s="8" t="s">
        <v>144</v>
      </c>
      <c r="D95" s="5" t="s">
        <v>190</v>
      </c>
      <c r="E95" s="9">
        <v>26.551632964077928</v>
      </c>
      <c r="F95" s="9">
        <v>3.3120698331243892</v>
      </c>
      <c r="G95" s="9">
        <f t="shared" si="8"/>
        <v>66.379082410194826</v>
      </c>
      <c r="H95" s="9">
        <f t="shared" si="9"/>
        <v>13.800290971351622</v>
      </c>
      <c r="I95" s="9">
        <f t="shared" si="10"/>
        <v>80.179373381546441</v>
      </c>
      <c r="J95" s="9"/>
      <c r="K95" s="9"/>
      <c r="L95" s="9"/>
      <c r="M95" s="9"/>
      <c r="N95" s="9"/>
      <c r="O95" s="9"/>
      <c r="P95" s="9"/>
      <c r="Q95" s="8"/>
    </row>
    <row r="96" spans="1:17" ht="18.75" customHeight="1" x14ac:dyDescent="0.3">
      <c r="A96" s="8" t="s">
        <v>78</v>
      </c>
      <c r="B96" s="8" t="s">
        <v>58</v>
      </c>
      <c r="C96" s="8" t="s">
        <v>144</v>
      </c>
      <c r="D96" s="5" t="s">
        <v>190</v>
      </c>
      <c r="E96" s="9">
        <v>22.368517034686739</v>
      </c>
      <c r="F96" s="9">
        <v>2.6383122194360822</v>
      </c>
      <c r="G96" s="9">
        <f t="shared" si="8"/>
        <v>55.921292586716845</v>
      </c>
      <c r="H96" s="9">
        <f t="shared" si="9"/>
        <v>10.992967580983676</v>
      </c>
      <c r="I96" s="9">
        <f t="shared" si="10"/>
        <v>66.914260167700519</v>
      </c>
      <c r="J96" s="9">
        <v>67</v>
      </c>
      <c r="K96" s="9">
        <v>33.700000000000003</v>
      </c>
      <c r="L96" s="9">
        <v>2</v>
      </c>
      <c r="M96" s="9">
        <f t="shared" si="11"/>
        <v>48.142857142857146</v>
      </c>
      <c r="N96" s="9">
        <f t="shared" si="12"/>
        <v>2.0833333333333335</v>
      </c>
      <c r="O96" s="9">
        <f t="shared" si="13"/>
        <v>50.226190476190482</v>
      </c>
      <c r="P96" s="9">
        <f t="shared" si="14"/>
        <v>16.688069691510037</v>
      </c>
      <c r="Q96" s="8">
        <f t="shared" si="15"/>
        <v>20.359445023642245</v>
      </c>
    </row>
    <row r="97" spans="1:17" ht="18.75" customHeight="1" x14ac:dyDescent="0.3">
      <c r="A97" s="8" t="s">
        <v>78</v>
      </c>
      <c r="B97" s="8" t="s">
        <v>59</v>
      </c>
      <c r="C97" s="8" t="s">
        <v>145</v>
      </c>
      <c r="D97" s="5" t="s">
        <v>191</v>
      </c>
      <c r="E97" s="9">
        <v>33.343575812000751</v>
      </c>
      <c r="F97" s="9">
        <v>5.9926522581961112</v>
      </c>
      <c r="G97" s="9">
        <f t="shared" si="8"/>
        <v>83.358939530001877</v>
      </c>
      <c r="H97" s="9">
        <f t="shared" si="9"/>
        <v>24.969384409150464</v>
      </c>
      <c r="I97" s="9">
        <f t="shared" si="10"/>
        <v>108.32832393915234</v>
      </c>
      <c r="J97" s="9">
        <v>94</v>
      </c>
      <c r="K97" s="9">
        <v>41.8</v>
      </c>
      <c r="L97" s="9">
        <v>5</v>
      </c>
      <c r="M97" s="9">
        <f t="shared" si="11"/>
        <v>59.714285714285715</v>
      </c>
      <c r="N97" s="9">
        <f t="shared" si="12"/>
        <v>5.208333333333333</v>
      </c>
      <c r="O97" s="9">
        <f t="shared" si="13"/>
        <v>64.922619047619051</v>
      </c>
      <c r="P97" s="9">
        <f t="shared" si="14"/>
        <v>43.40570489153329</v>
      </c>
      <c r="Q97" s="8">
        <f t="shared" si="15"/>
        <v>52.954959967670611</v>
      </c>
    </row>
    <row r="98" spans="1:17" ht="18.75" customHeight="1" x14ac:dyDescent="0.3">
      <c r="A98" s="8" t="s">
        <v>78</v>
      </c>
      <c r="B98" s="8" t="s">
        <v>59</v>
      </c>
      <c r="C98" s="8" t="s">
        <v>145</v>
      </c>
      <c r="D98" s="5" t="s">
        <v>191</v>
      </c>
      <c r="E98" s="9">
        <v>30.600585073357269</v>
      </c>
      <c r="F98" s="9">
        <v>5.6941877631148241</v>
      </c>
      <c r="G98" s="9">
        <f t="shared" si="8"/>
        <v>76.501462683393171</v>
      </c>
      <c r="H98" s="9">
        <f t="shared" si="9"/>
        <v>23.725782346311764</v>
      </c>
      <c r="I98" s="9">
        <f t="shared" si="10"/>
        <v>100.22724502970493</v>
      </c>
      <c r="J98" s="9">
        <v>92</v>
      </c>
      <c r="K98" s="9">
        <v>37.9</v>
      </c>
      <c r="L98" s="9">
        <v>5</v>
      </c>
      <c r="M98" s="9">
        <f t="shared" si="11"/>
        <v>54.142857142857146</v>
      </c>
      <c r="N98" s="9">
        <f t="shared" si="12"/>
        <v>5.208333333333333</v>
      </c>
      <c r="O98" s="9">
        <f t="shared" si="13"/>
        <v>59.351190476190482</v>
      </c>
      <c r="P98" s="9">
        <f t="shared" si="14"/>
        <v>40.87605455351445</v>
      </c>
      <c r="Q98" s="8">
        <f t="shared" si="15"/>
        <v>49.868786555287627</v>
      </c>
    </row>
    <row r="99" spans="1:17" ht="18.75" customHeight="1" x14ac:dyDescent="0.3">
      <c r="A99" s="8" t="s">
        <v>78</v>
      </c>
      <c r="B99" s="8" t="s">
        <v>59</v>
      </c>
      <c r="C99" s="8" t="s">
        <v>145</v>
      </c>
      <c r="D99" s="5" t="s">
        <v>191</v>
      </c>
      <c r="E99" s="9">
        <v>29.999457202715099</v>
      </c>
      <c r="F99" s="9">
        <v>5.5521149877618523</v>
      </c>
      <c r="G99" s="9">
        <f t="shared" si="8"/>
        <v>74.998643006787745</v>
      </c>
      <c r="H99" s="9">
        <f t="shared" si="9"/>
        <v>23.133812449007717</v>
      </c>
      <c r="I99" s="9">
        <f t="shared" si="10"/>
        <v>98.132455455795466</v>
      </c>
      <c r="J99" s="9">
        <v>82</v>
      </c>
      <c r="K99" s="9">
        <v>36.5</v>
      </c>
      <c r="L99" s="9">
        <v>5</v>
      </c>
      <c r="M99" s="9">
        <f t="shared" si="11"/>
        <v>52.142857142857146</v>
      </c>
      <c r="N99" s="9">
        <f t="shared" si="12"/>
        <v>5.208333333333333</v>
      </c>
      <c r="O99" s="9">
        <f t="shared" si="13"/>
        <v>57.351190476190482</v>
      </c>
      <c r="P99" s="9">
        <f t="shared" si="14"/>
        <v>40.781264979604984</v>
      </c>
      <c r="Q99" s="8">
        <f t="shared" si="15"/>
        <v>49.753143275118084</v>
      </c>
    </row>
    <row r="100" spans="1:17" ht="18.75" customHeight="1" x14ac:dyDescent="0.3">
      <c r="A100" s="8" t="s">
        <v>78</v>
      </c>
      <c r="B100" s="8" t="s">
        <v>59</v>
      </c>
      <c r="C100" s="8" t="s">
        <v>145</v>
      </c>
      <c r="D100" s="5" t="s">
        <v>191</v>
      </c>
      <c r="E100" s="9">
        <v>29.905254573877691</v>
      </c>
      <c r="F100" s="9">
        <v>5.5347465129728226</v>
      </c>
      <c r="G100" s="9">
        <f t="shared" si="8"/>
        <v>74.763136434694232</v>
      </c>
      <c r="H100" s="9">
        <f t="shared" si="9"/>
        <v>23.061443804053425</v>
      </c>
      <c r="I100" s="9">
        <f t="shared" si="10"/>
        <v>97.824580238747657</v>
      </c>
      <c r="J100" s="9"/>
      <c r="K100" s="9"/>
      <c r="L100" s="9"/>
      <c r="M100" s="9"/>
      <c r="N100" s="9"/>
      <c r="O100" s="9"/>
      <c r="P100" s="9"/>
      <c r="Q100" s="8"/>
    </row>
    <row r="101" spans="1:17" ht="18.75" customHeight="1" x14ac:dyDescent="0.3">
      <c r="A101" s="8" t="s">
        <v>78</v>
      </c>
      <c r="B101" s="8" t="s">
        <v>62</v>
      </c>
      <c r="C101" s="8" t="s">
        <v>122</v>
      </c>
      <c r="D101" s="5" t="s">
        <v>177</v>
      </c>
      <c r="E101" s="9">
        <v>25.389757622973729</v>
      </c>
      <c r="F101" s="9">
        <v>5.9927284947601418</v>
      </c>
      <c r="G101" s="9">
        <f t="shared" si="8"/>
        <v>63.474394057434324</v>
      </c>
      <c r="H101" s="9">
        <f t="shared" si="9"/>
        <v>24.969702061500588</v>
      </c>
      <c r="I101" s="9">
        <f t="shared" si="10"/>
        <v>88.444096118934908</v>
      </c>
      <c r="J101" s="9">
        <v>86</v>
      </c>
      <c r="K101" s="9">
        <v>5.8</v>
      </c>
      <c r="L101" s="9">
        <v>9</v>
      </c>
      <c r="M101" s="9">
        <f t="shared" si="11"/>
        <v>8.2857142857142865</v>
      </c>
      <c r="N101" s="9">
        <f t="shared" si="12"/>
        <v>9.375</v>
      </c>
      <c r="O101" s="9">
        <f t="shared" si="13"/>
        <v>17.660714285714285</v>
      </c>
      <c r="P101" s="9">
        <f t="shared" si="14"/>
        <v>70.783381833220631</v>
      </c>
      <c r="Q101" s="8">
        <f t="shared" si="15"/>
        <v>86.35572583652916</v>
      </c>
    </row>
    <row r="102" spans="1:17" ht="18.75" customHeight="1" x14ac:dyDescent="0.3">
      <c r="A102" s="8" t="s">
        <v>78</v>
      </c>
      <c r="B102" s="8" t="s">
        <v>62</v>
      </c>
      <c r="C102" s="8" t="s">
        <v>122</v>
      </c>
      <c r="D102" s="5" t="s">
        <v>177</v>
      </c>
      <c r="E102" s="9">
        <v>28.4860378542283</v>
      </c>
      <c r="F102" s="9">
        <v>6.6863531057758223</v>
      </c>
      <c r="G102" s="9">
        <f t="shared" si="8"/>
        <v>71.21509463557075</v>
      </c>
      <c r="H102" s="9">
        <f t="shared" si="9"/>
        <v>27.859804607399258</v>
      </c>
      <c r="I102" s="9">
        <f t="shared" si="10"/>
        <v>99.074899242970005</v>
      </c>
      <c r="J102" s="9">
        <v>93</v>
      </c>
      <c r="K102" s="9">
        <v>35.4</v>
      </c>
      <c r="L102" s="9">
        <v>12</v>
      </c>
      <c r="M102" s="9">
        <f t="shared" si="11"/>
        <v>50.571428571428569</v>
      </c>
      <c r="N102" s="9">
        <f t="shared" si="12"/>
        <v>12.5</v>
      </c>
      <c r="O102" s="9">
        <f t="shared" si="13"/>
        <v>63.071428571428569</v>
      </c>
      <c r="P102" s="9">
        <f t="shared" si="14"/>
        <v>36.003470671541436</v>
      </c>
      <c r="Q102" s="8">
        <f t="shared" si="15"/>
        <v>43.924234219280549</v>
      </c>
    </row>
    <row r="103" spans="1:17" ht="18.75" customHeight="1" x14ac:dyDescent="0.3">
      <c r="A103" s="8" t="s">
        <v>78</v>
      </c>
      <c r="B103" s="8" t="s">
        <v>63</v>
      </c>
      <c r="C103" s="8" t="s">
        <v>148</v>
      </c>
      <c r="D103" s="5" t="s">
        <v>180</v>
      </c>
      <c r="E103" s="9">
        <v>22.95789486331017</v>
      </c>
      <c r="F103" s="9">
        <v>1.7542020079378711</v>
      </c>
      <c r="G103" s="9">
        <f t="shared" si="8"/>
        <v>57.394737158275426</v>
      </c>
      <c r="H103" s="9">
        <f t="shared" si="9"/>
        <v>7.3091750330744629</v>
      </c>
      <c r="I103" s="9">
        <f t="shared" si="10"/>
        <v>64.703912191349886</v>
      </c>
      <c r="J103" s="9">
        <v>66</v>
      </c>
      <c r="K103" s="9">
        <v>3.3</v>
      </c>
      <c r="L103" s="9">
        <v>13</v>
      </c>
      <c r="M103" s="9">
        <f t="shared" si="11"/>
        <v>4.7142857142857144</v>
      </c>
      <c r="N103" s="9">
        <f t="shared" si="12"/>
        <v>13.541666666666666</v>
      </c>
      <c r="O103" s="9">
        <f t="shared" si="13"/>
        <v>18.25595238095238</v>
      </c>
      <c r="P103" s="9">
        <f t="shared" si="14"/>
        <v>46.447959810397506</v>
      </c>
      <c r="Q103" s="8">
        <f t="shared" si="15"/>
        <v>56.66651096868496</v>
      </c>
    </row>
    <row r="104" spans="1:17" ht="18.75" customHeight="1" x14ac:dyDescent="0.3">
      <c r="A104" s="8" t="s">
        <v>78</v>
      </c>
      <c r="B104" s="8" t="s">
        <v>64</v>
      </c>
      <c r="C104" s="8" t="s">
        <v>134</v>
      </c>
      <c r="D104" s="5"/>
      <c r="E104" s="9">
        <v>12.6731585092871</v>
      </c>
      <c r="F104" s="9">
        <v>1.4518563416718</v>
      </c>
      <c r="G104" s="9">
        <f t="shared" si="8"/>
        <v>31.68289627321775</v>
      </c>
      <c r="H104" s="9">
        <f t="shared" si="9"/>
        <v>6.0494014236325002</v>
      </c>
      <c r="I104" s="9">
        <f t="shared" si="10"/>
        <v>37.732297696850253</v>
      </c>
      <c r="J104" s="9">
        <v>37</v>
      </c>
      <c r="K104" s="9">
        <v>2.2999999999999998</v>
      </c>
      <c r="L104" s="9">
        <v>3</v>
      </c>
      <c r="M104" s="9">
        <f t="shared" si="11"/>
        <v>3.2857142857142851</v>
      </c>
      <c r="N104" s="9">
        <f t="shared" si="12"/>
        <v>3.125</v>
      </c>
      <c r="O104" s="9">
        <f t="shared" si="13"/>
        <v>6.4107142857142847</v>
      </c>
      <c r="P104" s="9">
        <f t="shared" si="14"/>
        <v>31.321583411135968</v>
      </c>
      <c r="Q104" s="8">
        <f t="shared" si="15"/>
        <v>38.212331761585887</v>
      </c>
    </row>
    <row r="105" spans="1:17" ht="18.75" customHeight="1" x14ac:dyDescent="0.3">
      <c r="A105" s="8" t="s">
        <v>78</v>
      </c>
      <c r="B105" s="8" t="s">
        <v>56</v>
      </c>
      <c r="C105" s="8" t="s">
        <v>142</v>
      </c>
      <c r="D105" s="5" t="s">
        <v>188</v>
      </c>
      <c r="E105" s="9">
        <v>17.695677917456258</v>
      </c>
      <c r="F105" s="9">
        <v>2.173468799113476</v>
      </c>
      <c r="G105" s="9">
        <f t="shared" si="8"/>
        <v>44.239194793640642</v>
      </c>
      <c r="H105" s="9">
        <f t="shared" si="9"/>
        <v>9.0561199963061494</v>
      </c>
      <c r="I105" s="9">
        <f t="shared" si="10"/>
        <v>53.295314789946794</v>
      </c>
      <c r="J105" s="9">
        <v>54</v>
      </c>
      <c r="K105" s="9">
        <v>4.0999999999999996</v>
      </c>
      <c r="L105" s="9">
        <v>5</v>
      </c>
      <c r="M105" s="9">
        <f t="shared" si="11"/>
        <v>5.8571428571428568</v>
      </c>
      <c r="N105" s="9">
        <f t="shared" si="12"/>
        <v>5.208333333333333</v>
      </c>
      <c r="O105" s="9">
        <f t="shared" si="13"/>
        <v>11.06547619047619</v>
      </c>
      <c r="P105" s="9">
        <f t="shared" si="14"/>
        <v>42.229838599470604</v>
      </c>
      <c r="Q105" s="8">
        <f t="shared" si="15"/>
        <v>51.52040309135414</v>
      </c>
    </row>
    <row r="106" spans="1:17" ht="18.75" customHeight="1" x14ac:dyDescent="0.3">
      <c r="A106" s="8" t="s">
        <v>78</v>
      </c>
      <c r="B106" s="8" t="s">
        <v>65</v>
      </c>
      <c r="C106" s="8" t="s">
        <v>149</v>
      </c>
      <c r="D106" s="5" t="s">
        <v>193</v>
      </c>
      <c r="E106" s="9">
        <v>14.682472176249229</v>
      </c>
      <c r="F106" s="9">
        <v>2.1191318892829778</v>
      </c>
      <c r="G106" s="9">
        <f t="shared" si="8"/>
        <v>36.706180440623072</v>
      </c>
      <c r="H106" s="9">
        <f t="shared" si="9"/>
        <v>8.8297162053457416</v>
      </c>
      <c r="I106" s="9">
        <f t="shared" si="10"/>
        <v>45.535896645968812</v>
      </c>
      <c r="J106" s="9">
        <v>48</v>
      </c>
      <c r="K106" s="9">
        <v>4.2</v>
      </c>
      <c r="L106" s="9">
        <v>3</v>
      </c>
      <c r="M106" s="9">
        <f t="shared" si="11"/>
        <v>6</v>
      </c>
      <c r="N106" s="9">
        <f t="shared" si="12"/>
        <v>3.125</v>
      </c>
      <c r="O106" s="9">
        <f t="shared" si="13"/>
        <v>9.125</v>
      </c>
      <c r="P106" s="9">
        <f t="shared" si="14"/>
        <v>36.410896645968812</v>
      </c>
      <c r="Q106" s="8">
        <f t="shared" si="15"/>
        <v>44.42129390808195</v>
      </c>
    </row>
    <row r="107" spans="1:17" ht="18.75" customHeight="1" x14ac:dyDescent="0.3">
      <c r="A107" s="8" t="s">
        <v>78</v>
      </c>
      <c r="B107" s="8" t="s">
        <v>44</v>
      </c>
      <c r="C107" s="8" t="s">
        <v>130</v>
      </c>
      <c r="D107" s="5" t="s">
        <v>182</v>
      </c>
      <c r="E107" s="9">
        <v>19.766280723953969</v>
      </c>
      <c r="F107" s="9">
        <v>3.971496034467433</v>
      </c>
      <c r="G107" s="9">
        <f t="shared" si="8"/>
        <v>49.415701809884922</v>
      </c>
      <c r="H107" s="9">
        <f t="shared" si="9"/>
        <v>16.547900143614303</v>
      </c>
      <c r="I107" s="9">
        <f t="shared" si="10"/>
        <v>65.963601953499222</v>
      </c>
      <c r="J107" s="9">
        <v>59</v>
      </c>
      <c r="K107" s="9">
        <v>5.3</v>
      </c>
      <c r="L107" s="9">
        <v>10</v>
      </c>
      <c r="M107" s="9">
        <f t="shared" si="11"/>
        <v>7.5714285714285712</v>
      </c>
      <c r="N107" s="9">
        <f t="shared" si="12"/>
        <v>10.416666666666666</v>
      </c>
      <c r="O107" s="9">
        <f t="shared" si="13"/>
        <v>17.988095238095237</v>
      </c>
      <c r="P107" s="9">
        <f t="shared" si="14"/>
        <v>47.975506715403981</v>
      </c>
      <c r="Q107" s="8">
        <f t="shared" si="15"/>
        <v>58.530118192792855</v>
      </c>
    </row>
    <row r="108" spans="1:17" ht="18.75" customHeight="1" x14ac:dyDescent="0.3">
      <c r="A108" s="8" t="s">
        <v>78</v>
      </c>
      <c r="B108" s="8" t="s">
        <v>51</v>
      </c>
      <c r="C108" s="8" t="s">
        <v>137</v>
      </c>
      <c r="D108" s="5" t="s">
        <v>182</v>
      </c>
      <c r="E108" s="9">
        <v>13.172326853661099</v>
      </c>
      <c r="F108" s="9">
        <v>1.4719416519038571</v>
      </c>
      <c r="G108" s="9">
        <f t="shared" si="8"/>
        <v>32.930817134152747</v>
      </c>
      <c r="H108" s="9">
        <f t="shared" si="9"/>
        <v>6.1330902162660719</v>
      </c>
      <c r="I108" s="9">
        <f t="shared" si="10"/>
        <v>39.063907350418816</v>
      </c>
      <c r="J108" s="9">
        <v>53</v>
      </c>
      <c r="K108" s="9">
        <v>2.6</v>
      </c>
      <c r="L108" s="9">
        <v>5</v>
      </c>
      <c r="M108" s="9">
        <f t="shared" si="11"/>
        <v>3.7142857142857144</v>
      </c>
      <c r="N108" s="9">
        <f t="shared" si="12"/>
        <v>5.208333333333333</v>
      </c>
      <c r="O108" s="9">
        <f t="shared" si="13"/>
        <v>8.9226190476190474</v>
      </c>
      <c r="P108" s="9">
        <f t="shared" si="14"/>
        <v>30.141288302799769</v>
      </c>
      <c r="Q108" s="8">
        <f t="shared" si="15"/>
        <v>36.772371729415717</v>
      </c>
    </row>
    <row r="109" spans="1:17" ht="18.75" customHeight="1" x14ac:dyDescent="0.3">
      <c r="A109" s="8" t="s">
        <v>78</v>
      </c>
      <c r="B109" s="8" t="s">
        <v>44</v>
      </c>
      <c r="C109" s="8" t="s">
        <v>130</v>
      </c>
      <c r="D109" s="5" t="s">
        <v>182</v>
      </c>
      <c r="E109" s="9">
        <v>18.883694583211721</v>
      </c>
      <c r="F109" s="9">
        <v>4.024539801585119</v>
      </c>
      <c r="G109" s="9">
        <f t="shared" si="8"/>
        <v>47.209236458029302</v>
      </c>
      <c r="H109" s="9">
        <f t="shared" si="9"/>
        <v>16.768915839937996</v>
      </c>
      <c r="I109" s="9">
        <f t="shared" si="10"/>
        <v>63.978152297967299</v>
      </c>
      <c r="J109" s="9">
        <v>63</v>
      </c>
      <c r="K109" s="9">
        <v>4</v>
      </c>
      <c r="L109" s="9">
        <v>10</v>
      </c>
      <c r="M109" s="9">
        <f t="shared" si="11"/>
        <v>5.7142857142857144</v>
      </c>
      <c r="N109" s="9">
        <f t="shared" si="12"/>
        <v>10.416666666666666</v>
      </c>
      <c r="O109" s="9">
        <f t="shared" si="13"/>
        <v>16.13095238095238</v>
      </c>
      <c r="P109" s="9">
        <f t="shared" si="14"/>
        <v>47.847199917014919</v>
      </c>
      <c r="Q109" s="8">
        <f t="shared" si="15"/>
        <v>58.373583898758199</v>
      </c>
    </row>
    <row r="110" spans="1:17" ht="18.75" customHeight="1" x14ac:dyDescent="0.3">
      <c r="A110" s="8" t="s">
        <v>78</v>
      </c>
      <c r="B110" s="8" t="s">
        <v>66</v>
      </c>
      <c r="C110" s="8" t="s">
        <v>150</v>
      </c>
      <c r="D110" s="5" t="s">
        <v>194</v>
      </c>
      <c r="E110" s="9">
        <v>17.81994200469099</v>
      </c>
      <c r="F110" s="9">
        <v>5.2846839203621343</v>
      </c>
      <c r="G110" s="9">
        <f t="shared" si="8"/>
        <v>44.549855011727473</v>
      </c>
      <c r="H110" s="9">
        <f t="shared" si="9"/>
        <v>22.019516334842226</v>
      </c>
      <c r="I110" s="9">
        <f t="shared" si="10"/>
        <v>66.569371346569696</v>
      </c>
      <c r="J110" s="9"/>
      <c r="K110" s="9"/>
      <c r="L110" s="9"/>
      <c r="M110" s="9"/>
      <c r="N110" s="9"/>
      <c r="O110" s="9"/>
      <c r="P110" s="9"/>
      <c r="Q110" s="8"/>
    </row>
    <row r="111" spans="1:17" ht="18.75" customHeight="1" x14ac:dyDescent="0.3">
      <c r="A111" s="8" t="s">
        <v>78</v>
      </c>
      <c r="B111" s="8" t="s">
        <v>67</v>
      </c>
      <c r="C111" s="8" t="s">
        <v>151</v>
      </c>
      <c r="D111" s="5" t="s">
        <v>194</v>
      </c>
      <c r="E111" s="9">
        <v>74.483632571498148</v>
      </c>
      <c r="F111" s="9">
        <v>15.404542116503871</v>
      </c>
      <c r="G111" s="9">
        <f t="shared" si="8"/>
        <v>186.20908142874538</v>
      </c>
      <c r="H111" s="9">
        <f t="shared" si="9"/>
        <v>64.18559215209946</v>
      </c>
      <c r="I111" s="9">
        <f t="shared" si="10"/>
        <v>250.39467358084482</v>
      </c>
      <c r="J111" s="9">
        <v>239</v>
      </c>
      <c r="K111" s="9">
        <v>2.1</v>
      </c>
      <c r="L111" s="9">
        <v>8</v>
      </c>
      <c r="M111" s="9">
        <f t="shared" si="11"/>
        <v>3</v>
      </c>
      <c r="N111" s="9">
        <f t="shared" si="12"/>
        <v>8.3333333333333339</v>
      </c>
      <c r="O111" s="9">
        <f t="shared" si="13"/>
        <v>11.333333333333334</v>
      </c>
      <c r="P111" s="9">
        <f t="shared" si="14"/>
        <v>239.06134024751148</v>
      </c>
      <c r="Q111" s="8">
        <f t="shared" si="15"/>
        <v>291.65483510196401</v>
      </c>
    </row>
    <row r="112" spans="1:17" ht="18.75" customHeight="1" x14ac:dyDescent="0.3">
      <c r="A112" s="8" t="s">
        <v>78</v>
      </c>
      <c r="B112" s="8" t="s">
        <v>67</v>
      </c>
      <c r="C112" s="8" t="s">
        <v>151</v>
      </c>
      <c r="D112" s="5" t="s">
        <v>194</v>
      </c>
      <c r="E112" s="9">
        <v>73.426960457748123</v>
      </c>
      <c r="F112" s="9">
        <v>15.42728164719453</v>
      </c>
      <c r="G112" s="9">
        <f t="shared" si="8"/>
        <v>183.56740114437031</v>
      </c>
      <c r="H112" s="9">
        <f t="shared" si="9"/>
        <v>64.280340196643877</v>
      </c>
      <c r="I112" s="9">
        <f t="shared" si="10"/>
        <v>247.84774134101417</v>
      </c>
      <c r="J112" s="9">
        <v>267</v>
      </c>
      <c r="K112" s="9">
        <v>2.1</v>
      </c>
      <c r="L112" s="9">
        <v>8</v>
      </c>
      <c r="M112" s="9">
        <f t="shared" si="11"/>
        <v>3</v>
      </c>
      <c r="N112" s="9">
        <f t="shared" si="12"/>
        <v>8.3333333333333339</v>
      </c>
      <c r="O112" s="9">
        <f t="shared" si="13"/>
        <v>11.333333333333334</v>
      </c>
      <c r="P112" s="9">
        <f t="shared" si="14"/>
        <v>236.51440800768083</v>
      </c>
      <c r="Q112" s="8">
        <f t="shared" si="15"/>
        <v>288.5475777693706</v>
      </c>
    </row>
    <row r="113" spans="1:17" ht="18.75" customHeight="1" x14ac:dyDescent="0.3">
      <c r="A113" s="8" t="s">
        <v>78</v>
      </c>
      <c r="B113" s="8" t="s">
        <v>68</v>
      </c>
      <c r="C113" s="8" t="s">
        <v>152</v>
      </c>
      <c r="D113" s="5" t="s">
        <v>194</v>
      </c>
      <c r="E113" s="9">
        <v>44.728312532605187</v>
      </c>
      <c r="F113" s="9">
        <v>13.722797079290199</v>
      </c>
      <c r="G113" s="9">
        <f t="shared" si="8"/>
        <v>111.82078133151296</v>
      </c>
      <c r="H113" s="9">
        <f t="shared" si="9"/>
        <v>57.178321163709164</v>
      </c>
      <c r="I113" s="9">
        <f t="shared" si="10"/>
        <v>168.99910249522213</v>
      </c>
      <c r="J113" s="9">
        <v>168</v>
      </c>
      <c r="K113" s="9">
        <v>2.9</v>
      </c>
      <c r="L113" s="9">
        <v>11</v>
      </c>
      <c r="M113" s="9">
        <f t="shared" si="11"/>
        <v>4.1428571428571432</v>
      </c>
      <c r="N113" s="9">
        <f t="shared" si="12"/>
        <v>11.458333333333334</v>
      </c>
      <c r="O113" s="9">
        <f t="shared" si="13"/>
        <v>15.601190476190478</v>
      </c>
      <c r="P113" s="9">
        <f t="shared" si="14"/>
        <v>153.39791201903165</v>
      </c>
      <c r="Q113" s="8">
        <f t="shared" si="15"/>
        <v>187.14545266321861</v>
      </c>
    </row>
    <row r="114" spans="1:17" ht="18.75" customHeight="1" x14ac:dyDescent="0.3">
      <c r="A114" s="8" t="s">
        <v>78</v>
      </c>
      <c r="B114" s="8" t="s">
        <v>66</v>
      </c>
      <c r="C114" s="8" t="s">
        <v>150</v>
      </c>
      <c r="D114" s="5" t="s">
        <v>194</v>
      </c>
      <c r="E114" s="9">
        <v>13.60715470338433</v>
      </c>
      <c r="F114" s="9">
        <v>4.8340096354236728</v>
      </c>
      <c r="G114" s="9">
        <f t="shared" si="8"/>
        <v>34.017886758460826</v>
      </c>
      <c r="H114" s="9">
        <f t="shared" si="9"/>
        <v>20.141706814265302</v>
      </c>
      <c r="I114" s="9">
        <f t="shared" si="10"/>
        <v>54.159593572726124</v>
      </c>
      <c r="J114" s="9"/>
      <c r="K114" s="9"/>
      <c r="L114" s="9"/>
      <c r="M114" s="9"/>
      <c r="N114" s="9"/>
      <c r="O114" s="9"/>
      <c r="P114" s="9"/>
      <c r="Q114" s="8"/>
    </row>
    <row r="115" spans="1:17" ht="18.75" customHeight="1" x14ac:dyDescent="0.3">
      <c r="A115" s="8" t="s">
        <v>78</v>
      </c>
      <c r="B115" s="8" t="s">
        <v>69</v>
      </c>
      <c r="C115" s="8" t="s">
        <v>153</v>
      </c>
      <c r="D115" s="5" t="s">
        <v>194</v>
      </c>
      <c r="E115" s="9">
        <v>49.926122669477643</v>
      </c>
      <c r="F115" s="9">
        <v>29.062148944021079</v>
      </c>
      <c r="G115" s="9">
        <f t="shared" si="8"/>
        <v>124.81530667369411</v>
      </c>
      <c r="H115" s="9">
        <f t="shared" si="9"/>
        <v>121.0922872667545</v>
      </c>
      <c r="I115" s="9">
        <f t="shared" si="10"/>
        <v>245.90759394044861</v>
      </c>
      <c r="J115" s="9"/>
      <c r="K115" s="9"/>
      <c r="L115" s="9"/>
      <c r="M115" s="9"/>
      <c r="N115" s="9"/>
      <c r="O115" s="9"/>
      <c r="P115" s="9"/>
      <c r="Q115" s="8"/>
    </row>
    <row r="116" spans="1:17" ht="18.75" customHeight="1" x14ac:dyDescent="0.3">
      <c r="A116" s="8" t="s">
        <v>78</v>
      </c>
      <c r="B116" s="8" t="s">
        <v>70</v>
      </c>
      <c r="C116" s="8" t="s">
        <v>154</v>
      </c>
      <c r="D116" s="5" t="s">
        <v>194</v>
      </c>
      <c r="E116" s="9">
        <v>5.9796482974172678</v>
      </c>
      <c r="F116" s="9">
        <v>2.5117062350475519</v>
      </c>
      <c r="G116" s="9">
        <f t="shared" si="8"/>
        <v>14.949120743543171</v>
      </c>
      <c r="H116" s="9">
        <f t="shared" si="9"/>
        <v>10.465442646031466</v>
      </c>
      <c r="I116" s="9">
        <f t="shared" si="10"/>
        <v>25.414563389574639</v>
      </c>
      <c r="J116" s="9">
        <v>28</v>
      </c>
      <c r="K116" s="9">
        <v>12.9</v>
      </c>
      <c r="L116" s="9">
        <v>4</v>
      </c>
      <c r="M116" s="9">
        <f t="shared" si="11"/>
        <v>18.428571428571427</v>
      </c>
      <c r="N116" s="9">
        <f t="shared" si="12"/>
        <v>4.166666666666667</v>
      </c>
      <c r="O116" s="9">
        <f t="shared" si="13"/>
        <v>22.595238095238095</v>
      </c>
      <c r="P116" s="9">
        <f t="shared" si="14"/>
        <v>2.8193252943365437</v>
      </c>
      <c r="Q116" s="8">
        <f t="shared" si="15"/>
        <v>3.4395768590905833</v>
      </c>
    </row>
    <row r="117" spans="1:17" ht="18.75" customHeight="1" x14ac:dyDescent="0.3">
      <c r="A117" s="8" t="s">
        <v>78</v>
      </c>
      <c r="B117" s="8" t="s">
        <v>71</v>
      </c>
      <c r="C117" s="8" t="s">
        <v>154</v>
      </c>
      <c r="D117" s="5" t="s">
        <v>194</v>
      </c>
      <c r="E117" s="9">
        <v>5.9244635060084629</v>
      </c>
      <c r="F117" s="9">
        <v>2.4963140448869381</v>
      </c>
      <c r="G117" s="9">
        <f t="shared" si="8"/>
        <v>14.811158765021156</v>
      </c>
      <c r="H117" s="9">
        <f t="shared" si="9"/>
        <v>10.401308520362242</v>
      </c>
      <c r="I117" s="9">
        <f t="shared" si="10"/>
        <v>25.212467285383397</v>
      </c>
      <c r="J117" s="9">
        <v>26</v>
      </c>
      <c r="K117" s="9">
        <v>12.6</v>
      </c>
      <c r="L117" s="9">
        <v>3</v>
      </c>
      <c r="M117" s="9">
        <f t="shared" si="11"/>
        <v>18</v>
      </c>
      <c r="N117" s="9">
        <f t="shared" si="12"/>
        <v>3.125</v>
      </c>
      <c r="O117" s="9">
        <f t="shared" si="13"/>
        <v>21.125</v>
      </c>
      <c r="P117" s="9">
        <f t="shared" si="14"/>
        <v>4.0874672853833971</v>
      </c>
      <c r="Q117" s="8">
        <f t="shared" si="15"/>
        <v>4.9867100881677446</v>
      </c>
    </row>
    <row r="118" spans="1:17" ht="18.75" customHeight="1" x14ac:dyDescent="0.3">
      <c r="A118" s="8" t="s">
        <v>78</v>
      </c>
      <c r="B118" s="8" t="s">
        <v>71</v>
      </c>
      <c r="C118" s="8" t="s">
        <v>154</v>
      </c>
      <c r="D118" s="5" t="s">
        <v>194</v>
      </c>
      <c r="E118" s="9">
        <v>5.7596811984278924</v>
      </c>
      <c r="F118" s="9">
        <v>2.4496072981270358</v>
      </c>
      <c r="G118" s="9">
        <f t="shared" si="8"/>
        <v>14.399202996069732</v>
      </c>
      <c r="H118" s="9">
        <f t="shared" si="9"/>
        <v>10.206697075529316</v>
      </c>
      <c r="I118" s="9">
        <f t="shared" si="10"/>
        <v>24.605900071599049</v>
      </c>
      <c r="J118" s="9">
        <v>25</v>
      </c>
      <c r="K118" s="9">
        <v>12.6</v>
      </c>
      <c r="L118" s="9">
        <v>3</v>
      </c>
      <c r="M118" s="9">
        <f t="shared" si="11"/>
        <v>18</v>
      </c>
      <c r="N118" s="9">
        <f t="shared" si="12"/>
        <v>3.125</v>
      </c>
      <c r="O118" s="9">
        <f t="shared" si="13"/>
        <v>21.125</v>
      </c>
      <c r="P118" s="9">
        <f t="shared" si="14"/>
        <v>3.4809000715990486</v>
      </c>
      <c r="Q118" s="8">
        <f t="shared" si="15"/>
        <v>4.2466980873508389</v>
      </c>
    </row>
    <row r="119" spans="1:17" ht="18.75" customHeight="1" x14ac:dyDescent="0.3">
      <c r="A119" s="8" t="s">
        <v>78</v>
      </c>
      <c r="B119" s="8" t="s">
        <v>72</v>
      </c>
      <c r="C119" s="8" t="s">
        <v>155</v>
      </c>
      <c r="D119" s="5" t="s">
        <v>194</v>
      </c>
      <c r="E119" s="9">
        <v>7.8086446763485204</v>
      </c>
      <c r="F119" s="9">
        <v>0.64626600728145367</v>
      </c>
      <c r="G119" s="9">
        <f t="shared" si="8"/>
        <v>19.521611690871303</v>
      </c>
      <c r="H119" s="9">
        <f t="shared" si="9"/>
        <v>2.6927750303393903</v>
      </c>
      <c r="I119" s="9">
        <f t="shared" si="10"/>
        <v>22.214386721210694</v>
      </c>
      <c r="J119" s="9"/>
      <c r="K119" s="9"/>
      <c r="L119" s="9"/>
      <c r="M119" s="9"/>
      <c r="N119" s="9"/>
      <c r="O119" s="9"/>
      <c r="P119" s="9"/>
      <c r="Q119" s="8"/>
    </row>
    <row r="120" spans="1:17" ht="18.75" customHeight="1" x14ac:dyDescent="0.3">
      <c r="A120" s="8" t="s">
        <v>78</v>
      </c>
      <c r="B120" s="8" t="s">
        <v>72</v>
      </c>
      <c r="C120" s="8" t="s">
        <v>155</v>
      </c>
      <c r="D120" s="5" t="s">
        <v>194</v>
      </c>
      <c r="E120" s="9">
        <v>8.1147731374968668</v>
      </c>
      <c r="F120" s="9">
        <v>0.67744575057066525</v>
      </c>
      <c r="G120" s="9">
        <f t="shared" si="8"/>
        <v>20.286932843742168</v>
      </c>
      <c r="H120" s="9">
        <f t="shared" si="9"/>
        <v>2.8226906273777721</v>
      </c>
      <c r="I120" s="9">
        <f t="shared" si="10"/>
        <v>23.109623471119939</v>
      </c>
      <c r="J120" s="9"/>
      <c r="K120" s="9"/>
      <c r="L120" s="9"/>
      <c r="M120" s="9"/>
      <c r="N120" s="9"/>
      <c r="O120" s="9"/>
      <c r="P120" s="9"/>
      <c r="Q120" s="8"/>
    </row>
    <row r="121" spans="1:17" ht="18.75" customHeight="1" x14ac:dyDescent="0.3">
      <c r="A121" s="8" t="s">
        <v>78</v>
      </c>
      <c r="B121" s="8" t="s">
        <v>73</v>
      </c>
      <c r="C121" s="8" t="s">
        <v>156</v>
      </c>
      <c r="D121" s="5" t="s">
        <v>194</v>
      </c>
      <c r="E121" s="9">
        <v>3.731066556219758</v>
      </c>
      <c r="F121" s="9">
        <v>2.0356506230335039</v>
      </c>
      <c r="G121" s="9">
        <f t="shared" si="8"/>
        <v>9.3276663905493944</v>
      </c>
      <c r="H121" s="9">
        <f t="shared" si="9"/>
        <v>8.4818775959729322</v>
      </c>
      <c r="I121" s="9">
        <f t="shared" si="10"/>
        <v>17.809543986522328</v>
      </c>
      <c r="J121" s="9"/>
      <c r="K121" s="9"/>
      <c r="L121" s="9"/>
      <c r="M121" s="9"/>
      <c r="N121" s="9"/>
      <c r="O121" s="9"/>
      <c r="P121" s="9"/>
      <c r="Q121" s="8"/>
    </row>
    <row r="122" spans="1:17" ht="18.75" customHeight="1" x14ac:dyDescent="0.3">
      <c r="A122" s="8" t="s">
        <v>78</v>
      </c>
      <c r="B122" s="8" t="s">
        <v>73</v>
      </c>
      <c r="C122" s="8" t="s">
        <v>156</v>
      </c>
      <c r="D122" s="5" t="s">
        <v>194</v>
      </c>
      <c r="E122" s="9">
        <v>3.7424485955157509</v>
      </c>
      <c r="F122" s="9">
        <v>2.0322859078650088</v>
      </c>
      <c r="G122" s="9">
        <f t="shared" si="8"/>
        <v>9.3561214887893769</v>
      </c>
      <c r="H122" s="9">
        <f t="shared" si="9"/>
        <v>8.467857949437537</v>
      </c>
      <c r="I122" s="9">
        <f t="shared" si="10"/>
        <v>17.823979438226914</v>
      </c>
      <c r="J122" s="9">
        <v>19</v>
      </c>
      <c r="K122" s="9">
        <v>7.3</v>
      </c>
      <c r="L122" s="9">
        <v>5</v>
      </c>
      <c r="M122" s="9">
        <f t="shared" si="11"/>
        <v>10.428571428571429</v>
      </c>
      <c r="N122" s="9">
        <f t="shared" si="12"/>
        <v>5.208333333333333</v>
      </c>
      <c r="O122" s="9">
        <f t="shared" si="13"/>
        <v>15.636904761904763</v>
      </c>
      <c r="P122" s="9">
        <f t="shared" si="14"/>
        <v>2.1870746763221511</v>
      </c>
      <c r="Q122" s="8">
        <f t="shared" si="15"/>
        <v>2.6682311051130245</v>
      </c>
    </row>
    <row r="123" spans="1:17" ht="18.75" customHeight="1" x14ac:dyDescent="0.3">
      <c r="A123" s="8" t="s">
        <v>78</v>
      </c>
      <c r="B123" s="8" t="s">
        <v>72</v>
      </c>
      <c r="C123" s="8" t="s">
        <v>155</v>
      </c>
      <c r="D123" s="5" t="s">
        <v>194</v>
      </c>
      <c r="E123" s="9">
        <v>8.1762441124706609</v>
      </c>
      <c r="F123" s="9">
        <v>0.6906729533125342</v>
      </c>
      <c r="G123" s="9">
        <f t="shared" si="8"/>
        <v>20.440610281176653</v>
      </c>
      <c r="H123" s="9">
        <f t="shared" si="9"/>
        <v>2.8778039721355593</v>
      </c>
      <c r="I123" s="9">
        <f t="shared" si="10"/>
        <v>23.318414253312213</v>
      </c>
      <c r="J123" s="9">
        <v>22</v>
      </c>
      <c r="K123" s="9">
        <v>0.6</v>
      </c>
      <c r="L123" s="9">
        <v>2</v>
      </c>
      <c r="M123" s="9">
        <f t="shared" si="11"/>
        <v>0.8571428571428571</v>
      </c>
      <c r="N123" s="9">
        <f t="shared" si="12"/>
        <v>2.0833333333333335</v>
      </c>
      <c r="O123" s="9">
        <f t="shared" si="13"/>
        <v>2.9404761904761907</v>
      </c>
      <c r="P123" s="9">
        <f t="shared" si="14"/>
        <v>20.377938062836023</v>
      </c>
      <c r="Q123" s="8">
        <f t="shared" si="15"/>
        <v>24.861084436659947</v>
      </c>
    </row>
    <row r="124" spans="1:17" ht="18.75" customHeight="1" x14ac:dyDescent="0.3">
      <c r="A124" s="8" t="s">
        <v>78</v>
      </c>
      <c r="B124" s="8" t="s">
        <v>57</v>
      </c>
      <c r="C124" s="8" t="s">
        <v>143</v>
      </c>
      <c r="D124" s="5" t="s">
        <v>189</v>
      </c>
      <c r="E124" s="9">
        <v>11.16898982797894</v>
      </c>
      <c r="F124" s="9">
        <v>1.972156914605852</v>
      </c>
      <c r="G124" s="9">
        <f t="shared" si="8"/>
        <v>27.922474569947347</v>
      </c>
      <c r="H124" s="9">
        <f t="shared" si="9"/>
        <v>8.2173204775243835</v>
      </c>
      <c r="I124" s="9">
        <f t="shared" si="10"/>
        <v>36.139795047471729</v>
      </c>
      <c r="J124" s="9">
        <v>53</v>
      </c>
      <c r="K124" s="9">
        <v>25.3</v>
      </c>
      <c r="L124" s="9">
        <v>7</v>
      </c>
      <c r="M124" s="9">
        <f t="shared" si="11"/>
        <v>36.142857142857146</v>
      </c>
      <c r="N124" s="9">
        <f t="shared" si="12"/>
        <v>7.291666666666667</v>
      </c>
      <c r="O124" s="9">
        <f t="shared" si="13"/>
        <v>43.43452380952381</v>
      </c>
      <c r="P124" s="9">
        <f t="shared" si="14"/>
        <v>-7.2947287620520811</v>
      </c>
      <c r="Q124" s="8">
        <f t="shared" si="15"/>
        <v>-8.8995690897035384</v>
      </c>
    </row>
    <row r="125" spans="1:17" ht="18.75" customHeight="1" x14ac:dyDescent="0.3">
      <c r="A125" s="8" t="s">
        <v>78</v>
      </c>
      <c r="B125" s="8" t="s">
        <v>57</v>
      </c>
      <c r="C125" s="8" t="s">
        <v>143</v>
      </c>
      <c r="D125" s="5" t="s">
        <v>189</v>
      </c>
      <c r="E125" s="9">
        <v>10.572253505463699</v>
      </c>
      <c r="F125" s="9">
        <v>1.923659238766634</v>
      </c>
      <c r="G125" s="9">
        <f t="shared" si="8"/>
        <v>26.430633763659252</v>
      </c>
      <c r="H125" s="9">
        <f t="shared" si="9"/>
        <v>8.015246828194309</v>
      </c>
      <c r="I125" s="9">
        <f t="shared" si="10"/>
        <v>34.445880591853559</v>
      </c>
      <c r="J125" s="9">
        <v>31</v>
      </c>
      <c r="K125" s="9">
        <v>26.6</v>
      </c>
      <c r="L125" s="9">
        <v>7</v>
      </c>
      <c r="M125" s="9">
        <f t="shared" si="11"/>
        <v>38</v>
      </c>
      <c r="N125" s="9">
        <f t="shared" si="12"/>
        <v>7.291666666666667</v>
      </c>
      <c r="O125" s="9">
        <f t="shared" si="13"/>
        <v>45.291666666666664</v>
      </c>
      <c r="P125" s="9">
        <f t="shared" si="14"/>
        <v>-10.845786074813105</v>
      </c>
      <c r="Q125" s="8">
        <f t="shared" si="15"/>
        <v>-13.231859011271988</v>
      </c>
    </row>
    <row r="126" spans="1:17" ht="18.75" customHeight="1" x14ac:dyDescent="0.3">
      <c r="A126" s="8" t="s">
        <v>78</v>
      </c>
      <c r="B126" s="8" t="s">
        <v>74</v>
      </c>
      <c r="C126" s="8" t="s">
        <v>130</v>
      </c>
      <c r="D126" s="5" t="s">
        <v>182</v>
      </c>
      <c r="E126" s="9">
        <v>7.8532647185529711</v>
      </c>
      <c r="F126" s="9">
        <v>5.6656881260930296</v>
      </c>
      <c r="G126" s="9">
        <f t="shared" si="8"/>
        <v>19.633161796382428</v>
      </c>
      <c r="H126" s="9">
        <f t="shared" si="9"/>
        <v>23.607033858720957</v>
      </c>
      <c r="I126" s="9">
        <f t="shared" si="10"/>
        <v>43.240195655103385</v>
      </c>
      <c r="J126" s="9">
        <v>41</v>
      </c>
      <c r="K126" s="9">
        <v>2.4</v>
      </c>
      <c r="L126" s="9">
        <v>4</v>
      </c>
      <c r="M126" s="9">
        <f t="shared" si="11"/>
        <v>3.4285714285714284</v>
      </c>
      <c r="N126" s="9">
        <f t="shared" si="12"/>
        <v>4.166666666666667</v>
      </c>
      <c r="O126" s="9">
        <f t="shared" si="13"/>
        <v>7.5952380952380949</v>
      </c>
      <c r="P126" s="9">
        <f t="shared" si="14"/>
        <v>35.64495755986529</v>
      </c>
      <c r="Q126" s="8">
        <f t="shared" si="15"/>
        <v>43.486848223035651</v>
      </c>
    </row>
    <row r="127" spans="1:17" ht="18.75" customHeight="1" x14ac:dyDescent="0.3">
      <c r="A127" s="8" t="s">
        <v>78</v>
      </c>
      <c r="B127" s="8" t="s">
        <v>59</v>
      </c>
      <c r="C127" s="8" t="s">
        <v>145</v>
      </c>
      <c r="D127" s="5" t="s">
        <v>191</v>
      </c>
      <c r="E127" s="9">
        <v>32.313573289274927</v>
      </c>
      <c r="F127" s="9">
        <v>3.687410445108156</v>
      </c>
      <c r="G127" s="9">
        <f t="shared" si="8"/>
        <v>80.783933223187319</v>
      </c>
      <c r="H127" s="9">
        <f t="shared" si="9"/>
        <v>15.364210187950649</v>
      </c>
      <c r="I127" s="9">
        <f t="shared" si="10"/>
        <v>96.148143411137966</v>
      </c>
      <c r="J127" s="9">
        <v>89</v>
      </c>
      <c r="K127" s="9">
        <v>16.7</v>
      </c>
      <c r="L127" s="9">
        <v>26</v>
      </c>
      <c r="M127" s="9">
        <f t="shared" si="11"/>
        <v>23.857142857142858</v>
      </c>
      <c r="N127" s="9">
        <f t="shared" si="12"/>
        <v>27.083333333333332</v>
      </c>
      <c r="O127" s="9">
        <f t="shared" si="13"/>
        <v>50.94047619047619</v>
      </c>
      <c r="P127" s="9">
        <f t="shared" si="14"/>
        <v>45.207667220661776</v>
      </c>
      <c r="Q127" s="8">
        <f t="shared" si="15"/>
        <v>55.153354009207369</v>
      </c>
    </row>
    <row r="128" spans="1:17" ht="18.75" customHeight="1" x14ac:dyDescent="0.3">
      <c r="A128" s="8" t="s">
        <v>78</v>
      </c>
      <c r="B128" s="8" t="s">
        <v>75</v>
      </c>
      <c r="C128" s="8" t="s">
        <v>157</v>
      </c>
      <c r="D128" s="5" t="s">
        <v>195</v>
      </c>
      <c r="E128" s="9">
        <v>16.600520422989089</v>
      </c>
      <c r="F128" s="9">
        <v>3.1608553592518831</v>
      </c>
      <c r="G128" s="9">
        <f t="shared" si="8"/>
        <v>41.501301057472723</v>
      </c>
      <c r="H128" s="9">
        <f t="shared" si="9"/>
        <v>13.170230663549512</v>
      </c>
      <c r="I128" s="9">
        <f t="shared" si="10"/>
        <v>54.671531721022234</v>
      </c>
      <c r="J128" s="9">
        <v>53</v>
      </c>
      <c r="K128" s="9">
        <v>11.3</v>
      </c>
      <c r="L128" s="9">
        <v>4</v>
      </c>
      <c r="M128" s="9">
        <f t="shared" si="11"/>
        <v>16.142857142857142</v>
      </c>
      <c r="N128" s="9">
        <f t="shared" si="12"/>
        <v>4.166666666666667</v>
      </c>
      <c r="O128" s="9">
        <f t="shared" si="13"/>
        <v>20.30952380952381</v>
      </c>
      <c r="P128" s="9">
        <f t="shared" si="14"/>
        <v>34.362007911498424</v>
      </c>
      <c r="Q128" s="8">
        <f t="shared" si="15"/>
        <v>41.921649652028073</v>
      </c>
    </row>
    <row r="129" spans="1:17" ht="18.75" customHeight="1" x14ac:dyDescent="0.3">
      <c r="A129" s="8" t="s">
        <v>78</v>
      </c>
      <c r="B129" s="8" t="s">
        <v>75</v>
      </c>
      <c r="C129" s="8" t="s">
        <v>157</v>
      </c>
      <c r="D129" s="5" t="s">
        <v>195</v>
      </c>
      <c r="E129" s="9">
        <v>15.272031664038799</v>
      </c>
      <c r="F129" s="9">
        <v>2.9146210770822889</v>
      </c>
      <c r="G129" s="9">
        <f t="shared" si="8"/>
        <v>38.180079160097002</v>
      </c>
      <c r="H129" s="9">
        <f t="shared" si="9"/>
        <v>12.14425448784287</v>
      </c>
      <c r="I129" s="9">
        <f t="shared" si="10"/>
        <v>50.324333647939874</v>
      </c>
      <c r="J129" s="9">
        <v>57</v>
      </c>
      <c r="K129" s="9">
        <v>8</v>
      </c>
      <c r="L129" s="9">
        <v>3</v>
      </c>
      <c r="M129" s="9">
        <f t="shared" si="11"/>
        <v>11.428571428571429</v>
      </c>
      <c r="N129" s="9">
        <f t="shared" si="12"/>
        <v>3.125</v>
      </c>
      <c r="O129" s="9">
        <f t="shared" si="13"/>
        <v>14.553571428571429</v>
      </c>
      <c r="P129" s="9">
        <f t="shared" si="14"/>
        <v>35.770762219368443</v>
      </c>
      <c r="Q129" s="8">
        <f t="shared" si="15"/>
        <v>43.6403299076295</v>
      </c>
    </row>
    <row r="130" spans="1:17" ht="18.75" customHeight="1" x14ac:dyDescent="0.3">
      <c r="A130" s="8" t="s">
        <v>78</v>
      </c>
      <c r="B130" s="8" t="s">
        <v>75</v>
      </c>
      <c r="C130" s="8" t="s">
        <v>157</v>
      </c>
      <c r="D130" s="5" t="s">
        <v>195</v>
      </c>
      <c r="E130" s="9">
        <v>17.569921912711081</v>
      </c>
      <c r="F130" s="9">
        <v>2.903011189591433</v>
      </c>
      <c r="G130" s="9">
        <f t="shared" si="8"/>
        <v>43.924804781777702</v>
      </c>
      <c r="H130" s="9">
        <f t="shared" si="9"/>
        <v>12.095879956630972</v>
      </c>
      <c r="I130" s="9">
        <f t="shared" si="10"/>
        <v>56.020684738408676</v>
      </c>
      <c r="J130" s="9">
        <v>54</v>
      </c>
      <c r="K130" s="9">
        <v>10.9</v>
      </c>
      <c r="L130" s="9">
        <v>3</v>
      </c>
      <c r="M130" s="9">
        <f t="shared" si="11"/>
        <v>15.571428571428571</v>
      </c>
      <c r="N130" s="9">
        <f t="shared" si="12"/>
        <v>3.125</v>
      </c>
      <c r="O130" s="9">
        <f t="shared" si="13"/>
        <v>18.696428571428569</v>
      </c>
      <c r="P130" s="9">
        <f t="shared" si="14"/>
        <v>37.324256166980106</v>
      </c>
      <c r="Q130" s="8">
        <f t="shared" si="15"/>
        <v>45.535592523715735</v>
      </c>
    </row>
    <row r="131" spans="1:17" ht="18.75" customHeight="1" x14ac:dyDescent="0.3">
      <c r="A131" s="8" t="s">
        <v>78</v>
      </c>
      <c r="B131" s="8" t="s">
        <v>75</v>
      </c>
      <c r="C131" s="8" t="s">
        <v>157</v>
      </c>
      <c r="D131" s="5" t="s">
        <v>195</v>
      </c>
      <c r="E131" s="9">
        <v>16.512620742017528</v>
      </c>
      <c r="F131" s="9">
        <v>3.1278645678159198</v>
      </c>
      <c r="G131" s="9">
        <f t="shared" ref="G131:G136" si="16">E131*50/20</f>
        <v>41.281551855043816</v>
      </c>
      <c r="H131" s="9">
        <f t="shared" ref="H131:H136" si="17">F131*50/12</f>
        <v>13.032769032566334</v>
      </c>
      <c r="I131" s="9">
        <f t="shared" ref="I131:I136" si="18">SUM(G131:H131)</f>
        <v>54.314320887610151</v>
      </c>
      <c r="J131" s="9">
        <v>52</v>
      </c>
      <c r="K131" s="9">
        <v>11.1</v>
      </c>
      <c r="L131" s="9">
        <v>4</v>
      </c>
      <c r="M131" s="9">
        <f t="shared" ref="M131:M136" si="19">K131*50/35</f>
        <v>15.857142857142858</v>
      </c>
      <c r="N131" s="9">
        <f t="shared" ref="N131:N136" si="20">L131*50/48</f>
        <v>4.166666666666667</v>
      </c>
      <c r="O131" s="9">
        <f t="shared" ref="O131:O136" si="21">SUM(M131:N131)</f>
        <v>20.023809523809526</v>
      </c>
      <c r="P131" s="9">
        <f t="shared" ref="P131:P136" si="22">I131-O131</f>
        <v>34.290511363800626</v>
      </c>
      <c r="Q131" s="8">
        <f t="shared" ref="Q131:Q136" si="23">P131*61/50</f>
        <v>41.834423863836761</v>
      </c>
    </row>
    <row r="132" spans="1:17" ht="18.75" customHeight="1" x14ac:dyDescent="0.3">
      <c r="A132" s="8" t="s">
        <v>78</v>
      </c>
      <c r="B132" s="8" t="s">
        <v>75</v>
      </c>
      <c r="C132" s="8" t="s">
        <v>157</v>
      </c>
      <c r="D132" s="5" t="s">
        <v>195</v>
      </c>
      <c r="E132" s="9">
        <v>16.24023640637208</v>
      </c>
      <c r="F132" s="9">
        <v>3.085592988282809</v>
      </c>
      <c r="G132" s="9">
        <f t="shared" si="16"/>
        <v>40.600591015930199</v>
      </c>
      <c r="H132" s="9">
        <f t="shared" si="17"/>
        <v>12.856637451178372</v>
      </c>
      <c r="I132" s="9">
        <f t="shared" si="18"/>
        <v>53.457228467108571</v>
      </c>
      <c r="J132" s="9">
        <v>68</v>
      </c>
      <c r="K132" s="9">
        <v>11</v>
      </c>
      <c r="L132" s="9">
        <v>4</v>
      </c>
      <c r="M132" s="9">
        <f t="shared" si="19"/>
        <v>15.714285714285714</v>
      </c>
      <c r="N132" s="9">
        <f t="shared" si="20"/>
        <v>4.166666666666667</v>
      </c>
      <c r="O132" s="9">
        <f t="shared" si="21"/>
        <v>19.88095238095238</v>
      </c>
      <c r="P132" s="9">
        <f t="shared" si="22"/>
        <v>33.576276086156192</v>
      </c>
      <c r="Q132" s="8">
        <f t="shared" si="23"/>
        <v>40.963056825110556</v>
      </c>
    </row>
    <row r="133" spans="1:17" ht="18.75" customHeight="1" x14ac:dyDescent="0.3">
      <c r="A133" s="8" t="s">
        <v>78</v>
      </c>
      <c r="B133" s="8" t="s">
        <v>75</v>
      </c>
      <c r="C133" s="8" t="s">
        <v>157</v>
      </c>
      <c r="D133" s="5" t="s">
        <v>195</v>
      </c>
      <c r="E133" s="9">
        <v>16.4772822597462</v>
      </c>
      <c r="F133" s="9">
        <v>2.94464045713667</v>
      </c>
      <c r="G133" s="9">
        <f t="shared" si="16"/>
        <v>41.193205649365503</v>
      </c>
      <c r="H133" s="9">
        <f t="shared" si="17"/>
        <v>12.269335238069459</v>
      </c>
      <c r="I133" s="9">
        <f t="shared" si="18"/>
        <v>53.462540887434962</v>
      </c>
      <c r="J133" s="9">
        <v>75</v>
      </c>
      <c r="K133" s="9">
        <v>5.9</v>
      </c>
      <c r="L133" s="9">
        <v>2</v>
      </c>
      <c r="M133" s="9">
        <f t="shared" si="19"/>
        <v>8.4285714285714288</v>
      </c>
      <c r="N133" s="9">
        <f t="shared" si="20"/>
        <v>2.0833333333333335</v>
      </c>
      <c r="O133" s="9">
        <f t="shared" si="21"/>
        <v>10.511904761904763</v>
      </c>
      <c r="P133" s="9">
        <f t="shared" si="22"/>
        <v>42.950636125530195</v>
      </c>
      <c r="Q133" s="8">
        <f t="shared" si="23"/>
        <v>52.399776073146839</v>
      </c>
    </row>
    <row r="134" spans="1:17" ht="18.75" customHeight="1" x14ac:dyDescent="0.3">
      <c r="A134" s="8" t="s">
        <v>78</v>
      </c>
      <c r="B134" s="8" t="s">
        <v>75</v>
      </c>
      <c r="C134" s="8" t="s">
        <v>157</v>
      </c>
      <c r="D134" s="5" t="s">
        <v>195</v>
      </c>
      <c r="E134" s="9">
        <v>16.82353021310082</v>
      </c>
      <c r="F134" s="9">
        <v>2.965278168588096</v>
      </c>
      <c r="G134" s="9">
        <f t="shared" si="16"/>
        <v>42.058825532752053</v>
      </c>
      <c r="H134" s="9">
        <f t="shared" si="17"/>
        <v>12.355325702450401</v>
      </c>
      <c r="I134" s="9">
        <f t="shared" si="18"/>
        <v>54.414151235202453</v>
      </c>
      <c r="J134" s="9">
        <v>68</v>
      </c>
      <c r="K134" s="9">
        <v>10.3</v>
      </c>
      <c r="L134" s="9">
        <v>4</v>
      </c>
      <c r="M134" s="9">
        <f t="shared" si="19"/>
        <v>14.714285714285714</v>
      </c>
      <c r="N134" s="9">
        <f t="shared" si="20"/>
        <v>4.166666666666667</v>
      </c>
      <c r="O134" s="9">
        <f t="shared" si="21"/>
        <v>18.88095238095238</v>
      </c>
      <c r="P134" s="9">
        <f t="shared" si="22"/>
        <v>35.533198854250074</v>
      </c>
      <c r="Q134" s="8">
        <f t="shared" si="23"/>
        <v>43.350502602185088</v>
      </c>
    </row>
    <row r="135" spans="1:17" ht="18.75" customHeight="1" x14ac:dyDescent="0.3">
      <c r="A135" s="8" t="s">
        <v>78</v>
      </c>
      <c r="B135" s="8" t="s">
        <v>75</v>
      </c>
      <c r="C135" s="8" t="s">
        <v>157</v>
      </c>
      <c r="D135" s="5" t="s">
        <v>195</v>
      </c>
      <c r="E135" s="9">
        <v>16.715501473161471</v>
      </c>
      <c r="F135" s="9">
        <v>2.9385793081147602</v>
      </c>
      <c r="G135" s="9">
        <f t="shared" si="16"/>
        <v>41.788753682903675</v>
      </c>
      <c r="H135" s="9">
        <f t="shared" si="17"/>
        <v>12.244080450478167</v>
      </c>
      <c r="I135" s="9">
        <f t="shared" si="18"/>
        <v>54.03283413338184</v>
      </c>
      <c r="J135" s="9">
        <v>58</v>
      </c>
      <c r="K135" s="9">
        <v>10.199999999999999</v>
      </c>
      <c r="L135" s="9">
        <v>4</v>
      </c>
      <c r="M135" s="9">
        <f t="shared" si="19"/>
        <v>14.571428571428569</v>
      </c>
      <c r="N135" s="9">
        <f t="shared" si="20"/>
        <v>4.166666666666667</v>
      </c>
      <c r="O135" s="9">
        <f t="shared" si="21"/>
        <v>18.738095238095237</v>
      </c>
      <c r="P135" s="9">
        <f t="shared" si="22"/>
        <v>35.294738895286599</v>
      </c>
      <c r="Q135" s="8">
        <f t="shared" si="23"/>
        <v>43.059581452249653</v>
      </c>
    </row>
    <row r="136" spans="1:17" ht="18.75" customHeight="1" x14ac:dyDescent="0.3">
      <c r="A136" s="8" t="s">
        <v>78</v>
      </c>
      <c r="B136" s="8" t="s">
        <v>60</v>
      </c>
      <c r="C136" s="8" t="s">
        <v>146</v>
      </c>
      <c r="D136" s="5" t="s">
        <v>177</v>
      </c>
      <c r="E136" s="9">
        <v>14.59185863843787</v>
      </c>
      <c r="F136" s="9">
        <v>1.40213144637179</v>
      </c>
      <c r="G136" s="9">
        <f t="shared" si="16"/>
        <v>36.479646596094675</v>
      </c>
      <c r="H136" s="9">
        <f t="shared" si="17"/>
        <v>5.8422143598824583</v>
      </c>
      <c r="I136" s="9">
        <f t="shared" si="18"/>
        <v>42.321860955977129</v>
      </c>
      <c r="J136" s="9"/>
      <c r="K136" s="9"/>
      <c r="L136" s="9"/>
      <c r="M136" s="9">
        <f t="shared" si="19"/>
        <v>0</v>
      </c>
      <c r="N136" s="9">
        <f t="shared" si="20"/>
        <v>0</v>
      </c>
      <c r="O136" s="9">
        <f t="shared" si="21"/>
        <v>0</v>
      </c>
      <c r="P136" s="9">
        <f t="shared" si="22"/>
        <v>42.321860955977129</v>
      </c>
      <c r="Q136" s="8">
        <f t="shared" si="23"/>
        <v>51.632670366292096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hoof Jo.</cp:lastModifiedBy>
  <dcterms:created xsi:type="dcterms:W3CDTF">2023-10-19T08:28:02Z</dcterms:created>
  <dcterms:modified xsi:type="dcterms:W3CDTF">2023-10-22T10:33:55Z</dcterms:modified>
</cp:coreProperties>
</file>