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D8" i="1"/>
  <c r="E12" i="1" s="1"/>
  <c r="G14" i="1" s="1"/>
  <c r="G5" i="1"/>
  <c r="D16" i="1" s="1"/>
  <c r="G16" i="1" s="1"/>
  <c r="G17" i="1" s="1"/>
  <c r="G18" i="1" s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<sst xmlns="http://schemas.openxmlformats.org/spreadsheetml/2006/main" count="60" uniqueCount="46">
  <si>
    <t>구분</t>
    <phoneticPr fontId="2" type="noConversion"/>
  </si>
  <si>
    <t>분류</t>
    <phoneticPr fontId="2" type="noConversion"/>
  </si>
  <si>
    <t>전세금</t>
    <phoneticPr fontId="2" type="noConversion"/>
  </si>
  <si>
    <t>가계약금</t>
    <phoneticPr fontId="2" type="noConversion"/>
  </si>
  <si>
    <t>계약금</t>
    <phoneticPr fontId="2" type="noConversion"/>
  </si>
  <si>
    <t>본계약금</t>
    <phoneticPr fontId="2" type="noConversion"/>
  </si>
  <si>
    <t>일자</t>
    <phoneticPr fontId="2" type="noConversion"/>
  </si>
  <si>
    <t>전세 계약금</t>
    <phoneticPr fontId="2" type="noConversion"/>
  </si>
  <si>
    <t>전세 잔금</t>
    <phoneticPr fontId="2" type="noConversion"/>
  </si>
  <si>
    <t>잔금</t>
    <phoneticPr fontId="2" type="noConversion"/>
  </si>
  <si>
    <t>총액</t>
    <phoneticPr fontId="2" type="noConversion"/>
  </si>
  <si>
    <t>레미안길음센터피스
118동 802호</t>
    <phoneticPr fontId="2" type="noConversion"/>
  </si>
  <si>
    <t>집</t>
    <phoneticPr fontId="2" type="noConversion"/>
  </si>
  <si>
    <t>전세자금대출</t>
    <phoneticPr fontId="2" type="noConversion"/>
  </si>
  <si>
    <t>신한은행 -&gt; 초롱</t>
    <phoneticPr fontId="2" type="noConversion"/>
  </si>
  <si>
    <t>잔액</t>
    <phoneticPr fontId="2" type="noConversion"/>
  </si>
  <si>
    <t>입금</t>
    <phoneticPr fontId="2" type="noConversion"/>
  </si>
  <si>
    <t>출금</t>
    <phoneticPr fontId="2" type="noConversion"/>
  </si>
  <si>
    <t>현금 흐름표</t>
    <phoneticPr fontId="2" type="noConversion"/>
  </si>
  <si>
    <t>현금</t>
    <phoneticPr fontId="2" type="noConversion"/>
  </si>
  <si>
    <t>집주인 -&gt; 신한은행</t>
    <phoneticPr fontId="2" type="noConversion"/>
  </si>
  <si>
    <t>과천주공8단지
809동 1502호</t>
    <phoneticPr fontId="2" type="noConversion"/>
  </si>
  <si>
    <t>전세자금대출 8,000만원의 120%, 은행에 입금된 후, 1,600만원 초롱이 계좌로 입금</t>
    <phoneticPr fontId="2" type="noConversion"/>
  </si>
  <si>
    <t>내용</t>
    <phoneticPr fontId="2" type="noConversion"/>
  </si>
  <si>
    <t>길음센터피스 계약금 총액</t>
    <phoneticPr fontId="2" type="noConversion"/>
  </si>
  <si>
    <t>8월 17일에 준비해야할 잔금 총액</t>
    <phoneticPr fontId="2" type="noConversion"/>
  </si>
  <si>
    <t>과천주공 계약금 총액</t>
    <phoneticPr fontId="2" type="noConversion"/>
  </si>
  <si>
    <t>가계약금 이체 완료</t>
    <phoneticPr fontId="2" type="noConversion"/>
  </si>
  <si>
    <t>본계약금 이체 완료</t>
    <phoneticPr fontId="2" type="noConversion"/>
  </si>
  <si>
    <t>본계약금 입금 확인</t>
    <phoneticPr fontId="2" type="noConversion"/>
  </si>
  <si>
    <t>집주인 -&gt; 초롱 계좌</t>
    <phoneticPr fontId="2" type="noConversion"/>
  </si>
  <si>
    <t>신한은행 -&gt; 초롱 계좌</t>
    <phoneticPr fontId="2" type="noConversion"/>
  </si>
  <si>
    <t>집주인 -&gt; 초롱</t>
    <phoneticPr fontId="2" type="noConversion"/>
  </si>
  <si>
    <t>초롱이 계좌로 8월 17일 입금되어야할 총액</t>
    <phoneticPr fontId="2" type="noConversion"/>
  </si>
  <si>
    <t>계약일에 준비해야할 잔금</t>
    <phoneticPr fontId="2" type="noConversion"/>
  </si>
  <si>
    <t>부족한 잔금</t>
    <phoneticPr fontId="2" type="noConversion"/>
  </si>
  <si>
    <t>마이너스통장</t>
    <phoneticPr fontId="2" type="noConversion"/>
  </si>
  <si>
    <t>의호주식매도금</t>
    <phoneticPr fontId="2" type="noConversion"/>
  </si>
  <si>
    <t>초롱 개인 통장</t>
    <phoneticPr fontId="2" type="noConversion"/>
  </si>
  <si>
    <t>의호 비상금</t>
    <phoneticPr fontId="2" type="noConversion"/>
  </si>
  <si>
    <t>초롱 비상금</t>
    <phoneticPr fontId="2" type="noConversion"/>
  </si>
  <si>
    <t>통장 및 비상금</t>
    <phoneticPr fontId="2" type="noConversion"/>
  </si>
  <si>
    <t>이사비용</t>
    <phoneticPr fontId="2" type="noConversion"/>
  </si>
  <si>
    <t>부동산계약금</t>
    <phoneticPr fontId="2" type="noConversion"/>
  </si>
  <si>
    <t>세탁기</t>
    <phoneticPr fontId="2" type="noConversion"/>
  </si>
  <si>
    <t>기타 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</si>
</sst>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1" fontId="3" fillId="0" borderId="0" xfId="1" applyFont="1" applyAlignment="1">
      <alignment horizontal="center" vertical="center"/>
    </xf>
    <xf numFmtId="41" fontId="3" fillId="0" borderId="0" xfId="1" applyFont="1" applyAlignment="1">
      <alignment horizontal="left" vertical="center"/>
    </xf>
    <xf numFmtId="41" fontId="3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 wrapText="1"/>
    </xf>
    <xf numFmtId="41" fontId="3" fillId="0" borderId="1" xfId="1" applyFont="1" applyBorder="1" applyAlignment="1">
      <alignment horizontal="left" vertical="center"/>
    </xf>
    <xf numFmtId="41" fontId="3" fillId="0" borderId="1" xfId="1" applyFont="1" applyBorder="1" applyAlignment="1">
      <alignment horizontal="center" vertical="center"/>
    </xf>
    <xf numFmtId="31" fontId="3" fillId="0" borderId="1" xfId="1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31" fontId="5" fillId="0" borderId="1" xfId="1" applyNumberFormat="1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41" fontId="6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workbookViewId="0">
      <selection activeCell="C4" sqref="C4"/>
    </sheetView>
  </sheetViews>
  <sheetFormatPr defaultRowHeight="24" customHeight="1" x14ac:dyDescent="0.3"/>
  <cols>
    <col min="1" max="1" width="23.125" style="1" bestFit="1" customWidth="1"/>
    <col min="2" max="2" width="12.75" style="1" bestFit="1" customWidth="1"/>
    <col min="3" max="3" width="17.875" style="1" bestFit="1" customWidth="1"/>
    <col min="4" max="7" width="12.375" style="1" customWidth="1"/>
    <col min="8" max="8" width="16.25" style="1" bestFit="1" customWidth="1"/>
    <col min="9" max="9" width="68.875" style="2" bestFit="1" customWidth="1"/>
    <col min="10" max="16384" width="9" style="1"/>
  </cols>
  <sheetData>
    <row r="1" spans="1:9" ht="24" customHeight="1" x14ac:dyDescent="0.3">
      <c r="A1" s="14" t="s">
        <v>12</v>
      </c>
      <c r="B1" s="14" t="s">
        <v>0</v>
      </c>
      <c r="C1" s="14" t="s">
        <v>1</v>
      </c>
      <c r="D1" s="14" t="s">
        <v>18</v>
      </c>
      <c r="E1" s="14" t="s">
        <v>16</v>
      </c>
      <c r="F1" s="14" t="s">
        <v>17</v>
      </c>
      <c r="G1" s="14" t="s">
        <v>15</v>
      </c>
      <c r="H1" s="14" t="s">
        <v>6</v>
      </c>
      <c r="I1" s="14" t="s">
        <v>23</v>
      </c>
    </row>
    <row r="2" spans="1:9" ht="24" customHeight="1" x14ac:dyDescent="0.3">
      <c r="A2" s="4" t="s">
        <v>11</v>
      </c>
      <c r="B2" s="3" t="s">
        <v>7</v>
      </c>
      <c r="C2" s="3" t="s">
        <v>10</v>
      </c>
      <c r="D2" s="3">
        <v>530000000</v>
      </c>
      <c r="E2" s="3"/>
      <c r="F2" s="3"/>
      <c r="G2" s="3"/>
      <c r="H2" s="3"/>
      <c r="I2" s="5" t="s">
        <v>24</v>
      </c>
    </row>
    <row r="3" spans="1:9" ht="24" customHeight="1" x14ac:dyDescent="0.3">
      <c r="A3" s="4"/>
      <c r="B3" s="6" t="s">
        <v>4</v>
      </c>
      <c r="C3" s="3" t="s">
        <v>3</v>
      </c>
      <c r="D3" s="3"/>
      <c r="E3" s="3"/>
      <c r="F3" s="3">
        <v>5000000</v>
      </c>
      <c r="G3" s="3"/>
      <c r="H3" s="7">
        <v>45101</v>
      </c>
      <c r="I3" s="5" t="s">
        <v>27</v>
      </c>
    </row>
    <row r="4" spans="1:9" ht="24" customHeight="1" x14ac:dyDescent="0.3">
      <c r="A4" s="4"/>
      <c r="B4" s="6"/>
      <c r="C4" s="3" t="s">
        <v>5</v>
      </c>
      <c r="D4" s="3"/>
      <c r="E4" s="3"/>
      <c r="F4" s="3">
        <v>48000000</v>
      </c>
      <c r="G4" s="3"/>
      <c r="H4" s="7">
        <v>45107</v>
      </c>
      <c r="I4" s="5" t="s">
        <v>28</v>
      </c>
    </row>
    <row r="5" spans="1:9" ht="24" customHeight="1" x14ac:dyDescent="0.3">
      <c r="A5" s="4"/>
      <c r="B5" s="8" t="s">
        <v>7</v>
      </c>
      <c r="C5" s="8" t="s">
        <v>9</v>
      </c>
      <c r="D5" s="8"/>
      <c r="E5" s="8"/>
      <c r="F5" s="8"/>
      <c r="G5" s="8">
        <f>D2-F3-F4</f>
        <v>477000000</v>
      </c>
      <c r="H5" s="9">
        <v>45155</v>
      </c>
      <c r="I5" s="5" t="s">
        <v>25</v>
      </c>
    </row>
    <row r="6" spans="1:9" ht="24" customHeight="1" x14ac:dyDescent="0.3">
      <c r="A6" s="4" t="s">
        <v>21</v>
      </c>
      <c r="B6" s="3" t="s">
        <v>7</v>
      </c>
      <c r="C6" s="3" t="s">
        <v>10</v>
      </c>
      <c r="D6" s="3">
        <v>520000000</v>
      </c>
      <c r="E6" s="3"/>
      <c r="F6" s="3"/>
      <c r="G6" s="3"/>
      <c r="H6" s="3"/>
      <c r="I6" s="5" t="s">
        <v>26</v>
      </c>
    </row>
    <row r="7" spans="1:9" ht="24" customHeight="1" x14ac:dyDescent="0.3">
      <c r="A7" s="4"/>
      <c r="B7" s="3" t="s">
        <v>4</v>
      </c>
      <c r="C7" s="3" t="s">
        <v>5</v>
      </c>
      <c r="D7" s="3"/>
      <c r="E7" s="3">
        <v>38000000</v>
      </c>
      <c r="F7" s="3"/>
      <c r="G7" s="3"/>
      <c r="H7" s="7">
        <v>45103</v>
      </c>
      <c r="I7" s="5" t="s">
        <v>29</v>
      </c>
    </row>
    <row r="8" spans="1:9" ht="24" customHeight="1" x14ac:dyDescent="0.3">
      <c r="A8" s="4"/>
      <c r="B8" s="3" t="s">
        <v>7</v>
      </c>
      <c r="C8" s="3" t="s">
        <v>9</v>
      </c>
      <c r="D8" s="3">
        <f>D6-E7</f>
        <v>482000000</v>
      </c>
      <c r="E8" s="3"/>
      <c r="F8" s="3"/>
      <c r="G8" s="3"/>
      <c r="H8" s="7">
        <v>45155</v>
      </c>
      <c r="I8" s="5" t="s">
        <v>8</v>
      </c>
    </row>
    <row r="9" spans="1:9" ht="9.75" customHeight="1" x14ac:dyDescent="0.3">
      <c r="A9" s="4"/>
      <c r="B9" s="10"/>
      <c r="C9" s="11"/>
      <c r="D9" s="11"/>
      <c r="E9" s="11"/>
      <c r="F9" s="11"/>
      <c r="G9" s="11"/>
      <c r="H9" s="11"/>
      <c r="I9" s="12"/>
    </row>
    <row r="10" spans="1:9" ht="24" customHeight="1" x14ac:dyDescent="0.3">
      <c r="A10" s="4"/>
      <c r="B10" s="3" t="s">
        <v>13</v>
      </c>
      <c r="C10" s="3" t="s">
        <v>20</v>
      </c>
      <c r="D10" s="3"/>
      <c r="E10" s="3"/>
      <c r="F10" s="3">
        <v>80000000</v>
      </c>
      <c r="G10" s="3"/>
      <c r="H10" s="7">
        <v>45155</v>
      </c>
      <c r="I10" s="5" t="s">
        <v>22</v>
      </c>
    </row>
    <row r="11" spans="1:9" ht="24" customHeight="1" x14ac:dyDescent="0.3">
      <c r="A11" s="4"/>
      <c r="B11" s="3" t="s">
        <v>13</v>
      </c>
      <c r="C11" s="3" t="s">
        <v>20</v>
      </c>
      <c r="D11" s="3"/>
      <c r="E11" s="3"/>
      <c r="F11" s="3">
        <v>16000000</v>
      </c>
      <c r="G11" s="3"/>
      <c r="H11" s="7">
        <v>45155</v>
      </c>
      <c r="I11" s="5" t="s">
        <v>22</v>
      </c>
    </row>
    <row r="12" spans="1:9" ht="24" customHeight="1" x14ac:dyDescent="0.3">
      <c r="A12" s="4"/>
      <c r="B12" s="3" t="s">
        <v>7</v>
      </c>
      <c r="C12" s="3" t="s">
        <v>32</v>
      </c>
      <c r="D12" s="3"/>
      <c r="E12" s="3">
        <f>D8-F10-F11</f>
        <v>386000000</v>
      </c>
      <c r="F12" s="3"/>
      <c r="G12" s="3"/>
      <c r="H12" s="7">
        <v>45156</v>
      </c>
      <c r="I12" s="5" t="s">
        <v>30</v>
      </c>
    </row>
    <row r="13" spans="1:9" ht="24" customHeight="1" x14ac:dyDescent="0.3">
      <c r="A13" s="4"/>
      <c r="B13" s="3" t="s">
        <v>7</v>
      </c>
      <c r="C13" s="3" t="s">
        <v>14</v>
      </c>
      <c r="D13" s="8"/>
      <c r="E13" s="3">
        <v>16000000</v>
      </c>
      <c r="F13" s="8"/>
      <c r="G13" s="3"/>
      <c r="H13" s="7">
        <v>45157</v>
      </c>
      <c r="I13" s="5" t="s">
        <v>31</v>
      </c>
    </row>
    <row r="14" spans="1:9" ht="24" customHeight="1" x14ac:dyDescent="0.3">
      <c r="A14" s="4"/>
      <c r="B14" s="8" t="s">
        <v>7</v>
      </c>
      <c r="C14" s="8" t="s">
        <v>9</v>
      </c>
      <c r="D14" s="8"/>
      <c r="E14" s="8"/>
      <c r="F14" s="8"/>
      <c r="G14" s="8">
        <f>E12+E13</f>
        <v>402000000</v>
      </c>
      <c r="H14" s="9">
        <v>45155</v>
      </c>
      <c r="I14" s="5" t="s">
        <v>33</v>
      </c>
    </row>
    <row r="16" spans="1:9" ht="24" customHeight="1" x14ac:dyDescent="0.3">
      <c r="A16" s="6" t="s">
        <v>34</v>
      </c>
      <c r="B16" s="3" t="s">
        <v>2</v>
      </c>
      <c r="C16" s="3" t="s">
        <v>35</v>
      </c>
      <c r="D16" s="13">
        <f>-(G5-G14)</f>
        <v>-75000000</v>
      </c>
      <c r="E16" s="3"/>
      <c r="F16" s="3"/>
      <c r="G16" s="3">
        <f>D16</f>
        <v>-75000000</v>
      </c>
      <c r="H16" s="3"/>
      <c r="I16" s="5"/>
    </row>
    <row r="17" spans="1:9" ht="24" customHeight="1" x14ac:dyDescent="0.3">
      <c r="A17" s="6"/>
      <c r="B17" s="6" t="s">
        <v>41</v>
      </c>
      <c r="C17" s="3" t="s">
        <v>36</v>
      </c>
      <c r="D17" s="3"/>
      <c r="E17" s="3">
        <v>45000000</v>
      </c>
      <c r="F17" s="3"/>
      <c r="G17" s="3">
        <f>G16+E17</f>
        <v>-30000000</v>
      </c>
      <c r="H17" s="3"/>
      <c r="I17" s="5"/>
    </row>
    <row r="18" spans="1:9" ht="24" customHeight="1" x14ac:dyDescent="0.3">
      <c r="A18" s="6"/>
      <c r="B18" s="6"/>
      <c r="C18" s="3" t="s">
        <v>37</v>
      </c>
      <c r="D18" s="3"/>
      <c r="E18" s="3">
        <v>20000000</v>
      </c>
      <c r="F18" s="3"/>
      <c r="G18" s="3">
        <f>G17+E18</f>
        <v>-10000000</v>
      </c>
      <c r="H18" s="3"/>
      <c r="I18" s="5"/>
    </row>
    <row r="19" spans="1:9" ht="24" customHeight="1" x14ac:dyDescent="0.3">
      <c r="A19" s="6"/>
      <c r="B19" s="6"/>
      <c r="C19" s="3" t="s">
        <v>38</v>
      </c>
      <c r="D19" s="3"/>
      <c r="E19" s="3">
        <v>15000000</v>
      </c>
      <c r="F19" s="3"/>
      <c r="G19" s="3">
        <f>G18+E19</f>
        <v>5000000</v>
      </c>
      <c r="H19" s="3"/>
      <c r="I19" s="5"/>
    </row>
    <row r="20" spans="1:9" ht="24" customHeight="1" x14ac:dyDescent="0.3">
      <c r="A20" s="6"/>
      <c r="B20" s="6"/>
      <c r="C20" s="3" t="s">
        <v>39</v>
      </c>
      <c r="D20" s="3"/>
      <c r="E20" s="3">
        <v>5000000</v>
      </c>
      <c r="F20" s="3"/>
      <c r="G20" s="3">
        <f>G19+E20</f>
        <v>10000000</v>
      </c>
      <c r="H20" s="3"/>
      <c r="I20" s="5"/>
    </row>
    <row r="21" spans="1:9" ht="24" customHeight="1" x14ac:dyDescent="0.3">
      <c r="A21" s="6"/>
      <c r="B21" s="6"/>
      <c r="C21" s="3" t="s">
        <v>40</v>
      </c>
      <c r="D21" s="3"/>
      <c r="E21" s="3">
        <v>3000000</v>
      </c>
      <c r="F21" s="3"/>
      <c r="G21" s="3">
        <f>G20+E21</f>
        <v>13000000</v>
      </c>
      <c r="H21" s="3"/>
      <c r="I21" s="5"/>
    </row>
    <row r="22" spans="1:9" ht="24" customHeight="1" x14ac:dyDescent="0.3">
      <c r="A22" s="6"/>
      <c r="B22" s="6"/>
      <c r="C22" s="3" t="s">
        <v>19</v>
      </c>
      <c r="D22" s="3"/>
      <c r="E22" s="3">
        <v>6340000</v>
      </c>
      <c r="F22" s="3"/>
      <c r="G22" s="8">
        <f>G21+E22</f>
        <v>19340000</v>
      </c>
      <c r="H22" s="3"/>
      <c r="I22" s="5"/>
    </row>
    <row r="24" spans="1:9" ht="24" customHeight="1" x14ac:dyDescent="0.3">
      <c r="A24" s="4" t="s">
        <v>45</v>
      </c>
      <c r="B24" s="3"/>
      <c r="C24" s="3" t="s">
        <v>42</v>
      </c>
      <c r="D24" s="3"/>
      <c r="E24" s="3"/>
      <c r="F24" s="3">
        <v>-1400000</v>
      </c>
      <c r="G24" s="3"/>
      <c r="H24" s="3"/>
      <c r="I24" s="5"/>
    </row>
    <row r="25" spans="1:9" ht="24" customHeight="1" x14ac:dyDescent="0.3">
      <c r="A25" s="4"/>
      <c r="B25" s="3"/>
      <c r="C25" s="3" t="s">
        <v>43</v>
      </c>
      <c r="D25" s="3"/>
      <c r="E25" s="3"/>
      <c r="F25" s="3">
        <v>-1500000</v>
      </c>
      <c r="G25" s="3"/>
      <c r="H25" s="3"/>
      <c r="I25" s="5"/>
    </row>
    <row r="26" spans="1:9" ht="24" customHeight="1" x14ac:dyDescent="0.3">
      <c r="A26" s="4"/>
      <c r="B26" s="3"/>
      <c r="C26" s="3" t="s">
        <v>44</v>
      </c>
      <c r="D26" s="3"/>
      <c r="E26" s="3"/>
      <c r="F26" s="3">
        <v>-1500000</v>
      </c>
      <c r="G26" s="8">
        <f>SUM(F24:F26)</f>
        <v>-4400000</v>
      </c>
      <c r="H26" s="3"/>
      <c r="I26" s="5"/>
    </row>
  </sheetData>
  <mergeCells count="7">
    <mergeCell ref="A16:A22"/>
    <mergeCell ref="B17:B22"/>
    <mergeCell ref="A24:A26"/>
    <mergeCell ref="B3:B4"/>
    <mergeCell ref="A2:A5"/>
    <mergeCell ref="A6:A14"/>
    <mergeCell ref="B9:I9"/>
  </mergeCells>
  <phoneticPr fontId="2" type="noConversion"/>
  <pageMargins left="0.25" right="0.25" top="0.75" bottom="0.75" header="0.3" footer="0.3"/>
  <pageSetup paperSize="9" scale="71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2023-07-31T08:25:21Z</cp:lastPrinted>
  <dcterms:created xsi:type="dcterms:W3CDTF">2023-07-31T07:16:04Z</dcterms:created>
  <dcterms:modified xsi:type="dcterms:W3CDTF">2023-07-31T08:26:16Z</dcterms:modified>
</cp:coreProperties>
</file>