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0-먹는물검사팀\먹는물 수질분석 관련\시험일지\시험일지\중금속\2023년 중금속\"/>
    </mc:Choice>
  </mc:AlternateContent>
  <bookViews>
    <workbookView xWindow="13905" yWindow="3135" windowWidth="14895" windowHeight="10620"/>
  </bookViews>
  <sheets>
    <sheet name="연구사업(~0517)" sheetId="10" r:id="rId1"/>
    <sheet name="Concentrations" sheetId="5" r:id="rId2"/>
  </sheets>
  <calcPr calcId="162913"/>
</workbook>
</file>

<file path=xl/calcChain.xml><?xml version="1.0" encoding="utf-8"?>
<calcChain xmlns="http://schemas.openxmlformats.org/spreadsheetml/2006/main">
  <c r="T71" i="10" l="1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H2" i="10"/>
  <c r="J2" i="10"/>
  <c r="K2" i="10"/>
  <c r="N2" i="10"/>
  <c r="T2" i="10"/>
  <c r="S2" i="10"/>
  <c r="R2" i="10"/>
  <c r="Q2" i="10"/>
  <c r="P2" i="10"/>
  <c r="O2" i="10"/>
  <c r="M2" i="10"/>
  <c r="L2" i="10"/>
  <c r="I2" i="10"/>
  <c r="G2" i="10"/>
  <c r="F2" i="10"/>
</calcChain>
</file>

<file path=xl/sharedStrings.xml><?xml version="1.0" encoding="utf-8"?>
<sst xmlns="http://schemas.openxmlformats.org/spreadsheetml/2006/main" count="2164" uniqueCount="968">
  <si>
    <t>Cr 52
Ammonia DRC
(mg/L)</t>
  </si>
  <si>
    <t>1/5/2023 1:48:34 PM</t>
  </si>
  <si>
    <t>Pb 208
Ammonia DRC
(mg/L)</t>
  </si>
  <si>
    <t>2782200262-01</t>
  </si>
  <si>
    <t>1/5/2023 1:29:46 PM</t>
  </si>
  <si>
    <t>1/5/2023 1:25:03 PM</t>
  </si>
  <si>
    <t>Al 27
(mg/L)</t>
  </si>
  <si>
    <t>C:\Users\Public\Documents\PerkinElmer Syngistix\ICPMS\DataSet\water\2023\202301_data\2782200262-02.010</t>
  </si>
  <si>
    <t>1/5/2023 1:34:28 PM</t>
  </si>
  <si>
    <t>As 75
(mg/L)</t>
  </si>
  <si>
    <t>Acquisition Time</t>
  </si>
  <si>
    <t>2782200262-02</t>
  </si>
  <si>
    <t>Cd 114
Ammonia DRC
(mg/L)</t>
  </si>
  <si>
    <t>U 238
(mg/L)</t>
  </si>
  <si>
    <t>Mn 55
Ammonia DRC
(mg/L)</t>
  </si>
  <si>
    <t>QC Status</t>
  </si>
  <si>
    <t>C:\Users\Public\Documents\PerkinElmer Syngistix\ICPMS\DataSet\water\2023\202301_data\2782200262-01.009</t>
  </si>
  <si>
    <t>Fe 54
(mg/L)</t>
  </si>
  <si>
    <t>B 11
(mg/L)</t>
  </si>
  <si>
    <t>1/5/2023 1:39:10 PM</t>
  </si>
  <si>
    <t>C:\Users\Public\Documents\PerkinElmer Syngistix\ICPMS\DataSet\water\2023\202301_data\1782300001-01.011</t>
  </si>
  <si>
    <t>Cu 63
Ammonia DRC
(mg/L)</t>
  </si>
  <si>
    <t>1782300003-01</t>
  </si>
  <si>
    <t>Dataset File</t>
  </si>
  <si>
    <t>Rinse</t>
  </si>
  <si>
    <t>1/5/2023 1:43:52 PM</t>
  </si>
  <si>
    <t>Mo 95
Ammonia DRC
(mg/L)</t>
  </si>
  <si>
    <t>R</t>
  </si>
  <si>
    <t>Se 82
(mg/L)</t>
  </si>
  <si>
    <t>C:\Users\Public\Documents\PerkinElmer Syngistix\ICPMS\DataSet\water\2023\202301_data\1782300003-01.012</t>
  </si>
  <si>
    <t>운반</t>
  </si>
  <si>
    <t>1782300001-01</t>
  </si>
  <si>
    <t>Hg 202
(mg/L)</t>
  </si>
  <si>
    <t>Zn 66
Ammonia DRC
(mg/L)</t>
  </si>
  <si>
    <t>C:\Users\Public\Documents\PerkinElmer Syngistix\ICPMS\DataSet\water\2023\202301_data\운반.014</t>
  </si>
  <si>
    <t>C:\Users\Public\Documents\PerkinElmer Syngistix\ICPMS\DataSet\water\2023\202301_data\이중.013</t>
  </si>
  <si>
    <t/>
  </si>
  <si>
    <t>C:\Users\Public\Documents\PerkinElmer Syngistix\ICPMS\Method\water\2023_method\20230105.mth</t>
  </si>
  <si>
    <t>Method File</t>
  </si>
  <si>
    <t>Sample Id</t>
  </si>
  <si>
    <t>Sb 121
(mg/L)</t>
  </si>
  <si>
    <t>이중</t>
  </si>
  <si>
    <t>1782300005-01</t>
  </si>
  <si>
    <t>1/13/2023 10:37:07 AM</t>
  </si>
  <si>
    <t>C:\Users\Public\Documents\PerkinElmer Syngistix\ICPMS\DataSet\water\2023\202301_data\20230113\1782300005-01.009</t>
  </si>
  <si>
    <t>C:\Users\Public\Documents\PerkinElmer Syngistix\ICPMS\Method\water\2023_method\20230113.mth</t>
  </si>
  <si>
    <t>1/13/2023 11:25:17 AM</t>
  </si>
  <si>
    <t>C:\Users\Public\Documents\PerkinElmer Syngistix\ICPMS\DataSet\water\2023\202301_data\20230113\Rinse.010</t>
  </si>
  <si>
    <t>1/13/2023 11:29:58 AM</t>
  </si>
  <si>
    <t>C:\Users\Public\Documents\PerkinElmer Syngistix\ICPMS\DataSet\water\2023\202301_data\20230113\1782300005-01.011</t>
  </si>
  <si>
    <t>1782300006-01</t>
  </si>
  <si>
    <t>1/13/2023 11:34:41 AM</t>
  </si>
  <si>
    <t>C:\Users\Public\Documents\PerkinElmer Syngistix\ICPMS\DataSet\water\2023\202301_data\20230113\1782300006-01.012</t>
  </si>
  <si>
    <t>이중시료</t>
  </si>
  <si>
    <t>1/13/2023 11:39:23 AM</t>
  </si>
  <si>
    <t>C:\Users\Public\Documents\PerkinElmer Syngistix\ICPMS\DataSet\water\2023\202301_data\20230113\이중시료.013</t>
  </si>
  <si>
    <t>운반시료</t>
  </si>
  <si>
    <t>1/13/2023 11:44:05 AM</t>
  </si>
  <si>
    <t>C:\Users\Public\Documents\PerkinElmer Syngistix\ICPMS\DataSet\water\2023\202301_data\20230113\운반시료.014</t>
  </si>
  <si>
    <t>2782300002-05</t>
  </si>
  <si>
    <t>1/13/2023 11:48:47 AM</t>
  </si>
  <si>
    <t>C:\Users\Public\Documents\PerkinElmer Syngistix\ICPMS\DataSet\water\2023\202301_data\20230113\2782300002-05.015</t>
  </si>
  <si>
    <t>2782300002-06</t>
  </si>
  <si>
    <t>1/13/2023 11:53:29 AM</t>
  </si>
  <si>
    <t>C:\Users\Public\Documents\PerkinElmer Syngistix\ICPMS\DataSet\water\2023\202301_data\20230113\2782300002-06.016</t>
  </si>
  <si>
    <t>2782300002-07</t>
  </si>
  <si>
    <t>1/13/2023 11:58:11 AM</t>
  </si>
  <si>
    <t>C:\Users\Public\Documents\PerkinElmer Syngistix\ICPMS\DataSet\water\2023\202301_data\20230113\2782300002-07.017</t>
  </si>
  <si>
    <t>1782300008-01</t>
  </si>
  <si>
    <t>1/13/2023 12:02:54 PM</t>
  </si>
  <si>
    <t>C:\Users\Public\Documents\PerkinElmer Syngistix\ICPMS\DataSet\water\2023\202301_data\20230113\1782300008-01.018</t>
  </si>
  <si>
    <t>1782300010-01</t>
  </si>
  <si>
    <t>1/13/2023 12:07:37 PM</t>
  </si>
  <si>
    <t>C:\Users\Public\Documents\PerkinElmer Syngistix\ICPMS\DataSet\water\2023\202301_data\20230113\1782300010-01.019</t>
  </si>
  <si>
    <t>1782300011-01</t>
  </si>
  <si>
    <t>1/13/2023 12:12:21 PM</t>
  </si>
  <si>
    <t>C:\Users\Public\Documents\PerkinElmer Syngistix\ICPMS\DataSet\water\2023\202301_data\20230113\1782300011-01.020</t>
  </si>
  <si>
    <t>1/13/2023 12:17:04 PM</t>
  </si>
  <si>
    <t>C:\Users\Public\Documents\PerkinElmer Syngistix\ICPMS\DataSet\water\2023\202301_data\20230113\이중시료.021</t>
  </si>
  <si>
    <t>1/13/2023 12:21:49 PM</t>
  </si>
  <si>
    <t>C:\Users\Public\Documents\PerkinElmer Syngistix\ICPMS\DataSet\water\2023\202301_data\20230113\운반시료.022</t>
  </si>
  <si>
    <t>1782300012-01</t>
  </si>
  <si>
    <t>1/13/2023 12:26:32 PM</t>
  </si>
  <si>
    <t>C:\Users\Public\Documents\PerkinElmer Syngistix\ICPMS\DataSet\water\2023\202301_data\20230113\1782300012-01.023</t>
  </si>
  <si>
    <t>1/13/2023 12:31:15 PM</t>
  </si>
  <si>
    <t>C:\Users\Public\Documents\PerkinElmer Syngistix\ICPMS\DataSet\water\2023\202301_data\20230113\이중시료.024</t>
  </si>
  <si>
    <t>1/13/2023 12:35:58 PM</t>
  </si>
  <si>
    <t>C:\Users\Public\Documents\PerkinElmer Syngistix\ICPMS\DataSet\water\2023\202301_data\20230113\운반시료.025</t>
  </si>
  <si>
    <t>st-4</t>
  </si>
  <si>
    <t>1/13/2023 1:11:38 PM</t>
  </si>
  <si>
    <t>C:\Users\Public\Documents\PerkinElmer Syngistix\ICPMS\DataSet\water\2023\202301_data\20230113\st-4.026</t>
  </si>
  <si>
    <r>
      <t xml:space="preserve">1782300011-01 </t>
    </r>
    <r>
      <rPr>
        <sz val="8"/>
        <color indexed="64"/>
        <rFont val="돋움"/>
        <family val="3"/>
        <charset val="129"/>
      </rPr>
      <t>확인</t>
    </r>
    <phoneticPr fontId="5" type="noConversion"/>
  </si>
  <si>
    <t>1/13/2023 1:18:36 PM</t>
  </si>
  <si>
    <t>C:\Users\Public\Documents\PerkinElmer Syngistix\ICPMS\DataSet\water\2023\202301_data\20230113\1782300011-01.027</t>
  </si>
  <si>
    <t>1/20/2023 2:44:44 PM</t>
  </si>
  <si>
    <t>C:\Users\Public\Documents\PerkinElmer Syngistix\ICPMS\DataSet\water\2023\202301_data\20230120\Rinse.008</t>
  </si>
  <si>
    <t>C:\Users\Public\Documents\PerkinElmer Syngistix\ICPMS\Method\water\2023_method\20230120.mth</t>
  </si>
  <si>
    <t>2782300004-01</t>
  </si>
  <si>
    <t>1/20/2023 2:49:26 PM</t>
  </si>
  <si>
    <t>C:\Users\Public\Documents\PerkinElmer Syngistix\ICPMS\DataSet\water\2023\202301_data\20230120\2782300004-01.009</t>
  </si>
  <si>
    <t>2782300004-02</t>
  </si>
  <si>
    <t>1/20/2023 2:54:09 PM</t>
  </si>
  <si>
    <t>C:\Users\Public\Documents\PerkinElmer Syngistix\ICPMS\DataSet\water\2023\202301_data\20230120\2782300004-02.010</t>
  </si>
  <si>
    <t>2782300004-03</t>
  </si>
  <si>
    <t>1/20/2023 2:58:50 PM</t>
  </si>
  <si>
    <t>C:\Users\Public\Documents\PerkinElmer Syngistix\ICPMS\DataSet\water\2023\202301_data\20230120\2782300004-03.011</t>
  </si>
  <si>
    <t>2782300004-04</t>
  </si>
  <si>
    <t>1/20/2023 3:03:32 PM</t>
  </si>
  <si>
    <t>C:\Users\Public\Documents\PerkinElmer Syngistix\ICPMS\DataSet\water\2023\202301_data\20230120\2782300004-04.012</t>
  </si>
  <si>
    <t>2782300004-05</t>
  </si>
  <si>
    <t>1/20/2023 3:08:14 PM</t>
  </si>
  <si>
    <t>C:\Users\Public\Documents\PerkinElmer Syngistix\ICPMS\DataSet\water\2023\202301_data\20230120\2782300004-05.013</t>
  </si>
  <si>
    <t>2782300005-01</t>
  </si>
  <si>
    <t>1/20/2023 3:12:56 PM</t>
  </si>
  <si>
    <t>C:\Users\Public\Documents\PerkinElmer Syngistix\ICPMS\DataSet\water\2023\202301_data\20230120\2782300005-01.014</t>
  </si>
  <si>
    <t>2782300005-02</t>
  </si>
  <si>
    <t>1/20/2023 3:17:39 PM</t>
  </si>
  <si>
    <t>C:\Users\Public\Documents\PerkinElmer Syngistix\ICPMS\DataSet\water\2023\202301_data\20230120\2782300005-02.015</t>
  </si>
  <si>
    <t>1782300014-01</t>
  </si>
  <si>
    <t>1/20/2023 3:22:21 PM</t>
  </si>
  <si>
    <t>C:\Users\Public\Documents\PerkinElmer Syngistix\ICPMS\DataSet\water\2023\202301_data\20230120\1782300014-01.016</t>
  </si>
  <si>
    <t>1/20/2023 3:27:04 PM</t>
  </si>
  <si>
    <t>C:\Users\Public\Documents\PerkinElmer Syngistix\ICPMS\DataSet\water\2023\202301_data\20230120\이중시료.017</t>
  </si>
  <si>
    <t>1/20/2023 3:31:48 PM</t>
  </si>
  <si>
    <t>C:\Users\Public\Documents\PerkinElmer Syngistix\ICPMS\DataSet\water\2023\202301_data\20230120\운반시료.018</t>
  </si>
  <si>
    <t>1782300015-01</t>
  </si>
  <si>
    <t>1/20/2023 3:36:32 PM</t>
  </si>
  <si>
    <t>C:\Users\Public\Documents\PerkinElmer Syngistix\ICPMS\DataSet\water\2023\202301_data\20230120\1782300015-01.019</t>
  </si>
  <si>
    <t>1/20/2023 3:41:16 PM</t>
  </si>
  <si>
    <t>C:\Users\Public\Documents\PerkinElmer Syngistix\ICPMS\DataSet\water\2023\202301_data\20230120\이중시료.020</t>
  </si>
  <si>
    <t>1/20/2023 3:46:00 PM</t>
  </si>
  <si>
    <t>C:\Users\Public\Documents\PerkinElmer Syngistix\ICPMS\DataSet\water\2023\202301_data\20230120\운반시료.021</t>
  </si>
  <si>
    <t>1782300016-01</t>
  </si>
  <si>
    <t>1/20/2023 3:50:43 PM</t>
  </si>
  <si>
    <t>C:\Users\Public\Documents\PerkinElmer Syngistix\ICPMS\DataSet\water\2023\202301_data\20230120\1782300016-01.022</t>
  </si>
  <si>
    <t>1/20/2023 3:55:25 PM</t>
  </si>
  <si>
    <t>C:\Users\Public\Documents\PerkinElmer Syngistix\ICPMS\DataSet\water\2023\202301_data\20230120\2782300004-01.023</t>
  </si>
  <si>
    <t>1782300017-01</t>
  </si>
  <si>
    <t>2/3/2023 2:56:58 PM</t>
  </si>
  <si>
    <t>C:\Users\Public\Documents\PerkinElmer Syngistix\ICPMS\DataSet\water\2023\202302_data\20230203\1782300017-01.009</t>
  </si>
  <si>
    <t>C:\Users\Public\Documents\PerkinElmer Syngistix\ICPMS\Method\water\2023_method\20230203.mth</t>
  </si>
  <si>
    <t>2/3/2023 3:01:41 PM</t>
  </si>
  <si>
    <t>C:\Users\Public\Documents\PerkinElmer Syngistix\ICPMS\DataSet\water\2023\202302_data\20230203\이중시료.010</t>
  </si>
  <si>
    <t>2/3/2023 3:06:23 PM</t>
  </si>
  <si>
    <t>C:\Users\Public\Documents\PerkinElmer Syngistix\ICPMS\DataSet\water\2023\202302_data\20230203\운반시료.011</t>
  </si>
  <si>
    <t>1782300018-01</t>
  </si>
  <si>
    <t>2/3/2023 3:11:05 PM</t>
  </si>
  <si>
    <t>C:\Users\Public\Documents\PerkinElmer Syngistix\ICPMS\DataSet\water\2023\202302_data\20230203\1782300018-01.012</t>
  </si>
  <si>
    <t>2782300006-01</t>
  </si>
  <si>
    <t>2/3/2023 3:15:47 PM</t>
  </si>
  <si>
    <t>C:\Users\Public\Documents\PerkinElmer Syngistix\ICPMS\DataSet\water\2023\202302_data\20230203\2782300006-01.013</t>
  </si>
  <si>
    <t>2782300007-01</t>
  </si>
  <si>
    <t>2/3/2023 3:20:29 PM</t>
  </si>
  <si>
    <t>C:\Users\Public\Documents\PerkinElmer Syngistix\ICPMS\DataSet\water\2023\202302_data\20230203\2782300007-01.014</t>
  </si>
  <si>
    <t>2782300007-02</t>
  </si>
  <si>
    <t>2/3/2023 3:25:11 PM</t>
  </si>
  <si>
    <t>C:\Users\Public\Documents\PerkinElmer Syngistix\ICPMS\DataSet\water\2023\202302_data\20230203\2782300007-02.015</t>
  </si>
  <si>
    <t>2782300007-03</t>
  </si>
  <si>
    <t>2/3/2023 3:29:54 PM</t>
  </si>
  <si>
    <t>C:\Users\Public\Documents\PerkinElmer Syngistix\ICPMS\DataSet\water\2023\202302_data\20230203\2782300007-03.016</t>
  </si>
  <si>
    <t>2782300007-04</t>
  </si>
  <si>
    <t>2/3/2023 3:34:37 PM</t>
  </si>
  <si>
    <t>C:\Users\Public\Documents\PerkinElmer Syngistix\ICPMS\DataSet\water\2023\202302_data\20230203\2782300007-04.017</t>
  </si>
  <si>
    <t>1782300019-01</t>
  </si>
  <si>
    <t>2/3/2023 3:39:20 PM</t>
  </si>
  <si>
    <t>C:\Users\Public\Documents\PerkinElmer Syngistix\ICPMS\DataSet\water\2023\202302_data\20230203\1782300019-01.018</t>
  </si>
  <si>
    <t>2/3/2023 3:44:04 PM</t>
  </si>
  <si>
    <t>C:\Users\Public\Documents\PerkinElmer Syngistix\ICPMS\DataSet\water\2023\202302_data\20230203\이중시료.019</t>
  </si>
  <si>
    <t>2/3/2023 3:48:49 PM</t>
  </si>
  <si>
    <t>C:\Users\Public\Documents\PerkinElmer Syngistix\ICPMS\DataSet\water\2023\202302_data\20230203\운반시료.020</t>
  </si>
  <si>
    <t>1782300020-01</t>
  </si>
  <si>
    <t>2/3/2023 3:53:32 PM</t>
  </si>
  <si>
    <t>C:\Users\Public\Documents\PerkinElmer Syngistix\ICPMS\DataSet\water\2023\202302_data\20230203\1782300020-01.021</t>
  </si>
  <si>
    <t>1782300021-01</t>
  </si>
  <si>
    <t>2/3/2023 3:58:15 PM</t>
  </si>
  <si>
    <t>C:\Users\Public\Documents\PerkinElmer Syngistix\ICPMS\DataSet\water\2023\202302_data\20230203\1782300021-01.022</t>
  </si>
  <si>
    <t>2/3/2023 4:02:58 PM</t>
  </si>
  <si>
    <t>C:\Users\Public\Documents\PerkinElmer Syngistix\ICPMS\DataSet\water\2023\202302_data\20230203\이중시료.023</t>
  </si>
  <si>
    <t>2/3/2023 4:07:40 PM</t>
  </si>
  <si>
    <t>C:\Users\Public\Documents\PerkinElmer Syngistix\ICPMS\DataSet\water\2023\202302_data\20230203\운반시료.024</t>
  </si>
  <si>
    <t>2782300008-01</t>
  </si>
  <si>
    <t>2/3/2023 4:12:22 PM</t>
  </si>
  <si>
    <t>C:\Users\Public\Documents\PerkinElmer Syngistix\ICPMS\DataSet\water\2023\202302_data\20230203\2782300008-01.025</t>
  </si>
  <si>
    <t>2782300008-02</t>
  </si>
  <si>
    <t>2/3/2023 4:17:04 PM</t>
  </si>
  <si>
    <t>C:\Users\Public\Documents\PerkinElmer Syngistix\ICPMS\DataSet\water\2023\202302_data\20230203\2782300008-02.026</t>
  </si>
  <si>
    <t>2782300007-02re</t>
  </si>
  <si>
    <t>2/3/2023 4:21:47 PM</t>
  </si>
  <si>
    <t>C:\Users\Public\Documents\PerkinElmer Syngistix\ICPMS\DataSet\water\2023\202302_data\20230203\2782300007-02re.027</t>
  </si>
  <si>
    <t>278230000007-02</t>
  </si>
  <si>
    <t>2/3/2023 4:29:51 PM</t>
  </si>
  <si>
    <t>C:\Users\Public\Documents\PerkinElmer Syngistix\ICPMS\DataSet\water\2023\202302_data\20230203\278230000007-02.028</t>
  </si>
  <si>
    <t>2/3/2023 4:35:16 PM</t>
  </si>
  <si>
    <t>C:\Users\Public\Documents\PerkinElmer Syngistix\ICPMS\DataSet\water\2023\202302_data\20230203\278230000007-02.029</t>
  </si>
  <si>
    <t>1782300023-01</t>
  </si>
  <si>
    <t>2/15/2023 3:26:45 PM</t>
  </si>
  <si>
    <t>C:\Users\Public\Documents\PerkinElmer Syngistix\ICPMS\DataSet\water\2023\202302_data\20230215\1782300023-01.400</t>
  </si>
  <si>
    <t>C:\Users\Public\Documents\PerkinElmer Syngistix\ICPMS\Method\water\2023_method\20230215.mth</t>
  </si>
  <si>
    <t>1782300024-01</t>
  </si>
  <si>
    <t>2/15/2023 3:31:28 PM</t>
  </si>
  <si>
    <t>C:\Users\Public\Documents\PerkinElmer Syngistix\ICPMS\DataSet\water\2023\202302_data\20230215\1782300024-01.401</t>
  </si>
  <si>
    <t>2/15/2023 3:36:10 PM</t>
  </si>
  <si>
    <t>C:\Users\Public\Documents\PerkinElmer Syngistix\ICPMS\DataSet\water\2023\202302_data\20230215\이중시료.402</t>
  </si>
  <si>
    <t>운반바탕</t>
  </si>
  <si>
    <t>2/15/2023 3:40:52 PM</t>
  </si>
  <si>
    <t>C:\Users\Public\Documents\PerkinElmer Syngistix\ICPMS\DataSet\water\2023\202302_data\20230215\운반바탕.403</t>
  </si>
  <si>
    <t>2782300011-01</t>
  </si>
  <si>
    <t>2/15/2023 3:45:34 PM</t>
  </si>
  <si>
    <t>C:\Users\Public\Documents\PerkinElmer Syngistix\ICPMS\DataSet\water\2023\202302_data\20230215\2782300011-01.404</t>
  </si>
  <si>
    <t>2782300011-02</t>
  </si>
  <si>
    <t>2/15/2023 3:50:16 PM</t>
  </si>
  <si>
    <t>C:\Users\Public\Documents\PerkinElmer Syngistix\ICPMS\DataSet\water\2023\202302_data\20230215\2782300011-02.405</t>
  </si>
  <si>
    <t>2782300011-03</t>
  </si>
  <si>
    <t>2/15/2023 3:54:58 PM</t>
  </si>
  <si>
    <t>C:\Users\Public\Documents\PerkinElmer Syngistix\ICPMS\DataSet\water\2023\202302_data\20230215\2782300011-03.406</t>
  </si>
  <si>
    <t>2782300011-04</t>
  </si>
  <si>
    <t>2/15/2023 3:59:41 PM</t>
  </si>
  <si>
    <t>C:\Users\Public\Documents\PerkinElmer Syngistix\ICPMS\DataSet\water\2023\202302_data\20230215\2782300011-04.407</t>
  </si>
  <si>
    <t>1782300026-01</t>
  </si>
  <si>
    <t>2/15/2023 4:04:24 PM</t>
  </si>
  <si>
    <t>C:\Users\Public\Documents\PerkinElmer Syngistix\ICPMS\DataSet\water\2023\202302_data\20230215\1782300026-01.408</t>
  </si>
  <si>
    <t>1782300029-01</t>
  </si>
  <si>
    <t>2/15/2023 4:09:08 PM</t>
  </si>
  <si>
    <t>C:\Users\Public\Documents\PerkinElmer Syngistix\ICPMS\DataSet\water\2023\202302_data\20230215\1782300029-01.409</t>
  </si>
  <si>
    <t>2/15/2023 4:13:52 PM</t>
  </si>
  <si>
    <t>C:\Users\Public\Documents\PerkinElmer Syngistix\ICPMS\DataSet\water\2023\202302_data\20230215\이중시료.410</t>
  </si>
  <si>
    <t>2/15/2023 4:18:36 PM</t>
  </si>
  <si>
    <t>C:\Users\Public\Documents\PerkinElmer Syngistix\ICPMS\DataSet\water\2023\202302_data\20230215\운반바탕.411</t>
  </si>
  <si>
    <t>2782300016-01</t>
  </si>
  <si>
    <t>2/15/2023 4:23:20 PM</t>
  </si>
  <si>
    <t>C:\Users\Public\Documents\PerkinElmer Syngistix\ICPMS\DataSet\water\2023\202302_data\20230215\2782300016-01.412</t>
  </si>
  <si>
    <t>1782300031-01</t>
  </si>
  <si>
    <t>2/27/2023 3:29:29 PM</t>
  </si>
  <si>
    <t>C:\Users\Public\Documents\PerkinElmer Syngistix\ICPMS\DataSet\water\Default\1782300031-01.907</t>
  </si>
  <si>
    <t>C:\Users\Public\Documents\PerkinElmer Syngistix\ICPMS\Method\water\2023_method\20230227.mth</t>
  </si>
  <si>
    <t>2/27/2023 3:34:12 PM</t>
  </si>
  <si>
    <t>C:\Users\Public\Documents\PerkinElmer Syngistix\ICPMS\DataSet\water\Default\이중시료.908</t>
  </si>
  <si>
    <t>Trip blank</t>
  </si>
  <si>
    <t>2/27/2023 3:38:54 PM</t>
  </si>
  <si>
    <t>C:\Users\Public\Documents\PerkinElmer Syngistix\ICPMS\DataSet\water\Default\Trip blank.909</t>
  </si>
  <si>
    <t>1782300032-01</t>
  </si>
  <si>
    <t>2/27/2023 3:43:36 PM</t>
  </si>
  <si>
    <t>C:\Users\Public\Documents\PerkinElmer Syngistix\ICPMS\DataSet\water\Default\1782300032-01.910</t>
  </si>
  <si>
    <t>1782300033-01</t>
  </si>
  <si>
    <t>2/27/2023 3:48:19 PM</t>
  </si>
  <si>
    <t>C:\Users\Public\Documents\PerkinElmer Syngistix\ICPMS\DataSet\water\Default\1782300033-01.911</t>
  </si>
  <si>
    <t>2/27/2023 3:53:01 PM</t>
  </si>
  <si>
    <t>C:\Users\Public\Documents\PerkinElmer Syngistix\ICPMS\DataSet\water\Default\이중시료.912</t>
  </si>
  <si>
    <t>2/27/2023 3:57:43 PM</t>
  </si>
  <si>
    <t>C:\Users\Public\Documents\PerkinElmer Syngistix\ICPMS\DataSet\water\Default\Trip blank.913</t>
  </si>
  <si>
    <t>1782300034-01</t>
  </si>
  <si>
    <t>2/27/2023 4:02:26 PM</t>
  </si>
  <si>
    <t>C:\Users\Public\Documents\PerkinElmer Syngistix\ICPMS\DataSet\water\Default\1782300034-01.914</t>
  </si>
  <si>
    <t>2/27/2023 4:07:10 PM</t>
  </si>
  <si>
    <t>C:\Users\Public\Documents\PerkinElmer Syngistix\ICPMS\DataSet\water\Default\이중시료.915</t>
  </si>
  <si>
    <t>2/27/2023 4:11:53 PM</t>
  </si>
  <si>
    <t>C:\Users\Public\Documents\PerkinElmer Syngistix\ICPMS\DataSet\water\Default\Trip blank.916</t>
  </si>
  <si>
    <t>1782300035-01</t>
  </si>
  <si>
    <t>3/9/2023 5:21:03 PM</t>
  </si>
  <si>
    <t>C:\Users\Public\Documents\PerkinElmer Syngistix\ICPMS\DataSet\water\2023\202303_data\2023-0309\1782300035-01.010</t>
  </si>
  <si>
    <t>C:\Users\Public\Documents\PerkinElmer Syngistix\ICPMS\Method\water\2023_method\2023-0309.mth</t>
  </si>
  <si>
    <t>1782300036-01</t>
  </si>
  <si>
    <t>3/9/2023 5:25:46 PM</t>
  </si>
  <si>
    <t>C:\Users\Public\Documents\PerkinElmer Syngistix\ICPMS\DataSet\water\2023\202303_data\2023-0309\1782300036-01.011</t>
  </si>
  <si>
    <t>1782300036-02</t>
  </si>
  <si>
    <t>3/9/2023 5:30:28 PM</t>
  </si>
  <si>
    <t>C:\Users\Public\Documents\PerkinElmer Syngistix\ICPMS\DataSet\water\2023\202303_data\2023-0309\1782300036-02.012</t>
  </si>
  <si>
    <t>2782300021-01</t>
  </si>
  <si>
    <t>3/9/2023 5:35:10 PM</t>
  </si>
  <si>
    <t>C:\Users\Public\Documents\PerkinElmer Syngistix\ICPMS\DataSet\water\2023\202303_data\2023-0309\2782300021-01.013</t>
  </si>
  <si>
    <t>2782300021-02</t>
  </si>
  <si>
    <t>3/9/2023 5:39:52 PM</t>
  </si>
  <si>
    <t>C:\Users\Public\Documents\PerkinElmer Syngistix\ICPMS\DataSet\water\2023\202303_data\2023-0309\2782300021-02.014</t>
  </si>
  <si>
    <t>2782300021-03</t>
  </si>
  <si>
    <t>3/9/2023 5:44:34 PM</t>
  </si>
  <si>
    <t>C:\Users\Public\Documents\PerkinElmer Syngistix\ICPMS\DataSet\water\2023\202303_data\2023-0309\2782300021-03.015</t>
  </si>
  <si>
    <t>2782300021-04</t>
  </si>
  <si>
    <t>3/9/2023 5:49:16 PM</t>
  </si>
  <si>
    <t>C:\Users\Public\Documents\PerkinElmer Syngistix\ICPMS\DataSet\water\2023\202303_data\2023-0309\2782300021-04.016</t>
  </si>
  <si>
    <t>1782300038-01</t>
  </si>
  <si>
    <t>3/9/2023 5:53:59 PM</t>
  </si>
  <si>
    <t>C:\Users\Public\Documents\PerkinElmer Syngistix\ICPMS\DataSet\water\2023\202303_data\2023-0309\1782300038-01.017</t>
  </si>
  <si>
    <t>3/16/2023 11:44:57 AM</t>
  </si>
  <si>
    <t>C:\Users\Public\Documents\PerkinElmer Syngistix\ICPMS\DataSet\water\2023\202303_data\2023-0316\1782300038-01.010</t>
  </si>
  <si>
    <t>C:\Users\Public\Documents\PerkinElmer Syngistix\ICPMS\Method\water\2023_method\2023-0316.mth</t>
  </si>
  <si>
    <t>1782300039-01</t>
  </si>
  <si>
    <t>3/16/2023 11:49:40 AM</t>
  </si>
  <si>
    <t>C:\Users\Public\Documents\PerkinElmer Syngistix\ICPMS\DataSet\water\2023\202303_data\2023-0316\1782300039-01.011</t>
  </si>
  <si>
    <t>2782300026-01</t>
  </si>
  <si>
    <t>3/16/2023 11:54:22 AM</t>
  </si>
  <si>
    <t>C:\Users\Public\Documents\PerkinElmer Syngistix\ICPMS\DataSet\water\2023\202303_data\2023-0316\2782300026-01.012</t>
  </si>
  <si>
    <t>2782300026-02</t>
  </si>
  <si>
    <t>3/16/2023 11:59:04 AM</t>
  </si>
  <si>
    <t>C:\Users\Public\Documents\PerkinElmer Syngistix\ICPMS\DataSet\water\2023\202303_data\2023-0316\2782300026-02.013</t>
  </si>
  <si>
    <t>2782300028-01</t>
  </si>
  <si>
    <t>3/16/2023 12:03:46 PM</t>
  </si>
  <si>
    <t>C:\Users\Public\Documents\PerkinElmer Syngistix\ICPMS\DataSet\water\2023\202303_data\2023-0316\2782300028-01.014</t>
  </si>
  <si>
    <t>2782300028-02</t>
  </si>
  <si>
    <t>3/16/2023 12:08:28 PM</t>
  </si>
  <si>
    <t>C:\Users\Public\Documents\PerkinElmer Syngistix\ICPMS\DataSet\water\2023\202303_data\2023-0316\2782300028-02.015</t>
  </si>
  <si>
    <t>1782300042-01</t>
  </si>
  <si>
    <t>3/16/2023 12:13:10 PM</t>
  </si>
  <si>
    <t>C:\Users\Public\Documents\PerkinElmer Syngistix\ICPMS\DataSet\water\2023\202303_data\2023-0316\1782300042-01.016</t>
  </si>
  <si>
    <t>1782300043-01</t>
  </si>
  <si>
    <t>3/16/2023 12:17:53 PM</t>
  </si>
  <si>
    <t>C:\Users\Public\Documents\PerkinElmer Syngistix\ICPMS\DataSet\water\2023\202303_data\2023-0316\1782300043-01.017</t>
  </si>
  <si>
    <t>1782300044-01</t>
  </si>
  <si>
    <t>3/16/2023 12:22:36 PM</t>
  </si>
  <si>
    <t>C:\Users\Public\Documents\PerkinElmer Syngistix\ICPMS\DataSet\water\2023\202303_data\2023-0316\1782300044-01.018</t>
  </si>
  <si>
    <t>1782300045-01</t>
  </si>
  <si>
    <t>3/16/2023 12:27:20 PM</t>
  </si>
  <si>
    <t>C:\Users\Public\Documents\PerkinElmer Syngistix\ICPMS\DataSet\water\2023\202303_data\2023-0316\1782300045-01.019</t>
  </si>
  <si>
    <t>1782300046-01</t>
  </si>
  <si>
    <t>3/16/2023 12:32:04 PM</t>
  </si>
  <si>
    <t>C:\Users\Public\Documents\PerkinElmer Syngistix\ICPMS\DataSet\water\2023\202303_data\2023-0316\1782300046-01.020</t>
  </si>
  <si>
    <t>3/16/2023 12:36:48 PM</t>
  </si>
  <si>
    <t>C:\Users\Public\Documents\PerkinElmer Syngistix\ICPMS\DataSet\water\2023\202303_data\2023-0316\이중시료.021</t>
  </si>
  <si>
    <t>3/16/2023 12:41:31 PM</t>
  </si>
  <si>
    <t>C:\Users\Public\Documents\PerkinElmer Syngistix\ICPMS\DataSet\water\2023\202303_data\2023-0316\운반바탕.022</t>
  </si>
  <si>
    <t>2782300030-01</t>
  </si>
  <si>
    <t>3/16/2023 12:46:15 PM</t>
  </si>
  <si>
    <t>C:\Users\Public\Documents\PerkinElmer Syngistix\ICPMS\DataSet\water\2023\202303_data\2023-0316\2782300030-01.023</t>
  </si>
  <si>
    <t>2782300030-02</t>
  </si>
  <si>
    <t>3/16/2023 12:50:57 PM</t>
  </si>
  <si>
    <t>C:\Users\Public\Documents\PerkinElmer Syngistix\ICPMS\DataSet\water\2023\202303_data\2023-0316\2782300030-02.024</t>
  </si>
  <si>
    <t>2782300030-03</t>
  </si>
  <si>
    <t>3/16/2023 12:55:39 PM</t>
  </si>
  <si>
    <t>C:\Users\Public\Documents\PerkinElmer Syngistix\ICPMS\DataSet\water\2023\202303_data\2023-0316\2782300030-03.025</t>
  </si>
  <si>
    <t>2782300030-04</t>
  </si>
  <si>
    <t>3/16/2023 1:00:22 PM</t>
  </si>
  <si>
    <t>C:\Users\Public\Documents\PerkinElmer Syngistix\ICPMS\DataSet\water\2023\202303_data\2023-0316\2782300030-04.026</t>
  </si>
  <si>
    <t>1782300047-01</t>
  </si>
  <si>
    <t>3/16/2023 1:05:04 PM</t>
  </si>
  <si>
    <t>C:\Users\Public\Documents\PerkinElmer Syngistix\ICPMS\DataSet\water\2023\202303_data\2023-0316\1782300047-01.027</t>
  </si>
  <si>
    <t>1782300047-02</t>
  </si>
  <si>
    <t>3/16/2023 1:09:46 PM</t>
  </si>
  <si>
    <t>C:\Users\Public\Documents\PerkinElmer Syngistix\ICPMS\DataSet\water\2023\202303_data\2023-0316\1782300047-02.028</t>
  </si>
  <si>
    <t>1782300047-03</t>
  </si>
  <si>
    <t>3/16/2023 1:14:29 PM</t>
  </si>
  <si>
    <t>C:\Users\Public\Documents\PerkinElmer Syngistix\ICPMS\DataSet\water\2023\202303_data\2023-0316\1782300047-03.029</t>
  </si>
  <si>
    <t>3/16/2023 1:19:13 PM</t>
  </si>
  <si>
    <t>C:\Users\Public\Documents\PerkinElmer Syngistix\ICPMS\DataSet\water\2023\202303_data\2023-0316\st-4.030</t>
  </si>
  <si>
    <t>1782300048-01</t>
  </si>
  <si>
    <t>3/16/2023 1:23:56 PM</t>
  </si>
  <si>
    <t>C:\Users\Public\Documents\PerkinElmer Syngistix\ICPMS\DataSet\water\2023\202303_data\2023-0316\1782300048-01.031</t>
  </si>
  <si>
    <t>3/16/2023 1:28:40 PM</t>
  </si>
  <si>
    <t>C:\Users\Public\Documents\PerkinElmer Syngistix\ICPMS\DataSet\water\2023\202303_data\2023-0316\이중시료.032</t>
  </si>
  <si>
    <t>3/16/2023 1:33:24 PM</t>
  </si>
  <si>
    <t>C:\Users\Public\Documents\PerkinElmer Syngistix\ICPMS\DataSet\water\2023\202303_data\2023-0316\운반바탕.033</t>
  </si>
  <si>
    <t>1782300049-01</t>
  </si>
  <si>
    <t>3/16/2023 1:38:08 PM</t>
  </si>
  <si>
    <t>C:\Users\Public\Documents\PerkinElmer Syngistix\ICPMS\DataSet\water\2023\202303_data\2023-0316\1782300049-01.034</t>
  </si>
  <si>
    <t>1782300050-01</t>
  </si>
  <si>
    <t>3/16/2023 1:42:52 PM</t>
  </si>
  <si>
    <t>C:\Users\Public\Documents\PerkinElmer Syngistix\ICPMS\DataSet\water\2023\202303_data\2023-0316\1782300050-01.035</t>
  </si>
  <si>
    <t>3/16/2023 1:47:35 PM</t>
  </si>
  <si>
    <t>C:\Users\Public\Documents\PerkinElmer Syngistix\ICPMS\DataSet\water\2023\202303_data\2023-0316\이중시료.036</t>
  </si>
  <si>
    <t>3/16/2023 1:52:18 PM</t>
  </si>
  <si>
    <t>C:\Users\Public\Documents\PerkinElmer Syngistix\ICPMS\DataSet\water\2023\202303_data\2023-0316\운반바탕.037</t>
  </si>
  <si>
    <t>1782300051-01</t>
  </si>
  <si>
    <t>3/16/2023 1:57:01 PM</t>
  </si>
  <si>
    <t>C:\Users\Public\Documents\PerkinElmer Syngistix\ICPMS\DataSet\water\2023\202303_data\2023-0316\1782300051-01.038</t>
  </si>
  <si>
    <t>1782300049-01re</t>
  </si>
  <si>
    <t>3/16/2023 2:10:39 PM</t>
  </si>
  <si>
    <t>C:\Users\Public\Documents\PerkinElmer Syngistix\ICPMS\DataSet\water\2023\202303_data\2023-0316\1782300049-01re.039</t>
  </si>
  <si>
    <t>2782300037-01</t>
  </si>
  <si>
    <t>3/28/2023 9:21:26 AM</t>
  </si>
  <si>
    <t>C:\Users\Public\Documents\PerkinElmer Syngistix\ICPMS\DataSet\water\2023\202303_data\2023-0328\2782300037-01.010</t>
  </si>
  <si>
    <t>C:\Users\Public\Documents\PerkinElmer Syngistix\ICPMS\Method\water\2023_method\2023-0328.mth</t>
  </si>
  <si>
    <t>2782300037-02</t>
  </si>
  <si>
    <t>3/28/2023 9:26:09 AM</t>
  </si>
  <si>
    <t>C:\Users\Public\Documents\PerkinElmer Syngistix\ICPMS\DataSet\water\2023\202303_data\2023-0328\2782300037-02.011</t>
  </si>
  <si>
    <t>1782300052-01</t>
  </si>
  <si>
    <t>3/28/2023 9:30:51 AM</t>
  </si>
  <si>
    <t>C:\Users\Public\Documents\PerkinElmer Syngistix\ICPMS\DataSet\water\2023\202303_data\2023-0328\1782300052-01.012</t>
  </si>
  <si>
    <t>3/28/2023 9:35:33 AM</t>
  </si>
  <si>
    <t>C:\Users\Public\Documents\PerkinElmer Syngistix\ICPMS\DataSet\water\2023\202303_data\2023-0328\이중시료.013</t>
  </si>
  <si>
    <t>3/28/2023 9:40:15 AM</t>
  </si>
  <si>
    <t>C:\Users\Public\Documents\PerkinElmer Syngistix\ICPMS\DataSet\water\2023\202303_data\2023-0328\운반바탕.014</t>
  </si>
  <si>
    <t>2782300038-01</t>
  </si>
  <si>
    <t>3/28/2023 9:44:57 AM</t>
  </si>
  <si>
    <t>C:\Users\Public\Documents\PerkinElmer Syngistix\ICPMS\DataSet\water\2023\202303_data\2023-0328\2782300038-01.015</t>
  </si>
  <si>
    <t>2782300038-02</t>
  </si>
  <si>
    <t>3/28/2023 9:49:39 AM</t>
  </si>
  <si>
    <t>C:\Users\Public\Documents\PerkinElmer Syngistix\ICPMS\DataSet\water\2023\202303_data\2023-0328\2782300038-02.016</t>
  </si>
  <si>
    <t>1782300056-01</t>
  </si>
  <si>
    <t>3/28/2023 9:54:22 AM</t>
  </si>
  <si>
    <t>C:\Users\Public\Documents\PerkinElmer Syngistix\ICPMS\DataSet\water\2023\202303_data\2023-0328\1782300056-01.017</t>
  </si>
  <si>
    <t>3/28/2023 9:59:05 AM</t>
  </si>
  <si>
    <t>C:\Users\Public\Documents\PerkinElmer Syngistix\ICPMS\DataSet\water\2023\202303_data\2023-0328\이중시료.018</t>
  </si>
  <si>
    <t>3/28/2023 10:03:48 AM</t>
  </si>
  <si>
    <t>C:\Users\Public\Documents\PerkinElmer Syngistix\ICPMS\DataSet\water\2023\202303_data\2023-0328\운반바탕.019</t>
  </si>
  <si>
    <t>2782300039-01</t>
  </si>
  <si>
    <t>3/28/2023 10:08:32 AM</t>
  </si>
  <si>
    <t>C:\Users\Public\Documents\PerkinElmer Syngistix\ICPMS\DataSet\water\2023\202303_data\2023-0328\2782300039-01.020</t>
  </si>
  <si>
    <t>2782300039-02</t>
  </si>
  <si>
    <t>3/28/2023 10:13:17 AM</t>
  </si>
  <si>
    <t>C:\Users\Public\Documents\PerkinElmer Syngistix\ICPMS\DataSet\water\2023\202303_data\2023-0328\2782300039-02.021</t>
  </si>
  <si>
    <t>2782300041-01</t>
  </si>
  <si>
    <t>3/28/2023 10:18:00 AM</t>
  </si>
  <si>
    <t>C:\Users\Public\Documents\PerkinElmer Syngistix\ICPMS\DataSet\water\2023\202303_data\2023-0328\2782300041-01.022</t>
  </si>
  <si>
    <t>2782300041-02</t>
  </si>
  <si>
    <t>3/28/2023 10:22:43 AM</t>
  </si>
  <si>
    <t>C:\Users\Public\Documents\PerkinElmer Syngistix\ICPMS\DataSet\water\2023\202303_data\2023-0328\2782300041-02.023</t>
  </si>
  <si>
    <t>2782300041-03</t>
  </si>
  <si>
    <t>3/28/2023 10:27:26 AM</t>
  </si>
  <si>
    <t>C:\Users\Public\Documents\PerkinElmer Syngistix\ICPMS\DataSet\water\2023\202303_data\2023-0328\2782300041-03.024</t>
  </si>
  <si>
    <t>1782300059-01</t>
  </si>
  <si>
    <t>3/28/2023 10:32:08 AM</t>
  </si>
  <si>
    <t>C:\Users\Public\Documents\PerkinElmer Syngistix\ICPMS\DataSet\water\2023\202303_data\2023-0328\1782300059-01.025</t>
  </si>
  <si>
    <t>3/28/2023 10:36:51 AM</t>
  </si>
  <si>
    <t>C:\Users\Public\Documents\PerkinElmer Syngistix\ICPMS\DataSet\water\2023\202303_data\2023-0328\st-4.026</t>
  </si>
  <si>
    <t>1782300059-01re</t>
  </si>
  <si>
    <t>3/28/2023 12:03:11 PM</t>
  </si>
  <si>
    <t>C:\Users\Public\Documents\PerkinElmer Syngistix\ICPMS\DataSet\water\2023\202303_data\2023-0328\1782300059-01re.027</t>
  </si>
  <si>
    <t>1782300060-01</t>
  </si>
  <si>
    <t>4/5/2023 2:17:10 PM</t>
  </si>
  <si>
    <t>C:\Users\Public\Documents\PerkinElmer Syngistix\ICPMS\DataSet\water\2023\202304_data\2023-0405\1782300060-01.423</t>
  </si>
  <si>
    <t>C:\Users\Public\Documents\PerkinElmer Syngistix\ICPMS\Method\water\2023_method\2023-0405.mth</t>
  </si>
  <si>
    <t>1782300060-02</t>
  </si>
  <si>
    <t>4/5/2023 2:21:53 PM</t>
  </si>
  <si>
    <t>C:\Users\Public\Documents\PerkinElmer Syngistix\ICPMS\DataSet\water\2023\202304_data\2023-0405\1782300060-02.424</t>
  </si>
  <si>
    <t>1782300061-01</t>
  </si>
  <si>
    <t>4/5/2023 2:26:35 PM</t>
  </si>
  <si>
    <t>C:\Users\Public\Documents\PerkinElmer Syngistix\ICPMS\DataSet\water\2023\202304_data\2023-0405\1782300061-01.425</t>
  </si>
  <si>
    <t>1782300062-01</t>
  </si>
  <si>
    <t>4/5/2023 2:31:17 PM</t>
  </si>
  <si>
    <t>C:\Users\Public\Documents\PerkinElmer Syngistix\ICPMS\DataSet\water\2023\202304_data\2023-0405\1782300062-01.426</t>
  </si>
  <si>
    <t>1782300063-01</t>
  </si>
  <si>
    <t>4/5/2023 2:35:59 PM</t>
  </si>
  <si>
    <t>C:\Users\Public\Documents\PerkinElmer Syngistix\ICPMS\DataSet\water\2023\202304_data\2023-0405\1782300063-01.427</t>
  </si>
  <si>
    <t>1782300063-02</t>
  </si>
  <si>
    <t>4/5/2023 2:40:41 PM</t>
  </si>
  <si>
    <t>C:\Users\Public\Documents\PerkinElmer Syngistix\ICPMS\DataSet\water\2023\202304_data\2023-0405\1782300063-02.428</t>
  </si>
  <si>
    <t>2782300046-01</t>
  </si>
  <si>
    <t>4/5/2023 2:45:23 PM</t>
  </si>
  <si>
    <t>C:\Users\Public\Documents\PerkinElmer Syngistix\ICPMS\DataSet\water\2023\202304_data\2023-0405\2782300046-01.429</t>
  </si>
  <si>
    <t>2782300047-01</t>
  </si>
  <si>
    <t>4/5/2023 2:50:06 PM</t>
  </si>
  <si>
    <t>C:\Users\Public\Documents\PerkinElmer Syngistix\ICPMS\DataSet\water\2023\202304_data\2023-0405\2782300047-01.430</t>
  </si>
  <si>
    <t>2782300047-02</t>
  </si>
  <si>
    <t>4/5/2023 2:54:49 PM</t>
  </si>
  <si>
    <t>C:\Users\Public\Documents\PerkinElmer Syngistix\ICPMS\DataSet\water\2023\202304_data\2023-0405\2782300047-02.431</t>
  </si>
  <si>
    <t>2782300048-01</t>
  </si>
  <si>
    <t>4/5/2023 2:59:33 PM</t>
  </si>
  <si>
    <t>C:\Users\Public\Documents\PerkinElmer Syngistix\ICPMS\DataSet\water\2023\202304_data\2023-0405\2782300048-01.432</t>
  </si>
  <si>
    <t>2782300048-02</t>
  </si>
  <si>
    <t>4/5/2023 3:04:17 PM</t>
  </si>
  <si>
    <t>C:\Users\Public\Documents\PerkinElmer Syngistix\ICPMS\DataSet\water\2023\202304_data\2023-0405\2782300048-02.433</t>
  </si>
  <si>
    <t>2782300048-03</t>
  </si>
  <si>
    <t>4/5/2023 3:09:01 PM</t>
  </si>
  <si>
    <t>C:\Users\Public\Documents\PerkinElmer Syngistix\ICPMS\DataSet\water\2023\202304_data\2023-0405\2782300048-03.434</t>
  </si>
  <si>
    <t>2782300048-04</t>
  </si>
  <si>
    <t>4/5/2023 3:13:44 PM</t>
  </si>
  <si>
    <t>C:\Users\Public\Documents\PerkinElmer Syngistix\ICPMS\DataSet\water\2023\202304_data\2023-0405\2782300048-04.435</t>
  </si>
  <si>
    <t>2782300048-05</t>
  </si>
  <si>
    <t>4/5/2023 3:18:28 PM</t>
  </si>
  <si>
    <t>C:\Users\Public\Documents\PerkinElmer Syngistix\ICPMS\DataSet\water\2023\202304_data\2023-0405\2782300048-05.436</t>
  </si>
  <si>
    <t>2782300048-06</t>
  </si>
  <si>
    <t>4/5/2023 3:23:10 PM</t>
  </si>
  <si>
    <t>C:\Users\Public\Documents\PerkinElmer Syngistix\ICPMS\DataSet\water\2023\202304_data\2023-0405\2782300048-06.437</t>
  </si>
  <si>
    <t>2782300048-07</t>
  </si>
  <si>
    <t>4/5/2023 3:27:52 PM</t>
  </si>
  <si>
    <t>C:\Users\Public\Documents\PerkinElmer Syngistix\ICPMS\DataSet\water\2023\202304_data\2023-0405\2782300048-07.438</t>
  </si>
  <si>
    <t>2782300048-08</t>
  </si>
  <si>
    <t>4/5/2023 3:32:34 PM</t>
  </si>
  <si>
    <t>C:\Users\Public\Documents\PerkinElmer Syngistix\ICPMS\DataSet\water\2023\202304_data\2023-0405\2782300048-08.439</t>
  </si>
  <si>
    <t>2782300048-09</t>
  </si>
  <si>
    <t>4/5/2023 3:37:17 PM</t>
  </si>
  <si>
    <t>C:\Users\Public\Documents\PerkinElmer Syngistix\ICPMS\DataSet\water\2023\202304_data\2023-0405\2782300048-09.440</t>
  </si>
  <si>
    <t>2782300048-10</t>
  </si>
  <si>
    <t>4/5/2023 3:41:59 PM</t>
  </si>
  <si>
    <t>C:\Users\Public\Documents\PerkinElmer Syngistix\ICPMS\DataSet\water\2023\202304_data\2023-0405\2782300048-10.441</t>
  </si>
  <si>
    <t>2782300048-11</t>
  </si>
  <si>
    <t>4/5/2023 3:46:42 PM</t>
  </si>
  <si>
    <t>C:\Users\Public\Documents\PerkinElmer Syngistix\ICPMS\DataSet\water\2023\202304_data\2023-0405\2782300048-11.442</t>
  </si>
  <si>
    <t>4/5/2023 3:51:26 PM</t>
  </si>
  <si>
    <t>C:\Users\Public\Documents\PerkinElmer Syngistix\ICPMS\DataSet\water\2023\202304_data\2023-0405\st-4.443</t>
  </si>
  <si>
    <t>2782300048-12</t>
  </si>
  <si>
    <t>4/5/2023 3:56:09 PM</t>
  </si>
  <si>
    <t>C:\Users\Public\Documents\PerkinElmer Syngistix\ICPMS\DataSet\water\2023\202304_data\2023-0405\2782300048-12.444</t>
  </si>
  <si>
    <t>1782300065-01</t>
  </si>
  <si>
    <t>4/5/2023 4:00:53 PM</t>
  </si>
  <si>
    <t>C:\Users\Public\Documents\PerkinElmer Syngistix\ICPMS\DataSet\water\2023\202304_data\2023-0405\1782300065-01.445</t>
  </si>
  <si>
    <t>2782300049-01</t>
  </si>
  <si>
    <t>4/5/2023 4:05:37 PM</t>
  </si>
  <si>
    <t>C:\Users\Public\Documents\PerkinElmer Syngistix\ICPMS\DataSet\water\2023\202304_data\2023-0405\2782300049-01.446</t>
  </si>
  <si>
    <t>2782300050-01</t>
  </si>
  <si>
    <t>4/5/2023 4:10:21 PM</t>
  </si>
  <si>
    <t>C:\Users\Public\Documents\PerkinElmer Syngistix\ICPMS\DataSet\water\2023\202304_data\2023-0405\2782300050-01.447</t>
  </si>
  <si>
    <t>2782300050-02</t>
  </si>
  <si>
    <t>4/5/2023 4:15:05 PM</t>
  </si>
  <si>
    <t>C:\Users\Public\Documents\PerkinElmer Syngistix\ICPMS\DataSet\water\2023\202304_data\2023-0405\2782300050-02.448</t>
  </si>
  <si>
    <t>2782300051-01</t>
  </si>
  <si>
    <t>4/13/2023 10:26:11 AM</t>
  </si>
  <si>
    <t>C:\Users\Public\Documents\PerkinElmer Syngistix\ICPMS\DataSet\water\2023\202304_data\2023-0413\2782300051-01.010</t>
  </si>
  <si>
    <t>C:\Users\Public\Documents\PerkinElmer Syngistix\ICPMS\Method\water\2023_method\2023-0413.mth</t>
  </si>
  <si>
    <t>2782300051-02</t>
  </si>
  <si>
    <t>4/13/2023 10:30:54 AM</t>
  </si>
  <si>
    <t>C:\Users\Public\Documents\PerkinElmer Syngistix\ICPMS\DataSet\water\2023\202304_data\2023-0413\2782300051-02.011</t>
  </si>
  <si>
    <t>2782300051-03</t>
  </si>
  <si>
    <t>4/13/2023 10:35:36 AM</t>
  </si>
  <si>
    <t>C:\Users\Public\Documents\PerkinElmer Syngistix\ICPMS\DataSet\water\2023\202304_data\2023-0413\2782300051-03.012</t>
  </si>
  <si>
    <t>2782300051-04</t>
  </si>
  <si>
    <t>4/13/2023 10:40:18 AM</t>
  </si>
  <si>
    <t>C:\Users\Public\Documents\PerkinElmer Syngistix\ICPMS\DataSet\water\2023\202304_data\2023-0413\2782300051-04.013</t>
  </si>
  <si>
    <t>2782300051-05</t>
  </si>
  <si>
    <t>4/13/2023 10:45:00 AM</t>
  </si>
  <si>
    <t>C:\Users\Public\Documents\PerkinElmer Syngistix\ICPMS\DataSet\water\2023\202304_data\2023-0413\2782300051-05.014</t>
  </si>
  <si>
    <t>2782300052-01</t>
  </si>
  <si>
    <t>4/13/2023 12:49:14 PM</t>
  </si>
  <si>
    <t>C:\Users\Public\Documents\PerkinElmer Syngistix\ICPMS\DataSet\water\2023\202304_data\2023-0413\2782300052-01.038</t>
  </si>
  <si>
    <t>2782300052-02</t>
  </si>
  <si>
    <t>4/13/2023 12:53:56 PM</t>
  </si>
  <si>
    <t>C:\Users\Public\Documents\PerkinElmer Syngistix\ICPMS\DataSet\water\2023\202304_data\2023-0413\2782300052-02.039</t>
  </si>
  <si>
    <t>1782300067-01</t>
  </si>
  <si>
    <t>4/13/2023 10:59:07 AM</t>
  </si>
  <si>
    <t>C:\Users\Public\Documents\PerkinElmer Syngistix\ICPMS\DataSet\water\2023\202304_data\2023-0413\1782300067-01.017</t>
  </si>
  <si>
    <t>1782300068-01</t>
  </si>
  <si>
    <t>4/13/2023 11:03:50 AM</t>
  </si>
  <si>
    <t>C:\Users\Public\Documents\PerkinElmer Syngistix\ICPMS\DataSet\water\2023\202304_data\2023-0413\1782300068-01.018</t>
  </si>
  <si>
    <t>1782300068-02</t>
  </si>
  <si>
    <t>4/13/2023 11:08:34 AM</t>
  </si>
  <si>
    <t>C:\Users\Public\Documents\PerkinElmer Syngistix\ICPMS\DataSet\water\2023\202304_data\2023-0413\1782300068-02.019</t>
  </si>
  <si>
    <t>이중시료(체육공원)</t>
  </si>
  <si>
    <t>4/13/2023 12:14:38 PM</t>
  </si>
  <si>
    <t>C:\Users\Public\Documents\PerkinElmer Syngistix\ICPMS\DataSet\water\2023\202304_data\2023-0413\이중시료(체육공원).033</t>
  </si>
  <si>
    <t>4/13/2023 12:19:22 PM</t>
  </si>
  <si>
    <t>C:\Users\Public\Documents\PerkinElmer Syngistix\ICPMS\DataSet\water\2023\202304_data\2023-0413\운반바탕.034</t>
  </si>
  <si>
    <t>2782300053-01</t>
  </si>
  <si>
    <t>4/13/2023 12:58:39 PM</t>
  </si>
  <si>
    <t>C:\Users\Public\Documents\PerkinElmer Syngistix\ICPMS\DataSet\water\2023\202304_data\2023-0413\2782300053-01.040</t>
  </si>
  <si>
    <t>2782300053-02</t>
  </si>
  <si>
    <t>4/13/2023 1:03:22 PM</t>
  </si>
  <si>
    <t>C:\Users\Public\Documents\PerkinElmer Syngistix\ICPMS\DataSet\water\2023\202304_data\2023-0413\2782300053-02.041</t>
  </si>
  <si>
    <t>2782300053-03</t>
  </si>
  <si>
    <t>4/13/2023 1:08:05 PM</t>
  </si>
  <si>
    <t>C:\Users\Public\Documents\PerkinElmer Syngistix\ICPMS\DataSet\water\2023\202304_data\2023-0413\2782300053-03.042</t>
  </si>
  <si>
    <t>4/13/2023 12:24:05 PM</t>
  </si>
  <si>
    <t>C:\Users\Public\Documents\PerkinElmer Syngistix\ICPMS\DataSet\water\2023\202304_data\2023-0413\2782300051-02.035</t>
  </si>
  <si>
    <t>4/13/2023 12:28:48 PM</t>
  </si>
  <si>
    <t>C:\Users\Public\Documents\PerkinElmer Syngistix\ICPMS\DataSet\water\2023\202304_data\2023-0413\2782300053-03.036</t>
  </si>
  <si>
    <t>4/17/2023 4:04:05 PM</t>
  </si>
  <si>
    <t>C:\Users\Public\Documents\PerkinElmer Syngistix\ICPMS\DataSet\water\2023\202304_data\2023-0417\2782300048-01.010</t>
  </si>
  <si>
    <t>C:\Users\Public\Documents\PerkinElmer Syngistix\ICPMS\Method\water\2023_method\2023-0417.mth</t>
  </si>
  <si>
    <t>4/17/2023 4:08:48 PM</t>
  </si>
  <si>
    <t>C:\Users\Public\Documents\PerkinElmer Syngistix\ICPMS\DataSet\water\2023\202304_data\2023-0417\2782300048-02.011</t>
  </si>
  <si>
    <t>4/17/2023 4:13:30 PM</t>
  </si>
  <si>
    <t>C:\Users\Public\Documents\PerkinElmer Syngistix\ICPMS\DataSet\water\2023\202304_data\2023-0417\2782300048-03.012</t>
  </si>
  <si>
    <t>4/17/2023 4:18:12 PM</t>
  </si>
  <si>
    <t>C:\Users\Public\Documents\PerkinElmer Syngistix\ICPMS\DataSet\water\2023\202304_data\2023-0417\2782300048-04.013</t>
  </si>
  <si>
    <t>4/17/2023 4:22:54 PM</t>
  </si>
  <si>
    <t>C:\Users\Public\Documents\PerkinElmer Syngistix\ICPMS\DataSet\water\2023\202304_data\2023-0417\2782300048-05.014</t>
  </si>
  <si>
    <t>4/17/2023 4:27:36 PM</t>
  </si>
  <si>
    <t>C:\Users\Public\Documents\PerkinElmer Syngistix\ICPMS\DataSet\water\2023\202304_data\2023-0417\2782300048-06.015</t>
  </si>
  <si>
    <t>4/17/2023 4:32:18 PM</t>
  </si>
  <si>
    <t>C:\Users\Public\Documents\PerkinElmer Syngistix\ICPMS\DataSet\water\2023\202304_data\2023-0417\2782300048-07.016</t>
  </si>
  <si>
    <t>4/17/2023 4:37:01 PM</t>
  </si>
  <si>
    <t>C:\Users\Public\Documents\PerkinElmer Syngistix\ICPMS\DataSet\water\2023\202304_data\2023-0417\2782300048-08.017</t>
  </si>
  <si>
    <t>4/17/2023 4:41:44 PM</t>
  </si>
  <si>
    <t>C:\Users\Public\Documents\PerkinElmer Syngistix\ICPMS\DataSet\water\2023\202304_data\2023-0417\2782300048-09.018</t>
  </si>
  <si>
    <t>4/17/2023 4:46:27 PM</t>
  </si>
  <si>
    <t>C:\Users\Public\Documents\PerkinElmer Syngistix\ICPMS\DataSet\water\2023\202304_data\2023-0417\2782300048-10.019</t>
  </si>
  <si>
    <t>4/17/2023 4:51:11 PM</t>
  </si>
  <si>
    <t>C:\Users\Public\Documents\PerkinElmer Syngistix\ICPMS\DataSet\water\2023\202304_data\2023-0417\2782300048-11.020</t>
  </si>
  <si>
    <t>4/17/2023 4:55:55 PM</t>
  </si>
  <si>
    <t>C:\Users\Public\Documents\PerkinElmer Syngistix\ICPMS\DataSet\water\2023\202304_data\2023-0417\2782300048-12.021</t>
  </si>
  <si>
    <t>2782300054-03</t>
  </si>
  <si>
    <t>4/17/2023 5:00:39 PM</t>
  </si>
  <si>
    <t>C:\Users\Public\Documents\PerkinElmer Syngistix\ICPMS\DataSet\water\2023\202304_data\2023-0417\2782300054-03.022</t>
  </si>
  <si>
    <t>2782300054-06</t>
  </si>
  <si>
    <t>4/17/2023 5:05:22 PM</t>
  </si>
  <si>
    <t>C:\Users\Public\Documents\PerkinElmer Syngistix\ICPMS\DataSet\water\2023\202304_data\2023-0417\2782300054-06.023</t>
  </si>
  <si>
    <t>2782300054-07</t>
  </si>
  <si>
    <t>4/17/2023 5:10:04 PM</t>
  </si>
  <si>
    <t>C:\Users\Public\Documents\PerkinElmer Syngistix\ICPMS\DataSet\water\2023\202304_data\2023-0417\2782300054-07.024</t>
  </si>
  <si>
    <t>2782300054-08</t>
  </si>
  <si>
    <t>4/17/2023 5:14:47 PM</t>
  </si>
  <si>
    <t>C:\Users\Public\Documents\PerkinElmer Syngistix\ICPMS\DataSet\water\2023\202304_data\2023-0417\2782300054-08.025</t>
  </si>
  <si>
    <t>2782300054-09</t>
  </si>
  <si>
    <t>4/17/2023 5:19:29 PM</t>
  </si>
  <si>
    <t>C:\Users\Public\Documents\PerkinElmer Syngistix\ICPMS\DataSet\water\2023\202304_data\2023-0417\2782300054-09.026</t>
  </si>
  <si>
    <t>2782300054-10</t>
  </si>
  <si>
    <t>4/17/2023 5:24:11 PM</t>
  </si>
  <si>
    <t>C:\Users\Public\Documents\PerkinElmer Syngistix\ICPMS\DataSet\water\2023\202304_data\2023-0417\2782300054-10.027</t>
  </si>
  <si>
    <t>2782300056-01</t>
  </si>
  <si>
    <t>4/17/2023 5:28:53 PM</t>
  </si>
  <si>
    <t>C:\Users\Public\Documents\PerkinElmer Syngistix\ICPMS\DataSet\water\2023\202304_data\2023-0417\2782300056-01.028</t>
  </si>
  <si>
    <t>1782300069-01</t>
  </si>
  <si>
    <t>4/17/2023 5:33:36 PM</t>
  </si>
  <si>
    <t>C:\Users\Public\Documents\PerkinElmer Syngistix\ICPMS\DataSet\water\2023\202304_data\2023-0417\1782300069-01.029</t>
  </si>
  <si>
    <t>1782300070-01</t>
  </si>
  <si>
    <t>4/17/2023 5:38:19 PM</t>
  </si>
  <si>
    <t>C:\Users\Public\Documents\PerkinElmer Syngistix\ICPMS\DataSet\water\2023\202304_data\2023-0417\1782300070-01.030</t>
  </si>
  <si>
    <t>1782300070-02</t>
  </si>
  <si>
    <t>4/17/2023 5:43:03 PM</t>
  </si>
  <si>
    <t>C:\Users\Public\Documents\PerkinElmer Syngistix\ICPMS\DataSet\water\2023\202304_data\2023-0417\1782300070-02.031</t>
  </si>
  <si>
    <t>1782300070-03</t>
  </si>
  <si>
    <t>4/17/2023 5:47:47 PM</t>
  </si>
  <si>
    <t>C:\Users\Public\Documents\PerkinElmer Syngistix\ICPMS\DataSet\water\2023\202304_data\2023-0417\1782300070-03.032</t>
  </si>
  <si>
    <t>1782300070-04</t>
  </si>
  <si>
    <t>4/17/2023 5:52:31 PM</t>
  </si>
  <si>
    <t>C:\Users\Public\Documents\PerkinElmer Syngistix\ICPMS\DataSet\water\2023\202304_data\2023-0417\1782300070-04.033</t>
  </si>
  <si>
    <t>1782300070-05</t>
  </si>
  <si>
    <t>4/17/2023 5:57:15 PM</t>
  </si>
  <si>
    <t>C:\Users\Public\Documents\PerkinElmer Syngistix\ICPMS\DataSet\water\2023\202304_data\2023-0417\1782300070-05.034</t>
  </si>
  <si>
    <t>1782300070-06</t>
  </si>
  <si>
    <t>4/17/2023 6:01:58 PM</t>
  </si>
  <si>
    <t>C:\Users\Public\Documents\PerkinElmer Syngistix\ICPMS\DataSet\water\2023\202304_data\2023-0417\1782300070-06.035</t>
  </si>
  <si>
    <t>1782300070-07</t>
  </si>
  <si>
    <t>4/17/2023 6:06:41 PM</t>
  </si>
  <si>
    <t>C:\Users\Public\Documents\PerkinElmer Syngistix\ICPMS\DataSet\water\2023\202304_data\2023-0417\1782300070-07.036</t>
  </si>
  <si>
    <t>2782300059-01</t>
  </si>
  <si>
    <t>4/20/2023 11:44:22 AM</t>
  </si>
  <si>
    <t>C:\Users\Public\Documents\PerkinElmer Syngistix\ICPMS\DataSet\water\2023\202304_data\2023-0420\2782300059-01.042</t>
  </si>
  <si>
    <t>C:\Users\Public\Documents\PerkinElmer Syngistix\ICPMS\Method\water\2023_method\2023-0420.mth</t>
  </si>
  <si>
    <t>2782300059-02</t>
  </si>
  <si>
    <t>4/20/2023 11:49:04 AM</t>
  </si>
  <si>
    <t>C:\Users\Public\Documents\PerkinElmer Syngistix\ICPMS\DataSet\water\2023\202304_data\2023-0420\2782300059-02.043</t>
  </si>
  <si>
    <t>2782300059-03</t>
  </si>
  <si>
    <t>4/20/2023 11:53:46 AM</t>
  </si>
  <si>
    <t>C:\Users\Public\Documents\PerkinElmer Syngistix\ICPMS\DataSet\water\2023\202304_data\2023-0420\2782300059-03.044</t>
  </si>
  <si>
    <t>2782300059-04</t>
  </si>
  <si>
    <t>4/20/2023 11:58:28 AM</t>
  </si>
  <si>
    <t>C:\Users\Public\Documents\PerkinElmer Syngistix\ICPMS\DataSet\water\2023\202304_data\2023-0420\2782300059-04.045</t>
  </si>
  <si>
    <t>2782300059-05</t>
  </si>
  <si>
    <t>4/20/2023 12:03:10 PM</t>
  </si>
  <si>
    <t>C:\Users\Public\Documents\PerkinElmer Syngistix\ICPMS\DataSet\water\2023\202304_data\2023-0420\2782300059-05.046</t>
  </si>
  <si>
    <t>2782300059-06</t>
  </si>
  <si>
    <t>4/20/2023 12:41:59 PM</t>
  </si>
  <si>
    <t>C:\Users\Public\Documents\PerkinElmer Syngistix\ICPMS\DataSet\water\2023\202304_data\2023-0420\2782300059-06.048</t>
  </si>
  <si>
    <t>4782300002-01</t>
  </si>
  <si>
    <t>4/20/2023 12:46:41 PM</t>
  </si>
  <si>
    <t>C:\Users\Public\Documents\PerkinElmer Syngistix\ICPMS\DataSet\water\2023\202304_data\2023-0420\4782300002-01.049</t>
  </si>
  <si>
    <t>4782300003-01</t>
  </si>
  <si>
    <t>4/20/2023 12:51:24 PM</t>
  </si>
  <si>
    <t>C:\Users\Public\Documents\PerkinElmer Syngistix\ICPMS\DataSet\water\2023\202304_data\2023-0420\4782300003-01.050</t>
  </si>
  <si>
    <t>4782300004-01</t>
  </si>
  <si>
    <t>4/20/2023 12:56:07 PM</t>
  </si>
  <si>
    <t>C:\Users\Public\Documents\PerkinElmer Syngistix\ICPMS\DataSet\water\2023\202304_data\2023-0420\4782300004-01.051</t>
  </si>
  <si>
    <t>4782300005-01</t>
  </si>
  <si>
    <t>4/20/2023 1:00:50 PM</t>
  </si>
  <si>
    <t>C:\Users\Public\Documents\PerkinElmer Syngistix\ICPMS\DataSet\water\2023\202304_data\2023-0420\4782300005-01.052</t>
  </si>
  <si>
    <t>4782300006-01</t>
  </si>
  <si>
    <t>4/20/2023 1:05:34 PM</t>
  </si>
  <si>
    <t>C:\Users\Public\Documents\PerkinElmer Syngistix\ICPMS\DataSet\water\2023\202304_data\2023-0420\4782300006-01.053</t>
  </si>
  <si>
    <t>4782300007-01</t>
  </si>
  <si>
    <t>4/20/2023 1:10:18 PM</t>
  </si>
  <si>
    <t>C:\Users\Public\Documents\PerkinElmer Syngistix\ICPMS\DataSet\water\2023\202304_data\2023-0420\4782300007-01.054</t>
  </si>
  <si>
    <t>4782300008-01</t>
  </si>
  <si>
    <t>4/20/2023 1:15:02 PM</t>
  </si>
  <si>
    <t>C:\Users\Public\Documents\PerkinElmer Syngistix\ICPMS\DataSet\water\2023\202304_data\2023-0420\4782300008-01.055</t>
  </si>
  <si>
    <t>4782300009-01</t>
  </si>
  <si>
    <t>4/20/2023 1:19:45 PM</t>
  </si>
  <si>
    <t>C:\Users\Public\Documents\PerkinElmer Syngistix\ICPMS\DataSet\water\2023\202304_data\2023-0420\4782300009-01.056</t>
  </si>
  <si>
    <t>4782300010-01</t>
  </si>
  <si>
    <t>4/20/2023 1:24:27 PM</t>
  </si>
  <si>
    <t>C:\Users\Public\Documents\PerkinElmer Syngistix\ICPMS\DataSet\water\2023\202304_data\2023-0420\4782300010-01.057</t>
  </si>
  <si>
    <t>4782300011-01</t>
  </si>
  <si>
    <t>4/20/2023 1:29:09 PM</t>
  </si>
  <si>
    <t>C:\Users\Public\Documents\PerkinElmer Syngistix\ICPMS\DataSet\water\2023\202304_data\2023-0420\4782300011-01.058</t>
  </si>
  <si>
    <t>4782300012-01</t>
  </si>
  <si>
    <t>4/20/2023 1:33:51 PM</t>
  </si>
  <si>
    <t>C:\Users\Public\Documents\PerkinElmer Syngistix\ICPMS\DataSet\water\2023\202304_data\2023-0420\4782300012-01.059</t>
  </si>
  <si>
    <t>4782300013-01</t>
  </si>
  <si>
    <t>4/20/2023 1:38:34 PM</t>
  </si>
  <si>
    <t>C:\Users\Public\Documents\PerkinElmer Syngistix\ICPMS\DataSet\water\2023\202304_data\2023-0420\4782300013-01.060</t>
  </si>
  <si>
    <t>4782300014-01</t>
  </si>
  <si>
    <t>4/20/2023 1:43:16 PM</t>
  </si>
  <si>
    <t>C:\Users\Public\Documents\PerkinElmer Syngistix\ICPMS\DataSet\water\2023\202304_data\2023-0420\4782300014-01.061</t>
  </si>
  <si>
    <t>1782300071-01</t>
  </si>
  <si>
    <t>4/20/2023 1:47:58 PM</t>
  </si>
  <si>
    <t>C:\Users\Public\Documents\PerkinElmer Syngistix\ICPMS\DataSet\water\2023\202304_data\2023-0420\1782300071-01.062</t>
  </si>
  <si>
    <t>4782300015-01</t>
  </si>
  <si>
    <t>4/20/2023 1:52:41 PM</t>
  </si>
  <si>
    <t>C:\Users\Public\Documents\PerkinElmer Syngistix\ICPMS\DataSet\water\2023\202304_data\2023-0420\4782300015-01.063</t>
  </si>
  <si>
    <t>4782300016-01</t>
  </si>
  <si>
    <t>4/20/2023 1:57:25 PM</t>
  </si>
  <si>
    <t>C:\Users\Public\Documents\PerkinElmer Syngistix\ICPMS\DataSet\water\2023\202304_data\2023-0420\4782300016-01.064</t>
  </si>
  <si>
    <t>4782300017-01</t>
  </si>
  <si>
    <t>4/20/2023 2:12:21 PM</t>
  </si>
  <si>
    <t>C:\Users\Public\Documents\PerkinElmer Syngistix\ICPMS\DataSet\water\2023\202304_data\2023-0420\4782300017-01.065</t>
  </si>
  <si>
    <t>4782300018-01</t>
  </si>
  <si>
    <t>4/20/2023 2:17:05 PM</t>
  </si>
  <si>
    <t>C:\Users\Public\Documents\PerkinElmer Syngistix\ICPMS\DataSet\water\2023\202304_data\2023-0420\4782300018-01.066</t>
  </si>
  <si>
    <t>4782300019-01</t>
  </si>
  <si>
    <t>4/20/2023 2:21:49 PM</t>
  </si>
  <si>
    <t>C:\Users\Public\Documents\PerkinElmer Syngistix\ICPMS\DataSet\water\2023\202304_data\2023-0420\4782300019-01.067</t>
  </si>
  <si>
    <t>4782300020-01</t>
  </si>
  <si>
    <t>4/20/2023 2:26:32 PM</t>
  </si>
  <si>
    <t>C:\Users\Public\Documents\PerkinElmer Syngistix\ICPMS\DataSet\water\2023\202304_data\2023-0420\4782300020-01.068</t>
  </si>
  <si>
    <t>4/20/2023 2:31:15 PM</t>
  </si>
  <si>
    <t>C:\Users\Public\Documents\PerkinElmer Syngistix\ICPMS\DataSet\water\2023\202304_data\2023-0420\2782300054-07.069</t>
  </si>
  <si>
    <t>1782300072-01</t>
  </si>
  <si>
    <t>4/27/2023 9:10:51 AM</t>
  </si>
  <si>
    <t>C:\Users\Public\Documents\PerkinElmer Syngistix\ICPMS\DataSet\water\2023\202304_data\2023-0427\1782300072-01.011</t>
  </si>
  <si>
    <t>C:\Users\Public\Documents\PerkinElmer Syngistix\ICPMS\Method\water\2023_method\2023-0427.mth</t>
  </si>
  <si>
    <t>4782300021-01</t>
  </si>
  <si>
    <t>4/27/2023 9:15:34 AM</t>
  </si>
  <si>
    <t>C:\Users\Public\Documents\PerkinElmer Syngistix\ICPMS\DataSet\water\2023\202304_data\2023-0427\4782300021-01.012</t>
  </si>
  <si>
    <t>4782300022-01</t>
  </si>
  <si>
    <t>4/27/2023 9:20:16 AM</t>
  </si>
  <si>
    <t>C:\Users\Public\Documents\PerkinElmer Syngistix\ICPMS\DataSet\water\2023\202304_data\2023-0427\4782300022-01.013</t>
  </si>
  <si>
    <t>4782300023-01</t>
  </si>
  <si>
    <t>4/27/2023 9:24:58 AM</t>
  </si>
  <si>
    <t>C:\Users\Public\Documents\PerkinElmer Syngistix\ICPMS\DataSet\water\2023\202304_data\2023-0427\4782300023-01.014</t>
  </si>
  <si>
    <t>4782300024-01</t>
  </si>
  <si>
    <t>4/27/2023 9:29:40 AM</t>
  </si>
  <si>
    <t>C:\Users\Public\Documents\PerkinElmer Syngistix\ICPMS\DataSet\water\2023\202304_data\2023-0427\4782300024-01.015</t>
  </si>
  <si>
    <t>4782300025-01</t>
  </si>
  <si>
    <t>4/27/2023 9:34:21 AM</t>
  </si>
  <si>
    <t>C:\Users\Public\Documents\PerkinElmer Syngistix\ICPMS\DataSet\water\2023\202304_data\2023-0427\4782300025-01.016</t>
  </si>
  <si>
    <t>4782300026-01</t>
  </si>
  <si>
    <t>4/27/2023 9:39:04 AM</t>
  </si>
  <si>
    <t>C:\Users\Public\Documents\PerkinElmer Syngistix\ICPMS\DataSet\water\2023\202304_data\2023-0427\4782300026-01.017</t>
  </si>
  <si>
    <t>4782300027-01</t>
  </si>
  <si>
    <t>4/27/2023 9:43:46 AM</t>
  </si>
  <si>
    <t>C:\Users\Public\Documents\PerkinElmer Syngistix\ICPMS\DataSet\water\2023\202304_data\2023-0427\4782300027-01.018</t>
  </si>
  <si>
    <t>4782300028-01</t>
  </si>
  <si>
    <t>5/2/2023 4:14:19 PM</t>
  </si>
  <si>
    <t>C:\Users\Public\Documents\PerkinElmer Syngistix\ICPMS\DataSet\water\2023\202305_data\2023-0502\4782300028-01.002</t>
  </si>
  <si>
    <t>C:\Users\Public\Documents\PerkinElmer Syngistix\ICPMS\Method\water\2023_method\2023-0502.mth</t>
  </si>
  <si>
    <t>1782300074-01</t>
  </si>
  <si>
    <t>5/2/2023 4:19:02 PM</t>
  </si>
  <si>
    <t>C:\Users\Public\Documents\PerkinElmer Syngistix\ICPMS\DataSet\water\2023\202305_data\2023-0502\1782300074-01.003</t>
  </si>
  <si>
    <t>1782300076-01</t>
  </si>
  <si>
    <t>5/2/2023 4:23:45 PM</t>
  </si>
  <si>
    <t>C:\Users\Public\Documents\PerkinElmer Syngistix\ICPMS\DataSet\water\2023\202305_data\2023-0502\1782300076-01.004</t>
  </si>
  <si>
    <t>2782300063-01</t>
  </si>
  <si>
    <t>5/2/2023 4:28:27 PM</t>
  </si>
  <si>
    <t>C:\Users\Public\Documents\PerkinElmer Syngistix\ICPMS\DataSet\water\2023\202305_data\2023-0502\2782300063-01.005</t>
  </si>
  <si>
    <t>2782300063-02</t>
  </si>
  <si>
    <t>5/2/2023 4:33:09 PM</t>
  </si>
  <si>
    <t>C:\Users\Public\Documents\PerkinElmer Syngistix\ICPMS\DataSet\water\2023\202305_data\2023-0502\2782300063-02.006</t>
  </si>
  <si>
    <t>2782300063-03</t>
  </si>
  <si>
    <t>5/2/2023 4:37:51 PM</t>
  </si>
  <si>
    <t>C:\Users\Public\Documents\PerkinElmer Syngistix\ICPMS\DataSet\water\2023\202305_data\2023-0502\2782300063-03.007</t>
  </si>
  <si>
    <t>2782300063-04</t>
  </si>
  <si>
    <t>5/2/2023 4:42:34 PM</t>
  </si>
  <si>
    <t>C:\Users\Public\Documents\PerkinElmer Syngistix\ICPMS\DataSet\water\2023\202305_data\2023-0502\2782300063-04.008</t>
  </si>
  <si>
    <t>2782300063-05</t>
  </si>
  <si>
    <t>5/2/2023 4:47:17 PM</t>
  </si>
  <si>
    <t>C:\Users\Public\Documents\PerkinElmer Syngistix\ICPMS\DataSet\water\2023\202305_data\2023-0502\2782300063-05.009</t>
  </si>
  <si>
    <t>2782300063-06</t>
  </si>
  <si>
    <t>5/2/2023 4:52:00 PM</t>
  </si>
  <si>
    <t>C:\Users\Public\Documents\PerkinElmer Syngistix\ICPMS\DataSet\water\2023\202305_data\2023-0502\2782300063-06.010</t>
  </si>
  <si>
    <t>2782300065-01</t>
  </si>
  <si>
    <t>5/2/2023 4:56:44 PM</t>
  </si>
  <si>
    <t>C:\Users\Public\Documents\PerkinElmer Syngistix\ICPMS\DataSet\water\2023\202305_data\2023-0502\2782300065-01.011</t>
  </si>
  <si>
    <t>2782300065-02</t>
  </si>
  <si>
    <t>5/2/2023 5:01:28 PM</t>
  </si>
  <si>
    <t>C:\Users\Public\Documents\PerkinElmer Syngistix\ICPMS\DataSet\water\2023\202305_data\2023-0502\2782300065-02.012</t>
  </si>
  <si>
    <t>2782300065-03</t>
  </si>
  <si>
    <t>5/2/2023 5:06:12 PM</t>
  </si>
  <si>
    <t>C:\Users\Public\Documents\PerkinElmer Syngistix\ICPMS\DataSet\water\2023\202305_data\2023-0502\2782300065-03.013</t>
  </si>
  <si>
    <t>2782300065-04</t>
  </si>
  <si>
    <t>5/2/2023 5:10:56 PM</t>
  </si>
  <si>
    <t>C:\Users\Public\Documents\PerkinElmer Syngistix\ICPMS\DataSet\water\2023\202305_data\2023-0502\2782300065-04.014</t>
  </si>
  <si>
    <t>2782300065-05</t>
  </si>
  <si>
    <t>5/2/2023 5:15:39 PM</t>
  </si>
  <si>
    <t>C:\Users\Public\Documents\PerkinElmer Syngistix\ICPMS\DataSet\water\2023\202305_data\2023-0502\2782300065-05.015</t>
  </si>
  <si>
    <t>1782300077-01</t>
  </si>
  <si>
    <t>5/2/2023 5:20:56 PM</t>
  </si>
  <si>
    <t>C:\Users\Public\Documents\PerkinElmer Syngistix\ICPMS\DataSet\water\2023\202305_data\2023-0502\1782300077-01.016</t>
  </si>
  <si>
    <t>2782300066-01</t>
  </si>
  <si>
    <t>5/2/2023 5:25:39 PM</t>
  </si>
  <si>
    <t>C:\Users\Public\Documents\PerkinElmer Syngistix\ICPMS\DataSet\water\2023\202305_data\2023-0502\2782300066-01.017</t>
  </si>
  <si>
    <t>2782300066-02</t>
  </si>
  <si>
    <t>5/2/2023 5:30:21 PM</t>
  </si>
  <si>
    <t>C:\Users\Public\Documents\PerkinElmer Syngistix\ICPMS\DataSet\water\2023\202305_data\2023-0502\2782300066-02.018</t>
  </si>
  <si>
    <t>2782300066-03</t>
  </si>
  <si>
    <t>5/2/2023 5:35:04 PM</t>
  </si>
  <si>
    <t>C:\Users\Public\Documents\PerkinElmer Syngistix\ICPMS\DataSet\water\2023\202305_data\2023-0502\2782300066-03.019</t>
  </si>
  <si>
    <t>2782300066-04</t>
  </si>
  <si>
    <t>5/2/2023 5:39:46 PM</t>
  </si>
  <si>
    <t>C:\Users\Public\Documents\PerkinElmer Syngistix\ICPMS\DataSet\water\2023\202305_data\2023-0502\2782300066-04.020</t>
  </si>
  <si>
    <t>1782300079-01</t>
  </si>
  <si>
    <t>5/11/2023 8:30:16 AM</t>
  </si>
  <si>
    <t>C:\Users\Public\Documents\PerkinElmer Syngistix\ICPMS\DataSet\water\2023\202305_data\2023-0511\1782300079-01.010</t>
  </si>
  <si>
    <t>C:\Users\Public\Documents\PerkinElmer Syngistix\ICPMS\Method\water\2023_method\2023-0511.mth</t>
  </si>
  <si>
    <t>2782300067-01</t>
  </si>
  <si>
    <t>5/11/2023 8:49:07 AM</t>
  </si>
  <si>
    <t>C:\Users\Public\Documents\PerkinElmer Syngistix\ICPMS\DataSet\water\2023\202305_data\2023-0511\2782300067-01.014</t>
  </si>
  <si>
    <t>2782300067-02</t>
  </si>
  <si>
    <t>5/11/2023 8:53:49 AM</t>
  </si>
  <si>
    <t>C:\Users\Public\Documents\PerkinElmer Syngistix\ICPMS\DataSet\water\2023\202305_data\2023-0511\2782300067-02.015</t>
  </si>
  <si>
    <t>2782300067-03</t>
  </si>
  <si>
    <t>5/11/2023 8:58:31 AM</t>
  </si>
  <si>
    <t>C:\Users\Public\Documents\PerkinElmer Syngistix\ICPMS\DataSet\water\2023\202305_data\2023-0511\2782300067-03.016</t>
  </si>
  <si>
    <t>2782300067-04</t>
  </si>
  <si>
    <t>5/11/2023 9:03:13 AM</t>
  </si>
  <si>
    <t>C:\Users\Public\Documents\PerkinElmer Syngistix\ICPMS\DataSet\water\2023\202305_data\2023-0511\2782300067-04.017</t>
  </si>
  <si>
    <t>2782300068-01</t>
  </si>
  <si>
    <t>5/11/2023 9:07:55 AM</t>
  </si>
  <si>
    <t>C:\Users\Public\Documents\PerkinElmer Syngistix\ICPMS\DataSet\water\2023\202305_data\2023-0511\2782300068-01.018</t>
  </si>
  <si>
    <t>2782300068-02</t>
  </si>
  <si>
    <t>5/11/2023 9:12:37 AM</t>
  </si>
  <si>
    <t>C:\Users\Public\Documents\PerkinElmer Syngistix\ICPMS\DataSet\water\2023\202305_data\2023-0511\2782300068-02.019</t>
  </si>
  <si>
    <t>2782300068-03</t>
  </si>
  <si>
    <t>5/11/2023 9:17:20 AM</t>
  </si>
  <si>
    <t>C:\Users\Public\Documents\PerkinElmer Syngistix\ICPMS\DataSet\water\2023\202305_data\2023-0511\2782300068-03.020</t>
  </si>
  <si>
    <t>2782300068-04</t>
  </si>
  <si>
    <t>5/11/2023 9:22:03 AM</t>
  </si>
  <si>
    <t>C:\Users\Public\Documents\PerkinElmer Syngistix\ICPMS\DataSet\water\2023\202305_data\2023-0511\2782300068-04.021</t>
  </si>
  <si>
    <t>2782300068-05</t>
  </si>
  <si>
    <t>5/11/2023 9:26:46 AM</t>
  </si>
  <si>
    <t>C:\Users\Public\Documents\PerkinElmer Syngistix\ICPMS\DataSet\water\2023\202305_data\2023-0511\2782300068-05.022</t>
  </si>
  <si>
    <t>2782300068-06</t>
  </si>
  <si>
    <t>5/11/2023 9:31:30 AM</t>
  </si>
  <si>
    <t>C:\Users\Public\Documents\PerkinElmer Syngistix\ICPMS\DataSet\water\2023\202305_data\2023-0511\2782300068-06.023</t>
  </si>
  <si>
    <t>2782300069-01</t>
  </si>
  <si>
    <t>5/11/2023 9:36:15 AM</t>
  </si>
  <si>
    <t>C:\Users\Public\Documents\PerkinElmer Syngistix\ICPMS\DataSet\water\2023\202305_data\2023-0511\2782300069-01.024</t>
  </si>
  <si>
    <t>2782300069-02</t>
  </si>
  <si>
    <t>5/11/2023 9:40:58 AM</t>
  </si>
  <si>
    <t>C:\Users\Public\Documents\PerkinElmer Syngistix\ICPMS\DataSet\water\2023\202305_data\2023-0511\2782300069-02.025</t>
  </si>
  <si>
    <t>2782300069-03</t>
  </si>
  <si>
    <t>5/11/2023 9:45:41 AM</t>
  </si>
  <si>
    <t>C:\Users\Public\Documents\PerkinElmer Syngistix\ICPMS\DataSet\water\2023\202305_data\2023-0511\2782300069-03.026</t>
  </si>
  <si>
    <t>2782300069-04</t>
  </si>
  <si>
    <t>5/11/2023 9:50:24 AM</t>
  </si>
  <si>
    <t>C:\Users\Public\Documents\PerkinElmer Syngistix\ICPMS\DataSet\water\2023\202305_data\2023-0511\2782300069-04.027</t>
  </si>
  <si>
    <t>2782300070-04</t>
  </si>
  <si>
    <t>5/11/2023 9:55:06 AM</t>
  </si>
  <si>
    <t>C:\Users\Public\Documents\PerkinElmer Syngistix\ICPMS\DataSet\water\2023\202305_data\2023-0511\2782300070-04.028</t>
  </si>
  <si>
    <t>2782300071-04</t>
  </si>
  <si>
    <t>5/11/2023 9:59:48 AM</t>
  </si>
  <si>
    <t>C:\Users\Public\Documents\PerkinElmer Syngistix\ICPMS\DataSet\water\2023\202305_data\2023-0511\2782300071-04.029</t>
  </si>
  <si>
    <t>1782300081-01</t>
  </si>
  <si>
    <t>5/11/2023 10:04:31 AM</t>
  </si>
  <si>
    <t>C:\Users\Public\Documents\PerkinElmer Syngistix\ICPMS\DataSet\water\2023\202305_data\2023-0511\1782300081-01.030</t>
  </si>
  <si>
    <t>5/11/2023 10:09:13 AM</t>
  </si>
  <si>
    <t>C:\Users\Public\Documents\PerkinElmer Syngistix\ICPMS\DataSet\water\2023\202305_data\2023-0511\이중시료.031</t>
  </si>
  <si>
    <t>운반바탕시료</t>
  </si>
  <si>
    <t>5/11/2023 10:13:56 AM</t>
  </si>
  <si>
    <t>C:\Users\Public\Documents\PerkinElmer Syngistix\ICPMS\DataSet\water\2023\202305_data\2023-0511\운반바탕시료.032</t>
  </si>
  <si>
    <t>2782300072-01</t>
  </si>
  <si>
    <t>5/11/2023 10:18:39 AM</t>
  </si>
  <si>
    <t>C:\Users\Public\Documents\PerkinElmer Syngistix\ICPMS\DataSet\water\2023\202305_data\2023-0511\2782300072-01.033</t>
  </si>
  <si>
    <t>2782300072-02</t>
  </si>
  <si>
    <t>5/11/2023 10:23:22 AM</t>
  </si>
  <si>
    <t>C:\Users\Public\Documents\PerkinElmer Syngistix\ICPMS\DataSet\water\2023\202305_data\2023-0511\2782300072-02.034</t>
  </si>
  <si>
    <t>2782300073-01</t>
  </si>
  <si>
    <t>5/11/2023 10:28:06 AM</t>
  </si>
  <si>
    <t>C:\Users\Public\Documents\PerkinElmer Syngistix\ICPMS\DataSet\water\2023\202305_data\2023-0511\2782300073-01.035</t>
  </si>
  <si>
    <t>2782300073-02</t>
  </si>
  <si>
    <t>5/11/2023 10:32:51 AM</t>
  </si>
  <si>
    <t>C:\Users\Public\Documents\PerkinElmer Syngistix\ICPMS\DataSet\water\2023\202305_data\2023-0511\2782300073-02.036</t>
  </si>
  <si>
    <t>2782300073-03</t>
  </si>
  <si>
    <t>5/11/2023 10:37:34 AM</t>
  </si>
  <si>
    <t>C:\Users\Public\Documents\PerkinElmer Syngistix\ICPMS\DataSet\water\2023\202305_data\2023-0511\2782300073-03.037</t>
  </si>
  <si>
    <t>2782300073-04</t>
  </si>
  <si>
    <t>5/11/2023 10:42:18 AM</t>
  </si>
  <si>
    <t>C:\Users\Public\Documents\PerkinElmer Syngistix\ICPMS\DataSet\water\2023\202305_data\2023-0511\2782300073-04.038</t>
  </si>
  <si>
    <t>1782300082-01</t>
  </si>
  <si>
    <t>5/11/2023 10:47:00 AM</t>
  </si>
  <si>
    <t>C:\Users\Public\Documents\PerkinElmer Syngistix\ICPMS\DataSet\water\2023\202305_data\2023-0511\1782300082-01.039</t>
  </si>
  <si>
    <t>1782300083-01</t>
  </si>
  <si>
    <t>5/19/2023 4:50:20 PM</t>
  </si>
  <si>
    <t>C:\Users\Public\Documents\PerkinElmer Syngistix\ICPMS\DataSet\water\2023\202305_data\2023-0519SAM\1782300083-01.010</t>
  </si>
  <si>
    <t>C:\Users\Public\Documents\PerkinElmer Syngistix\ICPMS\Method\water\2023_method\2023-0516.mth</t>
  </si>
  <si>
    <t>1782300084-01</t>
  </si>
  <si>
    <t>5/19/2023 4:55:03 PM</t>
  </si>
  <si>
    <t>C:\Users\Public\Documents\PerkinElmer Syngistix\ICPMS\DataSet\water\2023\202305_data\2023-0519SAM\1782300084-01.011</t>
  </si>
  <si>
    <t>1782300086-01</t>
  </si>
  <si>
    <t>5/19/2023 4:59:45 PM</t>
  </si>
  <si>
    <t>C:\Users\Public\Documents\PerkinElmer Syngistix\ICPMS\DataSet\water\2023\202305_data\2023-0519SAM\1782300086-01.012</t>
  </si>
  <si>
    <t>1782300087-01</t>
  </si>
  <si>
    <t>5/19/2023 5:04:27 PM</t>
  </si>
  <si>
    <t>C:\Users\Public\Documents\PerkinElmer Syngistix\ICPMS\DataSet\water\2023\202305_data\2023-0519SAM\1782300087-01.013</t>
  </si>
  <si>
    <t>2782300078-01</t>
  </si>
  <si>
    <t>6/1/2023 3:55:49 PM</t>
  </si>
  <si>
    <t>C:\Users\Public\Documents\PerkinElmer Syngistix\ICPMS\DataSet\water\2023\202306_data\2023_0601\2782300078-01.010</t>
  </si>
  <si>
    <t>C:\Users\Public\Documents\PerkinElmer Syngistix\ICPMS\Method\water\2023_method\2023-0601.mth</t>
  </si>
  <si>
    <t>2782300078-02</t>
  </si>
  <si>
    <t>6/1/2023 4:00:32 PM</t>
  </si>
  <si>
    <t>C:\Users\Public\Documents\PerkinElmer Syngistix\ICPMS\DataSet\water\2023\202306_data\2023_0601\2782300078-02.011</t>
  </si>
  <si>
    <t>2782300078-03</t>
  </si>
  <si>
    <t>6/1/2023 4:05:14 PM</t>
  </si>
  <si>
    <t>C:\Users\Public\Documents\PerkinElmer Syngistix\ICPMS\DataSet\water\2023\202306_data\2023_0601\2782300078-03.012</t>
  </si>
  <si>
    <t>2782300078-04</t>
  </si>
  <si>
    <t>6/1/2023 4:09:57 PM</t>
  </si>
  <si>
    <t>C:\Users\Public\Documents\PerkinElmer Syngistix\ICPMS\DataSet\water\2023\202306_data\2023_0601\2782300078-04.013</t>
  </si>
  <si>
    <t>2782300078-05</t>
  </si>
  <si>
    <t>6/1/2023 4:14:39 PM</t>
  </si>
  <si>
    <t>C:\Users\Public\Documents\PerkinElmer Syngistix\ICPMS\DataSet\water\2023\202306_data\2023_0601\2782300078-05.014</t>
  </si>
  <si>
    <t>1782300089-01</t>
  </si>
  <si>
    <t>6/1/2023 4:19:21 PM</t>
  </si>
  <si>
    <t>C:\Users\Public\Documents\PerkinElmer Syngistix\ICPMS\DataSet\water\2023\202306_data\2023_0601\1782300089-01.015</t>
  </si>
  <si>
    <t>2782300084-01</t>
  </si>
  <si>
    <t>6/1/2023 4:24:03 PM</t>
  </si>
  <si>
    <t>C:\Users\Public\Documents\PerkinElmer Syngistix\ICPMS\DataSet\water\2023\202306_data\2023_0601\2782300084-01.016</t>
  </si>
  <si>
    <t>2782300084-02</t>
  </si>
  <si>
    <t>6/1/2023 4:28:45 PM</t>
  </si>
  <si>
    <t>C:\Users\Public\Documents\PerkinElmer Syngistix\ICPMS\DataSet\water\2023\202306_data\2023_0601\2782300084-02.017</t>
  </si>
  <si>
    <t>1782300090-01</t>
  </si>
  <si>
    <t>6/1/2023 4:33:29 PM</t>
  </si>
  <si>
    <t>C:\Users\Public\Documents\PerkinElmer Syngistix\ICPMS\DataSet\water\2023\202306_data\2023_0601\1782300090-01.018</t>
  </si>
  <si>
    <t>1782300091-01</t>
  </si>
  <si>
    <t>6/1/2023 4:38:12 PM</t>
  </si>
  <si>
    <t>C:\Users\Public\Documents\PerkinElmer Syngistix\ICPMS\DataSet\water\2023\202306_data\2023_0601\1782300091-01.019</t>
  </si>
  <si>
    <t>1782300093-01</t>
  </si>
  <si>
    <t>6/1/2023 4:42:56 PM</t>
  </si>
  <si>
    <t>C:\Users\Public\Documents\PerkinElmer Syngistix\ICPMS\DataSet\water\2023\202306_data\2023_0601\1782300093-01.020</t>
  </si>
  <si>
    <t>연번</t>
  </si>
  <si>
    <t>접수번호</t>
  </si>
  <si>
    <t>접수일자</t>
  </si>
  <si>
    <t>검체유형</t>
  </si>
  <si>
    <t>시료명</t>
  </si>
  <si>
    <t>2023-04-11</t>
  </si>
  <si>
    <t>지하수/먹는샘물/먹는샘물제품수</t>
  </si>
  <si>
    <t>먹는샘물/먹는샘물제품수 부분항</t>
  </si>
  <si>
    <t>2023-05-17</t>
  </si>
  <si>
    <t>먹는샘물/먹는샘물제품수</t>
  </si>
  <si>
    <t>2022-12-26</t>
  </si>
  <si>
    <t>2023-01-05</t>
  </si>
  <si>
    <t>2023-05-09</t>
  </si>
  <si>
    <t>2023-01-02</t>
  </si>
  <si>
    <t>2023-01-13</t>
  </si>
  <si>
    <t>2782300002-02</t>
  </si>
  <si>
    <t>2782300002-03</t>
  </si>
  <si>
    <t>2782300002-04</t>
  </si>
  <si>
    <t>2023-05-04</t>
  </si>
  <si>
    <t>2782300071-03</t>
  </si>
  <si>
    <t>2782300071-02</t>
  </si>
  <si>
    <t>2782300071-01</t>
  </si>
  <si>
    <t>2023-04-05</t>
  </si>
  <si>
    <t>2023-04-03</t>
  </si>
  <si>
    <t>2023-04-04</t>
  </si>
  <si>
    <t>지하수/먹는샘물/먹는샘물원수</t>
  </si>
  <si>
    <t>먹는샘물/먹는샘물원수</t>
  </si>
  <si>
    <t>1782300057-01</t>
  </si>
  <si>
    <t>2023-03-23</t>
  </si>
  <si>
    <t>2023-03-22</t>
  </si>
  <si>
    <t>2023-03-17</t>
  </si>
  <si>
    <t>2023-03-16</t>
  </si>
  <si>
    <t>먹는샘물/먹는샘물제품수/오존처리</t>
  </si>
  <si>
    <t>2023-03-09</t>
  </si>
  <si>
    <t>2023-03-08</t>
  </si>
  <si>
    <t>2023-01-30</t>
  </si>
  <si>
    <t>2023-02-01</t>
  </si>
  <si>
    <t>2782300007-05</t>
  </si>
  <si>
    <t>2782300007-06</t>
  </si>
  <si>
    <t>2782300007-07</t>
  </si>
  <si>
    <t>2782300007-08</t>
  </si>
  <si>
    <t>먹는샘물/먹는샘물제품수(오존처리)</t>
  </si>
  <si>
    <t>2023-03-03</t>
  </si>
  <si>
    <t>2023-02-03</t>
  </si>
  <si>
    <t>2782300016-02</t>
  </si>
  <si>
    <t>2023-02-15</t>
  </si>
  <si>
    <t>2023-02-07</t>
  </si>
  <si>
    <t>2782300002-01</t>
    <phoneticPr fontId="5" type="noConversion"/>
  </si>
  <si>
    <t>Pb 208
Ammonia DRC
(㎍/L)</t>
  </si>
  <si>
    <t>As 75
(㎍/L)</t>
  </si>
  <si>
    <t>Se 82
(㎍/L)</t>
  </si>
  <si>
    <t>Hg 202
(㎍/L)</t>
  </si>
  <si>
    <t>Cr 52
Ammonia DRC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</si>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</sst>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0.000"/>
    <numFmt numFmtId="179" formatCode="0.0000"/>
    <numFmt numFmtId="180" formatCode="0.00000"/>
  </numFmts>
  <fonts count="10" x14ac:knownFonts="1">
    <font>
      <sz val="10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8"/>
      <color indexed="64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"/>
      <color indexed="9"/>
      <name val="Tahoma"/>
      <family val="2"/>
    </font>
    <font>
      <b/>
      <sz val="8"/>
      <color indexed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2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178" fontId="3" fillId="0" borderId="2" xfId="1" applyNumberFormat="1" applyFont="1" applyBorder="1" applyAlignment="1">
      <alignment horizontal="left" vertical="center"/>
    </xf>
    <xf numFmtId="178" fontId="3" fillId="3" borderId="2" xfId="1" applyNumberFormat="1" applyFont="1" applyFill="1" applyBorder="1" applyAlignment="1">
      <alignment horizontal="left" vertical="center"/>
    </xf>
    <xf numFmtId="179" fontId="3" fillId="3" borderId="2" xfId="1" applyNumberFormat="1" applyFont="1" applyFill="1" applyBorder="1" applyAlignment="1">
      <alignment horizontal="left" vertical="center"/>
    </xf>
    <xf numFmtId="179" fontId="3" fillId="0" borderId="2" xfId="1" applyNumberFormat="1" applyFont="1" applyBorder="1" applyAlignment="1">
      <alignment horizontal="left" vertical="center"/>
    </xf>
    <xf numFmtId="179" fontId="3" fillId="0" borderId="2" xfId="1" applyNumberFormat="1" applyFont="1" applyFill="1" applyBorder="1" applyAlignment="1">
      <alignment horizontal="left" vertical="center"/>
    </xf>
    <xf numFmtId="180" fontId="3" fillId="0" borderId="2" xfId="1" applyNumberFormat="1" applyFont="1" applyBorder="1" applyAlignment="1">
      <alignment horizontal="left" vertical="center"/>
    </xf>
    <xf numFmtId="180" fontId="3" fillId="3" borderId="2" xfId="1" applyNumberFormat="1" applyFont="1" applyFill="1" applyBorder="1" applyAlignment="1">
      <alignment horizontal="left" vertical="center"/>
    </xf>
    <xf numFmtId="0" fontId="7" fillId="0" borderId="0" xfId="2" applyFont="1">
      <alignment vertical="center"/>
    </xf>
    <xf numFmtId="180" fontId="7" fillId="0" borderId="0" xfId="2" applyNumberFormat="1" applyFont="1">
      <alignment vertical="center"/>
    </xf>
    <xf numFmtId="0" fontId="7" fillId="0" borderId="0" xfId="2" applyFont="1" applyAlignment="1">
      <alignment vertical="center" shrinkToFit="1"/>
    </xf>
    <xf numFmtId="0" fontId="7" fillId="4" borderId="0" xfId="2" applyFont="1" applyFill="1" applyAlignment="1">
      <alignment vertical="center" shrinkToFit="1"/>
    </xf>
    <xf numFmtId="0" fontId="8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</cellXfs>
  <cellStyles count="3">
    <cellStyle name="Normal" xfId="1"/>
    <cellStyle name="표준" xfId="0" builtinId="0"/>
    <cellStyle name="표준 2" xfId="2"/>
  </cellStyles>
  <dxfs count="22"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  <numFmt numFmtId="180" formatCode="0.00000"/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T71" totalsRowShown="0" headerRowDxfId="21" dataDxfId="20">
  <autoFilter ref="A1:T71"/>
  <sortState ref="A2:AP71">
    <sortCondition ref="A1:A71"/>
  </sortState>
  <tableColumns count="20">
    <tableColumn id="1" name="연번" dataDxfId="4"/>
    <tableColumn id="2" name="접수번호" dataDxfId="3"/>
    <tableColumn id="3" name="접수일자" dataDxfId="2"/>
    <tableColumn id="4" name="검체유형" dataDxfId="1"/>
    <tableColumn id="5" name="시료명" dataDxfId="0"/>
    <tableColumn id="9" name="Pb 208_x000a_Ammonia DRC_x000a_(㎍/L)" dataDxfId="19"/>
    <tableColumn id="10" name="As 75_x000a_(㎍/L)" dataDxfId="18"/>
    <tableColumn id="11" name="Se 82_x000a_(㎍/L)" dataDxfId="17">
      <calculatedColumnFormula>(VLOOKUP($B2,Concentrations!$B$2:$V$308,9,0))*1000</calculatedColumnFormula>
    </tableColumn>
    <tableColumn id="12" name="Hg 202_x000a_(㎍/L)" dataDxfId="16"/>
    <tableColumn id="13" name="Cr 52_x000a_Ammonia DRC_x000a_(㎍/L)" dataDxfId="15">
      <calculatedColumnFormula>(VLOOKUP($B2,Concentrations!$B$2:$V$308,11,0))*1000</calculatedColumnFormula>
    </tableColumn>
    <tableColumn id="14" name="Fe 54_x000a_(㎍/L)" dataDxfId="14">
      <calculatedColumnFormula>(VLOOKUP($B2,Concentrations!$B$2:$V$308,12,0))*1000</calculatedColumnFormula>
    </tableColumn>
    <tableColumn id="15" name="Mn 55_x000a_Ammonia DRC_x000a_(㎍/L)" dataDxfId="13"/>
    <tableColumn id="16" name="Cu 63_x000a_Ammonia DRC_x000a_(㎍/L)" dataDxfId="12"/>
    <tableColumn id="17" name="Cd 114_x000a_Ammonia DRC_x000a_(㎍/L)" dataDxfId="11">
      <calculatedColumnFormula>(VLOOKUP($B2,Concentrations!$B$2:$V$308,15,0))*1000</calculatedColumnFormula>
    </tableColumn>
    <tableColumn id="18" name="Al 27_x000a_(㎍/L)" dataDxfId="10"/>
    <tableColumn id="19" name="B 11_x000a_(㎍/L)" dataDxfId="9"/>
    <tableColumn id="20" name="Zn 66_x000a_Ammonia DRC_x000a_(㎍/L)" dataDxfId="8"/>
    <tableColumn id="21" name="U 238_x000a_(㎍/L)" dataDxfId="7"/>
    <tableColumn id="22" name="Mo 95_x000a_Ammonia DRC_x000a_(㎍/L)" dataDxfId="6"/>
    <tableColumn id="23" name="Sb 121_x000a_(㎍/L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4" workbookViewId="0">
      <selection activeCell="K23" sqref="K23"/>
    </sheetView>
  </sheetViews>
  <sheetFormatPr defaultRowHeight="13.5" x14ac:dyDescent="0.2"/>
  <cols>
    <col min="1" max="1" width="9.140625" style="16"/>
    <col min="2" max="2" width="16.7109375" style="16" customWidth="1"/>
    <col min="3" max="3" width="11.7109375" style="16" customWidth="1"/>
    <col min="4" max="4" width="21.85546875" style="16" customWidth="1"/>
    <col min="5" max="5" width="9.140625" style="16"/>
    <col min="6" max="20" width="10.5703125" style="14" customWidth="1"/>
    <col min="21" max="16384" width="9.140625" style="14"/>
  </cols>
  <sheetData>
    <row r="1" spans="1:20" ht="71.25" customHeight="1" x14ac:dyDescent="0.2">
      <c r="A1" s="16" t="s">
        <v>904</v>
      </c>
      <c r="B1" s="16" t="s">
        <v>905</v>
      </c>
      <c r="C1" s="16" t="s">
        <v>906</v>
      </c>
      <c r="D1" s="16" t="s">
        <v>907</v>
      </c>
      <c r="E1" s="16" t="s">
        <v>908</v>
      </c>
      <c r="F1" s="18" t="s">
        <v>952</v>
      </c>
      <c r="G1" s="18" t="s">
        <v>953</v>
      </c>
      <c r="H1" s="18" t="s">
        <v>954</v>
      </c>
      <c r="I1" s="18" t="s">
        <v>955</v>
      </c>
      <c r="J1" s="18" t="s">
        <v>956</v>
      </c>
      <c r="K1" s="18" t="s">
        <v>957</v>
      </c>
      <c r="L1" s="18" t="s">
        <v>958</v>
      </c>
      <c r="M1" s="18" t="s">
        <v>959</v>
      </c>
      <c r="N1" s="18" t="s">
        <v>960</v>
      </c>
      <c r="O1" s="18" t="s">
        <v>961</v>
      </c>
      <c r="P1" s="18" t="s">
        <v>962</v>
      </c>
      <c r="Q1" s="18" t="s">
        <v>963</v>
      </c>
      <c r="R1" s="18" t="s">
        <v>964</v>
      </c>
      <c r="S1" s="18" t="s">
        <v>965</v>
      </c>
      <c r="T1" s="18" t="s">
        <v>966</v>
      </c>
    </row>
    <row r="2" spans="1:20" x14ac:dyDescent="0.2">
      <c r="A2" s="16">
        <v>2</v>
      </c>
      <c r="B2" s="16" t="s">
        <v>3</v>
      </c>
      <c r="C2" s="16" t="s">
        <v>914</v>
      </c>
      <c r="D2" s="16" t="s">
        <v>910</v>
      </c>
      <c r="E2" s="16" t="s">
        <v>913</v>
      </c>
      <c r="F2" s="15">
        <f>(VLOOKUP($B2,Concentrations!$B$2:$V$308,7,0))*1000</f>
        <v>1.52267969720508E-2</v>
      </c>
      <c r="G2" s="15">
        <f>(VLOOKUP($B2,Concentrations!$B$2:$V$308,8,0))*1000</f>
        <v>0.47735920594440601</v>
      </c>
      <c r="H2" s="15">
        <f>(VLOOKUP($B2,Concentrations!$B$2:$V$308,9,0))*1000</f>
        <v>0.81980922006605594</v>
      </c>
      <c r="I2" s="15">
        <f>(VLOOKUP($B2,Concentrations!$B$2:$V$308,10,0))*1000</f>
        <v>4.6598177454552098E-3</v>
      </c>
      <c r="J2" s="15">
        <f>(VLOOKUP($B2,Concentrations!$B$2:$V$308,11,0))*1000</f>
        <v>0.15561826796945702</v>
      </c>
      <c r="K2" s="15">
        <f>(VLOOKUP($B2,Concentrations!$B$2:$V$308,12,0))*1000</f>
        <v>-52.967493489880894</v>
      </c>
      <c r="L2" s="15">
        <f>(VLOOKUP($B2,Concentrations!$B$2:$V$308,13,0))*1000</f>
        <v>1.396838887608E-2</v>
      </c>
      <c r="M2" s="15">
        <f>(VLOOKUP($B2,Concentrations!$B$2:$V$308,14,0))*1000</f>
        <v>0.367384671356628</v>
      </c>
      <c r="N2" s="15">
        <f>(VLOOKUP($B2,Concentrations!$B$2:$V$308,15,0))*1000</f>
        <v>3.5835254727110801E-3</v>
      </c>
      <c r="O2" s="15">
        <f>(VLOOKUP($B2,Concentrations!$B$2:$V$308,16,0))*1000</f>
        <v>-0.26998064795360299</v>
      </c>
      <c r="P2" s="15">
        <f>(VLOOKUP($B2,Concentrations!$B$2:$V$308,17,0))*1000</f>
        <v>-0.370292324952535</v>
      </c>
      <c r="Q2" s="15">
        <f>(VLOOKUP($B2,Concentrations!$B$2:$V$308,18,0))*1000</f>
        <v>-8.9773418687854503E-2</v>
      </c>
      <c r="R2" s="15">
        <f>(VLOOKUP($B2,Concentrations!$B$2:$V$308,19,0))*1000</f>
        <v>0.28540721118059698</v>
      </c>
      <c r="S2" s="15">
        <f>(VLOOKUP($B2,Concentrations!$B$2:$V$308,20,0))*1000</f>
        <v>0.42686766014810901</v>
      </c>
      <c r="T2" s="15">
        <f>(VLOOKUP($B2,Concentrations!$B$2:$V$308,21,0))*1000</f>
        <v>0.25845808166397699</v>
      </c>
    </row>
    <row r="3" spans="1:20" x14ac:dyDescent="0.2">
      <c r="A3" s="16">
        <v>3</v>
      </c>
      <c r="B3" s="16" t="s">
        <v>11</v>
      </c>
      <c r="C3" s="16" t="s">
        <v>914</v>
      </c>
      <c r="D3" s="16" t="s">
        <v>910</v>
      </c>
      <c r="E3" s="16" t="s">
        <v>913</v>
      </c>
      <c r="F3" s="15">
        <f>(VLOOKUP($B3,Concentrations!$B$2:$V$308,7,0))*1000</f>
        <v>1.43119987566216E-2</v>
      </c>
      <c r="G3" s="15">
        <f>(VLOOKUP($B3,Concentrations!$B$2:$V$308,8,0))*1000</f>
        <v>0.86412924111286205</v>
      </c>
      <c r="H3" s="15">
        <f>(VLOOKUP($B3,Concentrations!$B$2:$V$308,9,0))*1000</f>
        <v>0.43070074129305996</v>
      </c>
      <c r="I3" s="15">
        <f>(VLOOKUP($B3,Concentrations!$B$2:$V$308,10,0))*1000</f>
        <v>3.9341077837398803E-3</v>
      </c>
      <c r="J3" s="15">
        <f>(VLOOKUP($B3,Concentrations!$B$2:$V$308,11,0))*1000</f>
        <v>0.170389580904311</v>
      </c>
      <c r="K3" s="15">
        <f>(VLOOKUP($B3,Concentrations!$B$2:$V$308,12,0))*1000</f>
        <v>-54.3466844288155</v>
      </c>
      <c r="L3" s="15">
        <f>(VLOOKUP($B3,Concentrations!$B$2:$V$308,13,0))*1000</f>
        <v>6.05437595702428E-2</v>
      </c>
      <c r="M3" s="15">
        <f>(VLOOKUP($B3,Concentrations!$B$2:$V$308,14,0))*1000</f>
        <v>0.28116915782627799</v>
      </c>
      <c r="N3" s="15">
        <f>(VLOOKUP($B3,Concentrations!$B$2:$V$308,15,0))*1000</f>
        <v>5.4997266005471701E-3</v>
      </c>
      <c r="O3" s="15">
        <f>(VLOOKUP($B3,Concentrations!$B$2:$V$308,16,0))*1000</f>
        <v>0.74670853760130895</v>
      </c>
      <c r="P3" s="15">
        <f>(VLOOKUP($B3,Concentrations!$B$2:$V$308,17,0))*1000</f>
        <v>0.18752762602207201</v>
      </c>
      <c r="Q3" s="15">
        <f>(VLOOKUP($B3,Concentrations!$B$2:$V$308,18,0))*1000</f>
        <v>0.23560955990966501</v>
      </c>
      <c r="R3" s="15">
        <f>(VLOOKUP($B3,Concentrations!$B$2:$V$308,19,0))*1000</f>
        <v>0.45095604268778505</v>
      </c>
      <c r="S3" s="15">
        <f>(VLOOKUP($B3,Concentrations!$B$2:$V$308,20,0))*1000</f>
        <v>0.60558607186454405</v>
      </c>
      <c r="T3" s="15">
        <f>(VLOOKUP($B3,Concentrations!$B$2:$V$308,21,0))*1000</f>
        <v>0.23117990681964598</v>
      </c>
    </row>
    <row r="4" spans="1:20" x14ac:dyDescent="0.2">
      <c r="A4" s="16">
        <v>6</v>
      </c>
      <c r="B4" s="16" t="s">
        <v>31</v>
      </c>
      <c r="C4" s="16" t="s">
        <v>917</v>
      </c>
      <c r="D4" s="16" t="s">
        <v>910</v>
      </c>
      <c r="E4" s="16" t="s">
        <v>913</v>
      </c>
      <c r="F4" s="15">
        <f>(VLOOKUP($B4,Concentrations!$B$2:$V$308,7,0))*1000</f>
        <v>2.8210094879561002E-2</v>
      </c>
      <c r="G4" s="15">
        <f>(VLOOKUP($B4,Concentrations!$B$2:$V$308,8,0))*1000</f>
        <v>0.43310277458783297</v>
      </c>
      <c r="H4" s="15">
        <f>(VLOOKUP($B4,Concentrations!$B$2:$V$308,9,0))*1000</f>
        <v>6.7367603628484193E-2</v>
      </c>
      <c r="I4" s="15">
        <f>(VLOOKUP($B4,Concentrations!$B$2:$V$308,10,0))*1000</f>
        <v>4.0104982520832002E-3</v>
      </c>
      <c r="J4" s="15">
        <f>(VLOOKUP($B4,Concentrations!$B$2:$V$308,11,0))*1000</f>
        <v>4.6285518945046698E-2</v>
      </c>
      <c r="K4" s="15">
        <f>(VLOOKUP($B4,Concentrations!$B$2:$V$308,12,0))*1000</f>
        <v>-54.638034118725301</v>
      </c>
      <c r="L4" s="15">
        <f>(VLOOKUP($B4,Concentrations!$B$2:$V$308,13,0))*1000</f>
        <v>0.168777797358209</v>
      </c>
      <c r="M4" s="15">
        <f>(VLOOKUP($B4,Concentrations!$B$2:$V$308,14,0))*1000</f>
        <v>1.0440283455201</v>
      </c>
      <c r="N4" s="15">
        <f>(VLOOKUP($B4,Concentrations!$B$2:$V$308,15,0))*1000</f>
        <v>1.33885739748726E-2</v>
      </c>
      <c r="O4" s="15">
        <f>(VLOOKUP($B4,Concentrations!$B$2:$V$308,16,0))*1000</f>
        <v>-0.38933499338009503</v>
      </c>
      <c r="P4" s="15">
        <f>(VLOOKUP($B4,Concentrations!$B$2:$V$308,17,0))*1000</f>
        <v>0.44452482934260501</v>
      </c>
      <c r="Q4" s="15">
        <f>(VLOOKUP($B4,Concentrations!$B$2:$V$308,18,0))*1000</f>
        <v>5.4890755198800392</v>
      </c>
      <c r="R4" s="15">
        <f>(VLOOKUP($B4,Concentrations!$B$2:$V$308,19,0))*1000</f>
        <v>0.58291634608309795</v>
      </c>
      <c r="S4" s="15">
        <f>(VLOOKUP($B4,Concentrations!$B$2:$V$308,20,0))*1000</f>
        <v>0.17354113667000101</v>
      </c>
      <c r="T4" s="15">
        <f>(VLOOKUP($B4,Concentrations!$B$2:$V$308,21,0))*1000</f>
        <v>0.120733315373413</v>
      </c>
    </row>
    <row r="5" spans="1:20" x14ac:dyDescent="0.2">
      <c r="A5" s="16">
        <v>10</v>
      </c>
      <c r="B5" s="17" t="s">
        <v>951</v>
      </c>
      <c r="C5" s="16" t="s">
        <v>915</v>
      </c>
      <c r="D5" s="16" t="s">
        <v>910</v>
      </c>
      <c r="E5" s="16" t="s">
        <v>911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x14ac:dyDescent="0.2">
      <c r="A6" s="16">
        <v>11</v>
      </c>
      <c r="B6" s="17" t="s">
        <v>919</v>
      </c>
      <c r="C6" s="16" t="s">
        <v>915</v>
      </c>
      <c r="D6" s="16" t="s">
        <v>910</v>
      </c>
      <c r="E6" s="16" t="s">
        <v>911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x14ac:dyDescent="0.2">
      <c r="A7" s="16">
        <v>12</v>
      </c>
      <c r="B7" s="17" t="s">
        <v>920</v>
      </c>
      <c r="C7" s="16" t="s">
        <v>915</v>
      </c>
      <c r="D7" s="16" t="s">
        <v>910</v>
      </c>
      <c r="E7" s="16" t="s">
        <v>911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20" x14ac:dyDescent="0.2">
      <c r="A8" s="16">
        <v>13</v>
      </c>
      <c r="B8" s="17" t="s">
        <v>921</v>
      </c>
      <c r="C8" s="16" t="s">
        <v>915</v>
      </c>
      <c r="D8" s="16" t="s">
        <v>910</v>
      </c>
      <c r="E8" s="16" t="s">
        <v>911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x14ac:dyDescent="0.2">
      <c r="A9" s="16">
        <v>14</v>
      </c>
      <c r="B9" s="16" t="s">
        <v>59</v>
      </c>
      <c r="C9" s="16" t="s">
        <v>915</v>
      </c>
      <c r="D9" s="16" t="s">
        <v>910</v>
      </c>
      <c r="E9" s="16" t="s">
        <v>913</v>
      </c>
      <c r="F9" s="15">
        <f>(VLOOKUP($B9,Concentrations!$B$2:$V$308,7,0))*1000</f>
        <v>9.6350333993392906E-2</v>
      </c>
      <c r="G9" s="15">
        <f>(VLOOKUP($B9,Concentrations!$B$2:$V$308,8,0))*1000</f>
        <v>0.16785785147643897</v>
      </c>
      <c r="H9" s="15">
        <f>(VLOOKUP($B9,Concentrations!$B$2:$V$308,9,0))*1000</f>
        <v>0.417717966871129</v>
      </c>
      <c r="I9" s="15">
        <f>(VLOOKUP($B9,Concentrations!$B$2:$V$308,10,0))*1000</f>
        <v>3.4045374914555798E-3</v>
      </c>
      <c r="J9" s="15">
        <f>(VLOOKUP($B9,Concentrations!$B$2:$V$308,11,0))*1000</f>
        <v>1.3177576010904499</v>
      </c>
      <c r="K9" s="15">
        <f>(VLOOKUP($B9,Concentrations!$B$2:$V$308,12,0))*1000</f>
        <v>-21.543977632308202</v>
      </c>
      <c r="L9" s="15">
        <f>(VLOOKUP($B9,Concentrations!$B$2:$V$308,13,0))*1000</f>
        <v>6.1327945154009002E-2</v>
      </c>
      <c r="M9" s="15">
        <f>(VLOOKUP($B9,Concentrations!$B$2:$V$308,14,0))*1000</f>
        <v>2.8711299112419</v>
      </c>
      <c r="N9" s="15">
        <f>(VLOOKUP($B9,Concentrations!$B$2:$V$308,15,0))*1000</f>
        <v>1.8207033105222701E-3</v>
      </c>
      <c r="O9" s="15">
        <f>(VLOOKUP($B9,Concentrations!$B$2:$V$308,16,0))*1000</f>
        <v>8.730929583837959E-3</v>
      </c>
      <c r="P9" s="15">
        <f>(VLOOKUP($B9,Concentrations!$B$2:$V$308,17,0))*1000</f>
        <v>90.623741704285408</v>
      </c>
      <c r="Q9" s="15">
        <f>(VLOOKUP($B9,Concentrations!$B$2:$V$308,18,0))*1000</f>
        <v>0.35803805699447699</v>
      </c>
      <c r="R9" s="15">
        <f>(VLOOKUP($B9,Concentrations!$B$2:$V$308,19,0))*1000</f>
        <v>0.15750175483370099</v>
      </c>
      <c r="S9" s="15">
        <f>(VLOOKUP($B9,Concentrations!$B$2:$V$308,20,0))*1000</f>
        <v>0.22846341640905501</v>
      </c>
      <c r="T9" s="15">
        <f>(VLOOKUP($B9,Concentrations!$B$2:$V$308,21,0))*1000</f>
        <v>0.74029013239206398</v>
      </c>
    </row>
    <row r="10" spans="1:20" x14ac:dyDescent="0.2">
      <c r="A10" s="16">
        <v>15</v>
      </c>
      <c r="B10" s="16" t="s">
        <v>62</v>
      </c>
      <c r="C10" s="16" t="s">
        <v>915</v>
      </c>
      <c r="D10" s="16" t="s">
        <v>910</v>
      </c>
      <c r="E10" s="16" t="s">
        <v>913</v>
      </c>
      <c r="F10" s="15">
        <f>(VLOOKUP($B10,Concentrations!$B$2:$V$308,7,0))*1000</f>
        <v>0.186944227995374</v>
      </c>
      <c r="G10" s="15">
        <f>(VLOOKUP($B10,Concentrations!$B$2:$V$308,8,0))*1000</f>
        <v>0.14979562315592501</v>
      </c>
      <c r="H10" s="15">
        <f>(VLOOKUP($B10,Concentrations!$B$2:$V$308,9,0))*1000</f>
        <v>0.36853787912206099</v>
      </c>
      <c r="I10" s="15">
        <f>(VLOOKUP($B10,Concentrations!$B$2:$V$308,10,0))*1000</f>
        <v>2.8190431578998198E-3</v>
      </c>
      <c r="J10" s="15">
        <f>(VLOOKUP($B10,Concentrations!$B$2:$V$308,11,0))*1000</f>
        <v>1.46586196300428</v>
      </c>
      <c r="K10" s="15">
        <f>(VLOOKUP($B10,Concentrations!$B$2:$V$308,12,0))*1000</f>
        <v>-21.737233983708698</v>
      </c>
      <c r="L10" s="15">
        <f>(VLOOKUP($B10,Concentrations!$B$2:$V$308,13,0))*1000</f>
        <v>8.7181486387667095E-2</v>
      </c>
      <c r="M10" s="15">
        <f>(VLOOKUP($B10,Concentrations!$B$2:$V$308,14,0))*1000</f>
        <v>3.8894241122245901</v>
      </c>
      <c r="N10" s="15">
        <f>(VLOOKUP($B10,Concentrations!$B$2:$V$308,15,0))*1000</f>
        <v>2.91751479182433E-3</v>
      </c>
      <c r="O10" s="15">
        <f>(VLOOKUP($B10,Concentrations!$B$2:$V$308,16,0))*1000</f>
        <v>-4.6511228955361798E-2</v>
      </c>
      <c r="P10" s="15">
        <f>(VLOOKUP($B10,Concentrations!$B$2:$V$308,17,0))*1000</f>
        <v>79.356896635267603</v>
      </c>
      <c r="Q10" s="15">
        <f>(VLOOKUP($B10,Concentrations!$B$2:$V$308,18,0))*1000</f>
        <v>1.94997726111874</v>
      </c>
      <c r="R10" s="15">
        <f>(VLOOKUP($B10,Concentrations!$B$2:$V$308,19,0))*1000</f>
        <v>0.142390718776259</v>
      </c>
      <c r="S10" s="15">
        <f>(VLOOKUP($B10,Concentrations!$B$2:$V$308,20,0))*1000</f>
        <v>0.27819507292880402</v>
      </c>
      <c r="T10" s="15">
        <f>(VLOOKUP($B10,Concentrations!$B$2:$V$308,21,0))*1000</f>
        <v>0.73937707264722496</v>
      </c>
    </row>
    <row r="11" spans="1:20" x14ac:dyDescent="0.2">
      <c r="A11" s="16">
        <v>16</v>
      </c>
      <c r="B11" s="16" t="s">
        <v>65</v>
      </c>
      <c r="C11" s="16" t="s">
        <v>915</v>
      </c>
      <c r="D11" s="16" t="s">
        <v>910</v>
      </c>
      <c r="E11" s="16" t="s">
        <v>913</v>
      </c>
      <c r="F11" s="15">
        <f>(VLOOKUP($B11,Concentrations!$B$2:$V$308,7,0))*1000</f>
        <v>0.10499840733063399</v>
      </c>
      <c r="G11" s="15">
        <f>(VLOOKUP($B11,Concentrations!$B$2:$V$308,8,0))*1000</f>
        <v>0.192193232275401</v>
      </c>
      <c r="H11" s="15">
        <f>(VLOOKUP($B11,Concentrations!$B$2:$V$308,9,0))*1000</f>
        <v>0.118040557945104</v>
      </c>
      <c r="I11" s="15">
        <f>(VLOOKUP($B11,Concentrations!$B$2:$V$308,10,0))*1000</f>
        <v>1.4528909444991699E-3</v>
      </c>
      <c r="J11" s="15">
        <f>(VLOOKUP($B11,Concentrations!$B$2:$V$308,11,0))*1000</f>
        <v>6.791479946847899E-2</v>
      </c>
      <c r="K11" s="15">
        <f>(VLOOKUP($B11,Concentrations!$B$2:$V$308,12,0))*1000</f>
        <v>-21.095862081241801</v>
      </c>
      <c r="L11" s="15">
        <f>(VLOOKUP($B11,Concentrations!$B$2:$V$308,13,0))*1000</f>
        <v>0.27573016805241202</v>
      </c>
      <c r="M11" s="15">
        <f>(VLOOKUP($B11,Concentrations!$B$2:$V$308,14,0))*1000</f>
        <v>1.6580735758151199</v>
      </c>
      <c r="N11" s="15">
        <f>(VLOOKUP($B11,Concentrations!$B$2:$V$308,15,0))*1000</f>
        <v>1.5903731477095E-3</v>
      </c>
      <c r="O11" s="15">
        <f>(VLOOKUP($B11,Concentrations!$B$2:$V$308,16,0))*1000</f>
        <v>1.6362915622543999</v>
      </c>
      <c r="P11" s="15">
        <f>(VLOOKUP($B11,Concentrations!$B$2:$V$308,17,0))*1000</f>
        <v>1.16400542086877</v>
      </c>
      <c r="Q11" s="15">
        <f>(VLOOKUP($B11,Concentrations!$B$2:$V$308,18,0))*1000</f>
        <v>0.40989772390501999</v>
      </c>
      <c r="R11" s="15">
        <f>(VLOOKUP($B11,Concentrations!$B$2:$V$308,19,0))*1000</f>
        <v>0.19449965266897901</v>
      </c>
      <c r="S11" s="15">
        <f>(VLOOKUP($B11,Concentrations!$B$2:$V$308,20,0))*1000</f>
        <v>9.6158669221191012E-2</v>
      </c>
      <c r="T11" s="15">
        <f>(VLOOKUP($B11,Concentrations!$B$2:$V$308,21,0))*1000</f>
        <v>0.52982659718833203</v>
      </c>
    </row>
    <row r="12" spans="1:20" x14ac:dyDescent="0.2">
      <c r="A12" s="16">
        <v>38</v>
      </c>
      <c r="B12" s="16" t="s">
        <v>112</v>
      </c>
      <c r="C12" s="16" t="s">
        <v>918</v>
      </c>
      <c r="D12" s="16" t="s">
        <v>910</v>
      </c>
      <c r="E12" s="16" t="s">
        <v>913</v>
      </c>
      <c r="F12" s="15">
        <f>(VLOOKUP($B12,Concentrations!$B$2:$V$308,7,0))*1000</f>
        <v>1.3026844515030899E-2</v>
      </c>
      <c r="G12" s="15">
        <f>(VLOOKUP($B12,Concentrations!$B$2:$V$308,8,0))*1000</f>
        <v>0.26721588698805399</v>
      </c>
      <c r="H12" s="15">
        <f>(VLOOKUP($B12,Concentrations!$B$2:$V$308,9,0))*1000</f>
        <v>0.118440249618949</v>
      </c>
      <c r="I12" s="15">
        <f>(VLOOKUP($B12,Concentrations!$B$2:$V$308,10,0))*1000</f>
        <v>2.53747484589721E-3</v>
      </c>
      <c r="J12" s="15">
        <f>(VLOOKUP($B12,Concentrations!$B$2:$V$308,11,0))*1000</f>
        <v>6.5306701075802207E-2</v>
      </c>
      <c r="K12" s="15">
        <f>(VLOOKUP($B12,Concentrations!$B$2:$V$308,12,0))*1000</f>
        <v>-23.583208673382501</v>
      </c>
      <c r="L12" s="15">
        <f>(VLOOKUP($B12,Concentrations!$B$2:$V$308,13,0))*1000</f>
        <v>3.7010773138939801E-2</v>
      </c>
      <c r="M12" s="15">
        <f>(VLOOKUP($B12,Concentrations!$B$2:$V$308,14,0))*1000</f>
        <v>0.57031202925901903</v>
      </c>
      <c r="N12" s="15">
        <f>(VLOOKUP($B12,Concentrations!$B$2:$V$308,15,0))*1000</f>
        <v>4.6047507167278397E-3</v>
      </c>
      <c r="O12" s="15">
        <f>(VLOOKUP($B12,Concentrations!$B$2:$V$308,16,0))*1000</f>
        <v>-0.19219163124559399</v>
      </c>
      <c r="P12" s="15">
        <f>(VLOOKUP($B12,Concentrations!$B$2:$V$308,17,0))*1000</f>
        <v>2.4338552933471997</v>
      </c>
      <c r="Q12" s="15">
        <f>(VLOOKUP($B12,Concentrations!$B$2:$V$308,18,0))*1000</f>
        <v>0.59963704114592398</v>
      </c>
      <c r="R12" s="15">
        <f>(VLOOKUP($B12,Concentrations!$B$2:$V$308,19,0))*1000</f>
        <v>5.9429271770850001</v>
      </c>
      <c r="S12" s="15">
        <f>(VLOOKUP($B12,Concentrations!$B$2:$V$308,20,0))*1000</f>
        <v>0.27673151487973902</v>
      </c>
      <c r="T12" s="15">
        <f>(VLOOKUP($B12,Concentrations!$B$2:$V$308,21,0))*1000</f>
        <v>9.8140431940411998E-2</v>
      </c>
    </row>
    <row r="13" spans="1:20" x14ac:dyDescent="0.2">
      <c r="A13" s="16">
        <v>39</v>
      </c>
      <c r="B13" s="16" t="s">
        <v>115</v>
      </c>
      <c r="C13" s="16" t="s">
        <v>918</v>
      </c>
      <c r="D13" s="16" t="s">
        <v>910</v>
      </c>
      <c r="E13" s="16" t="s">
        <v>913</v>
      </c>
      <c r="F13" s="15">
        <f>(VLOOKUP($B13,Concentrations!$B$2:$V$308,7,0))*1000</f>
        <v>0.16692940011532198</v>
      </c>
      <c r="G13" s="15">
        <f>(VLOOKUP($B13,Concentrations!$B$2:$V$308,8,0))*1000</f>
        <v>0.25989323333437198</v>
      </c>
      <c r="H13" s="15">
        <f>(VLOOKUP($B13,Concentrations!$B$2:$V$308,9,0))*1000</f>
        <v>3.0984667751648702E-2</v>
      </c>
      <c r="I13" s="15">
        <f>(VLOOKUP($B13,Concentrations!$B$2:$V$308,10,0))*1000</f>
        <v>2.25811956258829E-3</v>
      </c>
      <c r="J13" s="15">
        <f>(VLOOKUP($B13,Concentrations!$B$2:$V$308,11,0))*1000</f>
        <v>0.21730009239133199</v>
      </c>
      <c r="K13" s="15">
        <f>(VLOOKUP($B13,Concentrations!$B$2:$V$308,12,0))*1000</f>
        <v>-22.8662224951246</v>
      </c>
      <c r="L13" s="15">
        <f>(VLOOKUP($B13,Concentrations!$B$2:$V$308,13,0))*1000</f>
        <v>0.14538599739164101</v>
      </c>
      <c r="M13" s="15">
        <f>(VLOOKUP($B13,Concentrations!$B$2:$V$308,14,0))*1000</f>
        <v>2.8443741913740599</v>
      </c>
      <c r="N13" s="15">
        <f>(VLOOKUP($B13,Concentrations!$B$2:$V$308,15,0))*1000</f>
        <v>4.9970852383740202E-3</v>
      </c>
      <c r="O13" s="15">
        <f>(VLOOKUP($B13,Concentrations!$B$2:$V$308,16,0))*1000</f>
        <v>0.35959125444669499</v>
      </c>
      <c r="P13" s="15">
        <f>(VLOOKUP($B13,Concentrations!$B$2:$V$308,17,0))*1000</f>
        <v>6.2232838032224702</v>
      </c>
      <c r="Q13" s="15">
        <f>(VLOOKUP($B13,Concentrations!$B$2:$V$308,18,0))*1000</f>
        <v>1.15369744488913</v>
      </c>
      <c r="R13" s="15">
        <f>(VLOOKUP($B13,Concentrations!$B$2:$V$308,19,0))*1000</f>
        <v>4.6635751907365901E-2</v>
      </c>
      <c r="S13" s="15">
        <f>(VLOOKUP($B13,Concentrations!$B$2:$V$308,20,0))*1000</f>
        <v>1.9562250742780103</v>
      </c>
      <c r="T13" s="15">
        <f>(VLOOKUP($B13,Concentrations!$B$2:$V$308,21,0))*1000</f>
        <v>0.23656448903400298</v>
      </c>
    </row>
    <row r="14" spans="1:20" x14ac:dyDescent="0.2">
      <c r="A14" s="16">
        <v>46</v>
      </c>
      <c r="B14" s="16" t="s">
        <v>151</v>
      </c>
      <c r="C14" s="16" t="s">
        <v>939</v>
      </c>
      <c r="D14" s="16" t="s">
        <v>910</v>
      </c>
      <c r="E14" s="16" t="s">
        <v>913</v>
      </c>
      <c r="F14" s="15">
        <f>(VLOOKUP($B14,Concentrations!$B$2:$V$308,7,0))*1000</f>
        <v>7.1074443132412693E-2</v>
      </c>
      <c r="G14" s="15">
        <f>(VLOOKUP($B14,Concentrations!$B$2:$V$308,8,0))*1000</f>
        <v>0.26885488753467601</v>
      </c>
      <c r="H14" s="15">
        <f>(VLOOKUP($B14,Concentrations!$B$2:$V$308,9,0))*1000</f>
        <v>9.2983868863208089E-3</v>
      </c>
      <c r="I14" s="15">
        <f>(VLOOKUP($B14,Concentrations!$B$2:$V$308,10,0))*1000</f>
        <v>4.7864781394367202E-3</v>
      </c>
      <c r="J14" s="15">
        <f>(VLOOKUP($B14,Concentrations!$B$2:$V$308,11,0))*1000</f>
        <v>4.7791676621454497E-2</v>
      </c>
      <c r="K14" s="15">
        <f>(VLOOKUP($B14,Concentrations!$B$2:$V$308,12,0))*1000</f>
        <v>-28.480126024214798</v>
      </c>
      <c r="L14" s="15">
        <f>(VLOOKUP($B14,Concentrations!$B$2:$V$308,13,0))*1000</f>
        <v>0.15501657778242001</v>
      </c>
      <c r="M14" s="15">
        <f>(VLOOKUP($B14,Concentrations!$B$2:$V$308,14,0))*1000</f>
        <v>1.2396283069175802</v>
      </c>
      <c r="N14" s="15">
        <f>(VLOOKUP($B14,Concentrations!$B$2:$V$308,15,0))*1000</f>
        <v>1.5920647254981001E-2</v>
      </c>
      <c r="O14" s="15">
        <f>(VLOOKUP($B14,Concentrations!$B$2:$V$308,16,0))*1000</f>
        <v>1.88765766889103</v>
      </c>
      <c r="P14" s="15">
        <f>(VLOOKUP($B14,Concentrations!$B$2:$V$308,17,0))*1000</f>
        <v>0.92442743326922905</v>
      </c>
      <c r="Q14" s="15">
        <f>(VLOOKUP($B14,Concentrations!$B$2:$V$308,18,0))*1000</f>
        <v>3.6906458463069503</v>
      </c>
      <c r="R14" s="15">
        <f>(VLOOKUP($B14,Concentrations!$B$2:$V$308,19,0))*1000</f>
        <v>0.74043458464316703</v>
      </c>
      <c r="S14" s="15">
        <f>(VLOOKUP($B14,Concentrations!$B$2:$V$308,20,0))*1000</f>
        <v>0.48721790517526004</v>
      </c>
      <c r="T14" s="15">
        <f>(VLOOKUP($B14,Concentrations!$B$2:$V$308,21,0))*1000</f>
        <v>3.4889331066295805E-2</v>
      </c>
    </row>
    <row r="15" spans="1:20" x14ac:dyDescent="0.2">
      <c r="A15" s="16">
        <v>47</v>
      </c>
      <c r="B15" s="16" t="s">
        <v>154</v>
      </c>
      <c r="C15" s="16" t="s">
        <v>939</v>
      </c>
      <c r="D15" s="16" t="s">
        <v>910</v>
      </c>
      <c r="E15" s="16" t="s">
        <v>913</v>
      </c>
      <c r="F15" s="15">
        <f>(VLOOKUP($B15,Concentrations!$B$2:$V$308,7,0))*1000</f>
        <v>1.35307033788657E-4</v>
      </c>
      <c r="G15" s="15">
        <f>(VLOOKUP($B15,Concentrations!$B$2:$V$308,8,0))*1000</f>
        <v>6.3178154046024204</v>
      </c>
      <c r="H15" s="15">
        <f>(VLOOKUP($B15,Concentrations!$B$2:$V$308,9,0))*1000</f>
        <v>0.21391562161079</v>
      </c>
      <c r="I15" s="15">
        <f>(VLOOKUP($B15,Concentrations!$B$2:$V$308,10,0))*1000</f>
        <v>5.1974386792666598E-3</v>
      </c>
      <c r="J15" s="15">
        <f>(VLOOKUP($B15,Concentrations!$B$2:$V$308,11,0))*1000</f>
        <v>6.0117317886324004E-2</v>
      </c>
      <c r="K15" s="15">
        <f>(VLOOKUP($B15,Concentrations!$B$2:$V$308,12,0))*1000</f>
        <v>-28.491003116244798</v>
      </c>
      <c r="L15" s="15">
        <f>(VLOOKUP($B15,Concentrations!$B$2:$V$308,13,0))*1000</f>
        <v>0.27160905787346001</v>
      </c>
      <c r="M15" s="15">
        <f>(VLOOKUP($B15,Concentrations!$B$2:$V$308,14,0))*1000</f>
        <v>1.0814525402336401</v>
      </c>
      <c r="N15" s="15">
        <f>(VLOOKUP($B15,Concentrations!$B$2:$V$308,15,0))*1000</f>
        <v>2.6053831712911E-3</v>
      </c>
      <c r="O15" s="15">
        <f>(VLOOKUP($B15,Concentrations!$B$2:$V$308,16,0))*1000</f>
        <v>1.77082489017567E-2</v>
      </c>
      <c r="P15" s="15">
        <f>(VLOOKUP($B15,Concentrations!$B$2:$V$308,17,0))*1000</f>
        <v>21.156035933067699</v>
      </c>
      <c r="Q15" s="15">
        <f>(VLOOKUP($B15,Concentrations!$B$2:$V$308,18,0))*1000</f>
        <v>9.7020274260751087</v>
      </c>
      <c r="R15" s="15">
        <f>(VLOOKUP($B15,Concentrations!$B$2:$V$308,19,0))*1000</f>
        <v>5.6113399888398901E-3</v>
      </c>
      <c r="S15" s="15">
        <f>(VLOOKUP($B15,Concentrations!$B$2:$V$308,20,0))*1000</f>
        <v>0.401809123141674</v>
      </c>
      <c r="T15" s="15">
        <f>(VLOOKUP($B15,Concentrations!$B$2:$V$308,21,0))*1000</f>
        <v>0.41758460608660103</v>
      </c>
    </row>
    <row r="16" spans="1:20" x14ac:dyDescent="0.2">
      <c r="A16" s="16">
        <v>48</v>
      </c>
      <c r="B16" s="16" t="s">
        <v>157</v>
      </c>
      <c r="C16" s="16" t="s">
        <v>939</v>
      </c>
      <c r="D16" s="16" t="s">
        <v>910</v>
      </c>
      <c r="E16" s="16" t="s">
        <v>913</v>
      </c>
      <c r="F16" s="15">
        <f>(VLOOKUP($B16,Concentrations!$B$2:$V$308,7,0))*1000</f>
        <v>5.2019117800625396E-2</v>
      </c>
      <c r="G16" s="15">
        <f>(VLOOKUP($B16,Concentrations!$B$2:$V$308,8,0))*1000</f>
        <v>0.22760286105340899</v>
      </c>
      <c r="H16" s="15">
        <f>(VLOOKUP($B16,Concentrations!$B$2:$V$308,9,0))*1000</f>
        <v>2.32602921404364E-2</v>
      </c>
      <c r="I16" s="15">
        <f>(VLOOKUP($B16,Concentrations!$B$2:$V$308,10,0))*1000</f>
        <v>1.98227686364413E-3</v>
      </c>
      <c r="J16" s="15">
        <f>(VLOOKUP($B16,Concentrations!$B$2:$V$308,11,0))*1000</f>
        <v>5.4038302012473401E-2</v>
      </c>
      <c r="K16" s="15">
        <f>(VLOOKUP($B16,Concentrations!$B$2:$V$308,12,0))*1000</f>
        <v>-29.899397448738799</v>
      </c>
      <c r="L16" s="15">
        <f>(VLOOKUP($B16,Concentrations!$B$2:$V$308,13,0))*1000</f>
        <v>0.13018953464586103</v>
      </c>
      <c r="M16" s="15">
        <f>(VLOOKUP($B16,Concentrations!$B$2:$V$308,14,0))*1000</f>
        <v>1.3532859906789698</v>
      </c>
      <c r="N16" s="15">
        <f>(VLOOKUP($B16,Concentrations!$B$2:$V$308,15,0))*1000</f>
        <v>4.6574199252627903E-3</v>
      </c>
      <c r="O16" s="15">
        <f>(VLOOKUP($B16,Concentrations!$B$2:$V$308,16,0))*1000</f>
        <v>0.30213532908063395</v>
      </c>
      <c r="P16" s="15">
        <f>(VLOOKUP($B16,Concentrations!$B$2:$V$308,17,0))*1000</f>
        <v>3.8138452473889703</v>
      </c>
      <c r="Q16" s="15">
        <f>(VLOOKUP($B16,Concentrations!$B$2:$V$308,18,0))*1000</f>
        <v>2.20044615971312</v>
      </c>
      <c r="R16" s="15">
        <f>(VLOOKUP($B16,Concentrations!$B$2:$V$308,19,0))*1000</f>
        <v>0.135018334463642</v>
      </c>
      <c r="S16" s="15">
        <f>(VLOOKUP($B16,Concentrations!$B$2:$V$308,20,0))*1000</f>
        <v>0.34877933813623802</v>
      </c>
      <c r="T16" s="15">
        <f>(VLOOKUP($B16,Concentrations!$B$2:$V$308,21,0))*1000</f>
        <v>8.3594171077405105E-2</v>
      </c>
    </row>
    <row r="17" spans="1:20" x14ac:dyDescent="0.2">
      <c r="A17" s="16">
        <v>49</v>
      </c>
      <c r="B17" s="16" t="s">
        <v>160</v>
      </c>
      <c r="C17" s="16" t="s">
        <v>939</v>
      </c>
      <c r="D17" s="16" t="s">
        <v>910</v>
      </c>
      <c r="E17" s="16" t="s">
        <v>913</v>
      </c>
      <c r="F17" s="15">
        <f>(VLOOKUP($B17,Concentrations!$B$2:$V$308,7,0))*1000</f>
        <v>3.3203074033057903E-2</v>
      </c>
      <c r="G17" s="15">
        <f>(VLOOKUP($B17,Concentrations!$B$2:$V$308,8,0))*1000</f>
        <v>0.1039789031261</v>
      </c>
      <c r="H17" s="15">
        <f>(VLOOKUP($B17,Concentrations!$B$2:$V$308,9,0))*1000</f>
        <v>0.16193173287025001</v>
      </c>
      <c r="I17" s="15">
        <f>(VLOOKUP($B17,Concentrations!$B$2:$V$308,10,0))*1000</f>
        <v>5.8017835339626092E-4</v>
      </c>
      <c r="J17" s="15">
        <f>(VLOOKUP($B17,Concentrations!$B$2:$V$308,11,0))*1000</f>
        <v>-4.0163290391778596E-3</v>
      </c>
      <c r="K17" s="15">
        <f>(VLOOKUP($B17,Concentrations!$B$2:$V$308,12,0))*1000</f>
        <v>-30.109945110859698</v>
      </c>
      <c r="L17" s="15">
        <f>(VLOOKUP($B17,Concentrations!$B$2:$V$308,13,0))*1000</f>
        <v>3.18837074085832</v>
      </c>
      <c r="M17" s="15">
        <f>(VLOOKUP($B17,Concentrations!$B$2:$V$308,14,0))*1000</f>
        <v>0.203560611169495</v>
      </c>
      <c r="N17" s="15">
        <f>(VLOOKUP($B17,Concentrations!$B$2:$V$308,15,0))*1000</f>
        <v>2.8820614260039201E-3</v>
      </c>
      <c r="O17" s="15">
        <f>(VLOOKUP($B17,Concentrations!$B$2:$V$308,16,0))*1000</f>
        <v>0.45067429977151496</v>
      </c>
      <c r="P17" s="15">
        <f>(VLOOKUP($B17,Concentrations!$B$2:$V$308,17,0))*1000</f>
        <v>3.1160205315276803</v>
      </c>
      <c r="Q17" s="15">
        <f>(VLOOKUP($B17,Concentrations!$B$2:$V$308,18,0))*1000</f>
        <v>0.258264830982328</v>
      </c>
      <c r="R17" s="15">
        <f>(VLOOKUP($B17,Concentrations!$B$2:$V$308,19,0))*1000</f>
        <v>1.23632642477031E-2</v>
      </c>
      <c r="S17" s="15">
        <f>(VLOOKUP($B17,Concentrations!$B$2:$V$308,20,0))*1000</f>
        <v>0.13346062091007499</v>
      </c>
      <c r="T17" s="15">
        <f>(VLOOKUP($B17,Concentrations!$B$2:$V$308,21,0))*1000</f>
        <v>0.32980058085534802</v>
      </c>
    </row>
    <row r="18" spans="1:20" x14ac:dyDescent="0.2">
      <c r="A18" s="16">
        <v>50</v>
      </c>
      <c r="B18" s="17" t="s">
        <v>941</v>
      </c>
      <c r="C18" s="16" t="s">
        <v>939</v>
      </c>
      <c r="D18" s="16" t="s">
        <v>910</v>
      </c>
      <c r="E18" s="16" t="s">
        <v>911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x14ac:dyDescent="0.2">
      <c r="A19" s="16">
        <v>51</v>
      </c>
      <c r="B19" s="17" t="s">
        <v>942</v>
      </c>
      <c r="C19" s="16" t="s">
        <v>939</v>
      </c>
      <c r="D19" s="16" t="s">
        <v>910</v>
      </c>
      <c r="E19" s="16" t="s">
        <v>911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x14ac:dyDescent="0.2">
      <c r="A20" s="16">
        <v>52</v>
      </c>
      <c r="B20" s="17" t="s">
        <v>943</v>
      </c>
      <c r="C20" s="16" t="s">
        <v>939</v>
      </c>
      <c r="D20" s="16" t="s">
        <v>910</v>
      </c>
      <c r="E20" s="16" t="s">
        <v>911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x14ac:dyDescent="0.2">
      <c r="A21" s="16">
        <v>53</v>
      </c>
      <c r="B21" s="17" t="s">
        <v>944</v>
      </c>
      <c r="C21" s="16" t="s">
        <v>939</v>
      </c>
      <c r="D21" s="16" t="s">
        <v>910</v>
      </c>
      <c r="E21" s="16" t="s">
        <v>911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16">
        <v>55</v>
      </c>
      <c r="B22" s="16" t="s">
        <v>170</v>
      </c>
      <c r="C22" s="16" t="s">
        <v>940</v>
      </c>
      <c r="D22" s="16" t="s">
        <v>910</v>
      </c>
      <c r="E22" s="16" t="s">
        <v>913</v>
      </c>
      <c r="F22" s="15">
        <f>(VLOOKUP($B22,Concentrations!$B$2:$V$308,7,0))*1000</f>
        <v>1.3350496882967999E-2</v>
      </c>
      <c r="G22" s="15">
        <f>(VLOOKUP($B22,Concentrations!$B$2:$V$308,8,0))*1000</f>
        <v>0.445520671414394</v>
      </c>
      <c r="H22" s="15">
        <f>(VLOOKUP($B22,Concentrations!$B$2:$V$308,9,0))*1000</f>
        <v>3.76404152315283E-2</v>
      </c>
      <c r="I22" s="15">
        <f>(VLOOKUP($B22,Concentrations!$B$2:$V$308,10,0))*1000</f>
        <v>9.4278992312089697E-4</v>
      </c>
      <c r="J22" s="15">
        <f>(VLOOKUP($B22,Concentrations!$B$2:$V$308,11,0))*1000</f>
        <v>3.7139644092714197E-2</v>
      </c>
      <c r="K22" s="15">
        <f>(VLOOKUP($B22,Concentrations!$B$2:$V$308,12,0))*1000</f>
        <v>-31.1718874610951</v>
      </c>
      <c r="L22" s="15">
        <f>(VLOOKUP($B22,Concentrations!$B$2:$V$308,13,0))*1000</f>
        <v>9.4644804601403704E-2</v>
      </c>
      <c r="M22" s="15">
        <f>(VLOOKUP($B22,Concentrations!$B$2:$V$308,14,0))*1000</f>
        <v>1.52065547381468</v>
      </c>
      <c r="N22" s="15">
        <f>(VLOOKUP($B22,Concentrations!$B$2:$V$308,15,0))*1000</f>
        <v>9.4416751723206509E-3</v>
      </c>
      <c r="O22" s="15">
        <f>(VLOOKUP($B22,Concentrations!$B$2:$V$308,16,0))*1000</f>
        <v>-0.21798486287147201</v>
      </c>
      <c r="P22" s="15">
        <f>(VLOOKUP($B22,Concentrations!$B$2:$V$308,17,0))*1000</f>
        <v>0.27769144028686005</v>
      </c>
      <c r="Q22" s="15">
        <f>(VLOOKUP($B22,Concentrations!$B$2:$V$308,18,0))*1000</f>
        <v>2.6135214784545799</v>
      </c>
      <c r="R22" s="15">
        <f>(VLOOKUP($B22,Concentrations!$B$2:$V$308,19,0))*1000</f>
        <v>2.2323721463543897</v>
      </c>
      <c r="S22" s="15">
        <f>(VLOOKUP($B22,Concentrations!$B$2:$V$308,20,0))*1000</f>
        <v>0.21827905038345902</v>
      </c>
      <c r="T22" s="15">
        <f>(VLOOKUP($B22,Concentrations!$B$2:$V$308,21,0))*1000</f>
        <v>0.18970476692572702</v>
      </c>
    </row>
    <row r="23" spans="1:20" x14ac:dyDescent="0.2">
      <c r="A23" s="16">
        <v>61</v>
      </c>
      <c r="B23" s="16" t="s">
        <v>180</v>
      </c>
      <c r="C23" s="16" t="s">
        <v>947</v>
      </c>
      <c r="D23" s="16" t="s">
        <v>910</v>
      </c>
      <c r="E23" s="16" t="s">
        <v>913</v>
      </c>
      <c r="F23" s="15">
        <f>(VLOOKUP($B23,Concentrations!$B$2:$V$308,7,0))*1000</f>
        <v>4.4973674769485696E-3</v>
      </c>
      <c r="G23" s="15">
        <f>(VLOOKUP($B23,Concentrations!$B$2:$V$308,8,0))*1000</f>
        <v>0.25392555492456503</v>
      </c>
      <c r="H23" s="15">
        <f>(VLOOKUP($B23,Concentrations!$B$2:$V$308,9,0))*1000</f>
        <v>2.70928441738384E-2</v>
      </c>
      <c r="I23" s="15">
        <f>(VLOOKUP($B23,Concentrations!$B$2:$V$308,10,0))*1000</f>
        <v>9.6696400543232013E-4</v>
      </c>
      <c r="J23" s="15">
        <f>(VLOOKUP($B23,Concentrations!$B$2:$V$308,11,0))*1000</f>
        <v>1.5202902992321E-2</v>
      </c>
      <c r="K23" s="15">
        <f>(VLOOKUP($B23,Concentrations!$B$2:$V$308,12,0))*1000</f>
        <v>-31.6904295491161</v>
      </c>
      <c r="L23" s="15">
        <f>(VLOOKUP($B23,Concentrations!$B$2:$V$308,13,0))*1000</f>
        <v>6.60444014597492E-2</v>
      </c>
      <c r="M23" s="15">
        <f>(VLOOKUP($B23,Concentrations!$B$2:$V$308,14,0))*1000</f>
        <v>0.85197440740547703</v>
      </c>
      <c r="N23" s="15">
        <f>(VLOOKUP($B23,Concentrations!$B$2:$V$308,15,0))*1000</f>
        <v>6.8593246641409202E-3</v>
      </c>
      <c r="O23" s="15">
        <f>(VLOOKUP($B23,Concentrations!$B$2:$V$308,16,0))*1000</f>
        <v>-0.15487367109768702</v>
      </c>
      <c r="P23" s="15">
        <f>(VLOOKUP($B23,Concentrations!$B$2:$V$308,17,0))*1000</f>
        <v>0.76187601466168597</v>
      </c>
      <c r="Q23" s="15">
        <f>(VLOOKUP($B23,Concentrations!$B$2:$V$308,18,0))*1000</f>
        <v>3.2985667027336203</v>
      </c>
      <c r="R23" s="15">
        <f>(VLOOKUP($B23,Concentrations!$B$2:$V$308,19,0))*1000</f>
        <v>0.79618733681729392</v>
      </c>
      <c r="S23" s="15">
        <f>(VLOOKUP($B23,Concentrations!$B$2:$V$308,20,0))*1000</f>
        <v>1.77786181277683</v>
      </c>
      <c r="T23" s="15">
        <f>(VLOOKUP($B23,Concentrations!$B$2:$V$308,21,0))*1000</f>
        <v>7.3450275280234706E-2</v>
      </c>
    </row>
    <row r="24" spans="1:20" x14ac:dyDescent="0.2">
      <c r="A24" s="16">
        <v>62</v>
      </c>
      <c r="B24" s="16" t="s">
        <v>183</v>
      </c>
      <c r="C24" s="16" t="s">
        <v>947</v>
      </c>
      <c r="D24" s="16" t="s">
        <v>910</v>
      </c>
      <c r="E24" s="16" t="s">
        <v>913</v>
      </c>
      <c r="F24" s="15">
        <f>(VLOOKUP($B24,Concentrations!$B$2:$V$308,7,0))*1000</f>
        <v>1.7732028528024101E-2</v>
      </c>
      <c r="G24" s="15">
        <f>(VLOOKUP($B24,Concentrations!$B$2:$V$308,8,0))*1000</f>
        <v>0.322024492314466</v>
      </c>
      <c r="H24" s="15">
        <f>(VLOOKUP($B24,Concentrations!$B$2:$V$308,9,0))*1000</f>
        <v>3.9811377751753897E-2</v>
      </c>
      <c r="I24" s="15">
        <f>(VLOOKUP($B24,Concentrations!$B$2:$V$308,10,0))*1000</f>
        <v>1.16035693918634E-3</v>
      </c>
      <c r="J24" s="15">
        <f>(VLOOKUP($B24,Concentrations!$B$2:$V$308,11,0))*1000</f>
        <v>0.10764986715562799</v>
      </c>
      <c r="K24" s="15">
        <f>(VLOOKUP($B24,Concentrations!$B$2:$V$308,12,0))*1000</f>
        <v>-30.880638947131601</v>
      </c>
      <c r="L24" s="15">
        <f>(VLOOKUP($B24,Concentrations!$B$2:$V$308,13,0))*1000</f>
        <v>0.13393093195190001</v>
      </c>
      <c r="M24" s="15">
        <f>(VLOOKUP($B24,Concentrations!$B$2:$V$308,14,0))*1000</f>
        <v>0.80619194820014894</v>
      </c>
      <c r="N24" s="15">
        <f>(VLOOKUP($B24,Concentrations!$B$2:$V$308,15,0))*1000</f>
        <v>8.6346896741618401E-3</v>
      </c>
      <c r="O24" s="15">
        <f>(VLOOKUP($B24,Concentrations!$B$2:$V$308,16,0))*1000</f>
        <v>0.22773851903624601</v>
      </c>
      <c r="P24" s="15">
        <f>(VLOOKUP($B24,Concentrations!$B$2:$V$308,17,0))*1000</f>
        <v>4.0467839520094397</v>
      </c>
      <c r="Q24" s="15">
        <f>(VLOOKUP($B24,Concentrations!$B$2:$V$308,18,0))*1000</f>
        <v>1.0858435767525001</v>
      </c>
      <c r="R24" s="15">
        <f>(VLOOKUP($B24,Concentrations!$B$2:$V$308,19,0))*1000</f>
        <v>0.189532325278955</v>
      </c>
      <c r="S24" s="15">
        <f>(VLOOKUP($B24,Concentrations!$B$2:$V$308,20,0))*1000</f>
        <v>2.2113243480606202</v>
      </c>
      <c r="T24" s="15">
        <f>(VLOOKUP($B24,Concentrations!$B$2:$V$308,21,0))*1000</f>
        <v>0.21471146590029599</v>
      </c>
    </row>
    <row r="25" spans="1:20" x14ac:dyDescent="0.2">
      <c r="A25" s="16">
        <v>69</v>
      </c>
      <c r="B25" s="16" t="s">
        <v>206</v>
      </c>
      <c r="C25" s="16" t="s">
        <v>950</v>
      </c>
      <c r="D25" s="16" t="s">
        <v>910</v>
      </c>
      <c r="E25" s="16" t="s">
        <v>913</v>
      </c>
      <c r="F25" s="15">
        <f>(VLOOKUP($B25,Concentrations!$B$2:$V$308,7,0))*1000</f>
        <v>3.7100347729659401E-2</v>
      </c>
      <c r="G25" s="15">
        <f>(VLOOKUP($B25,Concentrations!$B$2:$V$308,8,0))*1000</f>
        <v>0.59451442977536195</v>
      </c>
      <c r="H25" s="15">
        <f>(VLOOKUP($B25,Concentrations!$B$2:$V$308,9,0))*1000</f>
        <v>0.39662149774254801</v>
      </c>
      <c r="I25" s="15">
        <f>(VLOOKUP($B25,Concentrations!$B$2:$V$308,10,0))*1000</f>
        <v>2.40218514743714E-3</v>
      </c>
      <c r="J25" s="15">
        <f>(VLOOKUP($B25,Concentrations!$B$2:$V$308,11,0))*1000</f>
        <v>0.45207218869539101</v>
      </c>
      <c r="K25" s="15">
        <f>(VLOOKUP($B25,Concentrations!$B$2:$V$308,12,0))*1000</f>
        <v>-14.0686082429387</v>
      </c>
      <c r="L25" s="15">
        <f>(VLOOKUP($B25,Concentrations!$B$2:$V$308,13,0))*1000</f>
        <v>5.3126379876411001E-2</v>
      </c>
      <c r="M25" s="15">
        <f>(VLOOKUP($B25,Concentrations!$B$2:$V$308,14,0))*1000</f>
        <v>0.96874765535907403</v>
      </c>
      <c r="N25" s="15">
        <f>(VLOOKUP($B25,Concentrations!$B$2:$V$308,15,0))*1000</f>
        <v>4.8649950399662798E-3</v>
      </c>
      <c r="O25" s="15">
        <f>(VLOOKUP($B25,Concentrations!$B$2:$V$308,16,0))*1000</f>
        <v>0.75328242738503803</v>
      </c>
      <c r="P25" s="15">
        <f>(VLOOKUP($B25,Concentrations!$B$2:$V$308,17,0))*1000</f>
        <v>0.74866896829008001</v>
      </c>
      <c r="Q25" s="15">
        <f>(VLOOKUP($B25,Concentrations!$B$2:$V$308,18,0))*1000</f>
        <v>0.98834952354259997</v>
      </c>
      <c r="R25" s="15">
        <f>(VLOOKUP($B25,Concentrations!$B$2:$V$308,19,0))*1000</f>
        <v>0.48313048599837399</v>
      </c>
      <c r="S25" s="15">
        <f>(VLOOKUP($B25,Concentrations!$B$2:$V$308,20,0))*1000</f>
        <v>0.88560980942220002</v>
      </c>
      <c r="T25" s="15">
        <f>(VLOOKUP($B25,Concentrations!$B$2:$V$308,21,0))*1000</f>
        <v>0.34073631181229103</v>
      </c>
    </row>
    <row r="26" spans="1:20" x14ac:dyDescent="0.2">
      <c r="A26" s="16">
        <v>70</v>
      </c>
      <c r="B26" s="16" t="s">
        <v>209</v>
      </c>
      <c r="C26" s="16" t="s">
        <v>950</v>
      </c>
      <c r="D26" s="16" t="s">
        <v>910</v>
      </c>
      <c r="E26" s="16" t="s">
        <v>913</v>
      </c>
      <c r="F26" s="15">
        <f>(VLOOKUP($B26,Concentrations!$B$2:$V$308,7,0))*1000</f>
        <v>6.1059384424177701E-2</v>
      </c>
      <c r="G26" s="15">
        <f>(VLOOKUP($B26,Concentrations!$B$2:$V$308,8,0))*1000</f>
        <v>0.24462325936833998</v>
      </c>
      <c r="H26" s="15">
        <f>(VLOOKUP($B26,Concentrations!$B$2:$V$308,9,0))*1000</f>
        <v>4.1702484283863202E-2</v>
      </c>
      <c r="I26" s="15">
        <f>(VLOOKUP($B26,Concentrations!$B$2:$V$308,10,0))*1000</f>
        <v>2.8747464091064801E-3</v>
      </c>
      <c r="J26" s="15">
        <f>(VLOOKUP($B26,Concentrations!$B$2:$V$308,11,0))*1000</f>
        <v>0.120853928178944</v>
      </c>
      <c r="K26" s="15">
        <f>(VLOOKUP($B26,Concentrations!$B$2:$V$308,12,0))*1000</f>
        <v>-13.727356175930801</v>
      </c>
      <c r="L26" s="15">
        <f>(VLOOKUP($B26,Concentrations!$B$2:$V$308,13,0))*1000</f>
        <v>0.13778621136706098</v>
      </c>
      <c r="M26" s="15">
        <f>(VLOOKUP($B26,Concentrations!$B$2:$V$308,14,0))*1000</f>
        <v>1.49127738876627</v>
      </c>
      <c r="N26" s="15">
        <f>(VLOOKUP($B26,Concentrations!$B$2:$V$308,15,0))*1000</f>
        <v>3.4417237199060699E-3</v>
      </c>
      <c r="O26" s="15">
        <f>(VLOOKUP($B26,Concentrations!$B$2:$V$308,16,0))*1000</f>
        <v>-1.1064557493001099E-3</v>
      </c>
      <c r="P26" s="15">
        <f>(VLOOKUP($B26,Concentrations!$B$2:$V$308,17,0))*1000</f>
        <v>3.29083724233235</v>
      </c>
      <c r="Q26" s="15">
        <f>(VLOOKUP($B26,Concentrations!$B$2:$V$308,18,0))*1000</f>
        <v>1.1077321209981998</v>
      </c>
      <c r="R26" s="15">
        <f>(VLOOKUP($B26,Concentrations!$B$2:$V$308,19,0))*1000</f>
        <v>0.25486944529967198</v>
      </c>
      <c r="S26" s="15">
        <f>(VLOOKUP($B26,Concentrations!$B$2:$V$308,20,0))*1000</f>
        <v>0.10094048170545601</v>
      </c>
      <c r="T26" s="15">
        <f>(VLOOKUP($B26,Concentrations!$B$2:$V$308,21,0))*1000</f>
        <v>0.10857277433700699</v>
      </c>
    </row>
    <row r="27" spans="1:20" x14ac:dyDescent="0.2">
      <c r="A27" s="16">
        <v>71</v>
      </c>
      <c r="B27" s="16" t="s">
        <v>212</v>
      </c>
      <c r="C27" s="16" t="s">
        <v>950</v>
      </c>
      <c r="D27" s="16" t="s">
        <v>910</v>
      </c>
      <c r="E27" s="16" t="s">
        <v>913</v>
      </c>
      <c r="F27" s="15">
        <f>(VLOOKUP($B27,Concentrations!$B$2:$V$308,7,0))*1000</f>
        <v>3.3320467943756996E-2</v>
      </c>
      <c r="G27" s="15">
        <f>(VLOOKUP($B27,Concentrations!$B$2:$V$308,8,0))*1000</f>
        <v>0.66946037223493693</v>
      </c>
      <c r="H27" s="15">
        <f>(VLOOKUP($B27,Concentrations!$B$2:$V$308,9,0))*1000</f>
        <v>0.12891469805905501</v>
      </c>
      <c r="I27" s="15">
        <f>(VLOOKUP($B27,Concentrations!$B$2:$V$308,10,0))*1000</f>
        <v>3.3079277363933599E-3</v>
      </c>
      <c r="J27" s="15">
        <f>(VLOOKUP($B27,Concentrations!$B$2:$V$308,11,0))*1000</f>
        <v>8.6194229595150301E-2</v>
      </c>
      <c r="K27" s="15">
        <f>(VLOOKUP($B27,Concentrations!$B$2:$V$308,12,0))*1000</f>
        <v>-14.0938738650028</v>
      </c>
      <c r="L27" s="15">
        <f>(VLOOKUP($B27,Concentrations!$B$2:$V$308,13,0))*1000</f>
        <v>0.110486125368564</v>
      </c>
      <c r="M27" s="15">
        <f>(VLOOKUP($B27,Concentrations!$B$2:$V$308,14,0))*1000</f>
        <v>1.8958201589043899</v>
      </c>
      <c r="N27" s="15">
        <f>(VLOOKUP($B27,Concentrations!$B$2:$V$308,15,0))*1000</f>
        <v>1.84767059421043E-2</v>
      </c>
      <c r="O27" s="15">
        <f>(VLOOKUP($B27,Concentrations!$B$2:$V$308,16,0))*1000</f>
        <v>-0.463166567410985</v>
      </c>
      <c r="P27" s="15">
        <f>(VLOOKUP($B27,Concentrations!$B$2:$V$308,17,0))*1000</f>
        <v>1.9255478563088702</v>
      </c>
      <c r="Q27" s="15">
        <f>(VLOOKUP($B27,Concentrations!$B$2:$V$308,18,0))*1000</f>
        <v>2.6042468285921001</v>
      </c>
      <c r="R27" s="15">
        <f>(VLOOKUP($B27,Concentrations!$B$2:$V$308,19,0))*1000</f>
        <v>0.98815202715379302</v>
      </c>
      <c r="S27" s="15">
        <f>(VLOOKUP($B27,Concentrations!$B$2:$V$308,20,0))*1000</f>
        <v>0.48171522480866602</v>
      </c>
      <c r="T27" s="15">
        <f>(VLOOKUP($B27,Concentrations!$B$2:$V$308,21,0))*1000</f>
        <v>0.26561973405704598</v>
      </c>
    </row>
    <row r="28" spans="1:20" x14ac:dyDescent="0.2">
      <c r="A28" s="16">
        <v>72</v>
      </c>
      <c r="B28" s="16" t="s">
        <v>215</v>
      </c>
      <c r="C28" s="16" t="s">
        <v>950</v>
      </c>
      <c r="D28" s="16" t="s">
        <v>910</v>
      </c>
      <c r="E28" s="16" t="s">
        <v>913</v>
      </c>
      <c r="F28" s="15">
        <f>(VLOOKUP($B28,Concentrations!$B$2:$V$308,7,0))*1000</f>
        <v>0.101273465714129</v>
      </c>
      <c r="G28" s="15">
        <f>(VLOOKUP($B28,Concentrations!$B$2:$V$308,8,0))*1000</f>
        <v>0.415149547897537</v>
      </c>
      <c r="H28" s="15">
        <f>(VLOOKUP($B28,Concentrations!$B$2:$V$308,9,0))*1000</f>
        <v>0.38475342018251601</v>
      </c>
      <c r="I28" s="15">
        <f>(VLOOKUP($B28,Concentrations!$B$2:$V$308,10,0))*1000</f>
        <v>1.53582322612133E-3</v>
      </c>
      <c r="J28" s="15">
        <f>(VLOOKUP($B28,Concentrations!$B$2:$V$308,11,0))*1000</f>
        <v>0.116688809052233</v>
      </c>
      <c r="K28" s="15">
        <f>(VLOOKUP($B28,Concentrations!$B$2:$V$308,12,0))*1000</f>
        <v>-14.836133738289201</v>
      </c>
      <c r="L28" s="15">
        <f>(VLOOKUP($B28,Concentrations!$B$2:$V$308,13,0))*1000</f>
        <v>3.82911889273685</v>
      </c>
      <c r="M28" s="15">
        <f>(VLOOKUP($B28,Concentrations!$B$2:$V$308,14,0))*1000</f>
        <v>1.1620924835038098</v>
      </c>
      <c r="N28" s="15">
        <f>(VLOOKUP($B28,Concentrations!$B$2:$V$308,15,0))*1000</f>
        <v>1.1075648218525101E-2</v>
      </c>
      <c r="O28" s="15">
        <f>(VLOOKUP($B28,Concentrations!$B$2:$V$308,16,0))*1000</f>
        <v>-0.38390998939486198</v>
      </c>
      <c r="P28" s="15">
        <f>(VLOOKUP($B28,Concentrations!$B$2:$V$308,17,0))*1000</f>
        <v>2.3978907603226602</v>
      </c>
      <c r="Q28" s="15">
        <f>(VLOOKUP($B28,Concentrations!$B$2:$V$308,18,0))*1000</f>
        <v>1.3360503127797199</v>
      </c>
      <c r="R28" s="15">
        <f>(VLOOKUP($B28,Concentrations!$B$2:$V$308,19,0))*1000</f>
        <v>2.8259116235986101</v>
      </c>
      <c r="S28" s="15">
        <f>(VLOOKUP($B28,Concentrations!$B$2:$V$308,20,0))*1000</f>
        <v>2.5318143396982999</v>
      </c>
      <c r="T28" s="15">
        <f>(VLOOKUP($B28,Concentrations!$B$2:$V$308,21,0))*1000</f>
        <v>0.23956476549550698</v>
      </c>
    </row>
    <row r="29" spans="1:20" x14ac:dyDescent="0.2">
      <c r="A29" s="16">
        <v>82</v>
      </c>
      <c r="B29" s="16" t="s">
        <v>228</v>
      </c>
      <c r="C29" s="16" t="s">
        <v>949</v>
      </c>
      <c r="D29" s="16" t="s">
        <v>910</v>
      </c>
      <c r="E29" s="16" t="s">
        <v>913</v>
      </c>
      <c r="F29" s="15">
        <f>(VLOOKUP($B29,Concentrations!$B$2:$V$308,7,0))*1000</f>
        <v>-1.4537454409703999E-3</v>
      </c>
      <c r="G29" s="15">
        <f>(VLOOKUP($B29,Concentrations!$B$2:$V$308,8,0))*1000</f>
        <v>0.83758108026696598</v>
      </c>
      <c r="H29" s="15">
        <f>(VLOOKUP($B29,Concentrations!$B$2:$V$308,9,0))*1000</f>
        <v>0.24583449633590099</v>
      </c>
      <c r="I29" s="15">
        <f>(VLOOKUP($B29,Concentrations!$B$2:$V$308,10,0))*1000</f>
        <v>3.46544817593978E-3</v>
      </c>
      <c r="J29" s="15">
        <f>(VLOOKUP($B29,Concentrations!$B$2:$V$308,11,0))*1000</f>
        <v>0.470742814952821</v>
      </c>
      <c r="K29" s="15">
        <f>(VLOOKUP($B29,Concentrations!$B$2:$V$308,12,0))*1000</f>
        <v>-13.9309785978976</v>
      </c>
      <c r="L29" s="15">
        <f>(VLOOKUP($B29,Concentrations!$B$2:$V$308,13,0))*1000</f>
        <v>1.29283184789437E-2</v>
      </c>
      <c r="M29" s="15">
        <f>(VLOOKUP($B29,Concentrations!$B$2:$V$308,14,0))*1000</f>
        <v>0.70181045992625302</v>
      </c>
      <c r="N29" s="15">
        <f>(VLOOKUP($B29,Concentrations!$B$2:$V$308,15,0))*1000</f>
        <v>4.8649951281229701E-3</v>
      </c>
      <c r="O29" s="15">
        <f>(VLOOKUP($B29,Concentrations!$B$2:$V$308,16,0))*1000</f>
        <v>-0.38943179710112902</v>
      </c>
      <c r="P29" s="15">
        <f>(VLOOKUP($B29,Concentrations!$B$2:$V$308,17,0))*1000</f>
        <v>6.6045590999713699</v>
      </c>
      <c r="Q29" s="15">
        <f>(VLOOKUP($B29,Concentrations!$B$2:$V$308,18,0))*1000</f>
        <v>0.173007951650612</v>
      </c>
      <c r="R29" s="15">
        <f>(VLOOKUP($B29,Concentrations!$B$2:$V$308,19,0))*1000</f>
        <v>0.18292801566744199</v>
      </c>
      <c r="S29" s="15">
        <f>(VLOOKUP($B29,Concentrations!$B$2:$V$308,20,0))*1000</f>
        <v>2.1642934529274402</v>
      </c>
      <c r="T29" s="15">
        <f>(VLOOKUP($B29,Concentrations!$B$2:$V$308,21,0))*1000</f>
        <v>0.77061526314605699</v>
      </c>
    </row>
    <row r="30" spans="1:20" x14ac:dyDescent="0.2">
      <c r="A30" s="16">
        <v>83</v>
      </c>
      <c r="B30" s="17" t="s">
        <v>948</v>
      </c>
      <c r="C30" s="16" t="s">
        <v>949</v>
      </c>
      <c r="D30" s="16" t="s">
        <v>910</v>
      </c>
      <c r="E30" s="16" t="s">
        <v>911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x14ac:dyDescent="0.2">
      <c r="A31" s="16">
        <v>97</v>
      </c>
      <c r="B31" s="16" t="s">
        <v>267</v>
      </c>
      <c r="C31" s="16" t="s">
        <v>946</v>
      </c>
      <c r="D31" s="16" t="s">
        <v>910</v>
      </c>
      <c r="E31" s="16" t="s">
        <v>913</v>
      </c>
      <c r="F31" s="15">
        <f>(VLOOKUP($B31,Concentrations!$B$2:$V$308,7,0))*1000</f>
        <v>6.1534110744781703E-3</v>
      </c>
      <c r="G31" s="15">
        <f>(VLOOKUP($B31,Concentrations!$B$2:$V$308,8,0))*1000</f>
        <v>0.47328221765608003</v>
      </c>
      <c r="H31" s="15">
        <f>(VLOOKUP($B31,Concentrations!$B$2:$V$308,9,0))*1000</f>
        <v>0.17542345635208201</v>
      </c>
      <c r="I31" s="15">
        <f>(VLOOKUP($B31,Concentrations!$B$2:$V$308,10,0))*1000</f>
        <v>9.5466280271686611E-3</v>
      </c>
      <c r="J31" s="15">
        <f>(VLOOKUP($B31,Concentrations!$B$2:$V$308,11,0))*1000</f>
        <v>0.33899748075916802</v>
      </c>
      <c r="K31" s="15">
        <f>(VLOOKUP($B31,Concentrations!$B$2:$V$308,12,0))*1000</f>
        <v>-26.935118747030799</v>
      </c>
      <c r="L31" s="15">
        <f>(VLOOKUP($B31,Concentrations!$B$2:$V$308,13,0))*1000</f>
        <v>1.31362318008729</v>
      </c>
      <c r="M31" s="15">
        <f>(VLOOKUP($B31,Concentrations!$B$2:$V$308,14,0))*1000</f>
        <v>3.34295349770299</v>
      </c>
      <c r="N31" s="15">
        <f>(VLOOKUP($B31,Concentrations!$B$2:$V$308,15,0))*1000</f>
        <v>1.0830701041020201E-2</v>
      </c>
      <c r="O31" s="15">
        <f>(VLOOKUP($B31,Concentrations!$B$2:$V$308,16,0))*1000</f>
        <v>0.54258075812002393</v>
      </c>
      <c r="P31" s="15">
        <f>(VLOOKUP($B31,Concentrations!$B$2:$V$308,17,0))*1000</f>
        <v>4.17802534400019</v>
      </c>
      <c r="Q31" s="15">
        <f>(VLOOKUP($B31,Concentrations!$B$2:$V$308,18,0))*1000</f>
        <v>32.757121437899897</v>
      </c>
      <c r="R31" s="15">
        <f>(VLOOKUP($B31,Concentrations!$B$2:$V$308,19,0))*1000</f>
        <v>5.8469859289071599E-2</v>
      </c>
      <c r="S31" s="15">
        <f>(VLOOKUP($B31,Concentrations!$B$2:$V$308,20,0))*1000</f>
        <v>2.7323655385708596</v>
      </c>
      <c r="T31" s="15">
        <f>(VLOOKUP($B31,Concentrations!$B$2:$V$308,21,0))*1000</f>
        <v>0.238033092576071</v>
      </c>
    </row>
    <row r="32" spans="1:20" x14ac:dyDescent="0.2">
      <c r="A32" s="16">
        <v>98</v>
      </c>
      <c r="B32" s="16" t="s">
        <v>270</v>
      </c>
      <c r="C32" s="16" t="s">
        <v>946</v>
      </c>
      <c r="D32" s="16" t="s">
        <v>910</v>
      </c>
      <c r="E32" s="16" t="s">
        <v>945</v>
      </c>
      <c r="F32" s="15">
        <f>(VLOOKUP($B32,Concentrations!$B$2:$V$308,7,0))*1000</f>
        <v>4.93109367513863E-2</v>
      </c>
      <c r="G32" s="15">
        <f>(VLOOKUP($B32,Concentrations!$B$2:$V$308,8,0))*1000</f>
        <v>0.47253004879177396</v>
      </c>
      <c r="H32" s="15">
        <f>(VLOOKUP($B32,Concentrations!$B$2:$V$308,9,0))*1000</f>
        <v>8.5233345284875597E-2</v>
      </c>
      <c r="I32" s="15">
        <f>(VLOOKUP($B32,Concentrations!$B$2:$V$308,10,0))*1000</f>
        <v>1.6098542353781001E-2</v>
      </c>
      <c r="J32" s="15">
        <f>(VLOOKUP($B32,Concentrations!$B$2:$V$308,11,0))*1000</f>
        <v>0.248425050468946</v>
      </c>
      <c r="K32" s="15">
        <f>(VLOOKUP($B32,Concentrations!$B$2:$V$308,12,0))*1000</f>
        <v>-27.395749908164099</v>
      </c>
      <c r="L32" s="15">
        <f>(VLOOKUP($B32,Concentrations!$B$2:$V$308,13,0))*1000</f>
        <v>0.20662976001453201</v>
      </c>
      <c r="M32" s="15">
        <f>(VLOOKUP($B32,Concentrations!$B$2:$V$308,14,0))*1000</f>
        <v>2.1975228361300103</v>
      </c>
      <c r="N32" s="15">
        <f>(VLOOKUP($B32,Concentrations!$B$2:$V$308,15,0))*1000</f>
        <v>5.2316704747301405E-3</v>
      </c>
      <c r="O32" s="15">
        <f>(VLOOKUP($B32,Concentrations!$B$2:$V$308,16,0))*1000</f>
        <v>5.3722150506388601E-2</v>
      </c>
      <c r="P32" s="15">
        <f>(VLOOKUP($B32,Concentrations!$B$2:$V$308,17,0))*1000</f>
        <v>7.99533526489732E-2</v>
      </c>
      <c r="Q32" s="15">
        <f>(VLOOKUP($B32,Concentrations!$B$2:$V$308,18,0))*1000</f>
        <v>5.2994579368647798</v>
      </c>
      <c r="R32" s="15">
        <f>(VLOOKUP($B32,Concentrations!$B$2:$V$308,19,0))*1000</f>
        <v>1.50759605743553</v>
      </c>
      <c r="S32" s="15">
        <f>(VLOOKUP($B32,Concentrations!$B$2:$V$308,20,0))*1000</f>
        <v>9.4158266217399103E-2</v>
      </c>
      <c r="T32" s="15">
        <f>(VLOOKUP($B32,Concentrations!$B$2:$V$308,21,0))*1000</f>
        <v>0.10375480131469701</v>
      </c>
    </row>
    <row r="33" spans="1:20" x14ac:dyDescent="0.2">
      <c r="A33" s="16">
        <v>99</v>
      </c>
      <c r="B33" s="16" t="s">
        <v>273</v>
      </c>
      <c r="C33" s="16" t="s">
        <v>946</v>
      </c>
      <c r="D33" s="16" t="s">
        <v>910</v>
      </c>
      <c r="E33" s="16" t="s">
        <v>913</v>
      </c>
      <c r="F33" s="15">
        <f>(VLOOKUP($B33,Concentrations!$B$2:$V$308,7,0))*1000</f>
        <v>8.4463896063686705E-2</v>
      </c>
      <c r="G33" s="15">
        <f>(VLOOKUP($B33,Concentrations!$B$2:$V$308,8,0))*1000</f>
        <v>0.637033676062839</v>
      </c>
      <c r="H33" s="15">
        <f>(VLOOKUP($B33,Concentrations!$B$2:$V$308,9,0))*1000</f>
        <v>0.75806003920486198</v>
      </c>
      <c r="I33" s="15">
        <f>(VLOOKUP($B33,Concentrations!$B$2:$V$308,10,0))*1000</f>
        <v>8.4831695379370096E-3</v>
      </c>
      <c r="J33" s="15">
        <f>(VLOOKUP($B33,Concentrations!$B$2:$V$308,11,0))*1000</f>
        <v>0.250296091484286</v>
      </c>
      <c r="K33" s="15">
        <f>(VLOOKUP($B33,Concentrations!$B$2:$V$308,12,0))*1000</f>
        <v>-27.916212791916703</v>
      </c>
      <c r="L33" s="15">
        <f>(VLOOKUP($B33,Concentrations!$B$2:$V$308,13,0))*1000</f>
        <v>0.14437075942812899</v>
      </c>
      <c r="M33" s="15">
        <f>(VLOOKUP($B33,Concentrations!$B$2:$V$308,14,0))*1000</f>
        <v>1.0729264385648001</v>
      </c>
      <c r="N33" s="15">
        <f>(VLOOKUP($B33,Concentrations!$B$2:$V$308,15,0))*1000</f>
        <v>4.3878499169588102E-3</v>
      </c>
      <c r="O33" s="15">
        <f>(VLOOKUP($B33,Concentrations!$B$2:$V$308,16,0))*1000</f>
        <v>0.16040717306431299</v>
      </c>
      <c r="P33" s="15">
        <f>(VLOOKUP($B33,Concentrations!$B$2:$V$308,17,0))*1000</f>
        <v>-4.6086505288990596</v>
      </c>
      <c r="Q33" s="15">
        <f>(VLOOKUP($B33,Concentrations!$B$2:$V$308,18,0))*1000</f>
        <v>2.1233502276743002</v>
      </c>
      <c r="R33" s="15">
        <f>(VLOOKUP($B33,Concentrations!$B$2:$V$308,19,0))*1000</f>
        <v>0.29783769757012901</v>
      </c>
      <c r="S33" s="15">
        <f>(VLOOKUP($B33,Concentrations!$B$2:$V$308,20,0))*1000</f>
        <v>0.39502632442303304</v>
      </c>
      <c r="T33" s="15">
        <f>(VLOOKUP($B33,Concentrations!$B$2:$V$308,21,0))*1000</f>
        <v>0.199718040622236</v>
      </c>
    </row>
    <row r="34" spans="1:20" x14ac:dyDescent="0.2">
      <c r="A34" s="16">
        <v>100</v>
      </c>
      <c r="B34" s="16" t="s">
        <v>276</v>
      </c>
      <c r="C34" s="16" t="s">
        <v>946</v>
      </c>
      <c r="D34" s="16" t="s">
        <v>910</v>
      </c>
      <c r="E34" s="16" t="s">
        <v>913</v>
      </c>
      <c r="F34" s="15">
        <f>(VLOOKUP($B34,Concentrations!$B$2:$V$308,7,0))*1000</f>
        <v>8.1602458093507912E-2</v>
      </c>
      <c r="G34" s="15">
        <f>(VLOOKUP($B34,Concentrations!$B$2:$V$308,8,0))*1000</f>
        <v>0.79092705799626595</v>
      </c>
      <c r="H34" s="15">
        <f>(VLOOKUP($B34,Concentrations!$B$2:$V$308,9,0))*1000</f>
        <v>9.7708433462435004E-2</v>
      </c>
      <c r="I34" s="15">
        <f>(VLOOKUP($B34,Concentrations!$B$2:$V$308,10,0))*1000</f>
        <v>6.97966153092379E-3</v>
      </c>
      <c r="J34" s="15">
        <f>(VLOOKUP($B34,Concentrations!$B$2:$V$308,11,0))*1000</f>
        <v>0.10864122127369601</v>
      </c>
      <c r="K34" s="15">
        <f>(VLOOKUP($B34,Concentrations!$B$2:$V$308,12,0))*1000</f>
        <v>-27.557198268772702</v>
      </c>
      <c r="L34" s="15">
        <f>(VLOOKUP($B34,Concentrations!$B$2:$V$308,13,0))*1000</f>
        <v>0.165229454764898</v>
      </c>
      <c r="M34" s="15">
        <f>(VLOOKUP($B34,Concentrations!$B$2:$V$308,14,0))*1000</f>
        <v>0.77377807473365401</v>
      </c>
      <c r="N34" s="15">
        <f>(VLOOKUP($B34,Concentrations!$B$2:$V$308,15,0))*1000</f>
        <v>2.00235333420648E-2</v>
      </c>
      <c r="O34" s="15">
        <f>(VLOOKUP($B34,Concentrations!$B$2:$V$308,16,0))*1000</f>
        <v>0.28734911371588301</v>
      </c>
      <c r="P34" s="15">
        <f>(VLOOKUP($B34,Concentrations!$B$2:$V$308,17,0))*1000</f>
        <v>-3.7689648475695399</v>
      </c>
      <c r="Q34" s="15">
        <f>(VLOOKUP($B34,Concentrations!$B$2:$V$308,18,0))*1000</f>
        <v>3.2653510131677299</v>
      </c>
      <c r="R34" s="15">
        <f>(VLOOKUP($B34,Concentrations!$B$2:$V$308,19,0))*1000</f>
        <v>6.6445852131269501</v>
      </c>
      <c r="S34" s="15">
        <f>(VLOOKUP($B34,Concentrations!$B$2:$V$308,20,0))*1000</f>
        <v>1.0053965027260401</v>
      </c>
      <c r="T34" s="15">
        <f>(VLOOKUP($B34,Concentrations!$B$2:$V$308,21,0))*1000</f>
        <v>0.27348623381772497</v>
      </c>
    </row>
    <row r="35" spans="1:20" x14ac:dyDescent="0.2">
      <c r="A35" s="16">
        <v>125</v>
      </c>
      <c r="B35" s="16" t="s">
        <v>288</v>
      </c>
      <c r="C35" s="16" t="s">
        <v>938</v>
      </c>
      <c r="D35" s="16" t="s">
        <v>910</v>
      </c>
      <c r="E35" s="16" t="s">
        <v>913</v>
      </c>
      <c r="F35" s="15">
        <f>(VLOOKUP($B35,Concentrations!$B$2:$V$308,7,0))*1000</f>
        <v>5.3810357955878504E-2</v>
      </c>
      <c r="G35" s="15">
        <f>(VLOOKUP($B35,Concentrations!$B$2:$V$308,8,0))*1000</f>
        <v>0.10650531476783101</v>
      </c>
      <c r="H35" s="15">
        <f>(VLOOKUP($B35,Concentrations!$B$2:$V$308,9,0))*1000</f>
        <v>0.125367245206571</v>
      </c>
      <c r="I35" s="15">
        <f>(VLOOKUP($B35,Concentrations!$B$2:$V$308,10,0))*1000</f>
        <v>1.8806671551489201E-3</v>
      </c>
      <c r="J35" s="15">
        <f>(VLOOKUP($B35,Concentrations!$B$2:$V$308,11,0))*1000</f>
        <v>-2.1087410545367301E-3</v>
      </c>
      <c r="K35" s="15">
        <f>(VLOOKUP($B35,Concentrations!$B$2:$V$308,12,0))*1000</f>
        <v>-20.140778150534601</v>
      </c>
      <c r="L35" s="15">
        <f>(VLOOKUP($B35,Concentrations!$B$2:$V$308,13,0))*1000</f>
        <v>0.56502070478539501</v>
      </c>
      <c r="M35" s="15">
        <f>(VLOOKUP($B35,Concentrations!$B$2:$V$308,14,0))*1000</f>
        <v>0.54579118436338792</v>
      </c>
      <c r="N35" s="15">
        <f>(VLOOKUP($B35,Concentrations!$B$2:$V$308,15,0))*1000</f>
        <v>5.7004616211009801E-3</v>
      </c>
      <c r="O35" s="15">
        <f>(VLOOKUP($B35,Concentrations!$B$2:$V$308,16,0))*1000</f>
        <v>1.3640337370976601</v>
      </c>
      <c r="P35" s="15">
        <f>(VLOOKUP($B35,Concentrations!$B$2:$V$308,17,0))*1000</f>
        <v>0.66823923748401604</v>
      </c>
      <c r="Q35" s="15">
        <f>(VLOOKUP($B35,Concentrations!$B$2:$V$308,18,0))*1000</f>
        <v>0.67074443592799693</v>
      </c>
      <c r="R35" s="15">
        <f>(VLOOKUP($B35,Concentrations!$B$2:$V$308,19,0))*1000</f>
        <v>6.4778519394702694E-2</v>
      </c>
      <c r="S35" s="15">
        <f>(VLOOKUP($B35,Concentrations!$B$2:$V$308,20,0))*1000</f>
        <v>3.5247299205598603E-2</v>
      </c>
      <c r="T35" s="15">
        <f>(VLOOKUP($B35,Concentrations!$B$2:$V$308,21,0))*1000</f>
        <v>0.162031734302157</v>
      </c>
    </row>
    <row r="36" spans="1:20" x14ac:dyDescent="0.2">
      <c r="A36" s="16">
        <v>126</v>
      </c>
      <c r="B36" s="16" t="s">
        <v>291</v>
      </c>
      <c r="C36" s="16" t="s">
        <v>938</v>
      </c>
      <c r="D36" s="16" t="s">
        <v>910</v>
      </c>
      <c r="E36" s="16" t="s">
        <v>945</v>
      </c>
      <c r="F36" s="15">
        <f>(VLOOKUP($B36,Concentrations!$B$2:$V$308,7,0))*1000</f>
        <v>1.92844339983308E-2</v>
      </c>
      <c r="G36" s="15">
        <f>(VLOOKUP($B36,Concentrations!$B$2:$V$308,8,0))*1000</f>
        <v>0.27159554854616097</v>
      </c>
      <c r="H36" s="15">
        <f>(VLOOKUP($B36,Concentrations!$B$2:$V$308,9,0))*1000</f>
        <v>2.1232168260799E-2</v>
      </c>
      <c r="I36" s="15">
        <f>(VLOOKUP($B36,Concentrations!$B$2:$V$308,10,0))*1000</f>
        <v>1.78860647939078E-3</v>
      </c>
      <c r="J36" s="15">
        <f>(VLOOKUP($B36,Concentrations!$B$2:$V$308,11,0))*1000</f>
        <v>0.14039907089661399</v>
      </c>
      <c r="K36" s="15">
        <f>(VLOOKUP($B36,Concentrations!$B$2:$V$308,12,0))*1000</f>
        <v>-19.9796030590783</v>
      </c>
      <c r="L36" s="15">
        <f>(VLOOKUP($B36,Concentrations!$B$2:$V$308,13,0))*1000</f>
        <v>3.2966160041204E-2</v>
      </c>
      <c r="M36" s="15">
        <f>(VLOOKUP($B36,Concentrations!$B$2:$V$308,14,0))*1000</f>
        <v>0.36440030425084102</v>
      </c>
      <c r="N36" s="15">
        <f>(VLOOKUP($B36,Concentrations!$B$2:$V$308,15,0))*1000</f>
        <v>4.3222026564198705E-3</v>
      </c>
      <c r="O36" s="15">
        <f>(VLOOKUP($B36,Concentrations!$B$2:$V$308,16,0))*1000</f>
        <v>0.126864930299077</v>
      </c>
      <c r="P36" s="15">
        <f>(VLOOKUP($B36,Concentrations!$B$2:$V$308,17,0))*1000</f>
        <v>2.0460237750558701</v>
      </c>
      <c r="Q36" s="15">
        <f>(VLOOKUP($B36,Concentrations!$B$2:$V$308,18,0))*1000</f>
        <v>0.322129360965005</v>
      </c>
      <c r="R36" s="15">
        <f>(VLOOKUP($B36,Concentrations!$B$2:$V$308,19,0))*1000</f>
        <v>1.2320265399216801</v>
      </c>
      <c r="S36" s="15">
        <f>(VLOOKUP($B36,Concentrations!$B$2:$V$308,20,0))*1000</f>
        <v>6.3973841190869393E-2</v>
      </c>
      <c r="T36" s="15">
        <f>(VLOOKUP($B36,Concentrations!$B$2:$V$308,21,0))*1000</f>
        <v>6.8437030680850802E-2</v>
      </c>
    </row>
    <row r="37" spans="1:20" x14ac:dyDescent="0.2">
      <c r="A37" s="16">
        <v>131</v>
      </c>
      <c r="B37" s="16" t="s">
        <v>285</v>
      </c>
      <c r="C37" s="16" t="s">
        <v>938</v>
      </c>
      <c r="D37" s="16" t="s">
        <v>910</v>
      </c>
      <c r="E37" s="16" t="s">
        <v>913</v>
      </c>
      <c r="F37" s="15">
        <f>(VLOOKUP($B37,Concentrations!$B$2:$V$308,7,0))*1000</f>
        <v>1.6485661391797E-2</v>
      </c>
      <c r="G37" s="15">
        <f>(VLOOKUP($B37,Concentrations!$B$2:$V$308,8,0))*1000</f>
        <v>0.56800301817082599</v>
      </c>
      <c r="H37" s="15">
        <f>(VLOOKUP($B37,Concentrations!$B$2:$V$308,9,0))*1000</f>
        <v>-3.3485045203595902E-2</v>
      </c>
      <c r="I37" s="15">
        <f>(VLOOKUP($B37,Concentrations!$B$2:$V$308,10,0))*1000</f>
        <v>5.3789818080791701E-3</v>
      </c>
      <c r="J37" s="15">
        <f>(VLOOKUP($B37,Concentrations!$B$2:$V$308,11,0))*1000</f>
        <v>4.08133854296149E-2</v>
      </c>
      <c r="K37" s="15">
        <f>(VLOOKUP($B37,Concentrations!$B$2:$V$308,12,0))*1000</f>
        <v>-19.648318503844699</v>
      </c>
      <c r="L37" s="15">
        <f>(VLOOKUP($B37,Concentrations!$B$2:$V$308,13,0))*1000</f>
        <v>9.1666977808563407E-2</v>
      </c>
      <c r="M37" s="15">
        <f>(VLOOKUP($B37,Concentrations!$B$2:$V$308,14,0))*1000</f>
        <v>1.1543744806066099</v>
      </c>
      <c r="N37" s="15">
        <f>(VLOOKUP($B37,Concentrations!$B$2:$V$308,15,0))*1000</f>
        <v>1.3076956084372999E-2</v>
      </c>
      <c r="O37" s="15">
        <f>(VLOOKUP($B37,Concentrations!$B$2:$V$308,16,0))*1000</f>
        <v>0.19476527931837098</v>
      </c>
      <c r="P37" s="15">
        <f>(VLOOKUP($B37,Concentrations!$B$2:$V$308,17,0))*1000</f>
        <v>-8.5146717888130011E-2</v>
      </c>
      <c r="Q37" s="15">
        <f>(VLOOKUP($B37,Concentrations!$B$2:$V$308,18,0))*1000</f>
        <v>3.2061546020619298</v>
      </c>
      <c r="R37" s="15">
        <f>(VLOOKUP($B37,Concentrations!$B$2:$V$308,19,0))*1000</f>
        <v>3.38270533179361</v>
      </c>
      <c r="S37" s="15">
        <f>(VLOOKUP($B37,Concentrations!$B$2:$V$308,20,0))*1000</f>
        <v>0.25974992070844499</v>
      </c>
      <c r="T37" s="15">
        <f>(VLOOKUP($B37,Concentrations!$B$2:$V$308,21,0))*1000</f>
        <v>0.21427710034702099</v>
      </c>
    </row>
    <row r="38" spans="1:20" x14ac:dyDescent="0.2">
      <c r="A38" s="16">
        <v>132</v>
      </c>
      <c r="B38" s="16" t="s">
        <v>294</v>
      </c>
      <c r="C38" s="16" t="s">
        <v>938</v>
      </c>
      <c r="D38" s="16" t="s">
        <v>910</v>
      </c>
      <c r="E38" s="16" t="s">
        <v>913</v>
      </c>
      <c r="F38" s="15">
        <f>(VLOOKUP($B38,Concentrations!$B$2:$V$308,7,0))*1000</f>
        <v>8.8799503033426611E-3</v>
      </c>
      <c r="G38" s="15">
        <f>(VLOOKUP($B38,Concentrations!$B$2:$V$308,8,0))*1000</f>
        <v>0.37372982711712999</v>
      </c>
      <c r="H38" s="15">
        <f>(VLOOKUP($B38,Concentrations!$B$2:$V$308,9,0))*1000</f>
        <v>0.10111518971927801</v>
      </c>
      <c r="I38" s="15">
        <f>(VLOOKUP($B38,Concentrations!$B$2:$V$308,10,0))*1000</f>
        <v>8.54848337247431E-4</v>
      </c>
      <c r="J38" s="15">
        <f>(VLOOKUP($B38,Concentrations!$B$2:$V$308,11,0))*1000</f>
        <v>0.15938549913810099</v>
      </c>
      <c r="K38" s="15">
        <f>(VLOOKUP($B38,Concentrations!$B$2:$V$308,12,0))*1000</f>
        <v>-19.808885439740699</v>
      </c>
      <c r="L38" s="15">
        <f>(VLOOKUP($B38,Concentrations!$B$2:$V$308,13,0))*1000</f>
        <v>4.3821114617423003E-2</v>
      </c>
      <c r="M38" s="15">
        <f>(VLOOKUP($B38,Concentrations!$B$2:$V$308,14,0))*1000</f>
        <v>0.17491128636175299</v>
      </c>
      <c r="N38" s="15">
        <f>(VLOOKUP($B38,Concentrations!$B$2:$V$308,15,0))*1000</f>
        <v>4.2229681499617493E-3</v>
      </c>
      <c r="O38" s="15">
        <f>(VLOOKUP($B38,Concentrations!$B$2:$V$308,16,0))*1000</f>
        <v>0.93594715818420293</v>
      </c>
      <c r="P38" s="15">
        <f>(VLOOKUP($B38,Concentrations!$B$2:$V$308,17,0))*1000</f>
        <v>2.8899317024232301</v>
      </c>
      <c r="Q38" s="15">
        <f>(VLOOKUP($B38,Concentrations!$B$2:$V$308,18,0))*1000</f>
        <v>5.2767836398616197</v>
      </c>
      <c r="R38" s="15">
        <f>(VLOOKUP($B38,Concentrations!$B$2:$V$308,19,0))*1000</f>
        <v>1.7766541919015399E-2</v>
      </c>
      <c r="S38" s="15">
        <f>(VLOOKUP($B38,Concentrations!$B$2:$V$308,20,0))*1000</f>
        <v>0.40738841375610102</v>
      </c>
      <c r="T38" s="15">
        <f>(VLOOKUP($B38,Concentrations!$B$2:$V$308,21,0))*1000</f>
        <v>0.23131459151809303</v>
      </c>
    </row>
    <row r="39" spans="1:20" x14ac:dyDescent="0.2">
      <c r="A39" s="16">
        <v>133</v>
      </c>
      <c r="B39" s="16" t="s">
        <v>297</v>
      </c>
      <c r="C39" s="16" t="s">
        <v>938</v>
      </c>
      <c r="D39" s="16" t="s">
        <v>910</v>
      </c>
      <c r="E39" s="16" t="s">
        <v>913</v>
      </c>
      <c r="F39" s="15">
        <f>(VLOOKUP($B39,Concentrations!$B$2:$V$308,7,0))*1000</f>
        <v>5.9186696473244697E-3</v>
      </c>
      <c r="G39" s="15">
        <f>(VLOOKUP($B39,Concentrations!$B$2:$V$308,8,0))*1000</f>
        <v>1.6740365802999999</v>
      </c>
      <c r="H39" s="15">
        <f>(VLOOKUP($B39,Concentrations!$B$2:$V$308,9,0))*1000</f>
        <v>0.15953597060321001</v>
      </c>
      <c r="I39" s="15">
        <f>(VLOOKUP($B39,Concentrations!$B$2:$V$308,10,0))*1000</f>
        <v>3.55090732963293E-4</v>
      </c>
      <c r="J39" s="15">
        <f>(VLOOKUP($B39,Concentrations!$B$2:$V$308,11,0))*1000</f>
        <v>3.3616355835781798E-2</v>
      </c>
      <c r="K39" s="15">
        <f>(VLOOKUP($B39,Concentrations!$B$2:$V$308,12,0))*1000</f>
        <v>-19.890735785809401</v>
      </c>
      <c r="L39" s="15">
        <f>(VLOOKUP($B39,Concentrations!$B$2:$V$308,13,0))*1000</f>
        <v>2.7699952714019899E-2</v>
      </c>
      <c r="M39" s="15">
        <f>(VLOOKUP($B39,Concentrations!$B$2:$V$308,14,0))*1000</f>
        <v>0.20951185812400699</v>
      </c>
      <c r="N39" s="15">
        <f>(VLOOKUP($B39,Concentrations!$B$2:$V$308,15,0))*1000</f>
        <v>3.1534411675422E-3</v>
      </c>
      <c r="O39" s="15">
        <f>(VLOOKUP($B39,Concentrations!$B$2:$V$308,16,0))*1000</f>
        <v>-6.4315327821703488E-2</v>
      </c>
      <c r="P39" s="15">
        <f>(VLOOKUP($B39,Concentrations!$B$2:$V$308,17,0))*1000</f>
        <v>1.25324060564396</v>
      </c>
      <c r="Q39" s="15">
        <f>(VLOOKUP($B39,Concentrations!$B$2:$V$308,18,0))*1000</f>
        <v>0.27902692539612101</v>
      </c>
      <c r="R39" s="15">
        <f>(VLOOKUP($B39,Concentrations!$B$2:$V$308,19,0))*1000</f>
        <v>9.1789642882363104E-2</v>
      </c>
      <c r="S39" s="15">
        <f>(VLOOKUP($B39,Concentrations!$B$2:$V$308,20,0))*1000</f>
        <v>0.27899557667840802</v>
      </c>
      <c r="T39" s="15">
        <f>(VLOOKUP($B39,Concentrations!$B$2:$V$308,21,0))*1000</f>
        <v>0.176370855064094</v>
      </c>
    </row>
    <row r="40" spans="1:20" x14ac:dyDescent="0.2">
      <c r="A40" s="16">
        <v>142</v>
      </c>
      <c r="B40" s="16" t="s">
        <v>319</v>
      </c>
      <c r="C40" s="16" t="s">
        <v>937</v>
      </c>
      <c r="D40" s="16" t="s">
        <v>910</v>
      </c>
      <c r="E40" s="16" t="s">
        <v>913</v>
      </c>
      <c r="F40" s="15">
        <f>(VLOOKUP($B40,Concentrations!$B$2:$V$308,7,0))*1000</f>
        <v>4.4860684049864402E-2</v>
      </c>
      <c r="G40" s="15">
        <f>(VLOOKUP($B40,Concentrations!$B$2:$V$308,8,0))*1000</f>
        <v>8.2914577600702102E-2</v>
      </c>
      <c r="H40" s="15">
        <f>(VLOOKUP($B40,Concentrations!$B$2:$V$308,9,0))*1000</f>
        <v>0.14215367505447299</v>
      </c>
      <c r="I40" s="15">
        <f>(VLOOKUP($B40,Concentrations!$B$2:$V$308,10,0))*1000</f>
        <v>-1.8280569058457599E-3</v>
      </c>
      <c r="J40" s="15">
        <f>(VLOOKUP($B40,Concentrations!$B$2:$V$308,11,0))*1000</f>
        <v>-2.1055790952481E-3</v>
      </c>
      <c r="K40" s="15">
        <f>(VLOOKUP($B40,Concentrations!$B$2:$V$308,12,0))*1000</f>
        <v>-20.1390595080499</v>
      </c>
      <c r="L40" s="15">
        <f>(VLOOKUP($B40,Concentrations!$B$2:$V$308,13,0))*1000</f>
        <v>0.31492222957743798</v>
      </c>
      <c r="M40" s="15">
        <f>(VLOOKUP($B40,Concentrations!$B$2:$V$308,14,0))*1000</f>
        <v>4.59676470837527E-2</v>
      </c>
      <c r="N40" s="15">
        <f>(VLOOKUP($B40,Concentrations!$B$2:$V$308,15,0))*1000</f>
        <v>2.6462434901897E-3</v>
      </c>
      <c r="O40" s="15">
        <f>(VLOOKUP($B40,Concentrations!$B$2:$V$308,16,0))*1000</f>
        <v>1.3331088711752901</v>
      </c>
      <c r="P40" s="15">
        <f>(VLOOKUP($B40,Concentrations!$B$2:$V$308,17,0))*1000</f>
        <v>0.87734771575618997</v>
      </c>
      <c r="Q40" s="15">
        <f>(VLOOKUP($B40,Concentrations!$B$2:$V$308,18,0))*1000</f>
        <v>0.16386333416261101</v>
      </c>
      <c r="R40" s="15">
        <f>(VLOOKUP($B40,Concentrations!$B$2:$V$308,19,0))*1000</f>
        <v>1.5308524747254899E-2</v>
      </c>
      <c r="S40" s="15">
        <f>(VLOOKUP($B40,Concentrations!$B$2:$V$308,20,0))*1000</f>
        <v>2.68184944743163E-2</v>
      </c>
      <c r="T40" s="15">
        <f>(VLOOKUP($B40,Concentrations!$B$2:$V$308,21,0))*1000</f>
        <v>0.167104779686955</v>
      </c>
    </row>
    <row r="41" spans="1:20" x14ac:dyDescent="0.2">
      <c r="A41" s="16">
        <v>143</v>
      </c>
      <c r="B41" s="16" t="s">
        <v>322</v>
      </c>
      <c r="C41" s="16" t="s">
        <v>937</v>
      </c>
      <c r="D41" s="16" t="s">
        <v>910</v>
      </c>
      <c r="E41" s="16" t="s">
        <v>913</v>
      </c>
      <c r="F41" s="15">
        <f>(VLOOKUP($B41,Concentrations!$B$2:$V$308,7,0))*1000</f>
        <v>1.0695313157455699E-2</v>
      </c>
      <c r="G41" s="15">
        <f>(VLOOKUP($B41,Concentrations!$B$2:$V$308,8,0))*1000</f>
        <v>0.27552756768724401</v>
      </c>
      <c r="H41" s="15">
        <f>(VLOOKUP($B41,Concentrations!$B$2:$V$308,9,0))*1000</f>
        <v>5.2711555848861301E-2</v>
      </c>
      <c r="I41" s="15">
        <f>(VLOOKUP($B41,Concentrations!$B$2:$V$308,10,0))*1000</f>
        <v>-1.0915738909046001E-3</v>
      </c>
      <c r="J41" s="15">
        <f>(VLOOKUP($B41,Concentrations!$B$2:$V$308,11,0))*1000</f>
        <v>0.16042650205949699</v>
      </c>
      <c r="K41" s="15">
        <f>(VLOOKUP($B41,Concentrations!$B$2:$V$308,12,0))*1000</f>
        <v>-19.8305295640365</v>
      </c>
      <c r="L41" s="15">
        <f>(VLOOKUP($B41,Concentrations!$B$2:$V$308,13,0))*1000</f>
        <v>2.4061215617459799E-2</v>
      </c>
      <c r="M41" s="15">
        <f>(VLOOKUP($B41,Concentrations!$B$2:$V$308,14,0))*1000</f>
        <v>1.84289755724521</v>
      </c>
      <c r="N41" s="15">
        <f>(VLOOKUP($B41,Concentrations!$B$2:$V$308,15,0))*1000</f>
        <v>4.1127075470383297E-3</v>
      </c>
      <c r="O41" s="15">
        <f>(VLOOKUP($B41,Concentrations!$B$2:$V$308,16,0))*1000</f>
        <v>0.86236341776590597</v>
      </c>
      <c r="P41" s="15">
        <f>(VLOOKUP($B41,Concentrations!$B$2:$V$308,17,0))*1000</f>
        <v>4.9874398486064901</v>
      </c>
      <c r="Q41" s="15">
        <f>(VLOOKUP($B41,Concentrations!$B$2:$V$308,18,0))*1000</f>
        <v>14.976493672204599</v>
      </c>
      <c r="R41" s="15">
        <f>(VLOOKUP($B41,Concentrations!$B$2:$V$308,19,0))*1000</f>
        <v>0.135965075504072</v>
      </c>
      <c r="S41" s="15">
        <f>(VLOOKUP($B41,Concentrations!$B$2:$V$308,20,0))*1000</f>
        <v>1.4636678402375101</v>
      </c>
      <c r="T41" s="15">
        <f>(VLOOKUP($B41,Concentrations!$B$2:$V$308,21,0))*1000</f>
        <v>0.16987340954747399</v>
      </c>
    </row>
    <row r="42" spans="1:20" x14ac:dyDescent="0.2">
      <c r="A42" s="16">
        <v>144</v>
      </c>
      <c r="B42" s="16" t="s">
        <v>325</v>
      </c>
      <c r="C42" s="16" t="s">
        <v>937</v>
      </c>
      <c r="D42" s="16" t="s">
        <v>910</v>
      </c>
      <c r="E42" s="16" t="s">
        <v>913</v>
      </c>
      <c r="F42" s="15">
        <f>(VLOOKUP($B42,Concentrations!$B$2:$V$308,7,0))*1000</f>
        <v>-3.9028392434901004E-3</v>
      </c>
      <c r="G42" s="15">
        <f>(VLOOKUP($B42,Concentrations!$B$2:$V$308,8,0))*1000</f>
        <v>0.31011952742136201</v>
      </c>
      <c r="H42" s="15">
        <f>(VLOOKUP($B42,Concentrations!$B$2:$V$308,9,0))*1000</f>
        <v>0.11630544057846801</v>
      </c>
      <c r="I42" s="15">
        <f>(VLOOKUP($B42,Concentrations!$B$2:$V$308,10,0))*1000</f>
        <v>-1.1704829488796201E-3</v>
      </c>
      <c r="J42" s="15">
        <f>(VLOOKUP($B42,Concentrations!$B$2:$V$308,11,0))*1000</f>
        <v>0.13279053667552101</v>
      </c>
      <c r="K42" s="15">
        <f>(VLOOKUP($B42,Concentrations!$B$2:$V$308,12,0))*1000</f>
        <v>-20.005858631133901</v>
      </c>
      <c r="L42" s="15">
        <f>(VLOOKUP($B42,Concentrations!$B$2:$V$308,13,0))*1000</f>
        <v>-5.02970959635635E-3</v>
      </c>
      <c r="M42" s="15">
        <f>(VLOOKUP($B42,Concentrations!$B$2:$V$308,14,0))*1000</f>
        <v>-3.9594861066102396E-2</v>
      </c>
      <c r="N42" s="15">
        <f>(VLOOKUP($B42,Concentrations!$B$2:$V$308,15,0))*1000</f>
        <v>1.6318490107328199E-3</v>
      </c>
      <c r="O42" s="15">
        <f>(VLOOKUP($B42,Concentrations!$B$2:$V$308,16,0))*1000</f>
        <v>0.80068323426300902</v>
      </c>
      <c r="P42" s="15">
        <f>(VLOOKUP($B42,Concentrations!$B$2:$V$308,17,0))*1000</f>
        <v>2.6576089461869898</v>
      </c>
      <c r="Q42" s="15">
        <f>(VLOOKUP($B42,Concentrations!$B$2:$V$308,18,0))*1000</f>
        <v>0.63350773441910702</v>
      </c>
      <c r="R42" s="15">
        <f>(VLOOKUP($B42,Concentrations!$B$2:$V$308,19,0))*1000</f>
        <v>9.2005190374779902E-3</v>
      </c>
      <c r="S42" s="15">
        <f>(VLOOKUP($B42,Concentrations!$B$2:$V$308,20,0))*1000</f>
        <v>0.28563809968493298</v>
      </c>
      <c r="T42" s="15">
        <f>(VLOOKUP($B42,Concentrations!$B$2:$V$308,21,0))*1000</f>
        <v>0.215781566928891</v>
      </c>
    </row>
    <row r="43" spans="1:20" x14ac:dyDescent="0.2">
      <c r="A43" s="16">
        <v>145</v>
      </c>
      <c r="B43" s="16" t="s">
        <v>328</v>
      </c>
      <c r="C43" s="16" t="s">
        <v>937</v>
      </c>
      <c r="D43" s="16" t="s">
        <v>910</v>
      </c>
      <c r="E43" s="16" t="s">
        <v>913</v>
      </c>
      <c r="F43" s="15">
        <f>(VLOOKUP($B43,Concentrations!$B$2:$V$308,7,0))*1000</f>
        <v>5.3946560121046698E-2</v>
      </c>
      <c r="G43" s="15">
        <f>(VLOOKUP($B43,Concentrations!$B$2:$V$308,8,0))*1000</f>
        <v>2.1456707773722004</v>
      </c>
      <c r="H43" s="15">
        <f>(VLOOKUP($B43,Concentrations!$B$2:$V$308,9,0))*1000</f>
        <v>9.343560983988361E-2</v>
      </c>
      <c r="I43" s="15">
        <f>(VLOOKUP($B43,Concentrations!$B$2:$V$308,10,0))*1000</f>
        <v>-9.2060463404566297E-4</v>
      </c>
      <c r="J43" s="15">
        <f>(VLOOKUP($B43,Concentrations!$B$2:$V$308,11,0))*1000</f>
        <v>0.116925605640935</v>
      </c>
      <c r="K43" s="15">
        <f>(VLOOKUP($B43,Concentrations!$B$2:$V$308,12,0))*1000</f>
        <v>-20.127540151368301</v>
      </c>
      <c r="L43" s="15">
        <f>(VLOOKUP($B43,Concentrations!$B$2:$V$308,13,0))*1000</f>
        <v>1.46973178945337E-2</v>
      </c>
      <c r="M43" s="15">
        <f>(VLOOKUP($B43,Concentrations!$B$2:$V$308,14,0))*1000</f>
        <v>1.47966981164222</v>
      </c>
      <c r="N43" s="15">
        <f>(VLOOKUP($B43,Concentrations!$B$2:$V$308,15,0))*1000</f>
        <v>1.6869791431648399E-3</v>
      </c>
      <c r="O43" s="15">
        <f>(VLOOKUP($B43,Concentrations!$B$2:$V$308,16,0))*1000</f>
        <v>3.12700657717029</v>
      </c>
      <c r="P43" s="15">
        <f>(VLOOKUP($B43,Concentrations!$B$2:$V$308,17,0))*1000</f>
        <v>-0.38935045570934501</v>
      </c>
      <c r="Q43" s="15">
        <f>(VLOOKUP($B43,Concentrations!$B$2:$V$308,18,0))*1000</f>
        <v>0.70552917200405096</v>
      </c>
      <c r="R43" s="15">
        <f>(VLOOKUP($B43,Concentrations!$B$2:$V$308,19,0))*1000</f>
        <v>0.15198511008556098</v>
      </c>
      <c r="S43" s="15">
        <f>(VLOOKUP($B43,Concentrations!$B$2:$V$308,20,0))*1000</f>
        <v>0.67505590105750002</v>
      </c>
      <c r="T43" s="15">
        <f>(VLOOKUP($B43,Concentrations!$B$2:$V$308,21,0))*1000</f>
        <v>0.26543936592577499</v>
      </c>
    </row>
    <row r="44" spans="1:20" x14ac:dyDescent="0.2">
      <c r="A44" s="16">
        <v>173</v>
      </c>
      <c r="B44" s="16" t="s">
        <v>365</v>
      </c>
      <c r="C44" s="16" t="s">
        <v>935</v>
      </c>
      <c r="D44" s="16" t="s">
        <v>910</v>
      </c>
      <c r="E44" s="16" t="s">
        <v>936</v>
      </c>
      <c r="F44" s="15">
        <f>(VLOOKUP($B44,Concentrations!$B$2:$V$308,7,0))*1000</f>
        <v>4.0618601857996504E-2</v>
      </c>
      <c r="G44" s="15">
        <f>(VLOOKUP($B44,Concentrations!$B$2:$V$308,8,0))*1000</f>
        <v>0.25984817232009599</v>
      </c>
      <c r="H44" s="15">
        <f>(VLOOKUP($B44,Concentrations!$B$2:$V$308,9,0))*1000</f>
        <v>7.0685792349661297E-2</v>
      </c>
      <c r="I44" s="15">
        <f>(VLOOKUP($B44,Concentrations!$B$2:$V$308,10,0))*1000</f>
        <v>8.6227810115115707E-3</v>
      </c>
      <c r="J44" s="15">
        <f>(VLOOKUP($B44,Concentrations!$B$2:$V$308,11,0))*1000</f>
        <v>0.14896897610121701</v>
      </c>
      <c r="K44" s="15">
        <f>(VLOOKUP($B44,Concentrations!$B$2:$V$308,12,0))*1000</f>
        <v>-19.411975084098401</v>
      </c>
      <c r="L44" s="15">
        <f>(VLOOKUP($B44,Concentrations!$B$2:$V$308,13,0))*1000</f>
        <v>7.4910431743080395E-3</v>
      </c>
      <c r="M44" s="15">
        <f>(VLOOKUP($B44,Concentrations!$B$2:$V$308,14,0))*1000</f>
        <v>0.66433440832832202</v>
      </c>
      <c r="N44" s="15">
        <f>(VLOOKUP($B44,Concentrations!$B$2:$V$308,15,0))*1000</f>
        <v>4.9153811922067704E-3</v>
      </c>
      <c r="O44" s="15">
        <f>(VLOOKUP($B44,Concentrations!$B$2:$V$308,16,0))*1000</f>
        <v>-0.15339729012606501</v>
      </c>
      <c r="P44" s="15">
        <f>(VLOOKUP($B44,Concentrations!$B$2:$V$308,17,0))*1000</f>
        <v>3.6153988944894899</v>
      </c>
      <c r="Q44" s="15">
        <f>(VLOOKUP($B44,Concentrations!$B$2:$V$308,18,0))*1000</f>
        <v>0.402053701234593</v>
      </c>
      <c r="R44" s="15">
        <f>(VLOOKUP($B44,Concentrations!$B$2:$V$308,19,0))*1000</f>
        <v>1.5536580532948401</v>
      </c>
      <c r="S44" s="15">
        <f>(VLOOKUP($B44,Concentrations!$B$2:$V$308,20,0))*1000</f>
        <v>8.0638572344401194E-2</v>
      </c>
      <c r="T44" s="15">
        <f>(VLOOKUP($B44,Concentrations!$B$2:$V$308,21,0))*1000</f>
        <v>9.5361694365188598E-2</v>
      </c>
    </row>
    <row r="45" spans="1:20" x14ac:dyDescent="0.2">
      <c r="A45" s="16">
        <v>174</v>
      </c>
      <c r="B45" s="16" t="s">
        <v>369</v>
      </c>
      <c r="C45" s="16" t="s">
        <v>935</v>
      </c>
      <c r="D45" s="16" t="s">
        <v>910</v>
      </c>
      <c r="E45" s="16" t="s">
        <v>913</v>
      </c>
      <c r="F45" s="15">
        <f>(VLOOKUP($B45,Concentrations!$B$2:$V$308,7,0))*1000</f>
        <v>6.3584168541138105E-3</v>
      </c>
      <c r="G45" s="15">
        <f>(VLOOKUP($B45,Concentrations!$B$2:$V$308,8,0))*1000</f>
        <v>0.77509643451154897</v>
      </c>
      <c r="H45" s="15">
        <f>(VLOOKUP($B45,Concentrations!$B$2:$V$308,9,0))*1000</f>
        <v>0.42191695983322902</v>
      </c>
      <c r="I45" s="15">
        <f>(VLOOKUP($B45,Concentrations!$B$2:$V$308,10,0))*1000</f>
        <v>4.3325491137516407E-3</v>
      </c>
      <c r="J45" s="15">
        <f>(VLOOKUP($B45,Concentrations!$B$2:$V$308,11,0))*1000</f>
        <v>0.20558719589326999</v>
      </c>
      <c r="K45" s="15">
        <f>(VLOOKUP($B45,Concentrations!$B$2:$V$308,12,0))*1000</f>
        <v>-20.066542683716499</v>
      </c>
      <c r="L45" s="15">
        <f>(VLOOKUP($B45,Concentrations!$B$2:$V$308,13,0))*1000</f>
        <v>0.11121617340562399</v>
      </c>
      <c r="M45" s="15">
        <f>(VLOOKUP($B45,Concentrations!$B$2:$V$308,14,0))*1000</f>
        <v>0.44877646808141503</v>
      </c>
      <c r="N45" s="15">
        <f>(VLOOKUP($B45,Concentrations!$B$2:$V$308,15,0))*1000</f>
        <v>3.0878645186539501E-3</v>
      </c>
      <c r="O45" s="15">
        <f>(VLOOKUP($B45,Concentrations!$B$2:$V$308,16,0))*1000</f>
        <v>1.0610156677938201</v>
      </c>
      <c r="P45" s="15">
        <f>(VLOOKUP($B45,Concentrations!$B$2:$V$308,17,0))*1000</f>
        <v>0.62486308475224306</v>
      </c>
      <c r="Q45" s="15">
        <f>(VLOOKUP($B45,Concentrations!$B$2:$V$308,18,0))*1000</f>
        <v>2.1856039165063699</v>
      </c>
      <c r="R45" s="15">
        <f>(VLOOKUP($B45,Concentrations!$B$2:$V$308,19,0))*1000</f>
        <v>0.49213817873411597</v>
      </c>
      <c r="S45" s="15">
        <f>(VLOOKUP($B45,Concentrations!$B$2:$V$308,20,0))*1000</f>
        <v>0.54743995513579391</v>
      </c>
      <c r="T45" s="15">
        <f>(VLOOKUP($B45,Concentrations!$B$2:$V$308,21,0))*1000</f>
        <v>0.25957465223955001</v>
      </c>
    </row>
    <row r="46" spans="1:20" x14ac:dyDescent="0.2">
      <c r="A46" s="16">
        <v>175</v>
      </c>
      <c r="B46" s="16" t="s">
        <v>379</v>
      </c>
      <c r="C46" s="16" t="s">
        <v>934</v>
      </c>
      <c r="D46" s="16" t="s">
        <v>910</v>
      </c>
      <c r="E46" s="16" t="s">
        <v>913</v>
      </c>
      <c r="F46" s="15">
        <f>(VLOOKUP($B46,Concentrations!$B$2:$V$308,7,0))*1000</f>
        <v>4.0044988908810697E-2</v>
      </c>
      <c r="G46" s="15">
        <f>(VLOOKUP($B46,Concentrations!$B$2:$V$308,8,0))*1000</f>
        <v>0.42411256146201698</v>
      </c>
      <c r="H46" s="15">
        <f>(VLOOKUP($B46,Concentrations!$B$2:$V$308,9,0))*1000</f>
        <v>0.46683362019891</v>
      </c>
      <c r="I46" s="15">
        <f>(VLOOKUP($B46,Concentrations!$B$2:$V$308,10,0))*1000</f>
        <v>2.2297783965677599E-3</v>
      </c>
      <c r="J46" s="15">
        <f>(VLOOKUP($B46,Concentrations!$B$2:$V$308,11,0))*1000</f>
        <v>5.5384271611940802E-2</v>
      </c>
      <c r="K46" s="15">
        <f>(VLOOKUP($B46,Concentrations!$B$2:$V$308,12,0))*1000</f>
        <v>-20.987069145879701</v>
      </c>
      <c r="L46" s="15">
        <f>(VLOOKUP($B46,Concentrations!$B$2:$V$308,13,0))*1000</f>
        <v>0.24421358634085599</v>
      </c>
      <c r="M46" s="15">
        <f>(VLOOKUP($B46,Concentrations!$B$2:$V$308,14,0))*1000</f>
        <v>1.0423901122437602</v>
      </c>
      <c r="N46" s="15">
        <f>(VLOOKUP($B46,Concentrations!$B$2:$V$308,15,0))*1000</f>
        <v>1.1957650537373899E-2</v>
      </c>
      <c r="O46" s="15">
        <f>(VLOOKUP($B46,Concentrations!$B$2:$V$308,16,0))*1000</f>
        <v>-0.25994712115076901</v>
      </c>
      <c r="P46" s="15">
        <f>(VLOOKUP($B46,Concentrations!$B$2:$V$308,17,0))*1000</f>
        <v>2.5316227178629198</v>
      </c>
      <c r="Q46" s="15">
        <f>(VLOOKUP($B46,Concentrations!$B$2:$V$308,18,0))*1000</f>
        <v>3.3824131094938301</v>
      </c>
      <c r="R46" s="15">
        <f>(VLOOKUP($B46,Concentrations!$B$2:$V$308,19,0))*1000</f>
        <v>2.81467649355689</v>
      </c>
      <c r="S46" s="15">
        <f>(VLOOKUP($B46,Concentrations!$B$2:$V$308,20,0))*1000</f>
        <v>1.8781461625037299</v>
      </c>
      <c r="T46" s="15">
        <f>(VLOOKUP($B46,Concentrations!$B$2:$V$308,21,0))*1000</f>
        <v>0.22945321529670501</v>
      </c>
    </row>
    <row r="47" spans="1:20" x14ac:dyDescent="0.2">
      <c r="A47" s="16">
        <v>176</v>
      </c>
      <c r="B47" s="16" t="s">
        <v>382</v>
      </c>
      <c r="C47" s="16" t="s">
        <v>934</v>
      </c>
      <c r="D47" s="16" t="s">
        <v>910</v>
      </c>
      <c r="E47" s="16" t="s">
        <v>913</v>
      </c>
      <c r="F47" s="15">
        <f>(VLOOKUP($B47,Concentrations!$B$2:$V$308,7,0))*1000</f>
        <v>9.4722601886247593E-2</v>
      </c>
      <c r="G47" s="15">
        <f>(VLOOKUP($B47,Concentrations!$B$2:$V$308,8,0))*1000</f>
        <v>0.711461687499787</v>
      </c>
      <c r="H47" s="15">
        <f>(VLOOKUP($B47,Concentrations!$B$2:$V$308,9,0))*1000</f>
        <v>0.11086155861984</v>
      </c>
      <c r="I47" s="15">
        <f>(VLOOKUP($B47,Concentrations!$B$2:$V$308,10,0))*1000</f>
        <v>5.1510786818302597E-3</v>
      </c>
      <c r="J47" s="15">
        <f>(VLOOKUP($B47,Concentrations!$B$2:$V$308,11,0))*1000</f>
        <v>5.09783953368231E-2</v>
      </c>
      <c r="K47" s="15">
        <f>(VLOOKUP($B47,Concentrations!$B$2:$V$308,12,0))*1000</f>
        <v>-19.797858391089399</v>
      </c>
      <c r="L47" s="15">
        <f>(VLOOKUP($B47,Concentrations!$B$2:$V$308,13,0))*1000</f>
        <v>1.41038973172578E-3</v>
      </c>
      <c r="M47" s="15">
        <f>(VLOOKUP($B47,Concentrations!$B$2:$V$308,14,0))*1000</f>
        <v>4.2361178999703597</v>
      </c>
      <c r="N47" s="15">
        <f>(VLOOKUP($B47,Concentrations!$B$2:$V$308,15,0))*1000</f>
        <v>1.29501890104702E-2</v>
      </c>
      <c r="O47" s="15">
        <f>(VLOOKUP($B47,Concentrations!$B$2:$V$308,16,0))*1000</f>
        <v>-8.8520969301064095E-2</v>
      </c>
      <c r="P47" s="15">
        <f>(VLOOKUP($B47,Concentrations!$B$2:$V$308,17,0))*1000</f>
        <v>1.8161149736234401</v>
      </c>
      <c r="Q47" s="15">
        <f>(VLOOKUP($B47,Concentrations!$B$2:$V$308,18,0))*1000</f>
        <v>1.9254795960213098</v>
      </c>
      <c r="R47" s="15">
        <f>(VLOOKUP($B47,Concentrations!$B$2:$V$308,19,0))*1000</f>
        <v>0.67408450271762399</v>
      </c>
      <c r="S47" s="15">
        <f>(VLOOKUP($B47,Concentrations!$B$2:$V$308,20,0))*1000</f>
        <v>0.25053392144480502</v>
      </c>
      <c r="T47" s="15">
        <f>(VLOOKUP($B47,Concentrations!$B$2:$V$308,21,0))*1000</f>
        <v>0.22311778319876602</v>
      </c>
    </row>
    <row r="48" spans="1:20" x14ac:dyDescent="0.2">
      <c r="A48" s="16">
        <v>180</v>
      </c>
      <c r="B48" s="16" t="s">
        <v>392</v>
      </c>
      <c r="C48" s="16" t="s">
        <v>933</v>
      </c>
      <c r="D48" s="16" t="s">
        <v>910</v>
      </c>
      <c r="E48" s="16" t="s">
        <v>913</v>
      </c>
      <c r="F48" s="15">
        <f>(VLOOKUP($B48,Concentrations!$B$2:$V$308,7,0))*1000</f>
        <v>5.3152290186954899E-3</v>
      </c>
      <c r="G48" s="15">
        <f>(VLOOKUP($B48,Concentrations!$B$2:$V$308,8,0))*1000</f>
        <v>0.90889238458709598</v>
      </c>
      <c r="H48" s="15">
        <f>(VLOOKUP($B48,Concentrations!$B$2:$V$308,9,0))*1000</f>
        <v>0.49342564831106295</v>
      </c>
      <c r="I48" s="15">
        <f>(VLOOKUP($B48,Concentrations!$B$2:$V$308,10,0))*1000</f>
        <v>1.08666349654598E-3</v>
      </c>
      <c r="J48" s="15">
        <f>(VLOOKUP($B48,Concentrations!$B$2:$V$308,11,0))*1000</f>
        <v>0.20322193521891499</v>
      </c>
      <c r="K48" s="15">
        <f>(VLOOKUP($B48,Concentrations!$B$2:$V$308,12,0))*1000</f>
        <v>-20.1075388125807</v>
      </c>
      <c r="L48" s="15">
        <f>(VLOOKUP($B48,Concentrations!$B$2:$V$308,13,0))*1000</f>
        <v>-1.0943524964813799E-3</v>
      </c>
      <c r="M48" s="15">
        <f>(VLOOKUP($B48,Concentrations!$B$2:$V$308,14,0))*1000</f>
        <v>0.43431082635764201</v>
      </c>
      <c r="N48" s="15">
        <f>(VLOOKUP($B48,Concentrations!$B$2:$V$308,15,0))*1000</f>
        <v>1.85901936562417E-3</v>
      </c>
      <c r="O48" s="15">
        <f>(VLOOKUP($B48,Concentrations!$B$2:$V$308,16,0))*1000</f>
        <v>2.0116414902129001</v>
      </c>
      <c r="P48" s="15">
        <f>(VLOOKUP($B48,Concentrations!$B$2:$V$308,17,0))*1000</f>
        <v>0.66986553771981905</v>
      </c>
      <c r="Q48" s="15">
        <f>(VLOOKUP($B48,Concentrations!$B$2:$V$308,18,0))*1000</f>
        <v>0.69713013872295604</v>
      </c>
      <c r="R48" s="15">
        <f>(VLOOKUP($B48,Concentrations!$B$2:$V$308,19,0))*1000</f>
        <v>0.55451727717106192</v>
      </c>
      <c r="S48" s="15">
        <f>(VLOOKUP($B48,Concentrations!$B$2:$V$308,20,0))*1000</f>
        <v>0.54182050932755699</v>
      </c>
      <c r="T48" s="15">
        <f>(VLOOKUP($B48,Concentrations!$B$2:$V$308,21,0))*1000</f>
        <v>0.29706485566630203</v>
      </c>
    </row>
    <row r="49" spans="1:20" x14ac:dyDescent="0.2">
      <c r="A49" s="16">
        <v>181</v>
      </c>
      <c r="B49" s="16" t="s">
        <v>395</v>
      </c>
      <c r="C49" s="16" t="s">
        <v>933</v>
      </c>
      <c r="D49" s="16" t="s">
        <v>910</v>
      </c>
      <c r="E49" s="16" t="s">
        <v>913</v>
      </c>
      <c r="F49" s="15">
        <f>(VLOOKUP($B49,Concentrations!$B$2:$V$308,7,0))*1000</f>
        <v>3.55401394509383E-3</v>
      </c>
      <c r="G49" s="15">
        <f>(VLOOKUP($B49,Concentrations!$B$2:$V$308,8,0))*1000</f>
        <v>0.28179911607938601</v>
      </c>
      <c r="H49" s="15">
        <f>(VLOOKUP($B49,Concentrations!$B$2:$V$308,9,0))*1000</f>
        <v>3.3835906072089604E-2</v>
      </c>
      <c r="I49" s="15">
        <f>(VLOOKUP($B49,Concentrations!$B$2:$V$308,10,0))*1000</f>
        <v>2.6954922760674196E-3</v>
      </c>
      <c r="J49" s="15">
        <f>(VLOOKUP($B49,Concentrations!$B$2:$V$308,11,0))*1000</f>
        <v>0.193661383075032</v>
      </c>
      <c r="K49" s="15">
        <f>(VLOOKUP($B49,Concentrations!$B$2:$V$308,12,0))*1000</f>
        <v>-20.9278113593796</v>
      </c>
      <c r="L49" s="15">
        <f>(VLOOKUP($B49,Concentrations!$B$2:$V$308,13,0))*1000</f>
        <v>-1.18766763211152E-2</v>
      </c>
      <c r="M49" s="15">
        <f>(VLOOKUP($B49,Concentrations!$B$2:$V$308,14,0))*1000</f>
        <v>-1.62829110008758E-2</v>
      </c>
      <c r="N49" s="15">
        <f>(VLOOKUP($B49,Concentrations!$B$2:$V$308,15,0))*1000</f>
        <v>7.4045645532534504E-4</v>
      </c>
      <c r="O49" s="15">
        <f>(VLOOKUP($B49,Concentrations!$B$2:$V$308,16,0))*1000</f>
        <v>-0.20931009963074801</v>
      </c>
      <c r="P49" s="15">
        <f>(VLOOKUP($B49,Concentrations!$B$2:$V$308,17,0))*1000</f>
        <v>2.6476002532828202</v>
      </c>
      <c r="Q49" s="15">
        <f>(VLOOKUP($B49,Concentrations!$B$2:$V$308,18,0))*1000</f>
        <v>0.23912765091034299</v>
      </c>
      <c r="R49" s="15">
        <f>(VLOOKUP($B49,Concentrations!$B$2:$V$308,19,0))*1000</f>
        <v>1.34940703841839</v>
      </c>
      <c r="S49" s="15">
        <f>(VLOOKUP($B49,Concentrations!$B$2:$V$308,20,0))*1000</f>
        <v>5.8262234544989001E-2</v>
      </c>
      <c r="T49" s="15">
        <f>(VLOOKUP($B49,Concentrations!$B$2:$V$308,21,0))*1000</f>
        <v>7.4268095821670696E-2</v>
      </c>
    </row>
    <row r="50" spans="1:20" x14ac:dyDescent="0.2">
      <c r="A50" s="16">
        <v>185</v>
      </c>
      <c r="B50" s="16" t="s">
        <v>398</v>
      </c>
      <c r="C50" s="16" t="s">
        <v>932</v>
      </c>
      <c r="D50" s="16" t="s">
        <v>910</v>
      </c>
      <c r="E50" s="16" t="s">
        <v>913</v>
      </c>
      <c r="F50" s="15">
        <f>(VLOOKUP($B50,Concentrations!$B$2:$V$308,7,0))*1000</f>
        <v>-3.8791069603638902E-3</v>
      </c>
      <c r="G50" s="15">
        <f>(VLOOKUP($B50,Concentrations!$B$2:$V$308,8,0))*1000</f>
        <v>0.37336895628309602</v>
      </c>
      <c r="H50" s="15">
        <f>(VLOOKUP($B50,Concentrations!$B$2:$V$308,9,0))*1000</f>
        <v>0.11804756097670301</v>
      </c>
      <c r="I50" s="15">
        <f>(VLOOKUP($B50,Concentrations!$B$2:$V$308,10,0))*1000</f>
        <v>1.7217271858075301E-3</v>
      </c>
      <c r="J50" s="15">
        <f>(VLOOKUP($B50,Concentrations!$B$2:$V$308,11,0))*1000</f>
        <v>0.18639775547747101</v>
      </c>
      <c r="K50" s="15">
        <f>(VLOOKUP($B50,Concentrations!$B$2:$V$308,12,0))*1000</f>
        <v>-20.525581471852302</v>
      </c>
      <c r="L50" s="15">
        <f>(VLOOKUP($B50,Concentrations!$B$2:$V$308,13,0))*1000</f>
        <v>-3.5121669999197497E-2</v>
      </c>
      <c r="M50" s="15">
        <f>(VLOOKUP($B50,Concentrations!$B$2:$V$308,14,0))*1000</f>
        <v>-6.0253658486029496E-2</v>
      </c>
      <c r="N50" s="15">
        <f>(VLOOKUP($B50,Concentrations!$B$2:$V$308,15,0))*1000</f>
        <v>7.2470204384071201E-4</v>
      </c>
      <c r="O50" s="15">
        <f>(VLOOKUP($B50,Concentrations!$B$2:$V$308,16,0))*1000</f>
        <v>0.94409132587696509</v>
      </c>
      <c r="P50" s="15">
        <f>(VLOOKUP($B50,Concentrations!$B$2:$V$308,17,0))*1000</f>
        <v>3.2391617239212303</v>
      </c>
      <c r="Q50" s="15">
        <f>(VLOOKUP($B50,Concentrations!$B$2:$V$308,18,0))*1000</f>
        <v>0.74686301278679001</v>
      </c>
      <c r="R50" s="15">
        <f>(VLOOKUP($B50,Concentrations!$B$2:$V$308,19,0))*1000</f>
        <v>2.6424628916846601E-2</v>
      </c>
      <c r="S50" s="15">
        <f>(VLOOKUP($B50,Concentrations!$B$2:$V$308,20,0))*1000</f>
        <v>0.43806430294512499</v>
      </c>
      <c r="T50" s="15">
        <f>(VLOOKUP($B50,Concentrations!$B$2:$V$308,21,0))*1000</f>
        <v>0.267883599922489</v>
      </c>
    </row>
    <row r="51" spans="1:20" x14ac:dyDescent="0.2">
      <c r="A51" s="16">
        <v>186</v>
      </c>
      <c r="B51" s="16" t="s">
        <v>401</v>
      </c>
      <c r="C51" s="16" t="s">
        <v>932</v>
      </c>
      <c r="D51" s="16" t="s">
        <v>910</v>
      </c>
      <c r="E51" s="16" t="s">
        <v>913</v>
      </c>
      <c r="F51" s="15">
        <f>(VLOOKUP($B51,Concentrations!$B$2:$V$308,7,0))*1000</f>
        <v>2.0453110701896902E-2</v>
      </c>
      <c r="G51" s="15">
        <f>(VLOOKUP($B51,Concentrations!$B$2:$V$308,8,0))*1000</f>
        <v>0.31080217097834101</v>
      </c>
      <c r="H51" s="15">
        <f>(VLOOKUP($B51,Concentrations!$B$2:$V$308,9,0))*1000</f>
        <v>5.6112648492450505E-2</v>
      </c>
      <c r="I51" s="15">
        <f>(VLOOKUP($B51,Concentrations!$B$2:$V$308,10,0))*1000</f>
        <v>1.80640244566623E-3</v>
      </c>
      <c r="J51" s="15">
        <f>(VLOOKUP($B51,Concentrations!$B$2:$V$308,11,0))*1000</f>
        <v>0.141848287712701</v>
      </c>
      <c r="K51" s="15">
        <f>(VLOOKUP($B51,Concentrations!$B$2:$V$308,12,0))*1000</f>
        <v>-20.670161742520399</v>
      </c>
      <c r="L51" s="15">
        <f>(VLOOKUP($B51,Concentrations!$B$2:$V$308,13,0))*1000</f>
        <v>0.40189655863072704</v>
      </c>
      <c r="M51" s="15">
        <f>(VLOOKUP($B51,Concentrations!$B$2:$V$308,14,0))*1000</f>
        <v>5.6410797275621906E-2</v>
      </c>
      <c r="N51" s="15">
        <f>(VLOOKUP($B51,Concentrations!$B$2:$V$308,15,0))*1000</f>
        <v>5.0886797523559896E-3</v>
      </c>
      <c r="O51" s="15">
        <f>(VLOOKUP($B51,Concentrations!$B$2:$V$308,16,0))*1000</f>
        <v>-0.109422160904074</v>
      </c>
      <c r="P51" s="15">
        <f>(VLOOKUP($B51,Concentrations!$B$2:$V$308,17,0))*1000</f>
        <v>2.84733561984876</v>
      </c>
      <c r="Q51" s="15">
        <f>(VLOOKUP($B51,Concentrations!$B$2:$V$308,18,0))*1000</f>
        <v>1.3690821725306399</v>
      </c>
      <c r="R51" s="15">
        <f>(VLOOKUP($B51,Concentrations!$B$2:$V$308,19,0))*1000</f>
        <v>1.3809593436609999</v>
      </c>
      <c r="S51" s="15">
        <f>(VLOOKUP($B51,Concentrations!$B$2:$V$308,20,0))*1000</f>
        <v>6.5325906667138403E-2</v>
      </c>
      <c r="T51" s="15">
        <f>(VLOOKUP($B51,Concentrations!$B$2:$V$308,21,0))*1000</f>
        <v>9.4182099460426202E-2</v>
      </c>
    </row>
    <row r="52" spans="1:20" x14ac:dyDescent="0.2">
      <c r="A52" s="16">
        <v>187</v>
      </c>
      <c r="B52" s="16" t="s">
        <v>404</v>
      </c>
      <c r="C52" s="16" t="s">
        <v>932</v>
      </c>
      <c r="D52" s="16" t="s">
        <v>910</v>
      </c>
      <c r="E52" s="16" t="s">
        <v>913</v>
      </c>
      <c r="F52" s="15">
        <f>(VLOOKUP($B52,Concentrations!$B$2:$V$308,7,0))*1000</f>
        <v>2.81804021707102E-2</v>
      </c>
      <c r="G52" s="15">
        <f>(VLOOKUP($B52,Concentrations!$B$2:$V$308,8,0))*1000</f>
        <v>1.7094976835264899</v>
      </c>
      <c r="H52" s="15">
        <f>(VLOOKUP($B52,Concentrations!$B$2:$V$308,9,0))*1000</f>
        <v>0.182363002343671</v>
      </c>
      <c r="I52" s="15">
        <f>(VLOOKUP($B52,Concentrations!$B$2:$V$308,10,0))*1000</f>
        <v>1.1318299035812E-2</v>
      </c>
      <c r="J52" s="15">
        <f>(VLOOKUP($B52,Concentrations!$B$2:$V$308,11,0))*1000</f>
        <v>1.4496128760135001E-2</v>
      </c>
      <c r="K52" s="15">
        <f>(VLOOKUP($B52,Concentrations!$B$2:$V$308,12,0))*1000</f>
        <v>-20.080630372979499</v>
      </c>
      <c r="L52" s="15">
        <f>(VLOOKUP($B52,Concentrations!$B$2:$V$308,13,0))*1000</f>
        <v>-9.8870371665163402E-3</v>
      </c>
      <c r="M52" s="15">
        <f>(VLOOKUP($B52,Concentrations!$B$2:$V$308,14,0))*1000</f>
        <v>0.38217553032526402</v>
      </c>
      <c r="N52" s="15">
        <f>(VLOOKUP($B52,Concentrations!$B$2:$V$308,15,0))*1000</f>
        <v>1.4194802676385801E-2</v>
      </c>
      <c r="O52" s="15">
        <f>(VLOOKUP($B52,Concentrations!$B$2:$V$308,16,0))*1000</f>
        <v>1.6620354532316699</v>
      </c>
      <c r="P52" s="15">
        <f>(VLOOKUP($B52,Concentrations!$B$2:$V$308,17,0))*1000</f>
        <v>0.76921858180779901</v>
      </c>
      <c r="Q52" s="15">
        <f>(VLOOKUP($B52,Concentrations!$B$2:$V$308,18,0))*1000</f>
        <v>0.53812415785326395</v>
      </c>
      <c r="R52" s="15">
        <f>(VLOOKUP($B52,Concentrations!$B$2:$V$308,19,0))*1000</f>
        <v>2.9036409383974098</v>
      </c>
      <c r="S52" s="15">
        <f>(VLOOKUP($B52,Concentrations!$B$2:$V$308,20,0))*1000</f>
        <v>5.9166248496797005</v>
      </c>
      <c r="T52" s="15">
        <f>(VLOOKUP($B52,Concentrations!$B$2:$V$308,21,0))*1000</f>
        <v>0.55437981601852004</v>
      </c>
    </row>
    <row r="53" spans="1:20" x14ac:dyDescent="0.2">
      <c r="A53" s="16">
        <v>191</v>
      </c>
      <c r="B53" s="17" t="s">
        <v>931</v>
      </c>
      <c r="C53" s="16" t="s">
        <v>932</v>
      </c>
      <c r="D53" s="16" t="s">
        <v>910</v>
      </c>
      <c r="E53" s="16" t="s">
        <v>911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1:20" x14ac:dyDescent="0.2">
      <c r="A54" s="16">
        <v>232</v>
      </c>
      <c r="B54" s="16" t="s">
        <v>437</v>
      </c>
      <c r="C54" s="16" t="s">
        <v>927</v>
      </c>
      <c r="D54" s="16" t="s">
        <v>929</v>
      </c>
      <c r="E54" s="16" t="s">
        <v>930</v>
      </c>
      <c r="F54" s="15">
        <f>(VLOOKUP($B54,Concentrations!$B$2:$V$308,7,0))*1000</f>
        <v>-2.9427848764683202E-3</v>
      </c>
      <c r="G54" s="15">
        <f>(VLOOKUP($B54,Concentrations!$B$2:$V$308,8,0))*1000</f>
        <v>0.68643181767445804</v>
      </c>
      <c r="H54" s="15">
        <f>(VLOOKUP($B54,Concentrations!$B$2:$V$308,9,0))*1000</f>
        <v>3.3451932757002201E-2</v>
      </c>
      <c r="I54" s="15">
        <f>(VLOOKUP($B54,Concentrations!$B$2:$V$308,10,0))*1000</f>
        <v>2.8825476975555801E-4</v>
      </c>
      <c r="J54" s="15">
        <f>(VLOOKUP($B54,Concentrations!$B$2:$V$308,11,0))*1000</f>
        <v>0.10170396596848499</v>
      </c>
      <c r="K54" s="15">
        <f>(VLOOKUP($B54,Concentrations!$B$2:$V$308,12,0))*1000</f>
        <v>-27.583770016945401</v>
      </c>
      <c r="L54" s="15">
        <f>(VLOOKUP($B54,Concentrations!$B$2:$V$308,13,0))*1000</f>
        <v>4.23768507081538E-2</v>
      </c>
      <c r="M54" s="15">
        <f>(VLOOKUP($B54,Concentrations!$B$2:$V$308,14,0))*1000</f>
        <v>0.9494765513887149</v>
      </c>
      <c r="N54" s="15">
        <f>(VLOOKUP($B54,Concentrations!$B$2:$V$308,15,0))*1000</f>
        <v>2.4207286507732799E-3</v>
      </c>
      <c r="O54" s="15">
        <f>(VLOOKUP($B54,Concentrations!$B$2:$V$308,16,0))*1000</f>
        <v>-0.20648527239223499</v>
      </c>
      <c r="P54" s="15">
        <f>(VLOOKUP($B54,Concentrations!$B$2:$V$308,17,0))*1000</f>
        <v>1.6770639678107599</v>
      </c>
      <c r="Q54" s="15">
        <f>(VLOOKUP($B54,Concentrations!$B$2:$V$308,18,0))*1000</f>
        <v>0.77499207472863096</v>
      </c>
      <c r="R54" s="15">
        <f>(VLOOKUP($B54,Concentrations!$B$2:$V$308,19,0))*1000</f>
        <v>3.2106882319046501E-2</v>
      </c>
      <c r="S54" s="15">
        <f>(VLOOKUP($B54,Concentrations!$B$2:$V$308,20,0))*1000</f>
        <v>0.18538279025854798</v>
      </c>
      <c r="T54" s="15">
        <f>(VLOOKUP($B54,Concentrations!$B$2:$V$308,21,0))*1000</f>
        <v>7.3381842780034595E-2</v>
      </c>
    </row>
    <row r="55" spans="1:20" x14ac:dyDescent="0.2">
      <c r="A55" s="16">
        <v>233</v>
      </c>
      <c r="B55" s="16" t="s">
        <v>440</v>
      </c>
      <c r="C55" s="16" t="s">
        <v>927</v>
      </c>
      <c r="D55" s="16" t="s">
        <v>910</v>
      </c>
      <c r="E55" s="16" t="s">
        <v>913</v>
      </c>
      <c r="F55" s="15">
        <f>(VLOOKUP($B55,Concentrations!$B$2:$V$308,7,0))*1000</f>
        <v>-1.87936346637963E-3</v>
      </c>
      <c r="G55" s="15">
        <f>(VLOOKUP($B55,Concentrations!$B$2:$V$308,8,0))*1000</f>
        <v>2.5737618366886799</v>
      </c>
      <c r="H55" s="15">
        <f>(VLOOKUP($B55,Concentrations!$B$2:$V$308,9,0))*1000</f>
        <v>9.8318970775850903E-2</v>
      </c>
      <c r="I55" s="15">
        <f>(VLOOKUP($B55,Concentrations!$B$2:$V$308,10,0))*1000</f>
        <v>1.04924783565489E-3</v>
      </c>
      <c r="J55" s="15">
        <f>(VLOOKUP($B55,Concentrations!$B$2:$V$308,11,0))*1000</f>
        <v>3.3751772800478801E-2</v>
      </c>
      <c r="K55" s="15">
        <f>(VLOOKUP($B55,Concentrations!$B$2:$V$308,12,0))*1000</f>
        <v>-27.7839149574983</v>
      </c>
      <c r="L55" s="15">
        <f>(VLOOKUP($B55,Concentrations!$B$2:$V$308,13,0))*1000</f>
        <v>0.197235195668932</v>
      </c>
      <c r="M55" s="15">
        <f>(VLOOKUP($B55,Concentrations!$B$2:$V$308,14,0))*1000</f>
        <v>0.78830965706936995</v>
      </c>
      <c r="N55" s="15">
        <f>(VLOOKUP($B55,Concentrations!$B$2:$V$308,15,0))*1000</f>
        <v>4.1519693231263201E-3</v>
      </c>
      <c r="O55" s="15">
        <f>(VLOOKUP($B55,Concentrations!$B$2:$V$308,16,0))*1000</f>
        <v>0.123651353432396</v>
      </c>
      <c r="P55" s="15">
        <f>(VLOOKUP($B55,Concentrations!$B$2:$V$308,17,0))*1000</f>
        <v>1.8758404709393499</v>
      </c>
      <c r="Q55" s="15">
        <f>(VLOOKUP($B55,Concentrations!$B$2:$V$308,18,0))*1000</f>
        <v>4.20044418622403</v>
      </c>
      <c r="R55" s="15">
        <f>(VLOOKUP($B55,Concentrations!$B$2:$V$308,19,0))*1000</f>
        <v>7.9105640398000193E-2</v>
      </c>
      <c r="S55" s="15">
        <f>(VLOOKUP($B55,Concentrations!$B$2:$V$308,20,0))*1000</f>
        <v>0.30811397895492398</v>
      </c>
      <c r="T55" s="15">
        <f>(VLOOKUP($B55,Concentrations!$B$2:$V$308,21,0))*1000</f>
        <v>0.21145671304892702</v>
      </c>
    </row>
    <row r="56" spans="1:20" x14ac:dyDescent="0.2">
      <c r="A56" s="16">
        <v>247</v>
      </c>
      <c r="B56" s="16" t="s">
        <v>484</v>
      </c>
      <c r="C56" s="16" t="s">
        <v>928</v>
      </c>
      <c r="D56" s="16" t="s">
        <v>910</v>
      </c>
      <c r="E56" s="16" t="s">
        <v>913</v>
      </c>
      <c r="F56" s="15">
        <f>(VLOOKUP($B56,Concentrations!$B$2:$V$308,7,0))*1000</f>
        <v>-7.9796770478910411E-3</v>
      </c>
      <c r="G56" s="15">
        <f>(VLOOKUP($B56,Concentrations!$B$2:$V$308,8,0))*1000</f>
        <v>0.22564356581780801</v>
      </c>
      <c r="H56" s="15">
        <f>(VLOOKUP($B56,Concentrations!$B$2:$V$308,9,0))*1000</f>
        <v>1.3934118050285601E-2</v>
      </c>
      <c r="I56" s="15">
        <f>(VLOOKUP($B56,Concentrations!$B$2:$V$308,10,0))*1000</f>
        <v>4.8426805100538502E-4</v>
      </c>
      <c r="J56" s="15">
        <f>(VLOOKUP($B56,Concentrations!$B$2:$V$308,11,0))*1000</f>
        <v>8.556761527798969E-3</v>
      </c>
      <c r="K56" s="15">
        <f>(VLOOKUP($B56,Concentrations!$B$2:$V$308,12,0))*1000</f>
        <v>-28.479334842483503</v>
      </c>
      <c r="L56" s="15">
        <f>(VLOOKUP($B56,Concentrations!$B$2:$V$308,13,0))*1000</f>
        <v>2.5124437798082599E-2</v>
      </c>
      <c r="M56" s="15">
        <f>(VLOOKUP($B56,Concentrations!$B$2:$V$308,14,0))*1000</f>
        <v>7.5587227859930203E-2</v>
      </c>
      <c r="N56" s="15">
        <f>(VLOOKUP($B56,Concentrations!$B$2:$V$308,15,0))*1000</f>
        <v>3.1851717846212301E-3</v>
      </c>
      <c r="O56" s="15">
        <f>(VLOOKUP($B56,Concentrations!$B$2:$V$308,16,0))*1000</f>
        <v>-0.20660929279687801</v>
      </c>
      <c r="P56" s="15">
        <f>(VLOOKUP($B56,Concentrations!$B$2:$V$308,17,0))*1000</f>
        <v>0.57546816371229403</v>
      </c>
      <c r="Q56" s="15">
        <f>(VLOOKUP($B56,Concentrations!$B$2:$V$308,18,0))*1000</f>
        <v>0.54740197301979399</v>
      </c>
      <c r="R56" s="15">
        <f>(VLOOKUP($B56,Concentrations!$B$2:$V$308,19,0))*1000</f>
        <v>0.57371429188825007</v>
      </c>
      <c r="S56" s="15">
        <f>(VLOOKUP($B56,Concentrations!$B$2:$V$308,20,0))*1000</f>
        <v>0.97285215573920403</v>
      </c>
      <c r="T56" s="15">
        <f>(VLOOKUP($B56,Concentrations!$B$2:$V$308,21,0))*1000</f>
        <v>0.177551458804794</v>
      </c>
    </row>
    <row r="57" spans="1:20" x14ac:dyDescent="0.2">
      <c r="A57" s="16">
        <v>250</v>
      </c>
      <c r="B57" s="16" t="s">
        <v>487</v>
      </c>
      <c r="C57" s="16" t="s">
        <v>926</v>
      </c>
      <c r="D57" s="16" t="s">
        <v>910</v>
      </c>
      <c r="E57" s="16" t="s">
        <v>913</v>
      </c>
      <c r="F57" s="15">
        <f>(VLOOKUP($B57,Concentrations!$B$2:$V$308,7,0))*1000</f>
        <v>-7.54997008704215E-3</v>
      </c>
      <c r="G57" s="15">
        <f>(VLOOKUP($B57,Concentrations!$B$2:$V$308,8,0))*1000</f>
        <v>0.37633990150128199</v>
      </c>
      <c r="H57" s="15">
        <f>(VLOOKUP($B57,Concentrations!$B$2:$V$308,9,0))*1000</f>
        <v>8.0958235125601602E-2</v>
      </c>
      <c r="I57" s="15">
        <f>(VLOOKUP($B57,Concentrations!$B$2:$V$308,10,0))*1000</f>
        <v>2.6519435713884102E-4</v>
      </c>
      <c r="J57" s="15">
        <f>(VLOOKUP($B57,Concentrations!$B$2:$V$308,11,0))*1000</f>
        <v>0.15278879385642599</v>
      </c>
      <c r="K57" s="15">
        <f>(VLOOKUP($B57,Concentrations!$B$2:$V$308,12,0))*1000</f>
        <v>-28.181102555504999</v>
      </c>
      <c r="L57" s="15">
        <f>(VLOOKUP($B57,Concentrations!$B$2:$V$308,13,0))*1000</f>
        <v>4.3398263773741598E-2</v>
      </c>
      <c r="M57" s="15">
        <f>(VLOOKUP($B57,Concentrations!$B$2:$V$308,14,0))*1000</f>
        <v>5.0966509137280305E-2</v>
      </c>
      <c r="N57" s="15">
        <f>(VLOOKUP($B57,Concentrations!$B$2:$V$308,15,0))*1000</f>
        <v>2.5856084491492899E-3</v>
      </c>
      <c r="O57" s="15">
        <f>(VLOOKUP($B57,Concentrations!$B$2:$V$308,16,0))*1000</f>
        <v>0.85834110558707999</v>
      </c>
      <c r="P57" s="15">
        <f>(VLOOKUP($B57,Concentrations!$B$2:$V$308,17,0))*1000</f>
        <v>3.4016204741060196</v>
      </c>
      <c r="Q57" s="15">
        <f>(VLOOKUP($B57,Concentrations!$B$2:$V$308,18,0))*1000</f>
        <v>0.88822087643283298</v>
      </c>
      <c r="R57" s="15">
        <f>(VLOOKUP($B57,Concentrations!$B$2:$V$308,19,0))*1000</f>
        <v>3.2511620944166798E-2</v>
      </c>
      <c r="S57" s="15">
        <f>(VLOOKUP($B57,Concentrations!$B$2:$V$308,20,0))*1000</f>
        <v>0.32630453058244496</v>
      </c>
      <c r="T57" s="15">
        <f>(VLOOKUP($B57,Concentrations!$B$2:$V$308,21,0))*1000</f>
        <v>0.239416991960713</v>
      </c>
    </row>
    <row r="58" spans="1:20" x14ac:dyDescent="0.2">
      <c r="A58" s="16">
        <v>251</v>
      </c>
      <c r="B58" s="16" t="s">
        <v>490</v>
      </c>
      <c r="C58" s="16" t="s">
        <v>926</v>
      </c>
      <c r="D58" s="16" t="s">
        <v>910</v>
      </c>
      <c r="E58" s="16" t="s">
        <v>913</v>
      </c>
      <c r="F58" s="15">
        <f>(VLOOKUP($B58,Concentrations!$B$2:$V$308,7,0))*1000</f>
        <v>-3.4731308544930397E-3</v>
      </c>
      <c r="G58" s="15">
        <f>(VLOOKUP($B58,Concentrations!$B$2:$V$308,8,0))*1000</f>
        <v>0.78723363143967406</v>
      </c>
      <c r="H58" s="15">
        <f>(VLOOKUP($B58,Concentrations!$B$2:$V$308,9,0))*1000</f>
        <v>0.33963632793978998</v>
      </c>
      <c r="I58" s="15">
        <f>(VLOOKUP($B58,Concentrations!$B$2:$V$308,10,0))*1000</f>
        <v>-1.0953670364349701E-3</v>
      </c>
      <c r="J58" s="15">
        <f>(VLOOKUP($B58,Concentrations!$B$2:$V$308,11,0))*1000</f>
        <v>0.15760752181767901</v>
      </c>
      <c r="K58" s="15">
        <f>(VLOOKUP($B58,Concentrations!$B$2:$V$308,12,0))*1000</f>
        <v>-28.690779638172298</v>
      </c>
      <c r="L58" s="15">
        <f>(VLOOKUP($B58,Concentrations!$B$2:$V$308,13,0))*1000</f>
        <v>2.2335441590947899E-2</v>
      </c>
      <c r="M58" s="15">
        <f>(VLOOKUP($B58,Concentrations!$B$2:$V$308,14,0))*1000</f>
        <v>0.15386242741147099</v>
      </c>
      <c r="N58" s="15">
        <f>(VLOOKUP($B58,Concentrations!$B$2:$V$308,15,0))*1000</f>
        <v>2.1883981081541101E-3</v>
      </c>
      <c r="O58" s="15">
        <f>(VLOOKUP($B58,Concentrations!$B$2:$V$308,16,0))*1000</f>
        <v>0.40344384834803704</v>
      </c>
      <c r="P58" s="15">
        <f>(VLOOKUP($B58,Concentrations!$B$2:$V$308,17,0))*1000</f>
        <v>0.144126816211882</v>
      </c>
      <c r="Q58" s="15">
        <f>(VLOOKUP($B58,Concentrations!$B$2:$V$308,18,0))*1000</f>
        <v>13.329554137550101</v>
      </c>
      <c r="R58" s="15">
        <f>(VLOOKUP($B58,Concentrations!$B$2:$V$308,19,0))*1000</f>
        <v>0.54329648153603494</v>
      </c>
      <c r="S58" s="15">
        <f>(VLOOKUP($B58,Concentrations!$B$2:$V$308,20,0))*1000</f>
        <v>0.40637196066831499</v>
      </c>
      <c r="T58" s="15">
        <f>(VLOOKUP($B58,Concentrations!$B$2:$V$308,21,0))*1000</f>
        <v>0.212216497681677</v>
      </c>
    </row>
    <row r="59" spans="1:20" x14ac:dyDescent="0.2">
      <c r="A59" s="16">
        <v>264</v>
      </c>
      <c r="B59" s="16" t="s">
        <v>518</v>
      </c>
      <c r="C59" s="16" t="s">
        <v>909</v>
      </c>
      <c r="D59" s="16" t="s">
        <v>910</v>
      </c>
      <c r="E59" s="16" t="s">
        <v>911</v>
      </c>
      <c r="F59" s="15">
        <f>(VLOOKUP($B59,Concentrations!$B$2:$V$308,7,0))*1000</f>
        <v>-3.30570979866739E-3</v>
      </c>
      <c r="G59" s="15">
        <f>(VLOOKUP($B59,Concentrations!$B$2:$V$308,8,0))*1000</f>
        <v>0.40973147778229502</v>
      </c>
      <c r="H59" s="15">
        <f>(VLOOKUP($B59,Concentrations!$B$2:$V$308,9,0))*1000</f>
        <v>0.127447448912511</v>
      </c>
      <c r="I59" s="15">
        <f>(VLOOKUP($B59,Concentrations!$B$2:$V$308,10,0))*1000</f>
        <v>-2.4466156660347201E-4</v>
      </c>
      <c r="J59" s="15">
        <f>(VLOOKUP($B59,Concentrations!$B$2:$V$308,11,0))*1000</f>
        <v>-1.4148656301272802E-3</v>
      </c>
      <c r="K59" s="15">
        <f>(VLOOKUP($B59,Concentrations!$B$2:$V$308,12,0))*1000</f>
        <v>-22.884108997493698</v>
      </c>
      <c r="L59" s="15">
        <f>(VLOOKUP($B59,Concentrations!$B$2:$V$308,13,0))*1000</f>
        <v>0.28189427606884704</v>
      </c>
      <c r="M59" s="15">
        <f>(VLOOKUP($B59,Concentrations!$B$2:$V$308,14,0))*1000</f>
        <v>0.815931786796536</v>
      </c>
      <c r="N59" s="15">
        <f>(VLOOKUP($B59,Concentrations!$B$2:$V$308,15,0))*1000</f>
        <v>5.7485666392567102E-3</v>
      </c>
      <c r="O59" s="15">
        <f>(VLOOKUP($B59,Concentrations!$B$2:$V$308,16,0))*1000</f>
        <v>0.190782809594915</v>
      </c>
      <c r="P59" s="15">
        <f>(VLOOKUP($B59,Concentrations!$B$2:$V$308,17,0))*1000</f>
        <v>-12.662306885614399</v>
      </c>
      <c r="Q59" s="15">
        <f>(VLOOKUP($B59,Concentrations!$B$2:$V$308,18,0))*1000</f>
        <v>3.4626279503136601</v>
      </c>
      <c r="R59" s="15">
        <f>(VLOOKUP($B59,Concentrations!$B$2:$V$308,19,0))*1000</f>
        <v>0.177203111938776</v>
      </c>
      <c r="S59" s="15">
        <f>(VLOOKUP($B59,Concentrations!$B$2:$V$308,20,0))*1000</f>
        <v>5.6045127858235802E-2</v>
      </c>
      <c r="T59" s="15">
        <f>(VLOOKUP($B59,Concentrations!$B$2:$V$308,21,0))*1000</f>
        <v>0.210045879908099</v>
      </c>
    </row>
    <row r="60" spans="1:20" x14ac:dyDescent="0.2">
      <c r="A60" s="16">
        <v>265</v>
      </c>
      <c r="B60" s="16" t="s">
        <v>521</v>
      </c>
      <c r="C60" s="16" t="s">
        <v>909</v>
      </c>
      <c r="D60" s="16" t="s">
        <v>910</v>
      </c>
      <c r="E60" s="16" t="s">
        <v>913</v>
      </c>
      <c r="F60" s="15">
        <f>(VLOOKUP($B60,Concentrations!$B$2:$V$308,7,0))*1000</f>
        <v>-5.5863119967102101E-3</v>
      </c>
      <c r="G60" s="15">
        <f>(VLOOKUP($B60,Concentrations!$B$2:$V$308,8,0))*1000</f>
        <v>0.411111451924287</v>
      </c>
      <c r="H60" s="15">
        <f>(VLOOKUP($B60,Concentrations!$B$2:$V$308,9,0))*1000</f>
        <v>0.10356853486531301</v>
      </c>
      <c r="I60" s="15">
        <f>(VLOOKUP($B60,Concentrations!$B$2:$V$308,10,0))*1000</f>
        <v>4.0776913283862297E-5</v>
      </c>
      <c r="J60" s="15">
        <f>(VLOOKUP($B60,Concentrations!$B$2:$V$308,11,0))*1000</f>
        <v>-6.7731365130266697E-3</v>
      </c>
      <c r="K60" s="15">
        <f>(VLOOKUP($B60,Concentrations!$B$2:$V$308,12,0))*1000</f>
        <v>-22.885328722698201</v>
      </c>
      <c r="L60" s="15">
        <f>(VLOOKUP($B60,Concentrations!$B$2:$V$308,13,0))*1000</f>
        <v>0.24661150721870501</v>
      </c>
      <c r="M60" s="15">
        <f>(VLOOKUP($B60,Concentrations!$B$2:$V$308,14,0))*1000</f>
        <v>0.70469494567069102</v>
      </c>
      <c r="N60" s="15">
        <f>(VLOOKUP($B60,Concentrations!$B$2:$V$308,15,0))*1000</f>
        <v>5.3873159308579508E-3</v>
      </c>
      <c r="O60" s="15">
        <f>(VLOOKUP($B60,Concentrations!$B$2:$V$308,16,0))*1000</f>
        <v>0.40410315160493698</v>
      </c>
      <c r="P60" s="15">
        <f>(VLOOKUP($B60,Concentrations!$B$2:$V$308,17,0))*1000</f>
        <v>-12.9479666065711</v>
      </c>
      <c r="Q60" s="15">
        <f>(VLOOKUP($B60,Concentrations!$B$2:$V$308,18,0))*1000</f>
        <v>2.3177810374732299</v>
      </c>
      <c r="R60" s="15">
        <f>(VLOOKUP($B60,Concentrations!$B$2:$V$308,19,0))*1000</f>
        <v>0.13309115052685602</v>
      </c>
      <c r="S60" s="15">
        <f>(VLOOKUP($B60,Concentrations!$B$2:$V$308,20,0))*1000</f>
        <v>5.0735700117181697E-2</v>
      </c>
      <c r="T60" s="15">
        <f>(VLOOKUP($B60,Concentrations!$B$2:$V$308,21,0))*1000</f>
        <v>0.19881344566082101</v>
      </c>
    </row>
    <row r="61" spans="1:20" x14ac:dyDescent="0.2">
      <c r="A61" s="16">
        <v>382</v>
      </c>
      <c r="B61" s="17" t="s">
        <v>925</v>
      </c>
      <c r="C61" s="16" t="s">
        <v>922</v>
      </c>
      <c r="D61" s="16" t="s">
        <v>910</v>
      </c>
      <c r="E61" s="16" t="s">
        <v>911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spans="1:20" x14ac:dyDescent="0.2">
      <c r="A62" s="16">
        <v>383</v>
      </c>
      <c r="B62" s="17" t="s">
        <v>924</v>
      </c>
      <c r="C62" s="16" t="s">
        <v>922</v>
      </c>
      <c r="D62" s="16" t="s">
        <v>910</v>
      </c>
      <c r="E62" s="16" t="s">
        <v>911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1:20" x14ac:dyDescent="0.2">
      <c r="A63" s="16">
        <v>384</v>
      </c>
      <c r="B63" s="17" t="s">
        <v>923</v>
      </c>
      <c r="C63" s="16" t="s">
        <v>922</v>
      </c>
      <c r="D63" s="16" t="s">
        <v>910</v>
      </c>
      <c r="E63" s="16" t="s">
        <v>911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spans="1:20" x14ac:dyDescent="0.2">
      <c r="A64" s="16">
        <v>385</v>
      </c>
      <c r="B64" s="16" t="s">
        <v>825</v>
      </c>
      <c r="C64" s="16" t="s">
        <v>922</v>
      </c>
      <c r="D64" s="16" t="s">
        <v>910</v>
      </c>
      <c r="E64" s="16" t="s">
        <v>913</v>
      </c>
      <c r="F64" s="15">
        <f>(VLOOKUP($B64,Concentrations!$B$2:$V$308,7,0))*1000</f>
        <v>-1.47278078207412E-2</v>
      </c>
      <c r="G64" s="15">
        <f>(VLOOKUP($B64,Concentrations!$B$2:$V$308,8,0))*1000</f>
        <v>1.2589044261482001</v>
      </c>
      <c r="H64" s="15">
        <f>(VLOOKUP($B64,Concentrations!$B$2:$V$308,9,0))*1000</f>
        <v>0.202843657712864</v>
      </c>
      <c r="I64" s="15">
        <f>(VLOOKUP($B64,Concentrations!$B$2:$V$308,10,0))*1000</f>
        <v>1.41602761014393E-3</v>
      </c>
      <c r="J64" s="15">
        <f>(VLOOKUP($B64,Concentrations!$B$2:$V$308,11,0))*1000</f>
        <v>-1.8101014657991201E-3</v>
      </c>
      <c r="K64" s="15">
        <f>(VLOOKUP($B64,Concentrations!$B$2:$V$308,12,0))*1000</f>
        <v>-25.1343690904617</v>
      </c>
      <c r="L64" s="15">
        <f>(VLOOKUP($B64,Concentrations!$B$2:$V$308,13,0))*1000</f>
        <v>-9.0450402471418598E-2</v>
      </c>
      <c r="M64" s="15">
        <f>(VLOOKUP($B64,Concentrations!$B$2:$V$308,14,0))*1000</f>
        <v>0.71771873278617493</v>
      </c>
      <c r="N64" s="15">
        <f>(VLOOKUP($B64,Concentrations!$B$2:$V$308,15,0))*1000</f>
        <v>9.5683807275852191E-3</v>
      </c>
      <c r="O64" s="15">
        <f>(VLOOKUP($B64,Concentrations!$B$2:$V$308,16,0))*1000</f>
        <v>0.15804401419580399</v>
      </c>
      <c r="P64" s="15">
        <f>(VLOOKUP($B64,Concentrations!$B$2:$V$308,17,0))*1000</f>
        <v>-9.4993465931788794</v>
      </c>
      <c r="Q64" s="15">
        <f>(VLOOKUP($B64,Concentrations!$B$2:$V$308,18,0))*1000</f>
        <v>1.1547656754813</v>
      </c>
      <c r="R64" s="15">
        <f>(VLOOKUP($B64,Concentrations!$B$2:$V$308,19,0))*1000</f>
        <v>2.5879030856395002</v>
      </c>
      <c r="S64" s="15">
        <f>(VLOOKUP($B64,Concentrations!$B$2:$V$308,20,0))*1000</f>
        <v>4.6133543319685604</v>
      </c>
      <c r="T64" s="15">
        <f>(VLOOKUP($B64,Concentrations!$B$2:$V$308,21,0))*1000</f>
        <v>0.158938183746548</v>
      </c>
    </row>
    <row r="65" spans="1:20" x14ac:dyDescent="0.2">
      <c r="A65" s="16">
        <v>386</v>
      </c>
      <c r="B65" s="16" t="s">
        <v>836</v>
      </c>
      <c r="C65" s="16" t="s">
        <v>916</v>
      </c>
      <c r="D65" s="16" t="s">
        <v>910</v>
      </c>
      <c r="E65" s="16" t="s">
        <v>913</v>
      </c>
      <c r="F65" s="15">
        <f>(VLOOKUP($B65,Concentrations!$B$2:$V$308,7,0))*1000</f>
        <v>-2.59410614702652E-2</v>
      </c>
      <c r="G65" s="15">
        <f>(VLOOKUP($B65,Concentrations!$B$2:$V$308,8,0))*1000</f>
        <v>0.266827421895178</v>
      </c>
      <c r="H65" s="15">
        <f>(VLOOKUP($B65,Concentrations!$B$2:$V$308,9,0))*1000</f>
        <v>1.51930846296455E-2</v>
      </c>
      <c r="I65" s="15">
        <f>(VLOOKUP($B65,Concentrations!$B$2:$V$308,10,0))*1000</f>
        <v>-8.3633697619268001E-3</v>
      </c>
      <c r="J65" s="15">
        <f>(VLOOKUP($B65,Concentrations!$B$2:$V$308,11,0))*1000</f>
        <v>-3.0156784376957999E-2</v>
      </c>
      <c r="K65" s="15">
        <f>(VLOOKUP($B65,Concentrations!$B$2:$V$308,12,0))*1000</f>
        <v>-25.373260685458501</v>
      </c>
      <c r="L65" s="15">
        <f>(VLOOKUP($B65,Concentrations!$B$2:$V$308,13,0))*1000</f>
        <v>0.50524916850694701</v>
      </c>
      <c r="M65" s="15">
        <f>(VLOOKUP($B65,Concentrations!$B$2:$V$308,14,0))*1000</f>
        <v>9.3025546806924393E-3</v>
      </c>
      <c r="N65" s="15">
        <f>(VLOOKUP($B65,Concentrations!$B$2:$V$308,15,0))*1000</f>
        <v>4.9835000404646103E-4</v>
      </c>
      <c r="O65" s="15">
        <f>(VLOOKUP($B65,Concentrations!$B$2:$V$308,16,0))*1000</f>
        <v>-1.88892045793624</v>
      </c>
      <c r="P65" s="15">
        <f>(VLOOKUP($B65,Concentrations!$B$2:$V$308,17,0))*1000</f>
        <v>-11.068807032339599</v>
      </c>
      <c r="Q65" s="15">
        <f>(VLOOKUP($B65,Concentrations!$B$2:$V$308,18,0))*1000</f>
        <v>-7.6122412906860698E-2</v>
      </c>
      <c r="R65" s="15">
        <f>(VLOOKUP($B65,Concentrations!$B$2:$V$308,19,0))*1000</f>
        <v>0.112121028488447</v>
      </c>
      <c r="S65" s="15">
        <f>(VLOOKUP($B65,Concentrations!$B$2:$V$308,20,0))*1000</f>
        <v>1.9440701105440602E-2</v>
      </c>
      <c r="T65" s="15">
        <f>(VLOOKUP($B65,Concentrations!$B$2:$V$308,21,0))*1000</f>
        <v>0.110295423894508</v>
      </c>
    </row>
    <row r="66" spans="1:20" x14ac:dyDescent="0.2">
      <c r="A66" s="16">
        <v>387</v>
      </c>
      <c r="B66" s="16" t="s">
        <v>839</v>
      </c>
      <c r="C66" s="16" t="s">
        <v>916</v>
      </c>
      <c r="D66" s="16" t="s">
        <v>910</v>
      </c>
      <c r="E66" s="16" t="s">
        <v>913</v>
      </c>
      <c r="F66" s="15">
        <f>(VLOOKUP($B66,Concentrations!$B$2:$V$308,7,0))*1000</f>
        <v>-5.4034496263027998E-3</v>
      </c>
      <c r="G66" s="15">
        <f>(VLOOKUP($B66,Concentrations!$B$2:$V$308,8,0))*1000</f>
        <v>9.4871061287803898E-2</v>
      </c>
      <c r="H66" s="15">
        <f>(VLOOKUP($B66,Concentrations!$B$2:$V$308,9,0))*1000</f>
        <v>0.113427940133338</v>
      </c>
      <c r="I66" s="15">
        <f>(VLOOKUP($B66,Concentrations!$B$2:$V$308,10,0))*1000</f>
        <v>-8.3781199167963609E-3</v>
      </c>
      <c r="J66" s="15">
        <f>(VLOOKUP($B66,Concentrations!$B$2:$V$308,11,0))*1000</f>
        <v>4.5865909528891101E-2</v>
      </c>
      <c r="K66" s="15">
        <f>(VLOOKUP($B66,Concentrations!$B$2:$V$308,12,0))*1000</f>
        <v>-25.404404902826499</v>
      </c>
      <c r="L66" s="15">
        <f>(VLOOKUP($B66,Concentrations!$B$2:$V$308,13,0))*1000</f>
        <v>-9.5790657864614492E-2</v>
      </c>
      <c r="M66" s="15">
        <f>(VLOOKUP($B66,Concentrations!$B$2:$V$308,14,0))*1000</f>
        <v>4.0327195682354801E-2</v>
      </c>
      <c r="N66" s="15">
        <f>(VLOOKUP($B66,Concentrations!$B$2:$V$308,15,0))*1000</f>
        <v>-2.2148923178043402E-5</v>
      </c>
      <c r="O66" s="15">
        <f>(VLOOKUP($B66,Concentrations!$B$2:$V$308,16,0))*1000</f>
        <v>-1.93809544073051</v>
      </c>
      <c r="P66" s="15">
        <f>(VLOOKUP($B66,Concentrations!$B$2:$V$308,17,0))*1000</f>
        <v>-10.125723043648</v>
      </c>
      <c r="Q66" s="15">
        <f>(VLOOKUP($B66,Concentrations!$B$2:$V$308,18,0))*1000</f>
        <v>-0.38853288556515603</v>
      </c>
      <c r="R66" s="15">
        <f>(VLOOKUP($B66,Concentrations!$B$2:$V$308,19,0))*1000</f>
        <v>0.11001219361037801</v>
      </c>
      <c r="S66" s="15">
        <f>(VLOOKUP($B66,Concentrations!$B$2:$V$308,20,0))*1000</f>
        <v>0.10495509657762901</v>
      </c>
      <c r="T66" s="15">
        <f>(VLOOKUP($B66,Concentrations!$B$2:$V$308,21,0))*1000</f>
        <v>0.13856807889824299</v>
      </c>
    </row>
    <row r="67" spans="1:20" x14ac:dyDescent="0.2">
      <c r="A67" s="16">
        <v>388</v>
      </c>
      <c r="B67" s="16" t="s">
        <v>842</v>
      </c>
      <c r="C67" s="16" t="s">
        <v>916</v>
      </c>
      <c r="D67" s="16" t="s">
        <v>910</v>
      </c>
      <c r="E67" s="16" t="s">
        <v>913</v>
      </c>
      <c r="F67" s="15">
        <f>(VLOOKUP($B67,Concentrations!$B$2:$V$308,7,0))*1000</f>
        <v>2.7986310134657699E-3</v>
      </c>
      <c r="G67" s="15">
        <f>(VLOOKUP($B67,Concentrations!$B$2:$V$308,8,0))*1000</f>
        <v>0.93525496408685804</v>
      </c>
      <c r="H67" s="15">
        <f>(VLOOKUP($B67,Concentrations!$B$2:$V$308,9,0))*1000</f>
        <v>0.17866365205318699</v>
      </c>
      <c r="I67" s="15">
        <f>(VLOOKUP($B67,Concentrations!$B$2:$V$308,10,0))*1000</f>
        <v>1.9617890143619099E-3</v>
      </c>
      <c r="J67" s="15">
        <f>(VLOOKUP($B67,Concentrations!$B$2:$V$308,11,0))*1000</f>
        <v>-1.1960543371711199E-2</v>
      </c>
      <c r="K67" s="15">
        <f>(VLOOKUP($B67,Concentrations!$B$2:$V$308,12,0))*1000</f>
        <v>-25.586442829847197</v>
      </c>
      <c r="L67" s="15">
        <f>(VLOOKUP($B67,Concentrations!$B$2:$V$308,13,0))*1000</f>
        <v>-0.103868473220596</v>
      </c>
      <c r="M67" s="15">
        <f>(VLOOKUP($B67,Concentrations!$B$2:$V$308,14,0))*1000</f>
        <v>0.99310416130631796</v>
      </c>
      <c r="N67" s="15">
        <f>(VLOOKUP($B67,Concentrations!$B$2:$V$308,15,0))*1000</f>
        <v>7.741075606611891E-3</v>
      </c>
      <c r="O67" s="15">
        <f>(VLOOKUP($B67,Concentrations!$B$2:$V$308,16,0))*1000</f>
        <v>1.0077762308369</v>
      </c>
      <c r="P67" s="15">
        <f>(VLOOKUP($B67,Concentrations!$B$2:$V$308,17,0))*1000</f>
        <v>-10.513339245993</v>
      </c>
      <c r="Q67" s="15">
        <f>(VLOOKUP($B67,Concentrations!$B$2:$V$308,18,0))*1000</f>
        <v>0.82098618950793101</v>
      </c>
      <c r="R67" s="15">
        <f>(VLOOKUP($B67,Concentrations!$B$2:$V$308,19,0))*1000</f>
        <v>2.4740212737129803</v>
      </c>
      <c r="S67" s="15">
        <f>(VLOOKUP($B67,Concentrations!$B$2:$V$308,20,0))*1000</f>
        <v>3.8901907282785499</v>
      </c>
      <c r="T67" s="15">
        <f>(VLOOKUP($B67,Concentrations!$B$2:$V$308,21,0))*1000</f>
        <v>0.24372706919977502</v>
      </c>
    </row>
    <row r="68" spans="1:20" x14ac:dyDescent="0.2">
      <c r="A68" s="16">
        <v>389</v>
      </c>
      <c r="B68" s="16" t="s">
        <v>845</v>
      </c>
      <c r="C68" s="16" t="s">
        <v>916</v>
      </c>
      <c r="D68" s="16" t="s">
        <v>910</v>
      </c>
      <c r="E68" s="16" t="s">
        <v>913</v>
      </c>
      <c r="F68" s="15">
        <f>(VLOOKUP($B68,Concentrations!$B$2:$V$308,7,0))*1000</f>
        <v>-3.1201725765758501E-2</v>
      </c>
      <c r="G68" s="15">
        <f>(VLOOKUP($B68,Concentrations!$B$2:$V$308,8,0))*1000</f>
        <v>0.13086127103124101</v>
      </c>
      <c r="H68" s="15">
        <f>(VLOOKUP($B68,Concentrations!$B$2:$V$308,9,0))*1000</f>
        <v>0.17398590680909401</v>
      </c>
      <c r="I68" s="15">
        <f>(VLOOKUP($B68,Concentrations!$B$2:$V$308,10,0))*1000</f>
        <v>-7.9798657731769192E-3</v>
      </c>
      <c r="J68" s="15">
        <f>(VLOOKUP($B68,Concentrations!$B$2:$V$308,11,0))*1000</f>
        <v>0.231628401718285</v>
      </c>
      <c r="K68" s="15">
        <f>(VLOOKUP($B68,Concentrations!$B$2:$V$308,12,0))*1000</f>
        <v>-25.3914256304936</v>
      </c>
      <c r="L68" s="15">
        <f>(VLOOKUP($B68,Concentrations!$B$2:$V$308,13,0))*1000</f>
        <v>-0.10354569613124</v>
      </c>
      <c r="M68" s="15">
        <f>(VLOOKUP($B68,Concentrations!$B$2:$V$308,14,0))*1000</f>
        <v>0.70698551632030804</v>
      </c>
      <c r="N68" s="15">
        <f>(VLOOKUP($B68,Concentrations!$B$2:$V$308,15,0))*1000</f>
        <v>-5.86945095711204E-4</v>
      </c>
      <c r="O68" s="15">
        <f>(VLOOKUP($B68,Concentrations!$B$2:$V$308,16,0))*1000</f>
        <v>2.26527450691282</v>
      </c>
      <c r="P68" s="15">
        <f>(VLOOKUP($B68,Concentrations!$B$2:$V$308,17,0))*1000</f>
        <v>-8.4285224450021694</v>
      </c>
      <c r="Q68" s="15">
        <f>(VLOOKUP($B68,Concentrations!$B$2:$V$308,18,0))*1000</f>
        <v>1.0640368861774698</v>
      </c>
      <c r="R68" s="15">
        <f>(VLOOKUP($B68,Concentrations!$B$2:$V$308,19,0))*1000</f>
        <v>3.2730672045139801E-3</v>
      </c>
      <c r="S68" s="15">
        <f>(VLOOKUP($B68,Concentrations!$B$2:$V$308,20,0))*1000</f>
        <v>5.0514236010746796E-2</v>
      </c>
      <c r="T68" s="15">
        <f>(VLOOKUP($B68,Concentrations!$B$2:$V$308,21,0))*1000</f>
        <v>0.42849683680818601</v>
      </c>
    </row>
    <row r="69" spans="1:20" x14ac:dyDescent="0.2">
      <c r="A69" s="16">
        <v>390</v>
      </c>
      <c r="B69" s="16" t="s">
        <v>848</v>
      </c>
      <c r="C69" s="16" t="s">
        <v>916</v>
      </c>
      <c r="D69" s="16" t="s">
        <v>910</v>
      </c>
      <c r="E69" s="16" t="s">
        <v>913</v>
      </c>
      <c r="F69" s="15">
        <f>(VLOOKUP($B69,Concentrations!$B$2:$V$308,7,0))*1000</f>
        <v>-3.1845957069226799E-2</v>
      </c>
      <c r="G69" s="15">
        <f>(VLOOKUP($B69,Concentrations!$B$2:$V$308,8,0))*1000</f>
        <v>0.14314785902365401</v>
      </c>
      <c r="H69" s="15">
        <f>(VLOOKUP($B69,Concentrations!$B$2:$V$308,9,0))*1000</f>
        <v>0.19406311086028599</v>
      </c>
      <c r="I69" s="15">
        <f>(VLOOKUP($B69,Concentrations!$B$2:$V$308,10,0))*1000</f>
        <v>-7.7881139113076805E-3</v>
      </c>
      <c r="J69" s="15">
        <f>(VLOOKUP($B69,Concentrations!$B$2:$V$308,11,0))*1000</f>
        <v>0.22886047145853999</v>
      </c>
      <c r="K69" s="15">
        <f>(VLOOKUP($B69,Concentrations!$B$2:$V$308,12,0))*1000</f>
        <v>-25.381273620547098</v>
      </c>
      <c r="L69" s="15">
        <f>(VLOOKUP($B69,Concentrations!$B$2:$V$308,13,0))*1000</f>
        <v>-0.115876489752156</v>
      </c>
      <c r="M69" s="15">
        <f>(VLOOKUP($B69,Concentrations!$B$2:$V$308,14,0))*1000</f>
        <v>0.13378704688992199</v>
      </c>
      <c r="N69" s="15">
        <f>(VLOOKUP($B69,Concentrations!$B$2:$V$308,15,0))*1000</f>
        <v>-4.20828627183469E-4</v>
      </c>
      <c r="O69" s="15">
        <f>(VLOOKUP($B69,Concentrations!$B$2:$V$308,16,0))*1000</f>
        <v>2.1835058887187602</v>
      </c>
      <c r="P69" s="15">
        <f>(VLOOKUP($B69,Concentrations!$B$2:$V$308,17,0))*1000</f>
        <v>-8.3353686583183801</v>
      </c>
      <c r="Q69" s="15">
        <f>(VLOOKUP($B69,Concentrations!$B$2:$V$308,18,0))*1000</f>
        <v>0.98664268461064708</v>
      </c>
      <c r="R69" s="15">
        <f>(VLOOKUP($B69,Concentrations!$B$2:$V$308,19,0))*1000</f>
        <v>3.5193142984336202E-3</v>
      </c>
      <c r="S69" s="15">
        <f>(VLOOKUP($B69,Concentrations!$B$2:$V$308,20,0))*1000</f>
        <v>5.0413603649827304E-2</v>
      </c>
      <c r="T69" s="15">
        <f>(VLOOKUP($B69,Concentrations!$B$2:$V$308,21,0))*1000</f>
        <v>0.32585233388986096</v>
      </c>
    </row>
    <row r="70" spans="1:20" x14ac:dyDescent="0.2">
      <c r="A70" s="16">
        <v>391</v>
      </c>
      <c r="B70" s="16" t="s">
        <v>851</v>
      </c>
      <c r="C70" s="16" t="s">
        <v>916</v>
      </c>
      <c r="D70" s="16" t="s">
        <v>910</v>
      </c>
      <c r="E70" s="16" t="s">
        <v>913</v>
      </c>
      <c r="F70" s="15">
        <f>(VLOOKUP($B70,Concentrations!$B$2:$V$308,7,0))*1000</f>
        <v>-3.57626911662733E-2</v>
      </c>
      <c r="G70" s="15">
        <f>(VLOOKUP($B70,Concentrations!$B$2:$V$308,8,0))*1000</f>
        <v>0.14297398969705799</v>
      </c>
      <c r="H70" s="15">
        <f>(VLOOKUP($B70,Concentrations!$B$2:$V$308,9,0))*1000</f>
        <v>0.18076908838818201</v>
      </c>
      <c r="I70" s="15">
        <f>(VLOOKUP($B70,Concentrations!$B$2:$V$308,10,0))*1000</f>
        <v>-8.525621387021079E-3</v>
      </c>
      <c r="J70" s="15">
        <f>(VLOOKUP($B70,Concentrations!$B$2:$V$308,11,0))*1000</f>
        <v>0.212451176403438</v>
      </c>
      <c r="K70" s="15">
        <f>(VLOOKUP($B70,Concentrations!$B$2:$V$308,12,0))*1000</f>
        <v>-25.335686323984799</v>
      </c>
      <c r="L70" s="15">
        <f>(VLOOKUP($B70,Concentrations!$B$2:$V$308,13,0))*1000</f>
        <v>-9.8222971265580605E-2</v>
      </c>
      <c r="M70" s="15">
        <f>(VLOOKUP($B70,Concentrations!$B$2:$V$308,14,0))*1000</f>
        <v>1.38508123585741E-2</v>
      </c>
      <c r="N70" s="15">
        <f>(VLOOKUP($B70,Concentrations!$B$2:$V$308,15,0))*1000</f>
        <v>-7.1983825440901403E-4</v>
      </c>
      <c r="O70" s="15">
        <f>(VLOOKUP($B70,Concentrations!$B$2:$V$308,16,0))*1000</f>
        <v>2.28545956888214</v>
      </c>
      <c r="P70" s="15">
        <f>(VLOOKUP($B70,Concentrations!$B$2:$V$308,17,0))*1000</f>
        <v>-8.1361523522421493</v>
      </c>
      <c r="Q70" s="15">
        <f>(VLOOKUP($B70,Concentrations!$B$2:$V$308,18,0))*1000</f>
        <v>0.93631706995490194</v>
      </c>
      <c r="R70" s="15">
        <f>(VLOOKUP($B70,Concentrations!$B$2:$V$308,19,0))*1000</f>
        <v>3.9075598282797405E-3</v>
      </c>
      <c r="S70" s="15">
        <f>(VLOOKUP($B70,Concentrations!$B$2:$V$308,20,0))*1000</f>
        <v>4.4033808161433402E-2</v>
      </c>
      <c r="T70" s="15">
        <f>(VLOOKUP($B70,Concentrations!$B$2:$V$308,21,0))*1000</f>
        <v>0.33243799924939399</v>
      </c>
    </row>
    <row r="71" spans="1:20" x14ac:dyDescent="0.2">
      <c r="A71" s="16">
        <v>409</v>
      </c>
      <c r="B71" s="16" t="s">
        <v>867</v>
      </c>
      <c r="C71" s="16" t="s">
        <v>912</v>
      </c>
      <c r="D71" s="16" t="s">
        <v>910</v>
      </c>
      <c r="E71" s="16" t="s">
        <v>913</v>
      </c>
      <c r="F71" s="15">
        <f>(VLOOKUP($B71,Concentrations!$B$2:$V$308,7,0))*1000</f>
        <v>-6.2917877992609405E-3</v>
      </c>
      <c r="G71" s="15">
        <f>(VLOOKUP($B71,Concentrations!$B$2:$V$308,8,0))*1000</f>
        <v>0.37430831892925104</v>
      </c>
      <c r="H71" s="15">
        <f>(VLOOKUP($B71,Concentrations!$B$2:$V$308,9,0))*1000</f>
        <v>0.25267941512077596</v>
      </c>
      <c r="I71" s="15">
        <f>(VLOOKUP($B71,Concentrations!$B$2:$V$308,10,0))*1000</f>
        <v>-1.2739142666174099E-2</v>
      </c>
      <c r="J71" s="15">
        <f>(VLOOKUP($B71,Concentrations!$B$2:$V$308,11,0))*1000</f>
        <v>-2.8998785100873999E-2</v>
      </c>
      <c r="K71" s="15">
        <f>(VLOOKUP($B71,Concentrations!$B$2:$V$308,12,0))*1000</f>
        <v>-14.820093775953399</v>
      </c>
      <c r="L71" s="15">
        <f>(VLOOKUP($B71,Concentrations!$B$2:$V$308,13,0))*1000</f>
        <v>0.59148938679848195</v>
      </c>
      <c r="M71" s="15">
        <f>(VLOOKUP($B71,Concentrations!$B$2:$V$308,14,0))*1000</f>
        <v>0.62096384769116397</v>
      </c>
      <c r="N71" s="15">
        <f>(VLOOKUP($B71,Concentrations!$B$2:$V$308,15,0))*1000</f>
        <v>1.4076075481791199E-2</v>
      </c>
      <c r="O71" s="15">
        <f>(VLOOKUP($B71,Concentrations!$B$2:$V$308,16,0))*1000</f>
        <v>-0.18276986244947999</v>
      </c>
      <c r="P71" s="15">
        <f>(VLOOKUP($B71,Concentrations!$B$2:$V$308,17,0))*1000</f>
        <v>0.47972090008219104</v>
      </c>
      <c r="Q71" s="15">
        <f>(VLOOKUP($B71,Concentrations!$B$2:$V$308,18,0))*1000</f>
        <v>3.4285404300957096</v>
      </c>
      <c r="R71" s="15">
        <f>(VLOOKUP($B71,Concentrations!$B$2:$V$308,19,0))*1000</f>
        <v>0.28012060721210996</v>
      </c>
      <c r="S71" s="15">
        <f>(VLOOKUP($B71,Concentrations!$B$2:$V$308,20,0))*1000</f>
        <v>0.12531500269656701</v>
      </c>
      <c r="T71" s="15">
        <f>(VLOOKUP($B71,Concentrations!$B$2:$V$308,21,0))*1000</f>
        <v>0.20556965854836298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V308"/>
  <sheetViews>
    <sheetView workbookViewId="0">
      <selection activeCell="M13" sqref="M13"/>
    </sheetView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7" width="10.7109375" hidden="1" customWidth="1"/>
    <col min="8" max="22" width="10.7109375" customWidth="1"/>
  </cols>
  <sheetData>
    <row r="1" spans="1:22" ht="48" customHeight="1" x14ac:dyDescent="0.2">
      <c r="A1" s="19" t="s">
        <v>967</v>
      </c>
      <c r="B1" s="1" t="s">
        <v>39</v>
      </c>
      <c r="C1" s="1" t="s">
        <v>27</v>
      </c>
      <c r="D1" s="1" t="s">
        <v>10</v>
      </c>
      <c r="E1" s="1" t="s">
        <v>15</v>
      </c>
      <c r="F1" s="1" t="s">
        <v>23</v>
      </c>
      <c r="G1" s="1" t="s">
        <v>38</v>
      </c>
      <c r="H1" s="1" t="s">
        <v>2</v>
      </c>
      <c r="I1" s="1" t="s">
        <v>9</v>
      </c>
      <c r="J1" s="1" t="s">
        <v>28</v>
      </c>
      <c r="K1" s="1" t="s">
        <v>32</v>
      </c>
      <c r="L1" s="1" t="s">
        <v>0</v>
      </c>
      <c r="M1" s="1" t="s">
        <v>17</v>
      </c>
      <c r="N1" s="1" t="s">
        <v>14</v>
      </c>
      <c r="O1" s="1" t="s">
        <v>21</v>
      </c>
      <c r="P1" s="1" t="s">
        <v>12</v>
      </c>
      <c r="Q1" s="1" t="s">
        <v>6</v>
      </c>
      <c r="R1" s="1" t="s">
        <v>18</v>
      </c>
      <c r="S1" s="1" t="s">
        <v>33</v>
      </c>
      <c r="T1" s="1" t="s">
        <v>13</v>
      </c>
      <c r="U1" s="1" t="s">
        <v>26</v>
      </c>
      <c r="V1" s="1" t="s">
        <v>40</v>
      </c>
    </row>
    <row r="2" spans="1:22" x14ac:dyDescent="0.2">
      <c r="A2" s="2">
        <v>10</v>
      </c>
      <c r="B2" s="5" t="s">
        <v>3</v>
      </c>
      <c r="C2" s="6" t="s">
        <v>27</v>
      </c>
      <c r="D2" s="5" t="s">
        <v>5</v>
      </c>
      <c r="E2" s="5" t="s">
        <v>36</v>
      </c>
      <c r="F2" s="5" t="s">
        <v>16</v>
      </c>
      <c r="G2" s="5" t="s">
        <v>37</v>
      </c>
      <c r="H2" s="9">
        <v>1.5226796972050799E-5</v>
      </c>
      <c r="I2" s="9">
        <v>4.7735920594440601E-4</v>
      </c>
      <c r="J2" s="9">
        <v>8.1980922006605599E-4</v>
      </c>
      <c r="K2" s="9">
        <v>4.6598177454552101E-6</v>
      </c>
      <c r="L2" s="9">
        <v>1.5561826796945701E-4</v>
      </c>
      <c r="M2" s="9">
        <v>-5.2967493489880897E-2</v>
      </c>
      <c r="N2" s="9">
        <v>1.396838887608E-5</v>
      </c>
      <c r="O2" s="9">
        <v>3.6738467135662801E-4</v>
      </c>
      <c r="P2" s="9">
        <v>3.5835254727110801E-6</v>
      </c>
      <c r="Q2" s="9">
        <v>-2.69980647953603E-4</v>
      </c>
      <c r="R2" s="9">
        <v>-3.7029232495253503E-4</v>
      </c>
      <c r="S2" s="9">
        <v>-8.9773418687854497E-5</v>
      </c>
      <c r="T2" s="9">
        <v>2.8540721118059699E-4</v>
      </c>
      <c r="U2" s="9">
        <v>4.2686766014810902E-4</v>
      </c>
      <c r="V2" s="9">
        <v>2.58458081663977E-4</v>
      </c>
    </row>
    <row r="3" spans="1:22" x14ac:dyDescent="0.2">
      <c r="A3" s="2">
        <v>11</v>
      </c>
      <c r="B3" s="3" t="s">
        <v>11</v>
      </c>
      <c r="C3" s="4" t="s">
        <v>27</v>
      </c>
      <c r="D3" s="3" t="s">
        <v>4</v>
      </c>
      <c r="E3" s="3" t="s">
        <v>36</v>
      </c>
      <c r="F3" s="3" t="s">
        <v>7</v>
      </c>
      <c r="G3" s="3" t="s">
        <v>37</v>
      </c>
      <c r="H3" s="10">
        <v>1.43119987566216E-5</v>
      </c>
      <c r="I3" s="10">
        <v>8.6412924111286204E-4</v>
      </c>
      <c r="J3" s="10">
        <v>4.3070074129305998E-4</v>
      </c>
      <c r="K3" s="10">
        <v>3.93410778373988E-6</v>
      </c>
      <c r="L3" s="10">
        <v>1.7038958090431099E-4</v>
      </c>
      <c r="M3" s="10">
        <v>-5.4346684428815503E-2</v>
      </c>
      <c r="N3" s="10">
        <v>6.0543759570242803E-5</v>
      </c>
      <c r="O3" s="10">
        <v>2.8116915782627798E-4</v>
      </c>
      <c r="P3" s="10">
        <v>5.4997266005471697E-6</v>
      </c>
      <c r="Q3" s="10">
        <v>7.4670853760130896E-4</v>
      </c>
      <c r="R3" s="10">
        <v>1.8752762602207201E-4</v>
      </c>
      <c r="S3" s="10">
        <v>2.3560955990966501E-4</v>
      </c>
      <c r="T3" s="10">
        <v>4.5095604268778503E-4</v>
      </c>
      <c r="U3" s="10">
        <v>6.0558607186454402E-4</v>
      </c>
      <c r="V3" s="10">
        <v>2.3117990681964599E-4</v>
      </c>
    </row>
    <row r="4" spans="1:22" x14ac:dyDescent="0.2">
      <c r="A4" s="2">
        <v>12</v>
      </c>
      <c r="B4" s="5" t="s">
        <v>31</v>
      </c>
      <c r="C4" s="6" t="s">
        <v>27</v>
      </c>
      <c r="D4" s="5" t="s">
        <v>8</v>
      </c>
      <c r="E4" s="5" t="s">
        <v>36</v>
      </c>
      <c r="F4" s="5" t="s">
        <v>20</v>
      </c>
      <c r="G4" s="5" t="s">
        <v>37</v>
      </c>
      <c r="H4" s="9">
        <v>2.8210094879561001E-5</v>
      </c>
      <c r="I4" s="9">
        <v>4.3310277458783299E-4</v>
      </c>
      <c r="J4" s="9">
        <v>6.73676036284842E-5</v>
      </c>
      <c r="K4" s="9">
        <v>4.0104982520831998E-6</v>
      </c>
      <c r="L4" s="9">
        <v>4.6285518945046699E-5</v>
      </c>
      <c r="M4" s="9">
        <v>-5.4638034118725302E-2</v>
      </c>
      <c r="N4" s="9">
        <v>1.68777797358209E-4</v>
      </c>
      <c r="O4" s="9">
        <v>1.0440283455201E-3</v>
      </c>
      <c r="P4" s="9">
        <v>1.33885739748726E-5</v>
      </c>
      <c r="Q4" s="9">
        <v>-3.89334993380095E-4</v>
      </c>
      <c r="R4" s="9">
        <v>4.4452482934260502E-4</v>
      </c>
      <c r="S4" s="9">
        <v>5.4890755198800396E-3</v>
      </c>
      <c r="T4" s="9">
        <v>5.82916346083098E-4</v>
      </c>
      <c r="U4" s="9">
        <v>1.7354113667000101E-4</v>
      </c>
      <c r="V4" s="9">
        <v>1.20733315373413E-4</v>
      </c>
    </row>
    <row r="5" spans="1:22" x14ac:dyDescent="0.2">
      <c r="A5" s="2">
        <v>13</v>
      </c>
      <c r="B5" s="3" t="s">
        <v>22</v>
      </c>
      <c r="C5" s="4" t="s">
        <v>27</v>
      </c>
      <c r="D5" s="3" t="s">
        <v>19</v>
      </c>
      <c r="E5" s="3" t="s">
        <v>36</v>
      </c>
      <c r="F5" s="3" t="s">
        <v>29</v>
      </c>
      <c r="G5" s="3" t="s">
        <v>37</v>
      </c>
      <c r="H5" s="10">
        <v>1.96301965993614E-4</v>
      </c>
      <c r="I5" s="10">
        <v>6.44909584333583E-5</v>
      </c>
      <c r="J5" s="10">
        <v>8.1495538945665201E-5</v>
      </c>
      <c r="K5" s="10">
        <v>4.2778650953751198E-6</v>
      </c>
      <c r="L5" s="10">
        <v>3.4206020603828099E-4</v>
      </c>
      <c r="M5" s="10">
        <v>3.1986545156319102E-2</v>
      </c>
      <c r="N5" s="10">
        <v>2.0753999871042901E-3</v>
      </c>
      <c r="O5" s="10">
        <v>1.0405488511956299E-2</v>
      </c>
      <c r="P5" s="10">
        <v>4.4462296722608404E-6</v>
      </c>
      <c r="Q5" s="10">
        <v>0.118951120781599</v>
      </c>
      <c r="R5" s="10">
        <v>4.8688363837547203E-4</v>
      </c>
      <c r="S5" s="10">
        <v>3.37859869701293E-2</v>
      </c>
      <c r="T5" s="10">
        <v>7.4599344130403397E-6</v>
      </c>
      <c r="U5" s="10">
        <v>6.9853993971179097E-5</v>
      </c>
      <c r="V5" s="10">
        <v>1.82269815416814E-5</v>
      </c>
    </row>
    <row r="6" spans="1:22" x14ac:dyDescent="0.2">
      <c r="A6" s="2">
        <v>14</v>
      </c>
      <c r="B6" s="5" t="s">
        <v>41</v>
      </c>
      <c r="C6" s="6" t="s">
        <v>27</v>
      </c>
      <c r="D6" s="5" t="s">
        <v>25</v>
      </c>
      <c r="E6" s="5" t="s">
        <v>36</v>
      </c>
      <c r="F6" s="5" t="s">
        <v>35</v>
      </c>
      <c r="G6" s="5" t="s">
        <v>37</v>
      </c>
      <c r="H6" s="9">
        <v>1.5306600858333401E-4</v>
      </c>
      <c r="I6" s="9">
        <v>7.7102291264627605E-5</v>
      </c>
      <c r="J6" s="9">
        <v>9.3162847526708103E-5</v>
      </c>
      <c r="K6" s="9">
        <v>3.3229838819202501E-6</v>
      </c>
      <c r="L6" s="9">
        <v>3.3749092616247502E-4</v>
      </c>
      <c r="M6" s="9">
        <v>4.1507978987837799E-2</v>
      </c>
      <c r="N6" s="9">
        <v>1.97661123652489E-3</v>
      </c>
      <c r="O6" s="9">
        <v>5.2762493406060098E-3</v>
      </c>
      <c r="P6" s="9">
        <v>5.0600781155950004E-6</v>
      </c>
      <c r="Q6" s="9">
        <v>0.129036313799228</v>
      </c>
      <c r="R6" s="9">
        <v>6.2599088209369495E-4</v>
      </c>
      <c r="S6" s="9">
        <v>3.2203696419817303E-2</v>
      </c>
      <c r="T6" s="9">
        <v>5.2497146180755996E-6</v>
      </c>
      <c r="U6" s="9">
        <v>7.0364929053863998E-5</v>
      </c>
      <c r="V6" s="9">
        <v>2.5198070107390001E-5</v>
      </c>
    </row>
    <row r="7" spans="1:22" x14ac:dyDescent="0.2">
      <c r="A7" s="2">
        <v>15</v>
      </c>
      <c r="B7" s="3" t="s">
        <v>30</v>
      </c>
      <c r="C7" s="4" t="s">
        <v>27</v>
      </c>
      <c r="D7" s="3" t="s">
        <v>1</v>
      </c>
      <c r="E7" s="3" t="s">
        <v>36</v>
      </c>
      <c r="F7" s="3" t="s">
        <v>34</v>
      </c>
      <c r="G7" s="3" t="s">
        <v>37</v>
      </c>
      <c r="H7" s="10">
        <v>-6.5203742433157799E-6</v>
      </c>
      <c r="I7" s="10">
        <v>-5.2860810586441602E-5</v>
      </c>
      <c r="J7" s="10">
        <v>-9.2263417610964392E-6</v>
      </c>
      <c r="K7" s="10">
        <v>6.4931830982796698E-7</v>
      </c>
      <c r="L7" s="10">
        <v>-3.3426060512085497E-5</v>
      </c>
      <c r="M7" s="10">
        <v>-5.5866136006543603E-2</v>
      </c>
      <c r="N7" s="10">
        <v>-4.9017464262669099E-6</v>
      </c>
      <c r="O7" s="10">
        <v>2.8027957373906399E-4</v>
      </c>
      <c r="P7" s="10">
        <v>-1.3272270574133899E-7</v>
      </c>
      <c r="Q7" s="10">
        <v>-5.1489576335986102E-4</v>
      </c>
      <c r="R7" s="10">
        <v>-1.6016737352285699E-3</v>
      </c>
      <c r="S7" s="10">
        <v>-1.2831845941425199E-4</v>
      </c>
      <c r="T7" s="10">
        <v>-7.3517478330549998E-7</v>
      </c>
      <c r="U7" s="10">
        <v>-1.99245680297369E-6</v>
      </c>
      <c r="V7" s="10">
        <v>1.8774297714885101E-6</v>
      </c>
    </row>
    <row r="8" spans="1:22" x14ac:dyDescent="0.2">
      <c r="A8" s="2">
        <v>10</v>
      </c>
      <c r="B8" s="5" t="s">
        <v>42</v>
      </c>
      <c r="C8" s="6" t="s">
        <v>27</v>
      </c>
      <c r="D8" s="5" t="s">
        <v>43</v>
      </c>
      <c r="E8" s="5" t="s">
        <v>36</v>
      </c>
      <c r="F8" s="5" t="s">
        <v>44</v>
      </c>
      <c r="G8" s="5" t="s">
        <v>45</v>
      </c>
      <c r="H8" s="9">
        <v>-3.5238982661003498E-6</v>
      </c>
      <c r="I8" s="9">
        <v>-6.2837496802177394E-5</v>
      </c>
      <c r="J8" s="9">
        <v>-8.5108446127706106E-6</v>
      </c>
      <c r="K8" s="9">
        <v>-8.2402694433596702E-7</v>
      </c>
      <c r="L8" s="9">
        <v>-1.18548430204747E-5</v>
      </c>
      <c r="M8" s="9">
        <v>-2.58323706930263E-2</v>
      </c>
      <c r="N8" s="9">
        <v>-2.17322788873152E-5</v>
      </c>
      <c r="O8" s="9">
        <v>-3.2907182680335399E-5</v>
      </c>
      <c r="P8" s="9">
        <v>-3.9485070395183303E-7</v>
      </c>
      <c r="Q8" s="9">
        <v>-3.1309154370010001E-4</v>
      </c>
      <c r="R8" s="9">
        <v>-1.2485260813951599E-3</v>
      </c>
      <c r="S8" s="9">
        <v>-2.6494209848605102E-4</v>
      </c>
      <c r="T8" s="9">
        <v>-1.4526319764939199E-7</v>
      </c>
      <c r="U8" s="9">
        <v>-1.50615645411354E-6</v>
      </c>
      <c r="V8" s="9">
        <v>-8.2146649502902803E-7</v>
      </c>
    </row>
    <row r="9" spans="1:22" x14ac:dyDescent="0.2">
      <c r="A9" s="2">
        <v>11</v>
      </c>
      <c r="B9" s="3" t="s">
        <v>24</v>
      </c>
      <c r="C9" s="4" t="s">
        <v>27</v>
      </c>
      <c r="D9" s="3" t="s">
        <v>46</v>
      </c>
      <c r="E9" s="3" t="s">
        <v>36</v>
      </c>
      <c r="F9" s="3" t="s">
        <v>47</v>
      </c>
      <c r="G9" s="3" t="s">
        <v>45</v>
      </c>
      <c r="H9" s="10">
        <v>-5.3663656390954995E-7</v>
      </c>
      <c r="I9" s="10">
        <v>5.4293657525224098E-5</v>
      </c>
      <c r="J9" s="10">
        <v>1.0926768529590201E-5</v>
      </c>
      <c r="K9" s="10">
        <v>1.30977259360691E-5</v>
      </c>
      <c r="L9" s="10">
        <v>-8.2851565311237895E-7</v>
      </c>
      <c r="M9" s="10">
        <v>2.8449444602866802E-3</v>
      </c>
      <c r="N9" s="10">
        <v>-1.88126364585124E-6</v>
      </c>
      <c r="O9" s="10">
        <v>9.7505757222764505E-6</v>
      </c>
      <c r="P9" s="10">
        <v>-2.8517001202891098E-7</v>
      </c>
      <c r="Q9" s="10">
        <v>8.8660336584302294E-5</v>
      </c>
      <c r="R9" s="10">
        <v>6.35820210387715E-4</v>
      </c>
      <c r="S9" s="10">
        <v>-1.0201351751588599E-4</v>
      </c>
      <c r="T9" s="10">
        <v>1.89127545217024E-6</v>
      </c>
      <c r="U9" s="10">
        <v>1.05431280965187E-5</v>
      </c>
      <c r="V9" s="10">
        <v>6.66431000791093E-6</v>
      </c>
    </row>
    <row r="10" spans="1:22" x14ac:dyDescent="0.2">
      <c r="A10" s="2">
        <v>12</v>
      </c>
      <c r="B10" s="5" t="s">
        <v>42</v>
      </c>
      <c r="C10" s="6" t="s">
        <v>27</v>
      </c>
      <c r="D10" s="5" t="s">
        <v>48</v>
      </c>
      <c r="E10" s="5" t="s">
        <v>36</v>
      </c>
      <c r="F10" s="5" t="s">
        <v>49</v>
      </c>
      <c r="G10" s="5" t="s">
        <v>45</v>
      </c>
      <c r="H10" s="9">
        <v>1.9924562769807401E-4</v>
      </c>
      <c r="I10" s="9">
        <v>1.8040406075450001E-4</v>
      </c>
      <c r="J10" s="9">
        <v>2.47192015077994E-4</v>
      </c>
      <c r="K10" s="9">
        <v>5.0959673543196897E-6</v>
      </c>
      <c r="L10" s="9">
        <v>1.08412113628515E-4</v>
      </c>
      <c r="M10" s="9">
        <v>-1.9723988043941501E-2</v>
      </c>
      <c r="N10" s="9">
        <v>2.2603311455824701E-3</v>
      </c>
      <c r="O10" s="9">
        <v>7.2000203499216001E-3</v>
      </c>
      <c r="P10" s="9">
        <v>4.9466205899519797E-6</v>
      </c>
      <c r="Q10" s="9">
        <v>6.0952607113209699E-3</v>
      </c>
      <c r="R10" s="9">
        <v>2.27511668829868E-3</v>
      </c>
      <c r="S10" s="9">
        <v>1.16398861382359E-3</v>
      </c>
      <c r="T10" s="9">
        <v>1.32194479887193E-5</v>
      </c>
      <c r="U10" s="9">
        <v>1.9217169943869599E-4</v>
      </c>
      <c r="V10" s="9">
        <v>4.3944003068640297E-5</v>
      </c>
    </row>
    <row r="11" spans="1:22" x14ac:dyDescent="0.2">
      <c r="A11" s="2">
        <v>13</v>
      </c>
      <c r="B11" s="3" t="s">
        <v>50</v>
      </c>
      <c r="C11" s="4" t="s">
        <v>27</v>
      </c>
      <c r="D11" s="3" t="s">
        <v>51</v>
      </c>
      <c r="E11" s="3" t="s">
        <v>36</v>
      </c>
      <c r="F11" s="3" t="s">
        <v>52</v>
      </c>
      <c r="G11" s="3" t="s">
        <v>45</v>
      </c>
      <c r="H11" s="10">
        <v>8.1756465030098597E-5</v>
      </c>
      <c r="I11" s="10">
        <v>3.3095353983729997E-5</v>
      </c>
      <c r="J11" s="10">
        <v>1.9697411808189801E-4</v>
      </c>
      <c r="K11" s="10">
        <v>3.5129623815328802E-6</v>
      </c>
      <c r="L11" s="10">
        <v>1.6476861708758099E-4</v>
      </c>
      <c r="M11" s="10">
        <v>-1.98913036114577E-2</v>
      </c>
      <c r="N11" s="10">
        <v>1.26971645132727E-3</v>
      </c>
      <c r="O11" s="10">
        <v>5.7425003382659797E-3</v>
      </c>
      <c r="P11" s="10">
        <v>7.2718742818043603E-6</v>
      </c>
      <c r="Q11" s="10">
        <v>1.4182784549253999E-3</v>
      </c>
      <c r="R11" s="10">
        <v>1.5613441049447999E-3</v>
      </c>
      <c r="S11" s="10">
        <v>2.4880044362470599E-2</v>
      </c>
      <c r="T11" s="10">
        <v>1.49826693461066E-5</v>
      </c>
      <c r="U11" s="10">
        <v>6.5400008700168004E-5</v>
      </c>
      <c r="V11" s="10">
        <v>1.35138323838409E-5</v>
      </c>
    </row>
    <row r="12" spans="1:22" x14ac:dyDescent="0.2">
      <c r="A12" s="2">
        <v>14</v>
      </c>
      <c r="B12" s="5" t="s">
        <v>53</v>
      </c>
      <c r="C12" s="6" t="s">
        <v>27</v>
      </c>
      <c r="D12" s="5" t="s">
        <v>54</v>
      </c>
      <c r="E12" s="5" t="s">
        <v>36</v>
      </c>
      <c r="F12" s="5" t="s">
        <v>55</v>
      </c>
      <c r="G12" s="5" t="s">
        <v>45</v>
      </c>
      <c r="H12" s="9">
        <v>5.2749099827495201E-5</v>
      </c>
      <c r="I12" s="9">
        <v>1.90352125484582E-5</v>
      </c>
      <c r="J12" s="9">
        <v>1.3807079652964699E-4</v>
      </c>
      <c r="K12" s="9">
        <v>2.9274680297617002E-6</v>
      </c>
      <c r="L12" s="9">
        <v>1.68336982553758E-4</v>
      </c>
      <c r="M12" s="9">
        <v>-1.9883371811498698E-2</v>
      </c>
      <c r="N12" s="9">
        <v>1.14557929000736E-3</v>
      </c>
      <c r="O12" s="9">
        <v>5.0887602528967603E-3</v>
      </c>
      <c r="P12" s="9">
        <v>9.3119756800133796E-6</v>
      </c>
      <c r="Q12" s="9">
        <v>2.2625327635543801E-3</v>
      </c>
      <c r="R12" s="9">
        <v>1.0386723225216999E-3</v>
      </c>
      <c r="S12" s="9">
        <v>2.16610497758641E-2</v>
      </c>
      <c r="T12" s="9">
        <v>1.93381226450832E-5</v>
      </c>
      <c r="U12" s="9">
        <v>9.6055965505367104E-5</v>
      </c>
      <c r="V12" s="9">
        <v>5.7040105737791501E-6</v>
      </c>
    </row>
    <row r="13" spans="1:22" x14ac:dyDescent="0.2">
      <c r="A13" s="2">
        <v>15</v>
      </c>
      <c r="B13" s="3" t="s">
        <v>56</v>
      </c>
      <c r="C13" s="4" t="s">
        <v>27</v>
      </c>
      <c r="D13" s="3" t="s">
        <v>57</v>
      </c>
      <c r="E13" s="3" t="s">
        <v>36</v>
      </c>
      <c r="F13" s="3" t="s">
        <v>58</v>
      </c>
      <c r="G13" s="3" t="s">
        <v>45</v>
      </c>
      <c r="H13" s="10">
        <v>1.1251648130289301E-5</v>
      </c>
      <c r="I13" s="10">
        <v>-4.1423063685019301E-5</v>
      </c>
      <c r="J13" s="10">
        <v>6.3636074137031797E-6</v>
      </c>
      <c r="K13" s="10">
        <v>1.86490488621846E-6</v>
      </c>
      <c r="L13" s="10">
        <v>2.0997312483822802E-6</v>
      </c>
      <c r="M13" s="10">
        <v>-2.0507446574035099E-2</v>
      </c>
      <c r="N13" s="10">
        <v>6.5397218101376E-5</v>
      </c>
      <c r="O13" s="10">
        <v>2.0114296752225002E-3</v>
      </c>
      <c r="P13" s="10">
        <v>9.3228726818579999E-7</v>
      </c>
      <c r="Q13" s="10">
        <v>-2.4666766446688402E-4</v>
      </c>
      <c r="R13" s="10">
        <v>-4.93514258663036E-4</v>
      </c>
      <c r="S13" s="10">
        <v>7.4253904291264102E-3</v>
      </c>
      <c r="T13" s="10">
        <v>-1.11083634171693E-7</v>
      </c>
      <c r="U13" s="10">
        <v>3.2690512671465999E-6</v>
      </c>
      <c r="V13" s="10">
        <v>4.43130672954407E-6</v>
      </c>
    </row>
    <row r="14" spans="1:22" x14ac:dyDescent="0.2">
      <c r="A14" s="2">
        <v>16</v>
      </c>
      <c r="B14" s="5" t="s">
        <v>59</v>
      </c>
      <c r="C14" s="6" t="s">
        <v>27</v>
      </c>
      <c r="D14" s="5" t="s">
        <v>60</v>
      </c>
      <c r="E14" s="5" t="s">
        <v>36</v>
      </c>
      <c r="F14" s="5" t="s">
        <v>61</v>
      </c>
      <c r="G14" s="5" t="s">
        <v>45</v>
      </c>
      <c r="H14" s="9">
        <v>9.6350333993392904E-5</v>
      </c>
      <c r="I14" s="9">
        <v>1.6785785147643899E-4</v>
      </c>
      <c r="J14" s="9">
        <v>4.1771796687112902E-4</v>
      </c>
      <c r="K14" s="9">
        <v>3.40453749145558E-6</v>
      </c>
      <c r="L14" s="9">
        <v>1.3177576010904499E-3</v>
      </c>
      <c r="M14" s="9">
        <v>-2.1543977632308201E-2</v>
      </c>
      <c r="N14" s="9">
        <v>6.1327945154009003E-5</v>
      </c>
      <c r="O14" s="9">
        <v>2.8711299112419001E-3</v>
      </c>
      <c r="P14" s="9">
        <v>1.8207033105222701E-6</v>
      </c>
      <c r="Q14" s="9">
        <v>8.7309295838379595E-6</v>
      </c>
      <c r="R14" s="9">
        <v>9.0623741704285402E-2</v>
      </c>
      <c r="S14" s="9">
        <v>3.5803805699447699E-4</v>
      </c>
      <c r="T14" s="9">
        <v>1.5750175483370099E-4</v>
      </c>
      <c r="U14" s="9">
        <v>2.2846341640905501E-4</v>
      </c>
      <c r="V14" s="9">
        <v>7.40290132392064E-4</v>
      </c>
    </row>
    <row r="15" spans="1:22" x14ac:dyDescent="0.2">
      <c r="A15" s="2">
        <v>17</v>
      </c>
      <c r="B15" s="3" t="s">
        <v>62</v>
      </c>
      <c r="C15" s="4" t="s">
        <v>27</v>
      </c>
      <c r="D15" s="3" t="s">
        <v>63</v>
      </c>
      <c r="E15" s="3" t="s">
        <v>36</v>
      </c>
      <c r="F15" s="3" t="s">
        <v>64</v>
      </c>
      <c r="G15" s="3" t="s">
        <v>45</v>
      </c>
      <c r="H15" s="10">
        <v>1.86944227995374E-4</v>
      </c>
      <c r="I15" s="10">
        <v>1.4979562315592501E-4</v>
      </c>
      <c r="J15" s="10">
        <v>3.6853787912206101E-4</v>
      </c>
      <c r="K15" s="10">
        <v>2.8190431578998198E-6</v>
      </c>
      <c r="L15" s="10">
        <v>1.46586196300428E-3</v>
      </c>
      <c r="M15" s="10">
        <v>-2.1737233983708699E-2</v>
      </c>
      <c r="N15" s="10">
        <v>8.7181486387667099E-5</v>
      </c>
      <c r="O15" s="10">
        <v>3.8894241122245901E-3</v>
      </c>
      <c r="P15" s="10">
        <v>2.9175147918243299E-6</v>
      </c>
      <c r="Q15" s="10">
        <v>-4.65112289553618E-5</v>
      </c>
      <c r="R15" s="10">
        <v>7.9356896635267599E-2</v>
      </c>
      <c r="S15" s="10">
        <v>1.94997726111874E-3</v>
      </c>
      <c r="T15" s="10">
        <v>1.42390718776259E-4</v>
      </c>
      <c r="U15" s="10">
        <v>2.7819507292880402E-4</v>
      </c>
      <c r="V15" s="10">
        <v>7.3937707264722498E-4</v>
      </c>
    </row>
    <row r="16" spans="1:22" x14ac:dyDescent="0.2">
      <c r="A16" s="2">
        <v>18</v>
      </c>
      <c r="B16" s="5" t="s">
        <v>65</v>
      </c>
      <c r="C16" s="6" t="s">
        <v>27</v>
      </c>
      <c r="D16" s="5" t="s">
        <v>66</v>
      </c>
      <c r="E16" s="5" t="s">
        <v>36</v>
      </c>
      <c r="F16" s="5" t="s">
        <v>67</v>
      </c>
      <c r="G16" s="5" t="s">
        <v>45</v>
      </c>
      <c r="H16" s="9">
        <v>1.04998407330634E-4</v>
      </c>
      <c r="I16" s="9">
        <v>1.9219323227540099E-4</v>
      </c>
      <c r="J16" s="9">
        <v>1.1804055794510401E-4</v>
      </c>
      <c r="K16" s="9">
        <v>1.4528909444991699E-6</v>
      </c>
      <c r="L16" s="9">
        <v>6.7914799468478995E-5</v>
      </c>
      <c r="M16" s="9">
        <v>-2.1095862081241801E-2</v>
      </c>
      <c r="N16" s="9">
        <v>2.7573016805241201E-4</v>
      </c>
      <c r="O16" s="9">
        <v>1.6580735758151199E-3</v>
      </c>
      <c r="P16" s="9">
        <v>1.5903731477094999E-6</v>
      </c>
      <c r="Q16" s="9">
        <v>1.6362915622543999E-3</v>
      </c>
      <c r="R16" s="9">
        <v>1.16400542086877E-3</v>
      </c>
      <c r="S16" s="9">
        <v>4.0989772390502002E-4</v>
      </c>
      <c r="T16" s="9">
        <v>1.94499652668979E-4</v>
      </c>
      <c r="U16" s="9">
        <v>9.6158669221191006E-5</v>
      </c>
      <c r="V16" s="9">
        <v>5.2982659718833205E-4</v>
      </c>
    </row>
    <row r="17" spans="1:22" x14ac:dyDescent="0.2">
      <c r="A17" s="2">
        <v>19</v>
      </c>
      <c r="B17" s="3" t="s">
        <v>68</v>
      </c>
      <c r="C17" s="4" t="s">
        <v>27</v>
      </c>
      <c r="D17" s="3" t="s">
        <v>69</v>
      </c>
      <c r="E17" s="3" t="s">
        <v>36</v>
      </c>
      <c r="F17" s="3" t="s">
        <v>70</v>
      </c>
      <c r="G17" s="3" t="s">
        <v>45</v>
      </c>
      <c r="H17" s="10">
        <v>1.10157586276724E-4</v>
      </c>
      <c r="I17" s="10">
        <v>8.8638285743120699E-4</v>
      </c>
      <c r="J17" s="10">
        <v>8.3220281010005896E-4</v>
      </c>
      <c r="K17" s="10">
        <v>1.12761659607266E-6</v>
      </c>
      <c r="L17" s="10">
        <v>6.8844663791188803E-4</v>
      </c>
      <c r="M17" s="10">
        <v>-2.0381142266453999E-2</v>
      </c>
      <c r="N17" s="10">
        <v>1.2456121138513601E-3</v>
      </c>
      <c r="O17" s="10">
        <v>7.0974189887517197E-3</v>
      </c>
      <c r="P17" s="10">
        <v>1.87446946239921E-5</v>
      </c>
      <c r="Q17" s="10">
        <v>6.3591120191697898E-4</v>
      </c>
      <c r="R17" s="10">
        <v>8.0419529855560497E-3</v>
      </c>
      <c r="S17" s="10">
        <v>1.5677970796284999E-2</v>
      </c>
      <c r="T17" s="10">
        <v>3.0407470483242402E-4</v>
      </c>
      <c r="U17" s="10">
        <v>7.2392984617539397E-4</v>
      </c>
      <c r="V17" s="10">
        <v>7.6689631912755301E-5</v>
      </c>
    </row>
    <row r="18" spans="1:22" x14ac:dyDescent="0.2">
      <c r="A18" s="2">
        <v>20</v>
      </c>
      <c r="B18" s="5" t="s">
        <v>71</v>
      </c>
      <c r="C18" s="6" t="s">
        <v>27</v>
      </c>
      <c r="D18" s="5" t="s">
        <v>72</v>
      </c>
      <c r="E18" s="5" t="s">
        <v>36</v>
      </c>
      <c r="F18" s="5" t="s">
        <v>73</v>
      </c>
      <c r="G18" s="5" t="s">
        <v>45</v>
      </c>
      <c r="H18" s="9">
        <v>3.0533151975425802E-4</v>
      </c>
      <c r="I18" s="9">
        <v>1.73265682633211E-4</v>
      </c>
      <c r="J18" s="9">
        <v>2.03989991059866E-4</v>
      </c>
      <c r="K18" s="9">
        <v>2.7106183467559301E-6</v>
      </c>
      <c r="L18" s="9">
        <v>4.8916657166519998E-3</v>
      </c>
      <c r="M18" s="9">
        <v>-1.76892843554202E-2</v>
      </c>
      <c r="N18" s="9">
        <v>7.1015050799463095E-4</v>
      </c>
      <c r="O18" s="9">
        <v>6.6204718085619901E-3</v>
      </c>
      <c r="P18" s="9">
        <v>1.10778458827352E-5</v>
      </c>
      <c r="Q18" s="9">
        <v>1.11858651320055E-3</v>
      </c>
      <c r="R18" s="9">
        <v>1.68319546898333E-3</v>
      </c>
      <c r="S18" s="9">
        <v>1.2367630838534101E-2</v>
      </c>
      <c r="T18" s="9">
        <v>3.9534817451123196E-6</v>
      </c>
      <c r="U18" s="9">
        <v>2.1394491278866E-5</v>
      </c>
      <c r="V18" s="9">
        <v>9.1866025969368692E-6</v>
      </c>
    </row>
    <row r="19" spans="1:22" x14ac:dyDescent="0.2">
      <c r="A19" s="2">
        <v>21</v>
      </c>
      <c r="B19" s="3" t="s">
        <v>74</v>
      </c>
      <c r="C19" s="4" t="s">
        <v>27</v>
      </c>
      <c r="D19" s="3" t="s">
        <v>75</v>
      </c>
      <c r="E19" s="3" t="s">
        <v>36</v>
      </c>
      <c r="F19" s="3" t="s">
        <v>76</v>
      </c>
      <c r="G19" s="3" t="s">
        <v>45</v>
      </c>
      <c r="H19" s="10">
        <v>1.3518473770205401E-4</v>
      </c>
      <c r="I19" s="10">
        <v>4.1705630186551703E-4</v>
      </c>
      <c r="J19" s="10">
        <v>1.12783833853115E-4</v>
      </c>
      <c r="K19" s="10">
        <v>5.0742818176974599E-6</v>
      </c>
      <c r="L19" s="10">
        <v>2.2773043320382299E-5</v>
      </c>
      <c r="M19" s="10">
        <v>9.1058648820600795E-3</v>
      </c>
      <c r="N19" s="10">
        <v>2.4937179363441302E-2</v>
      </c>
      <c r="O19" s="10">
        <v>1.6345682286790101E-3</v>
      </c>
      <c r="P19" s="10">
        <v>1.0364909969716501E-5</v>
      </c>
      <c r="Q19" s="10">
        <v>1.73495211991027E-3</v>
      </c>
      <c r="R19" s="10">
        <v>8.9290109260729798E-5</v>
      </c>
      <c r="S19" s="10">
        <v>3.3921116491510699E-3</v>
      </c>
      <c r="T19" s="10">
        <v>1.9597345643080901E-5</v>
      </c>
      <c r="U19" s="10">
        <v>3.4118856489493499E-3</v>
      </c>
      <c r="V19" s="10">
        <v>3.2176745699768398E-5</v>
      </c>
    </row>
    <row r="20" spans="1:22" x14ac:dyDescent="0.2">
      <c r="A20" s="2">
        <v>22</v>
      </c>
      <c r="B20" s="5" t="s">
        <v>53</v>
      </c>
      <c r="C20" s="6" t="s">
        <v>27</v>
      </c>
      <c r="D20" s="5" t="s">
        <v>77</v>
      </c>
      <c r="E20" s="5" t="s">
        <v>36</v>
      </c>
      <c r="F20" s="5" t="s">
        <v>78</v>
      </c>
      <c r="G20" s="5" t="s">
        <v>45</v>
      </c>
      <c r="H20" s="9">
        <v>1.2047030438979601E-4</v>
      </c>
      <c r="I20" s="9">
        <v>3.93693655126093E-4</v>
      </c>
      <c r="J20" s="9">
        <v>9.4009934382156094E-5</v>
      </c>
      <c r="K20" s="9">
        <v>8.2402741287507798E-7</v>
      </c>
      <c r="L20" s="9">
        <v>2.9296253008414501E-5</v>
      </c>
      <c r="M20" s="9">
        <v>6.71304251123733E-3</v>
      </c>
      <c r="N20" s="9">
        <v>3.5369709007117403E-2</v>
      </c>
      <c r="O20" s="9">
        <v>3.3966637079324699E-3</v>
      </c>
      <c r="P20" s="9">
        <v>1.5289666526711501E-5</v>
      </c>
      <c r="Q20" s="9">
        <v>2.16755602509451E-3</v>
      </c>
      <c r="R20" s="9">
        <v>1.2545686728148599E-4</v>
      </c>
      <c r="S20" s="9">
        <v>3.9425569034216203E-3</v>
      </c>
      <c r="T20" s="9">
        <v>1.8873801651752E-5</v>
      </c>
      <c r="U20" s="9">
        <v>3.35554831879972E-3</v>
      </c>
      <c r="V20" s="9">
        <v>3.6990075468444099E-5</v>
      </c>
    </row>
    <row r="21" spans="1:22" x14ac:dyDescent="0.2">
      <c r="A21" s="2">
        <v>23</v>
      </c>
      <c r="B21" s="3" t="s">
        <v>56</v>
      </c>
      <c r="C21" s="4" t="s">
        <v>27</v>
      </c>
      <c r="D21" s="3" t="s">
        <v>79</v>
      </c>
      <c r="E21" s="3" t="s">
        <v>36</v>
      </c>
      <c r="F21" s="3" t="s">
        <v>80</v>
      </c>
      <c r="G21" s="3" t="s">
        <v>45</v>
      </c>
      <c r="H21" s="10">
        <v>6.2548532832033202E-6</v>
      </c>
      <c r="I21" s="10">
        <v>-1.6115010964586099E-5</v>
      </c>
      <c r="J21" s="10">
        <v>-9.4409408615907203E-6</v>
      </c>
      <c r="K21" s="10">
        <v>5.2043832885000396E-7</v>
      </c>
      <c r="L21" s="10">
        <v>-3.2043943631001902E-6</v>
      </c>
      <c r="M21" s="10">
        <v>-2.0827075611901599E-2</v>
      </c>
      <c r="N21" s="10">
        <v>2.24706957102994E-4</v>
      </c>
      <c r="O21" s="10">
        <v>7.7184946857079004E-4</v>
      </c>
      <c r="P21" s="10">
        <v>1.9084481970667399E-6</v>
      </c>
      <c r="Q21" s="10">
        <v>-2.7366011537564502E-4</v>
      </c>
      <c r="R21" s="10">
        <v>-5.5607669498489696E-4</v>
      </c>
      <c r="S21" s="10">
        <v>1.8498320078874299E-3</v>
      </c>
      <c r="T21" s="10">
        <v>-7.1207469005190199E-8</v>
      </c>
      <c r="U21" s="10">
        <v>4.3815578049297198E-6</v>
      </c>
      <c r="V21" s="10">
        <v>1.3571683492680299E-5</v>
      </c>
    </row>
    <row r="22" spans="1:22" x14ac:dyDescent="0.2">
      <c r="A22" s="2">
        <v>24</v>
      </c>
      <c r="B22" s="5" t="s">
        <v>81</v>
      </c>
      <c r="C22" s="6" t="s">
        <v>27</v>
      </c>
      <c r="D22" s="5" t="s">
        <v>82</v>
      </c>
      <c r="E22" s="5" t="s">
        <v>36</v>
      </c>
      <c r="F22" s="5" t="s">
        <v>83</v>
      </c>
      <c r="G22" s="5" t="s">
        <v>45</v>
      </c>
      <c r="H22" s="9">
        <v>2.9540008701204699E-5</v>
      </c>
      <c r="I22" s="9">
        <v>1.7294124498547499E-4</v>
      </c>
      <c r="J22" s="9">
        <v>1.04654249715574E-4</v>
      </c>
      <c r="K22" s="9">
        <v>1.2360412938764401E-6</v>
      </c>
      <c r="L22" s="9">
        <v>1.7087270231960501E-4</v>
      </c>
      <c r="M22" s="9">
        <v>-2.0514659825636199E-2</v>
      </c>
      <c r="N22" s="9">
        <v>1.6510242136470101E-3</v>
      </c>
      <c r="O22" s="9">
        <v>2.9142270441060401E-3</v>
      </c>
      <c r="P22" s="9">
        <v>4.33240419701643E-6</v>
      </c>
      <c r="Q22" s="9">
        <v>2.88986547678373E-4</v>
      </c>
      <c r="R22" s="9">
        <v>1.7478838325255799E-3</v>
      </c>
      <c r="S22" s="9">
        <v>2.9651235797879299E-2</v>
      </c>
      <c r="T22" s="9">
        <v>1.77666240780361E-4</v>
      </c>
      <c r="U22" s="9">
        <v>1.2282715260568801E-4</v>
      </c>
      <c r="V22" s="9">
        <v>1.2622930225004E-5</v>
      </c>
    </row>
    <row r="23" spans="1:22" x14ac:dyDescent="0.2">
      <c r="A23" s="2">
        <v>25</v>
      </c>
      <c r="B23" s="3" t="s">
        <v>53</v>
      </c>
      <c r="C23" s="4" t="s">
        <v>27</v>
      </c>
      <c r="D23" s="3" t="s">
        <v>84</v>
      </c>
      <c r="E23" s="3" t="s">
        <v>36</v>
      </c>
      <c r="F23" s="3" t="s">
        <v>85</v>
      </c>
      <c r="G23" s="3" t="s">
        <v>45</v>
      </c>
      <c r="H23" s="10">
        <v>6.1032463570216997E-5</v>
      </c>
      <c r="I23" s="10">
        <v>1.7434726986387001E-4</v>
      </c>
      <c r="J23" s="10">
        <v>6.4208084737476997E-5</v>
      </c>
      <c r="K23" s="10">
        <v>1.0191918618381401E-6</v>
      </c>
      <c r="L23" s="10">
        <v>1.5480408998147001E-4</v>
      </c>
      <c r="M23" s="10">
        <v>-2.10735816831506E-2</v>
      </c>
      <c r="N23" s="10">
        <v>6.4441605817987604E-4</v>
      </c>
      <c r="O23" s="10">
        <v>2.0990448433758999E-3</v>
      </c>
      <c r="P23" s="10">
        <v>5.0892066073750698E-6</v>
      </c>
      <c r="Q23" s="10">
        <v>6.8781253260562496E-5</v>
      </c>
      <c r="R23" s="10">
        <v>1.60243967862781E-3</v>
      </c>
      <c r="S23" s="10">
        <v>2.6415631554258599E-2</v>
      </c>
      <c r="T23" s="10">
        <v>1.74932186064912E-4</v>
      </c>
      <c r="U23" s="10">
        <v>1.13977527197699E-4</v>
      </c>
      <c r="V23" s="10">
        <v>1.30047450639114E-5</v>
      </c>
    </row>
    <row r="24" spans="1:22" x14ac:dyDescent="0.2">
      <c r="A24" s="2">
        <v>26</v>
      </c>
      <c r="B24" s="5" t="s">
        <v>56</v>
      </c>
      <c r="C24" s="6" t="s">
        <v>27</v>
      </c>
      <c r="D24" s="5" t="s">
        <v>86</v>
      </c>
      <c r="E24" s="5" t="s">
        <v>36</v>
      </c>
      <c r="F24" s="5" t="s">
        <v>87</v>
      </c>
      <c r="G24" s="5" t="s">
        <v>45</v>
      </c>
      <c r="H24" s="9">
        <v>2.6445178383115599E-5</v>
      </c>
      <c r="I24" s="9">
        <v>-2.9634281115661E-5</v>
      </c>
      <c r="J24" s="9">
        <v>1.04043323341201E-4</v>
      </c>
      <c r="K24" s="9">
        <v>5.2043841183107498E-7</v>
      </c>
      <c r="L24" s="9">
        <v>-1.4092890420005801E-6</v>
      </c>
      <c r="M24" s="9">
        <v>-2.0619842502807201E-2</v>
      </c>
      <c r="N24" s="9">
        <v>8.8865576923238604E-5</v>
      </c>
      <c r="O24" s="9">
        <v>9.5896396772417603E-4</v>
      </c>
      <c r="P24" s="9">
        <v>1.2503620672506299E-6</v>
      </c>
      <c r="Q24" s="9">
        <v>-2.5220319516448299E-4</v>
      </c>
      <c r="R24" s="9">
        <v>2.2622997084448099E-5</v>
      </c>
      <c r="S24" s="9">
        <v>7.01989119918944E-4</v>
      </c>
      <c r="T24" s="9">
        <v>1.1706629771954699E-6</v>
      </c>
      <c r="U24" s="9">
        <v>1.5232740095075101E-6</v>
      </c>
      <c r="V24" s="9">
        <v>1.01006460248781E-5</v>
      </c>
    </row>
    <row r="25" spans="1:22" x14ac:dyDescent="0.2">
      <c r="A25" s="2">
        <v>27</v>
      </c>
      <c r="B25" s="3" t="s">
        <v>88</v>
      </c>
      <c r="C25" s="4" t="s">
        <v>27</v>
      </c>
      <c r="D25" s="3" t="s">
        <v>89</v>
      </c>
      <c r="E25" s="3" t="s">
        <v>36</v>
      </c>
      <c r="F25" s="3" t="s">
        <v>90</v>
      </c>
      <c r="G25" s="3" t="s">
        <v>45</v>
      </c>
      <c r="H25" s="10">
        <v>3.0005689349348798E-2</v>
      </c>
      <c r="I25" s="10">
        <v>3.4570787294921898E-2</v>
      </c>
      <c r="J25" s="10">
        <v>3.3731811035411299E-2</v>
      </c>
      <c r="K25" s="10">
        <v>9.3541113850286297E-4</v>
      </c>
      <c r="L25" s="10">
        <v>4.2310289739072499E-2</v>
      </c>
      <c r="M25" s="10">
        <v>3.08442947449525E-2</v>
      </c>
      <c r="N25" s="10">
        <v>4.4281187029849199E-2</v>
      </c>
      <c r="O25" s="10">
        <v>4.3849529058236601E-2</v>
      </c>
      <c r="P25" s="10">
        <v>3.8729637145035599E-2</v>
      </c>
      <c r="Q25" s="10">
        <v>2.8842680748228901E-2</v>
      </c>
      <c r="R25" s="10">
        <v>3.0975175852001002E-2</v>
      </c>
      <c r="S25" s="10">
        <v>4.8606617974803798E-2</v>
      </c>
      <c r="T25" s="10">
        <v>3.4446750029292698E-2</v>
      </c>
      <c r="U25" s="10">
        <v>4.32424594725552E-2</v>
      </c>
      <c r="V25" s="10">
        <v>3.5282820229201498E-2</v>
      </c>
    </row>
    <row r="26" spans="1:22" x14ac:dyDescent="0.2">
      <c r="A26" s="2">
        <v>28</v>
      </c>
      <c r="B26" s="5" t="s">
        <v>91</v>
      </c>
      <c r="C26" s="6" t="s">
        <v>27</v>
      </c>
      <c r="D26" s="5" t="s">
        <v>92</v>
      </c>
      <c r="E26" s="5" t="s">
        <v>36</v>
      </c>
      <c r="F26" s="5" t="s">
        <v>93</v>
      </c>
      <c r="G26" s="5" t="s">
        <v>45</v>
      </c>
      <c r="H26" s="9">
        <v>1.97700568475613E-4</v>
      </c>
      <c r="I26" s="9">
        <v>4.3382129173874198E-4</v>
      </c>
      <c r="J26" s="9">
        <v>1.24225070761253E-4</v>
      </c>
      <c r="K26" s="9">
        <v>1.42253837699513E-5</v>
      </c>
      <c r="L26" s="9">
        <v>8.7715852342097397E-5</v>
      </c>
      <c r="M26" s="9">
        <v>7.9007939842619702E-3</v>
      </c>
      <c r="N26" s="9">
        <v>2.6940608640674601E-2</v>
      </c>
      <c r="O26" s="9">
        <v>3.45612605857681E-3</v>
      </c>
      <c r="P26" s="9">
        <v>8.5468453834146698E-5</v>
      </c>
      <c r="Q26" s="9">
        <v>1.7750833541163101E-3</v>
      </c>
      <c r="R26" s="9">
        <v>1.9705414650725701E-4</v>
      </c>
      <c r="S26" s="9">
        <v>5.2251192694102904E-3</v>
      </c>
      <c r="T26" s="9">
        <v>4.5718112794213197E-5</v>
      </c>
      <c r="U26" s="9">
        <v>4.3851188049249196E-3</v>
      </c>
      <c r="V26" s="9">
        <v>6.6136844254226402E-5</v>
      </c>
    </row>
    <row r="27" spans="1:22" x14ac:dyDescent="0.2">
      <c r="A27" s="2">
        <v>9</v>
      </c>
      <c r="B27" s="3" t="s">
        <v>24</v>
      </c>
      <c r="C27" s="4" t="s">
        <v>27</v>
      </c>
      <c r="D27" s="3" t="s">
        <v>94</v>
      </c>
      <c r="E27" s="3" t="s">
        <v>36</v>
      </c>
      <c r="F27" s="3" t="s">
        <v>95</v>
      </c>
      <c r="G27" s="3" t="s">
        <v>96</v>
      </c>
      <c r="H27" s="7">
        <v>1.9118147879377301E-5</v>
      </c>
      <c r="I27" s="10">
        <v>1.7461117317342701E-5</v>
      </c>
      <c r="J27" s="10">
        <v>-1.9134229152267399E-5</v>
      </c>
      <c r="K27" s="10">
        <v>1.6156105823433901E-5</v>
      </c>
      <c r="L27" s="10">
        <v>2.3970432947685799E-5</v>
      </c>
      <c r="M27" s="10">
        <v>-3.1084497434590002E-3</v>
      </c>
      <c r="N27" s="10">
        <v>1.90037734969922E-5</v>
      </c>
      <c r="O27" s="10">
        <v>1.5917500204624401E-5</v>
      </c>
      <c r="P27" s="10">
        <v>2.2549235740119801E-5</v>
      </c>
      <c r="Q27" s="10">
        <v>-4.4098754057196801E-5</v>
      </c>
      <c r="R27" s="10">
        <v>2.36139050582901E-4</v>
      </c>
      <c r="S27" s="10">
        <v>-3.3371106153228402E-5</v>
      </c>
      <c r="T27" s="10">
        <v>9.0490073297460996E-6</v>
      </c>
      <c r="U27" s="10">
        <v>5.8445964160107202E-5</v>
      </c>
      <c r="V27" s="10">
        <v>1.37195303797595E-5</v>
      </c>
    </row>
    <row r="28" spans="1:22" x14ac:dyDescent="0.2">
      <c r="A28" s="2">
        <v>10</v>
      </c>
      <c r="B28" s="5" t="s">
        <v>97</v>
      </c>
      <c r="C28" s="6" t="s">
        <v>27</v>
      </c>
      <c r="D28" s="5" t="s">
        <v>98</v>
      </c>
      <c r="E28" s="5" t="s">
        <v>36</v>
      </c>
      <c r="F28" s="5" t="s">
        <v>99</v>
      </c>
      <c r="G28" s="5" t="s">
        <v>96</v>
      </c>
      <c r="H28" s="8">
        <v>1.3890083635774699E-4</v>
      </c>
      <c r="I28" s="9">
        <v>2.6800447794379198E-4</v>
      </c>
      <c r="J28" s="9">
        <v>1.59873045266373E-4</v>
      </c>
      <c r="K28" s="9">
        <v>5.63366560450529E-6</v>
      </c>
      <c r="L28" s="9">
        <v>3.1670170424344701E-5</v>
      </c>
      <c r="M28" s="9">
        <v>-1.6295664994449999E-2</v>
      </c>
      <c r="N28" s="9">
        <v>8.9698254099059606E-3</v>
      </c>
      <c r="O28" s="9">
        <v>1.2623126632549201E-2</v>
      </c>
      <c r="P28" s="9">
        <v>8.1537770624435198E-5</v>
      </c>
      <c r="Q28" s="9">
        <v>-2.59393545471984E-4</v>
      </c>
      <c r="R28" s="9">
        <v>1.01457888515003E-3</v>
      </c>
      <c r="S28" s="9">
        <v>7.5918678437656595E-2</v>
      </c>
      <c r="T28" s="9">
        <v>1.36666148072539E-5</v>
      </c>
      <c r="U28" s="9">
        <v>4.6383846268205502E-5</v>
      </c>
      <c r="V28" s="9">
        <v>1.34197512829093E-5</v>
      </c>
    </row>
    <row r="29" spans="1:22" x14ac:dyDescent="0.2">
      <c r="A29" s="2">
        <v>11</v>
      </c>
      <c r="B29" s="3" t="s">
        <v>100</v>
      </c>
      <c r="C29" s="4" t="s">
        <v>27</v>
      </c>
      <c r="D29" s="3" t="s">
        <v>101</v>
      </c>
      <c r="E29" s="3" t="s">
        <v>36</v>
      </c>
      <c r="F29" s="3" t="s">
        <v>102</v>
      </c>
      <c r="G29" s="3" t="s">
        <v>96</v>
      </c>
      <c r="H29" s="7">
        <v>1.62355213917739E-4</v>
      </c>
      <c r="I29" s="10">
        <v>1.3215307289880501E-3</v>
      </c>
      <c r="J29" s="10">
        <v>1.7548661125327299E-4</v>
      </c>
      <c r="K29" s="10">
        <v>8.54362506842432E-6</v>
      </c>
      <c r="L29" s="10">
        <v>1.1090800914563101E-4</v>
      </c>
      <c r="M29" s="10">
        <v>-1.66587537372027E-2</v>
      </c>
      <c r="N29" s="10">
        <v>3.2015815591058998E-3</v>
      </c>
      <c r="O29" s="10">
        <v>3.3060690089639E-3</v>
      </c>
      <c r="P29" s="10">
        <v>3.63536246716928E-5</v>
      </c>
      <c r="Q29" s="10">
        <v>1.8687499082779501E-3</v>
      </c>
      <c r="R29" s="10">
        <v>1.0984221416106501E-2</v>
      </c>
      <c r="S29" s="10">
        <v>1.35249946834788E-2</v>
      </c>
      <c r="T29" s="10">
        <v>4.69749612563727E-4</v>
      </c>
      <c r="U29" s="10">
        <v>1.19879053713066E-2</v>
      </c>
      <c r="V29" s="10">
        <v>1.7734709922909901E-4</v>
      </c>
    </row>
    <row r="30" spans="1:22" x14ac:dyDescent="0.2">
      <c r="A30" s="2">
        <v>12</v>
      </c>
      <c r="B30" s="5" t="s">
        <v>103</v>
      </c>
      <c r="C30" s="6" t="s">
        <v>27</v>
      </c>
      <c r="D30" s="5" t="s">
        <v>104</v>
      </c>
      <c r="E30" s="5" t="s">
        <v>36</v>
      </c>
      <c r="F30" s="5" t="s">
        <v>105</v>
      </c>
      <c r="G30" s="5" t="s">
        <v>96</v>
      </c>
      <c r="H30" s="8">
        <v>3.74257801539607E-4</v>
      </c>
      <c r="I30" s="9">
        <v>1.3019255926455099E-3</v>
      </c>
      <c r="J30" s="9">
        <v>1.8814776043807601E-4</v>
      </c>
      <c r="K30" s="9">
        <v>6.4484537607045503E-6</v>
      </c>
      <c r="L30" s="9">
        <v>1.2746752607611399E-4</v>
      </c>
      <c r="M30" s="9">
        <v>-1.70402541307858E-2</v>
      </c>
      <c r="N30" s="9">
        <v>3.0631204444775198E-3</v>
      </c>
      <c r="O30" s="9">
        <v>4.5569755239542997E-3</v>
      </c>
      <c r="P30" s="9">
        <v>3.3916906421941599E-5</v>
      </c>
      <c r="Q30" s="9">
        <v>3.3395390687878598E-3</v>
      </c>
      <c r="R30" s="9">
        <v>1.03959154319561E-2</v>
      </c>
      <c r="S30" s="9">
        <v>1.1958661634216E-2</v>
      </c>
      <c r="T30" s="9">
        <v>4.6469885212127701E-4</v>
      </c>
      <c r="U30" s="9">
        <v>1.2046663291698199E-2</v>
      </c>
      <c r="V30" s="9">
        <v>1.7739323408838401E-4</v>
      </c>
    </row>
    <row r="31" spans="1:22" x14ac:dyDescent="0.2">
      <c r="A31" s="2">
        <v>13</v>
      </c>
      <c r="B31" s="3" t="s">
        <v>106</v>
      </c>
      <c r="C31" s="4" t="s">
        <v>27</v>
      </c>
      <c r="D31" s="3" t="s">
        <v>107</v>
      </c>
      <c r="E31" s="3" t="s">
        <v>36</v>
      </c>
      <c r="F31" s="3" t="s">
        <v>108</v>
      </c>
      <c r="G31" s="3" t="s">
        <v>96</v>
      </c>
      <c r="H31" s="7">
        <v>9.0255592208986598E-5</v>
      </c>
      <c r="I31" s="10">
        <v>4.7495719723281003E-4</v>
      </c>
      <c r="J31" s="10">
        <v>1.0362309061309899E-4</v>
      </c>
      <c r="K31" s="10">
        <v>2.4676361524484101E-6</v>
      </c>
      <c r="L31" s="10">
        <v>1.06544523195457E-4</v>
      </c>
      <c r="M31" s="10">
        <v>-1.9161953737181998E-2</v>
      </c>
      <c r="N31" s="10">
        <v>1.5494119195398599E-3</v>
      </c>
      <c r="O31" s="10">
        <v>9.9417262877017393E-4</v>
      </c>
      <c r="P31" s="10">
        <v>1.47848740140476E-5</v>
      </c>
      <c r="Q31" s="10">
        <v>6.4624305061008395E-4</v>
      </c>
      <c r="R31" s="10">
        <v>7.14663895643878E-4</v>
      </c>
      <c r="S31" s="10">
        <v>6.9609715641505407E-2</v>
      </c>
      <c r="T31" s="10">
        <v>1.0940398839515801E-4</v>
      </c>
      <c r="U31" s="10">
        <v>2.5391023548783798E-4</v>
      </c>
      <c r="V31" s="10">
        <v>1.6982252013500299E-5</v>
      </c>
    </row>
    <row r="32" spans="1:22" x14ac:dyDescent="0.2">
      <c r="A32" s="2">
        <v>14</v>
      </c>
      <c r="B32" s="5" t="s">
        <v>109</v>
      </c>
      <c r="C32" s="6" t="s">
        <v>27</v>
      </c>
      <c r="D32" s="5" t="s">
        <v>110</v>
      </c>
      <c r="E32" s="5" t="s">
        <v>36</v>
      </c>
      <c r="F32" s="5" t="s">
        <v>111</v>
      </c>
      <c r="G32" s="5" t="s">
        <v>96</v>
      </c>
      <c r="H32" s="8">
        <v>5.1904650624824399E-5</v>
      </c>
      <c r="I32" s="9">
        <v>3.8370346302531199E-4</v>
      </c>
      <c r="J32" s="9">
        <v>7.7647090170474695E-5</v>
      </c>
      <c r="K32" s="9">
        <v>5.4939876190099098E-6</v>
      </c>
      <c r="L32" s="9">
        <v>2.7709292849810801E-6</v>
      </c>
      <c r="M32" s="9">
        <v>-2.2755271182056599E-2</v>
      </c>
      <c r="N32" s="9">
        <v>8.0984331706207698E-4</v>
      </c>
      <c r="O32" s="9">
        <v>1.01684453442422E-3</v>
      </c>
      <c r="P32" s="9">
        <v>3.70660526400075E-5</v>
      </c>
      <c r="Q32" s="9">
        <v>1.4662321286631501E-3</v>
      </c>
      <c r="R32" s="9">
        <v>1.58071699744512E-3</v>
      </c>
      <c r="S32" s="9">
        <v>1.26631433487569E-3</v>
      </c>
      <c r="T32" s="9">
        <v>1.1799285418708199E-3</v>
      </c>
      <c r="U32" s="9">
        <v>1.61101001642459E-2</v>
      </c>
      <c r="V32" s="9">
        <v>6.6443988443628393E-5</v>
      </c>
    </row>
    <row r="33" spans="1:22" x14ac:dyDescent="0.2">
      <c r="A33" s="2">
        <v>15</v>
      </c>
      <c r="B33" s="3" t="s">
        <v>112</v>
      </c>
      <c r="C33" s="4" t="s">
        <v>27</v>
      </c>
      <c r="D33" s="3" t="s">
        <v>113</v>
      </c>
      <c r="E33" s="3" t="s">
        <v>36</v>
      </c>
      <c r="F33" s="3" t="s">
        <v>114</v>
      </c>
      <c r="G33" s="3" t="s">
        <v>96</v>
      </c>
      <c r="H33" s="7">
        <v>1.30268445150309E-5</v>
      </c>
      <c r="I33" s="10">
        <v>2.6721588698805398E-4</v>
      </c>
      <c r="J33" s="10">
        <v>1.18440249618949E-4</v>
      </c>
      <c r="K33" s="10">
        <v>2.5374748458972099E-6</v>
      </c>
      <c r="L33" s="10">
        <v>6.5306701075802204E-5</v>
      </c>
      <c r="M33" s="10">
        <v>-2.35832086733825E-2</v>
      </c>
      <c r="N33" s="10">
        <v>3.7010773138939798E-5</v>
      </c>
      <c r="O33" s="10">
        <v>5.7031202925901905E-4</v>
      </c>
      <c r="P33" s="10">
        <v>4.6047507167278401E-6</v>
      </c>
      <c r="Q33" s="10">
        <v>-1.9219163124559399E-4</v>
      </c>
      <c r="R33" s="10">
        <v>2.4338552933471998E-3</v>
      </c>
      <c r="S33" s="10">
        <v>5.9963704114592399E-4</v>
      </c>
      <c r="T33" s="10">
        <v>5.9429271770850001E-3</v>
      </c>
      <c r="U33" s="10">
        <v>2.76731514879739E-4</v>
      </c>
      <c r="V33" s="10">
        <v>9.8140431940412005E-5</v>
      </c>
    </row>
    <row r="34" spans="1:22" x14ac:dyDescent="0.2">
      <c r="A34" s="2">
        <v>16</v>
      </c>
      <c r="B34" s="5" t="s">
        <v>115</v>
      </c>
      <c r="C34" s="6" t="s">
        <v>27</v>
      </c>
      <c r="D34" s="5" t="s">
        <v>116</v>
      </c>
      <c r="E34" s="5" t="s">
        <v>36</v>
      </c>
      <c r="F34" s="5" t="s">
        <v>117</v>
      </c>
      <c r="G34" s="5" t="s">
        <v>96</v>
      </c>
      <c r="H34" s="8">
        <v>1.6692940011532199E-4</v>
      </c>
      <c r="I34" s="9">
        <v>2.5989323333437198E-4</v>
      </c>
      <c r="J34" s="9">
        <v>3.0984667751648701E-5</v>
      </c>
      <c r="K34" s="9">
        <v>2.2581195625882898E-6</v>
      </c>
      <c r="L34" s="9">
        <v>2.1730009239133199E-4</v>
      </c>
      <c r="M34" s="9">
        <v>-2.28662224951246E-2</v>
      </c>
      <c r="N34" s="9">
        <v>1.45385997391641E-4</v>
      </c>
      <c r="O34" s="9">
        <v>2.84437419137406E-3</v>
      </c>
      <c r="P34" s="9">
        <v>4.9970852383740201E-6</v>
      </c>
      <c r="Q34" s="9">
        <v>3.5959125444669498E-4</v>
      </c>
      <c r="R34" s="9">
        <v>6.2232838032224699E-3</v>
      </c>
      <c r="S34" s="9">
        <v>1.1536974448891301E-3</v>
      </c>
      <c r="T34" s="9">
        <v>4.6635751907365902E-5</v>
      </c>
      <c r="U34" s="9">
        <v>1.9562250742780102E-3</v>
      </c>
      <c r="V34" s="9">
        <v>2.36564489034003E-4</v>
      </c>
    </row>
    <row r="35" spans="1:22" x14ac:dyDescent="0.2">
      <c r="A35" s="2">
        <v>17</v>
      </c>
      <c r="B35" s="3" t="s">
        <v>118</v>
      </c>
      <c r="C35" s="4" t="s">
        <v>27</v>
      </c>
      <c r="D35" s="3" t="s">
        <v>119</v>
      </c>
      <c r="E35" s="3" t="s">
        <v>36</v>
      </c>
      <c r="F35" s="3" t="s">
        <v>120</v>
      </c>
      <c r="G35" s="3" t="s">
        <v>96</v>
      </c>
      <c r="H35" s="7">
        <v>6.2392692376339904E-5</v>
      </c>
      <c r="I35" s="10">
        <v>1.13328971482567E-4</v>
      </c>
      <c r="J35" s="10">
        <v>1.2019703074482401E-4</v>
      </c>
      <c r="K35" s="10">
        <v>9.7774206787762397E-7</v>
      </c>
      <c r="L35" s="10">
        <v>1.4336245670540899E-4</v>
      </c>
      <c r="M35" s="10">
        <v>-2.3271624604292399E-2</v>
      </c>
      <c r="N35" s="10">
        <v>5.0422252076378195E-4</v>
      </c>
      <c r="O35" s="10">
        <v>5.6227509431227502E-3</v>
      </c>
      <c r="P35" s="10">
        <v>3.7684595360454499E-6</v>
      </c>
      <c r="Q35" s="10">
        <v>6.25715669655568E-5</v>
      </c>
      <c r="R35" s="10">
        <v>1.2284312272163699E-3</v>
      </c>
      <c r="S35" s="10">
        <v>4.3467260625181204E-3</v>
      </c>
      <c r="T35" s="10">
        <v>7.3889311768462294E-5</v>
      </c>
      <c r="U35" s="10">
        <v>1.70954129343186E-5</v>
      </c>
      <c r="V35" s="10">
        <v>5.5800046651568902E-6</v>
      </c>
    </row>
    <row r="36" spans="1:22" x14ac:dyDescent="0.2">
      <c r="A36" s="2">
        <v>18</v>
      </c>
      <c r="B36" s="5" t="s">
        <v>53</v>
      </c>
      <c r="C36" s="6" t="s">
        <v>27</v>
      </c>
      <c r="D36" s="5" t="s">
        <v>121</v>
      </c>
      <c r="E36" s="5" t="s">
        <v>36</v>
      </c>
      <c r="F36" s="5" t="s">
        <v>122</v>
      </c>
      <c r="G36" s="5" t="s">
        <v>96</v>
      </c>
      <c r="H36" s="8">
        <v>2.4855310556621701E-5</v>
      </c>
      <c r="I36" s="9">
        <v>1.3326875125085999E-4</v>
      </c>
      <c r="J36" s="9">
        <v>7.8640907851209904E-5</v>
      </c>
      <c r="K36" s="9">
        <v>1.2803767407619099E-6</v>
      </c>
      <c r="L36" s="9">
        <v>1.2968801207660901E-4</v>
      </c>
      <c r="M36" s="9">
        <v>-2.2920642177574502E-2</v>
      </c>
      <c r="N36" s="9">
        <v>5.1148280613967103E-4</v>
      </c>
      <c r="O36" s="9">
        <v>9.2836100198413003E-4</v>
      </c>
      <c r="P36" s="9">
        <v>3.8717052808456601E-6</v>
      </c>
      <c r="Q36" s="9">
        <v>-3.9755523045603297E-5</v>
      </c>
      <c r="R36" s="9">
        <v>1.41177486652524E-3</v>
      </c>
      <c r="S36" s="9">
        <v>2.5252901191458199E-3</v>
      </c>
      <c r="T36" s="9">
        <v>8.1706628969948505E-5</v>
      </c>
      <c r="U36" s="9">
        <v>1.5640821859988901E-5</v>
      </c>
      <c r="V36" s="9">
        <v>9.9379713937122906E-6</v>
      </c>
    </row>
    <row r="37" spans="1:22" x14ac:dyDescent="0.2">
      <c r="A37" s="2">
        <v>19</v>
      </c>
      <c r="B37" s="3" t="s">
        <v>56</v>
      </c>
      <c r="C37" s="4" t="s">
        <v>27</v>
      </c>
      <c r="D37" s="3" t="s">
        <v>123</v>
      </c>
      <c r="E37" s="3" t="s">
        <v>36</v>
      </c>
      <c r="F37" s="3" t="s">
        <v>124</v>
      </c>
      <c r="G37" s="3" t="s">
        <v>96</v>
      </c>
      <c r="H37" s="7">
        <v>9.7614118575471807E-7</v>
      </c>
      <c r="I37" s="10">
        <v>-4.6863152638359297E-5</v>
      </c>
      <c r="J37" s="10">
        <v>1.22284030705344E-5</v>
      </c>
      <c r="K37" s="10">
        <v>3.4919351395922802E-7</v>
      </c>
      <c r="L37" s="10">
        <v>-5.3815343279549498E-6</v>
      </c>
      <c r="M37" s="10">
        <v>-2.2835404229603801E-2</v>
      </c>
      <c r="N37" s="10">
        <v>3.8642691683465197E-5</v>
      </c>
      <c r="O37" s="10">
        <v>5.7260310546444499E-4</v>
      </c>
      <c r="P37" s="10">
        <v>2.6843750356870298E-7</v>
      </c>
      <c r="Q37" s="10">
        <v>-3.5019310558347198E-4</v>
      </c>
      <c r="R37" s="10">
        <v>-7.4343163813361097E-4</v>
      </c>
      <c r="S37" s="10">
        <v>3.72361624512944E-4</v>
      </c>
      <c r="T37" s="10">
        <v>-7.6514477254961901E-7</v>
      </c>
      <c r="U37" s="10">
        <v>3.5955650882387598E-7</v>
      </c>
      <c r="V37" s="10">
        <v>4.2657022012037304E-6</v>
      </c>
    </row>
    <row r="38" spans="1:22" x14ac:dyDescent="0.2">
      <c r="A38" s="2">
        <v>20</v>
      </c>
      <c r="B38" s="5" t="s">
        <v>125</v>
      </c>
      <c r="C38" s="6" t="s">
        <v>27</v>
      </c>
      <c r="D38" s="5" t="s">
        <v>126</v>
      </c>
      <c r="E38" s="5" t="s">
        <v>36</v>
      </c>
      <c r="F38" s="5" t="s">
        <v>127</v>
      </c>
      <c r="G38" s="5" t="s">
        <v>96</v>
      </c>
      <c r="H38" s="8">
        <v>5.2658271654881698E-5</v>
      </c>
      <c r="I38" s="9">
        <v>7.7058190230551698E-4</v>
      </c>
      <c r="J38" s="9">
        <v>2.4408614212204899E-4</v>
      </c>
      <c r="K38" s="9">
        <v>4.37656486380219E-6</v>
      </c>
      <c r="L38" s="9">
        <v>4.3302685084889398E-5</v>
      </c>
      <c r="M38" s="9">
        <v>-2.2707241475568199E-2</v>
      </c>
      <c r="N38" s="9">
        <v>1.4310855949243101E-4</v>
      </c>
      <c r="O38" s="9">
        <v>9.5559360368199504E-4</v>
      </c>
      <c r="P38" s="9">
        <v>2.6472590967033999E-5</v>
      </c>
      <c r="Q38" s="9">
        <v>5.6573298422575699E-4</v>
      </c>
      <c r="R38" s="9">
        <v>2.9021639233437701E-3</v>
      </c>
      <c r="S38" s="9">
        <v>1.4023745685853E-2</v>
      </c>
      <c r="T38" s="9">
        <v>3.4873568872421201E-3</v>
      </c>
      <c r="U38" s="9">
        <v>1.0489376000392301E-2</v>
      </c>
      <c r="V38" s="9">
        <v>4.9253061699278503E-5</v>
      </c>
    </row>
    <row r="39" spans="1:22" x14ac:dyDescent="0.2">
      <c r="A39" s="2">
        <v>21</v>
      </c>
      <c r="B39" s="3" t="s">
        <v>53</v>
      </c>
      <c r="C39" s="4" t="s">
        <v>27</v>
      </c>
      <c r="D39" s="3" t="s">
        <v>128</v>
      </c>
      <c r="E39" s="3" t="s">
        <v>36</v>
      </c>
      <c r="F39" s="3" t="s">
        <v>129</v>
      </c>
      <c r="G39" s="3" t="s">
        <v>96</v>
      </c>
      <c r="H39" s="7">
        <v>7.6306719251478401E-5</v>
      </c>
      <c r="I39" s="10">
        <v>7.1132075371241701E-4</v>
      </c>
      <c r="J39" s="10">
        <v>2.2878619010831801E-4</v>
      </c>
      <c r="K39" s="10">
        <v>3.3522612008696199E-6</v>
      </c>
      <c r="L39" s="10">
        <v>3.9171035810940403E-5</v>
      </c>
      <c r="M39" s="10">
        <v>-2.3042098703822299E-2</v>
      </c>
      <c r="N39" s="10">
        <v>8.5732717757134298E-5</v>
      </c>
      <c r="O39" s="10">
        <v>1.58399043650273E-3</v>
      </c>
      <c r="P39" s="10">
        <v>2.22393828846309E-5</v>
      </c>
      <c r="Q39" s="10">
        <v>5.3297034865882795E-4</v>
      </c>
      <c r="R39" s="10">
        <v>2.44635427786382E-3</v>
      </c>
      <c r="S39" s="10">
        <v>1.08490332090335E-2</v>
      </c>
      <c r="T39" s="10">
        <v>3.3287884387640698E-3</v>
      </c>
      <c r="U39" s="10">
        <v>9.5433653110920599E-3</v>
      </c>
      <c r="V39" s="10">
        <v>4.8169274814629799E-5</v>
      </c>
    </row>
    <row r="40" spans="1:22" x14ac:dyDescent="0.2">
      <c r="A40" s="2">
        <v>22</v>
      </c>
      <c r="B40" s="5" t="s">
        <v>56</v>
      </c>
      <c r="C40" s="6" t="s">
        <v>27</v>
      </c>
      <c r="D40" s="5" t="s">
        <v>130</v>
      </c>
      <c r="E40" s="5" t="s">
        <v>36</v>
      </c>
      <c r="F40" s="5" t="s">
        <v>131</v>
      </c>
      <c r="G40" s="5" t="s">
        <v>96</v>
      </c>
      <c r="H40" s="8">
        <v>1.45339231428567E-5</v>
      </c>
      <c r="I40" s="9">
        <v>-2.9627456772283201E-5</v>
      </c>
      <c r="J40" s="9">
        <v>-1.64265879036755E-6</v>
      </c>
      <c r="K40" s="9">
        <v>-6.9838710831057404E-8</v>
      </c>
      <c r="L40" s="9">
        <v>-5.49877771694795E-6</v>
      </c>
      <c r="M40" s="9">
        <v>-2.32638525222734E-2</v>
      </c>
      <c r="N40" s="9">
        <v>3.8222784258817597E-5</v>
      </c>
      <c r="O40" s="9">
        <v>5.8693464561066802E-5</v>
      </c>
      <c r="P40" s="9">
        <v>3.0973625665639602E-6</v>
      </c>
      <c r="Q40" s="9">
        <v>-3.4405945375968002E-4</v>
      </c>
      <c r="R40" s="9">
        <v>-7.5341769614815403E-4</v>
      </c>
      <c r="S40" s="9">
        <v>1.6484084360692401E-4</v>
      </c>
      <c r="T40" s="9">
        <v>-7.5183793053892598E-7</v>
      </c>
      <c r="U40" s="9">
        <v>4.0531893979714502E-6</v>
      </c>
      <c r="V40" s="9">
        <v>1.6071450306280199E-5</v>
      </c>
    </row>
    <row r="41" spans="1:22" x14ac:dyDescent="0.2">
      <c r="A41" s="2">
        <v>23</v>
      </c>
      <c r="B41" s="3" t="s">
        <v>132</v>
      </c>
      <c r="C41" s="4" t="s">
        <v>27</v>
      </c>
      <c r="D41" s="3" t="s">
        <v>133</v>
      </c>
      <c r="E41" s="3" t="s">
        <v>36</v>
      </c>
      <c r="F41" s="3" t="s">
        <v>134</v>
      </c>
      <c r="G41" s="3" t="s">
        <v>96</v>
      </c>
      <c r="H41" s="7">
        <v>5.0010161920586895E-4</v>
      </c>
      <c r="I41" s="10">
        <v>3.2151643467613698E-4</v>
      </c>
      <c r="J41" s="10">
        <v>1.62157381687827E-4</v>
      </c>
      <c r="K41" s="10">
        <v>6.9838676066888402E-8</v>
      </c>
      <c r="L41" s="10">
        <v>1.23302703374924E-4</v>
      </c>
      <c r="M41" s="10">
        <v>9.5295520432648797E-3</v>
      </c>
      <c r="N41" s="10">
        <v>1.4923987000928999E-3</v>
      </c>
      <c r="O41" s="10">
        <v>2.60585934278766E-2</v>
      </c>
      <c r="P41" s="10">
        <v>1.17648011503772E-4</v>
      </c>
      <c r="Q41" s="10">
        <v>0.109453669924125</v>
      </c>
      <c r="R41" s="10">
        <v>3.4513625640629502E-4</v>
      </c>
      <c r="S41" s="10">
        <v>0.11485432455915</v>
      </c>
      <c r="T41" s="10">
        <v>6.48346346047234E-3</v>
      </c>
      <c r="U41" s="10">
        <v>2.28997110296366E-4</v>
      </c>
      <c r="V41" s="10">
        <v>2.84538505827144E-5</v>
      </c>
    </row>
    <row r="42" spans="1:22" x14ac:dyDescent="0.2">
      <c r="A42" s="2">
        <v>24</v>
      </c>
      <c r="B42" s="5" t="s">
        <v>97</v>
      </c>
      <c r="C42" s="6" t="s">
        <v>27</v>
      </c>
      <c r="D42" s="5" t="s">
        <v>135</v>
      </c>
      <c r="E42" s="5" t="s">
        <v>36</v>
      </c>
      <c r="F42" s="5" t="s">
        <v>136</v>
      </c>
      <c r="G42" s="5" t="s">
        <v>96</v>
      </c>
      <c r="H42" s="8">
        <v>1.66278914556741E-4</v>
      </c>
      <c r="I42" s="9">
        <v>2.23054732354501E-4</v>
      </c>
      <c r="J42" s="9">
        <v>2.1386927193583699E-4</v>
      </c>
      <c r="K42" s="9">
        <v>-4.6559090942677898E-8</v>
      </c>
      <c r="L42" s="9">
        <v>3.4793469685283299E-5</v>
      </c>
      <c r="M42" s="9">
        <v>-1.7488270855387501E-2</v>
      </c>
      <c r="N42" s="9">
        <v>9.3760065593422696E-3</v>
      </c>
      <c r="O42" s="9">
        <v>1.47554845731829E-2</v>
      </c>
      <c r="P42" s="9">
        <v>7.77585033006273E-5</v>
      </c>
      <c r="Q42" s="9">
        <v>-2.3346274049483299E-4</v>
      </c>
      <c r="R42" s="9">
        <v>5.1146907151045898E-4</v>
      </c>
      <c r="S42" s="9">
        <v>7.9662723284790293E-2</v>
      </c>
      <c r="T42" s="9">
        <v>2.8791393642696201E-5</v>
      </c>
      <c r="U42" s="9">
        <v>3.30470261308708E-5</v>
      </c>
      <c r="V42" s="9">
        <v>1.35926888331293E-5</v>
      </c>
    </row>
    <row r="43" spans="1:22" x14ac:dyDescent="0.2">
      <c r="A43" s="2">
        <v>10</v>
      </c>
      <c r="B43" s="5" t="s">
        <v>137</v>
      </c>
      <c r="C43" s="6" t="s">
        <v>27</v>
      </c>
      <c r="D43" s="5" t="s">
        <v>138</v>
      </c>
      <c r="E43" s="5" t="s">
        <v>36</v>
      </c>
      <c r="F43" s="5" t="s">
        <v>139</v>
      </c>
      <c r="G43" s="5" t="s">
        <v>140</v>
      </c>
      <c r="H43" s="9">
        <v>2.0135443241795998E-5</v>
      </c>
      <c r="I43" s="9">
        <v>3.1744088705757198E-4</v>
      </c>
      <c r="J43" s="9">
        <v>7.0273913302864102E-4</v>
      </c>
      <c r="K43" s="9">
        <v>9.6454929771505902E-6</v>
      </c>
      <c r="L43" s="9">
        <v>1.6863529615148701E-5</v>
      </c>
      <c r="M43" s="9">
        <v>-2.5489028328283401E-2</v>
      </c>
      <c r="N43" s="9">
        <v>8.3935489710965398E-5</v>
      </c>
      <c r="O43" s="9">
        <v>6.3834974368653897E-4</v>
      </c>
      <c r="P43" s="9">
        <v>2.2595351912351402E-6</v>
      </c>
      <c r="Q43" s="9">
        <v>1.0145520493857699E-3</v>
      </c>
      <c r="R43" s="9">
        <v>6.4421397189238496E-3</v>
      </c>
      <c r="S43" s="9">
        <v>3.1136815954180801E-4</v>
      </c>
      <c r="T43" s="9">
        <v>9.1007676237256002E-2</v>
      </c>
      <c r="U43" s="9">
        <v>4.7901781635258301E-4</v>
      </c>
      <c r="V43" s="9">
        <v>1.6131989700495001E-5</v>
      </c>
    </row>
    <row r="44" spans="1:22" x14ac:dyDescent="0.2">
      <c r="A44" s="2">
        <v>11</v>
      </c>
      <c r="B44" s="3" t="s">
        <v>53</v>
      </c>
      <c r="C44" s="4" t="s">
        <v>27</v>
      </c>
      <c r="D44" s="3" t="s">
        <v>141</v>
      </c>
      <c r="E44" s="3" t="s">
        <v>36</v>
      </c>
      <c r="F44" s="3" t="s">
        <v>142</v>
      </c>
      <c r="G44" s="3" t="s">
        <v>140</v>
      </c>
      <c r="H44" s="10">
        <v>1.4877410537512899E-4</v>
      </c>
      <c r="I44" s="10">
        <v>2.9923748244551702E-4</v>
      </c>
      <c r="J44" s="10">
        <v>7.2806791826063202E-4</v>
      </c>
      <c r="K44" s="10">
        <v>9.3070536204256003E-6</v>
      </c>
      <c r="L44" s="10">
        <v>1.6720370867021002E-5</v>
      </c>
      <c r="M44" s="10">
        <v>-2.6197965906482601E-2</v>
      </c>
      <c r="N44" s="10">
        <v>1.12371142129863E-4</v>
      </c>
      <c r="O44" s="10">
        <v>1.4795903525737901E-3</v>
      </c>
      <c r="P44" s="10">
        <v>3.4238902555286302E-6</v>
      </c>
      <c r="Q44" s="10">
        <v>1.9056576917080301E-3</v>
      </c>
      <c r="R44" s="10">
        <v>5.9331067030889001E-3</v>
      </c>
      <c r="S44" s="10">
        <v>1.4414377391907499E-3</v>
      </c>
      <c r="T44" s="10">
        <v>8.7334122822630006E-2</v>
      </c>
      <c r="U44" s="10">
        <v>4.9119850390069698E-4</v>
      </c>
      <c r="V44" s="10">
        <v>1.3825580049003599E-5</v>
      </c>
    </row>
    <row r="45" spans="1:22" x14ac:dyDescent="0.2">
      <c r="A45" s="2">
        <v>12</v>
      </c>
      <c r="B45" s="5" t="s">
        <v>56</v>
      </c>
      <c r="C45" s="6" t="s">
        <v>27</v>
      </c>
      <c r="D45" s="5" t="s">
        <v>143</v>
      </c>
      <c r="E45" s="5" t="s">
        <v>36</v>
      </c>
      <c r="F45" s="5" t="s">
        <v>144</v>
      </c>
      <c r="G45" s="5" t="s">
        <v>140</v>
      </c>
      <c r="H45" s="9">
        <v>2.02960845865598E-6</v>
      </c>
      <c r="I45" s="9">
        <v>-4.9500844244271602E-5</v>
      </c>
      <c r="J45" s="9">
        <v>-3.8607898963946799E-5</v>
      </c>
      <c r="K45" s="9">
        <v>2.51410782405589E-6</v>
      </c>
      <c r="L45" s="9">
        <v>-4.40487123992736E-6</v>
      </c>
      <c r="M45" s="9">
        <v>-2.8965145072373199E-2</v>
      </c>
      <c r="N45" s="9">
        <v>4.4554627500600798E-5</v>
      </c>
      <c r="O45" s="9">
        <v>1.3948134836145901E-4</v>
      </c>
      <c r="P45" s="9">
        <v>1.0260126030388399E-6</v>
      </c>
      <c r="Q45" s="9">
        <v>-4.5526432230581998E-4</v>
      </c>
      <c r="R45" s="9">
        <v>-8.6114453069176104E-4</v>
      </c>
      <c r="S45" s="9">
        <v>3.2723880703209901E-3</v>
      </c>
      <c r="T45" s="9">
        <v>1.7757231727445999E-7</v>
      </c>
      <c r="U45" s="9">
        <v>1.8917518204637999E-5</v>
      </c>
      <c r="V45" s="9">
        <v>6.2692661664211801E-6</v>
      </c>
    </row>
    <row r="46" spans="1:22" x14ac:dyDescent="0.2">
      <c r="A46" s="2">
        <v>13</v>
      </c>
      <c r="B46" s="3" t="s">
        <v>145</v>
      </c>
      <c r="C46" s="4" t="s">
        <v>27</v>
      </c>
      <c r="D46" s="3" t="s">
        <v>146</v>
      </c>
      <c r="E46" s="3" t="s">
        <v>36</v>
      </c>
      <c r="F46" s="3" t="s">
        <v>147</v>
      </c>
      <c r="G46" s="3" t="s">
        <v>140</v>
      </c>
      <c r="H46" s="10">
        <v>2.1011846718483799E-5</v>
      </c>
      <c r="I46" s="10">
        <v>1.96432150081444E-6</v>
      </c>
      <c r="J46" s="10">
        <v>3.5554800018271599E-5</v>
      </c>
      <c r="K46" s="10">
        <v>1.95810277456398E-6</v>
      </c>
      <c r="L46" s="10">
        <v>8.7311030929500597E-5</v>
      </c>
      <c r="M46" s="10">
        <v>-2.9054775863809099E-2</v>
      </c>
      <c r="N46" s="10">
        <v>7.1648869114111194E-5</v>
      </c>
      <c r="O46" s="10">
        <v>7.98226772862383E-4</v>
      </c>
      <c r="P46" s="10">
        <v>1.30269050806069E-6</v>
      </c>
      <c r="Q46" s="10">
        <v>2.1858358752126201E-4</v>
      </c>
      <c r="R46" s="10">
        <v>4.92699454675367E-4</v>
      </c>
      <c r="S46" s="10">
        <v>3.7327943463051801E-3</v>
      </c>
      <c r="T46" s="10">
        <v>1.7864925827366099E-4</v>
      </c>
      <c r="U46" s="10">
        <v>6.9298177012965903E-5</v>
      </c>
      <c r="V46" s="10">
        <v>4.4980668643893703E-6</v>
      </c>
    </row>
    <row r="47" spans="1:22" x14ac:dyDescent="0.2">
      <c r="A47" s="2">
        <v>14</v>
      </c>
      <c r="B47" s="5" t="s">
        <v>148</v>
      </c>
      <c r="C47" s="6" t="s">
        <v>27</v>
      </c>
      <c r="D47" s="5" t="s">
        <v>149</v>
      </c>
      <c r="E47" s="5" t="s">
        <v>36</v>
      </c>
      <c r="F47" s="5" t="s">
        <v>150</v>
      </c>
      <c r="G47" s="5" t="s">
        <v>140</v>
      </c>
      <c r="H47" s="9">
        <v>8.5870799598471598E-5</v>
      </c>
      <c r="I47" s="9">
        <v>1.1497927069841199E-4</v>
      </c>
      <c r="J47" s="9">
        <v>8.6619431885122695E-5</v>
      </c>
      <c r="K47" s="9">
        <v>2.7220268821792101E-5</v>
      </c>
      <c r="L47" s="9">
        <v>2.15550790999843E-5</v>
      </c>
      <c r="M47" s="9">
        <v>-2.84687775782973E-2</v>
      </c>
      <c r="N47" s="9">
        <v>7.52415528673262E-5</v>
      </c>
      <c r="O47" s="9">
        <v>3.7252589015264199E-3</v>
      </c>
      <c r="P47" s="9">
        <v>2.8705333237832998E-6</v>
      </c>
      <c r="Q47" s="9">
        <v>7.9454607160087695E-4</v>
      </c>
      <c r="R47" s="9">
        <v>2.6766758286710002E-3</v>
      </c>
      <c r="S47" s="9">
        <v>2.3854761851386401E-2</v>
      </c>
      <c r="T47" s="9">
        <v>1.3866788247490801E-5</v>
      </c>
      <c r="U47" s="9">
        <v>6.6811321993829503E-5</v>
      </c>
      <c r="V47" s="9">
        <v>3.0824356162190799E-5</v>
      </c>
    </row>
    <row r="48" spans="1:22" x14ac:dyDescent="0.2">
      <c r="A48" s="2">
        <v>15</v>
      </c>
      <c r="B48" s="3" t="s">
        <v>151</v>
      </c>
      <c r="C48" s="4" t="s">
        <v>27</v>
      </c>
      <c r="D48" s="3" t="s">
        <v>152</v>
      </c>
      <c r="E48" s="3" t="s">
        <v>36</v>
      </c>
      <c r="F48" s="3" t="s">
        <v>153</v>
      </c>
      <c r="G48" s="3" t="s">
        <v>140</v>
      </c>
      <c r="H48" s="10">
        <v>7.1074443132412699E-5</v>
      </c>
      <c r="I48" s="10">
        <v>2.6885488753467603E-4</v>
      </c>
      <c r="J48" s="10">
        <v>9.2983868863208093E-6</v>
      </c>
      <c r="K48" s="10">
        <v>4.7864781394367203E-6</v>
      </c>
      <c r="L48" s="10">
        <v>4.77916766214545E-5</v>
      </c>
      <c r="M48" s="10">
        <v>-2.8480126024214798E-2</v>
      </c>
      <c r="N48" s="10">
        <v>1.5501657778242001E-4</v>
      </c>
      <c r="O48" s="10">
        <v>1.2396283069175801E-3</v>
      </c>
      <c r="P48" s="10">
        <v>1.5920647254981E-5</v>
      </c>
      <c r="Q48" s="10">
        <v>1.8876576688910301E-3</v>
      </c>
      <c r="R48" s="10">
        <v>9.24427433269229E-4</v>
      </c>
      <c r="S48" s="10">
        <v>3.6906458463069501E-3</v>
      </c>
      <c r="T48" s="10">
        <v>7.4043458464316699E-4</v>
      </c>
      <c r="U48" s="10">
        <v>4.8721790517526002E-4</v>
      </c>
      <c r="V48" s="10">
        <v>3.4889331066295801E-5</v>
      </c>
    </row>
    <row r="49" spans="1:22" x14ac:dyDescent="0.2">
      <c r="A49" s="2">
        <v>16</v>
      </c>
      <c r="B49" s="5" t="s">
        <v>154</v>
      </c>
      <c r="C49" s="6" t="s">
        <v>27</v>
      </c>
      <c r="D49" s="5" t="s">
        <v>155</v>
      </c>
      <c r="E49" s="5" t="s">
        <v>36</v>
      </c>
      <c r="F49" s="5" t="s">
        <v>156</v>
      </c>
      <c r="G49" s="5" t="s">
        <v>140</v>
      </c>
      <c r="H49" s="9">
        <v>1.3530703378865699E-7</v>
      </c>
      <c r="I49" s="9">
        <v>6.3178154046024202E-3</v>
      </c>
      <c r="J49" s="9">
        <v>2.1391562161079001E-4</v>
      </c>
      <c r="K49" s="9">
        <v>5.1974386792666602E-6</v>
      </c>
      <c r="L49" s="9">
        <v>6.0117317886324001E-5</v>
      </c>
      <c r="M49" s="9">
        <v>-2.8491003116244799E-2</v>
      </c>
      <c r="N49" s="9">
        <v>2.7160905787346001E-4</v>
      </c>
      <c r="O49" s="9">
        <v>1.08145254023364E-3</v>
      </c>
      <c r="P49" s="9">
        <v>2.6053831712910999E-6</v>
      </c>
      <c r="Q49" s="9">
        <v>1.7708248901756699E-5</v>
      </c>
      <c r="R49" s="9">
        <v>2.11560359330677E-2</v>
      </c>
      <c r="S49" s="9">
        <v>9.7020274260751094E-3</v>
      </c>
      <c r="T49" s="9">
        <v>5.6113399888398897E-6</v>
      </c>
      <c r="U49" s="9">
        <v>4.0180912314167398E-4</v>
      </c>
      <c r="V49" s="9">
        <v>4.1758460608660102E-4</v>
      </c>
    </row>
    <row r="50" spans="1:22" x14ac:dyDescent="0.2">
      <c r="A50" s="2">
        <v>17</v>
      </c>
      <c r="B50" s="3" t="s">
        <v>157</v>
      </c>
      <c r="C50" s="4" t="s">
        <v>27</v>
      </c>
      <c r="D50" s="3" t="s">
        <v>158</v>
      </c>
      <c r="E50" s="3" t="s">
        <v>36</v>
      </c>
      <c r="F50" s="3" t="s">
        <v>159</v>
      </c>
      <c r="G50" s="3" t="s">
        <v>140</v>
      </c>
      <c r="H50" s="10">
        <v>5.2019117800625399E-5</v>
      </c>
      <c r="I50" s="10">
        <v>2.27602861053409E-4</v>
      </c>
      <c r="J50" s="10">
        <v>2.3260292140436399E-5</v>
      </c>
      <c r="K50" s="10">
        <v>1.9822768636441301E-6</v>
      </c>
      <c r="L50" s="10">
        <v>5.40383020124734E-5</v>
      </c>
      <c r="M50" s="10">
        <v>-2.9899397448738801E-2</v>
      </c>
      <c r="N50" s="10">
        <v>1.3018953464586101E-4</v>
      </c>
      <c r="O50" s="10">
        <v>1.3532859906789699E-3</v>
      </c>
      <c r="P50" s="10">
        <v>4.6574199252627901E-6</v>
      </c>
      <c r="Q50" s="10">
        <v>3.0213532908063398E-4</v>
      </c>
      <c r="R50" s="10">
        <v>3.8138452473889702E-3</v>
      </c>
      <c r="S50" s="10">
        <v>2.2004461597131199E-3</v>
      </c>
      <c r="T50" s="10">
        <v>1.3501833446364199E-4</v>
      </c>
      <c r="U50" s="10">
        <v>3.4877933813623799E-4</v>
      </c>
      <c r="V50" s="10">
        <v>8.3594171077405104E-5</v>
      </c>
    </row>
    <row r="51" spans="1:22" x14ac:dyDescent="0.2">
      <c r="A51" s="2">
        <v>18</v>
      </c>
      <c r="B51" s="5" t="s">
        <v>160</v>
      </c>
      <c r="C51" s="6" t="s">
        <v>27</v>
      </c>
      <c r="D51" s="5" t="s">
        <v>161</v>
      </c>
      <c r="E51" s="5" t="s">
        <v>36</v>
      </c>
      <c r="F51" s="5" t="s">
        <v>162</v>
      </c>
      <c r="G51" s="5" t="s">
        <v>140</v>
      </c>
      <c r="H51" s="9">
        <v>3.3203074033057903E-5</v>
      </c>
      <c r="I51" s="9">
        <v>1.039789031261E-4</v>
      </c>
      <c r="J51" s="9">
        <v>1.6193173287025001E-4</v>
      </c>
      <c r="K51" s="9">
        <v>5.8017835339626097E-7</v>
      </c>
      <c r="L51" s="9">
        <v>-4.01632903917786E-6</v>
      </c>
      <c r="M51" s="9">
        <v>-3.0109945110859699E-2</v>
      </c>
      <c r="N51" s="9">
        <v>3.1883707408583198E-3</v>
      </c>
      <c r="O51" s="9">
        <v>2.0356061116949501E-4</v>
      </c>
      <c r="P51" s="9">
        <v>2.88206142600392E-6</v>
      </c>
      <c r="Q51" s="9">
        <v>4.5067429977151499E-4</v>
      </c>
      <c r="R51" s="9">
        <v>3.1160205315276801E-3</v>
      </c>
      <c r="S51" s="9">
        <v>2.58264830982328E-4</v>
      </c>
      <c r="T51" s="9">
        <v>1.23632642477031E-5</v>
      </c>
      <c r="U51" s="9">
        <v>1.33460620910075E-4</v>
      </c>
      <c r="V51" s="9">
        <v>3.2980058085534803E-4</v>
      </c>
    </row>
    <row r="52" spans="1:22" x14ac:dyDescent="0.2">
      <c r="A52" s="2">
        <v>19</v>
      </c>
      <c r="B52" s="3" t="s">
        <v>163</v>
      </c>
      <c r="C52" s="4" t="s">
        <v>27</v>
      </c>
      <c r="D52" s="3" t="s">
        <v>164</v>
      </c>
      <c r="E52" s="3" t="s">
        <v>36</v>
      </c>
      <c r="F52" s="3" t="s">
        <v>165</v>
      </c>
      <c r="G52" s="3" t="s">
        <v>140</v>
      </c>
      <c r="H52" s="10">
        <v>2.2476061918160701E-4</v>
      </c>
      <c r="I52" s="10">
        <v>2.5215242069992301E-3</v>
      </c>
      <c r="J52" s="10">
        <v>2.4865122560553698E-4</v>
      </c>
      <c r="K52" s="10">
        <v>1.49879448864648E-6</v>
      </c>
      <c r="L52" s="10">
        <v>1.17830411813721E-4</v>
      </c>
      <c r="M52" s="10">
        <v>-1.7260254872529999E-2</v>
      </c>
      <c r="N52" s="10">
        <v>6.1079120031003898E-3</v>
      </c>
      <c r="O52" s="10">
        <v>3.32113336853852E-3</v>
      </c>
      <c r="P52" s="10">
        <v>5.1187082269267499E-5</v>
      </c>
      <c r="Q52" s="10">
        <v>-2.1850597015331E-4</v>
      </c>
      <c r="R52" s="10">
        <v>1.82121119602285E-3</v>
      </c>
      <c r="S52" s="10">
        <v>3.19423150647433E-2</v>
      </c>
      <c r="T52" s="10">
        <v>1.31516360903054E-4</v>
      </c>
      <c r="U52" s="10">
        <v>1.4184271746095999E-4</v>
      </c>
      <c r="V52" s="10">
        <v>5.8961031115350199E-5</v>
      </c>
    </row>
    <row r="53" spans="1:22" x14ac:dyDescent="0.2">
      <c r="A53" s="2">
        <v>20</v>
      </c>
      <c r="B53" s="5" t="s">
        <v>53</v>
      </c>
      <c r="C53" s="6" t="s">
        <v>27</v>
      </c>
      <c r="D53" s="5" t="s">
        <v>166</v>
      </c>
      <c r="E53" s="5" t="s">
        <v>36</v>
      </c>
      <c r="F53" s="5" t="s">
        <v>167</v>
      </c>
      <c r="G53" s="5" t="s">
        <v>140</v>
      </c>
      <c r="H53" s="9">
        <v>2.5524825040143702E-4</v>
      </c>
      <c r="I53" s="9">
        <v>2.81901623887116E-3</v>
      </c>
      <c r="J53" s="9">
        <v>2.9654069938667198E-4</v>
      </c>
      <c r="K53" s="9">
        <v>1.23287931472694E-6</v>
      </c>
      <c r="L53" s="9">
        <v>2.2829591242868401E-4</v>
      </c>
      <c r="M53" s="9">
        <v>7.7482481153145297E-3</v>
      </c>
      <c r="N53" s="9">
        <v>7.5990515833294298E-3</v>
      </c>
      <c r="O53" s="9">
        <v>5.28151031474488E-3</v>
      </c>
      <c r="P53" s="9">
        <v>5.2293867759015999E-5</v>
      </c>
      <c r="Q53" s="9">
        <v>-3.7457113396730798E-5</v>
      </c>
      <c r="R53" s="9">
        <v>2.2301133543271602E-3</v>
      </c>
      <c r="S53" s="9">
        <v>6.0384933626860801E-2</v>
      </c>
      <c r="T53" s="9">
        <v>1.09629104801923E-4</v>
      </c>
      <c r="U53" s="9">
        <v>1.3708977587725401E-4</v>
      </c>
      <c r="V53" s="9">
        <v>6.1891996348589401E-5</v>
      </c>
    </row>
    <row r="54" spans="1:22" x14ac:dyDescent="0.2">
      <c r="A54" s="2">
        <v>21</v>
      </c>
      <c r="B54" s="3" t="s">
        <v>56</v>
      </c>
      <c r="C54" s="4" t="s">
        <v>27</v>
      </c>
      <c r="D54" s="3" t="s">
        <v>168</v>
      </c>
      <c r="E54" s="3" t="s">
        <v>36</v>
      </c>
      <c r="F54" s="3" t="s">
        <v>169</v>
      </c>
      <c r="G54" s="3" t="s">
        <v>140</v>
      </c>
      <c r="H54" s="10">
        <v>1.8878575837741601E-6</v>
      </c>
      <c r="I54" s="10">
        <v>1.1785919581324199E-6</v>
      </c>
      <c r="J54" s="10">
        <v>-2.8646511989261401E-5</v>
      </c>
      <c r="K54" s="10">
        <v>4.3513374220266298E-7</v>
      </c>
      <c r="L54" s="10">
        <v>-2.79344167254537E-6</v>
      </c>
      <c r="M54" s="10">
        <v>-3.0447084286728199E-2</v>
      </c>
      <c r="N54" s="10">
        <v>2.6901127465702099E-5</v>
      </c>
      <c r="O54" s="10">
        <v>1.7131664275207099E-3</v>
      </c>
      <c r="P54" s="10">
        <v>2.78983526111895E-6</v>
      </c>
      <c r="Q54" s="10">
        <v>-4.3667405019818601E-4</v>
      </c>
      <c r="R54" s="10">
        <v>-8.2954326862143995E-4</v>
      </c>
      <c r="S54" s="10">
        <v>5.4284498356716902E-4</v>
      </c>
      <c r="T54" s="10">
        <v>-9.3915729613633105E-7</v>
      </c>
      <c r="U54" s="10">
        <v>6.0683789256939398E-4</v>
      </c>
      <c r="V54" s="10">
        <v>1.8858720998423001E-6</v>
      </c>
    </row>
    <row r="55" spans="1:22" x14ac:dyDescent="0.2">
      <c r="A55" s="2">
        <v>22</v>
      </c>
      <c r="B55" s="5" t="s">
        <v>170</v>
      </c>
      <c r="C55" s="6" t="s">
        <v>27</v>
      </c>
      <c r="D55" s="5" t="s">
        <v>171</v>
      </c>
      <c r="E55" s="5" t="s">
        <v>36</v>
      </c>
      <c r="F55" s="5" t="s">
        <v>172</v>
      </c>
      <c r="G55" s="5" t="s">
        <v>140</v>
      </c>
      <c r="H55" s="9">
        <v>1.3350496882967999E-5</v>
      </c>
      <c r="I55" s="9">
        <v>4.45520671414394E-4</v>
      </c>
      <c r="J55" s="9">
        <v>3.7640415231528298E-5</v>
      </c>
      <c r="K55" s="9">
        <v>9.4278992312089699E-7</v>
      </c>
      <c r="L55" s="9">
        <v>3.71396440927142E-5</v>
      </c>
      <c r="M55" s="9">
        <v>-3.1171887461095098E-2</v>
      </c>
      <c r="N55" s="9">
        <v>9.4644804601403702E-5</v>
      </c>
      <c r="O55" s="9">
        <v>1.5206554738146801E-3</v>
      </c>
      <c r="P55" s="9">
        <v>9.4416751723206501E-6</v>
      </c>
      <c r="Q55" s="9">
        <v>-2.1798486287147201E-4</v>
      </c>
      <c r="R55" s="9">
        <v>2.7769144028686003E-4</v>
      </c>
      <c r="S55" s="9">
        <v>2.6135214784545799E-3</v>
      </c>
      <c r="T55" s="9">
        <v>2.2323721463543898E-3</v>
      </c>
      <c r="U55" s="9">
        <v>2.18279050383459E-4</v>
      </c>
      <c r="V55" s="9">
        <v>1.8970476692572701E-4</v>
      </c>
    </row>
    <row r="56" spans="1:22" x14ac:dyDescent="0.2">
      <c r="A56" s="2">
        <v>23</v>
      </c>
      <c r="B56" s="3" t="s">
        <v>173</v>
      </c>
      <c r="C56" s="4" t="s">
        <v>27</v>
      </c>
      <c r="D56" s="3" t="s">
        <v>174</v>
      </c>
      <c r="E56" s="3" t="s">
        <v>36</v>
      </c>
      <c r="F56" s="3" t="s">
        <v>175</v>
      </c>
      <c r="G56" s="3" t="s">
        <v>140</v>
      </c>
      <c r="H56" s="10">
        <v>1.7416295286805801E-5</v>
      </c>
      <c r="I56" s="10">
        <v>3.5712184937309899E-4</v>
      </c>
      <c r="J56" s="10">
        <v>3.1014664407177299E-4</v>
      </c>
      <c r="K56" s="10">
        <v>2.4440200029230799E-5</v>
      </c>
      <c r="L56" s="10">
        <v>3.4337630029216101E-5</v>
      </c>
      <c r="M56" s="10">
        <v>-3.02850914048301E-2</v>
      </c>
      <c r="N56" s="10">
        <v>2.25006329448891E-4</v>
      </c>
      <c r="O56" s="10">
        <v>2.1871379427364701E-3</v>
      </c>
      <c r="P56" s="10">
        <v>3.44694675801476E-6</v>
      </c>
      <c r="Q56" s="10">
        <v>1.2673476097909401E-2</v>
      </c>
      <c r="R56" s="10">
        <v>7.4007880606535301E-3</v>
      </c>
      <c r="S56" s="10">
        <v>1.3833674099232301E-3</v>
      </c>
      <c r="T56" s="10">
        <v>4.7325406004422998E-5</v>
      </c>
      <c r="U56" s="10">
        <v>4.6624739367777E-4</v>
      </c>
      <c r="V56" s="10">
        <v>6.6530575456004898E-5</v>
      </c>
    </row>
    <row r="57" spans="1:22" x14ac:dyDescent="0.2">
      <c r="A57" s="2">
        <v>24</v>
      </c>
      <c r="B57" s="5" t="s">
        <v>53</v>
      </c>
      <c r="C57" s="6" t="s">
        <v>27</v>
      </c>
      <c r="D57" s="5" t="s">
        <v>176</v>
      </c>
      <c r="E57" s="5" t="s">
        <v>36</v>
      </c>
      <c r="F57" s="5" t="s">
        <v>177</v>
      </c>
      <c r="G57" s="5" t="s">
        <v>140</v>
      </c>
      <c r="H57" s="9">
        <v>2.5193619379864699E-5</v>
      </c>
      <c r="I57" s="9">
        <v>3.5633611338364699E-4</v>
      </c>
      <c r="J57" s="9">
        <v>2.24022012806089E-4</v>
      </c>
      <c r="K57" s="9">
        <v>2.5648924241452E-5</v>
      </c>
      <c r="L57" s="9">
        <v>3.7029199837096998E-5</v>
      </c>
      <c r="M57" s="9">
        <v>-3.0609905578024999E-2</v>
      </c>
      <c r="N57" s="9">
        <v>1.9235831446506201E-4</v>
      </c>
      <c r="O57" s="9">
        <v>2.4118972480481398E-3</v>
      </c>
      <c r="P57" s="9">
        <v>3.5161164080398799E-6</v>
      </c>
      <c r="Q57" s="9">
        <v>1.1589955687025699E-2</v>
      </c>
      <c r="R57" s="9">
        <v>6.9041105219489604E-3</v>
      </c>
      <c r="S57" s="9">
        <v>2.4134328603233001E-3</v>
      </c>
      <c r="T57" s="9">
        <v>4.3915413834618797E-5</v>
      </c>
      <c r="U57" s="9">
        <v>5.8586490890946902E-4</v>
      </c>
      <c r="V57" s="9">
        <v>6.1471467534136604E-5</v>
      </c>
    </row>
    <row r="58" spans="1:22" x14ac:dyDescent="0.2">
      <c r="A58" s="2">
        <v>25</v>
      </c>
      <c r="B58" s="3" t="s">
        <v>56</v>
      </c>
      <c r="C58" s="4" t="s">
        <v>27</v>
      </c>
      <c r="D58" s="3" t="s">
        <v>178</v>
      </c>
      <c r="E58" s="3" t="s">
        <v>36</v>
      </c>
      <c r="F58" s="3" t="s">
        <v>179</v>
      </c>
      <c r="G58" s="3" t="s">
        <v>140</v>
      </c>
      <c r="H58" s="10">
        <v>3.6855189035791302E-6</v>
      </c>
      <c r="I58" s="10">
        <v>-2.7238598075728999E-5</v>
      </c>
      <c r="J58" s="10">
        <v>-2.4133873096132499E-5</v>
      </c>
      <c r="K58" s="10">
        <v>3.62611432093366E-7</v>
      </c>
      <c r="L58" s="10">
        <v>-4.38851184871916E-6</v>
      </c>
      <c r="M58" s="10">
        <v>-3.1311384408683397E-2</v>
      </c>
      <c r="N58" s="10">
        <v>2.9858578385839298E-5</v>
      </c>
      <c r="O58" s="10">
        <v>6.92070598966989E-4</v>
      </c>
      <c r="P58" s="10">
        <v>5.0724200562576804E-7</v>
      </c>
      <c r="Q58" s="10">
        <v>-3.2653584102681203E-4</v>
      </c>
      <c r="R58" s="10">
        <v>-7.6744447036891596E-4</v>
      </c>
      <c r="S58" s="10">
        <v>1.9852624811310599E-4</v>
      </c>
      <c r="T58" s="10">
        <v>-1.7362596118397901E-7</v>
      </c>
      <c r="U58" s="10">
        <v>2.7004067434561899E-5</v>
      </c>
      <c r="V58" s="10">
        <v>2.7523548307693498E-6</v>
      </c>
    </row>
    <row r="59" spans="1:22" x14ac:dyDescent="0.2">
      <c r="A59" s="2">
        <v>26</v>
      </c>
      <c r="B59" s="5" t="s">
        <v>180</v>
      </c>
      <c r="C59" s="6" t="s">
        <v>27</v>
      </c>
      <c r="D59" s="5" t="s">
        <v>181</v>
      </c>
      <c r="E59" s="5" t="s">
        <v>36</v>
      </c>
      <c r="F59" s="5" t="s">
        <v>182</v>
      </c>
      <c r="G59" s="5" t="s">
        <v>140</v>
      </c>
      <c r="H59" s="9">
        <v>4.4973674769485699E-6</v>
      </c>
      <c r="I59" s="9">
        <v>2.5392555492456502E-4</v>
      </c>
      <c r="J59" s="9">
        <v>2.7092844173838401E-5</v>
      </c>
      <c r="K59" s="9">
        <v>9.669640054323201E-7</v>
      </c>
      <c r="L59" s="9">
        <v>1.5202902992321001E-5</v>
      </c>
      <c r="M59" s="9">
        <v>-3.1690429549116099E-2</v>
      </c>
      <c r="N59" s="9">
        <v>6.6044401459749199E-5</v>
      </c>
      <c r="O59" s="9">
        <v>8.51974407405477E-4</v>
      </c>
      <c r="P59" s="9">
        <v>6.8593246641409203E-6</v>
      </c>
      <c r="Q59" s="9">
        <v>-1.54873671097687E-4</v>
      </c>
      <c r="R59" s="9">
        <v>7.6187601466168602E-4</v>
      </c>
      <c r="S59" s="9">
        <v>3.2985667027336202E-3</v>
      </c>
      <c r="T59" s="9">
        <v>7.9618733681729396E-4</v>
      </c>
      <c r="U59" s="9">
        <v>1.7778618127768299E-3</v>
      </c>
      <c r="V59" s="9">
        <v>7.3450275280234707E-5</v>
      </c>
    </row>
    <row r="60" spans="1:22" x14ac:dyDescent="0.2">
      <c r="A60" s="2">
        <v>27</v>
      </c>
      <c r="B60" s="3" t="s">
        <v>183</v>
      </c>
      <c r="C60" s="4" t="s">
        <v>27</v>
      </c>
      <c r="D60" s="3" t="s">
        <v>184</v>
      </c>
      <c r="E60" s="3" t="s">
        <v>36</v>
      </c>
      <c r="F60" s="3" t="s">
        <v>185</v>
      </c>
      <c r="G60" s="3" t="s">
        <v>140</v>
      </c>
      <c r="H60" s="10">
        <v>1.7732028528024099E-5</v>
      </c>
      <c r="I60" s="10">
        <v>3.2202449231446601E-4</v>
      </c>
      <c r="J60" s="10">
        <v>3.9811377751753897E-5</v>
      </c>
      <c r="K60" s="10">
        <v>1.16035693918634E-6</v>
      </c>
      <c r="L60" s="10">
        <v>1.07649867155628E-4</v>
      </c>
      <c r="M60" s="10">
        <v>-3.0880638947131601E-2</v>
      </c>
      <c r="N60" s="10">
        <v>1.339309319519E-4</v>
      </c>
      <c r="O60" s="10">
        <v>8.0619194820014898E-4</v>
      </c>
      <c r="P60" s="10">
        <v>8.6346896741618393E-6</v>
      </c>
      <c r="Q60" s="10">
        <v>2.2773851903624601E-4</v>
      </c>
      <c r="R60" s="10">
        <v>4.04678395200944E-3</v>
      </c>
      <c r="S60" s="10">
        <v>1.0858435767525001E-3</v>
      </c>
      <c r="T60" s="10">
        <v>1.8953232527895499E-4</v>
      </c>
      <c r="U60" s="10">
        <v>2.21132434806062E-3</v>
      </c>
      <c r="V60" s="10">
        <v>2.1471146590029599E-4</v>
      </c>
    </row>
    <row r="61" spans="1:22" x14ac:dyDescent="0.2">
      <c r="A61" s="2">
        <v>28</v>
      </c>
      <c r="B61" s="5" t="s">
        <v>186</v>
      </c>
      <c r="C61" s="6" t="s">
        <v>27</v>
      </c>
      <c r="D61" s="5" t="s">
        <v>187</v>
      </c>
      <c r="E61" s="5" t="s">
        <v>36</v>
      </c>
      <c r="F61" s="5" t="s">
        <v>188</v>
      </c>
      <c r="G61" s="5" t="s">
        <v>140</v>
      </c>
      <c r="H61" s="9">
        <v>1.25642292945779E-6</v>
      </c>
      <c r="I61" s="9">
        <v>5.2632858841965401E-3</v>
      </c>
      <c r="J61" s="9">
        <v>1.5341852794715201E-4</v>
      </c>
      <c r="K61" s="9">
        <v>1.8614062952775701E-6</v>
      </c>
      <c r="L61" s="9">
        <v>5.4226460734820601E-5</v>
      </c>
      <c r="M61" s="9">
        <v>-3.1195246102168499E-2</v>
      </c>
      <c r="N61" s="9">
        <v>2.0546914424798799E-4</v>
      </c>
      <c r="O61" s="9">
        <v>5.8413402548284699E-4</v>
      </c>
      <c r="P61" s="9">
        <v>4.2769831608626698E-6</v>
      </c>
      <c r="Q61" s="9">
        <v>-2.4179072501634701E-4</v>
      </c>
      <c r="R61" s="9">
        <v>1.6088176313582302E-2</v>
      </c>
      <c r="S61" s="9">
        <v>2.0616598885159999E-3</v>
      </c>
      <c r="T61" s="9">
        <v>2.86089978121996E-6</v>
      </c>
      <c r="U61" s="9">
        <v>2.2778557394541299E-4</v>
      </c>
      <c r="V61" s="9">
        <v>3.3613604915948498E-4</v>
      </c>
    </row>
    <row r="62" spans="1:22" x14ac:dyDescent="0.2">
      <c r="A62" s="2">
        <v>29</v>
      </c>
      <c r="B62" s="3" t="s">
        <v>189</v>
      </c>
      <c r="C62" s="4" t="s">
        <v>27</v>
      </c>
      <c r="D62" s="3" t="s">
        <v>190</v>
      </c>
      <c r="E62" s="3" t="s">
        <v>36</v>
      </c>
      <c r="F62" s="3" t="s">
        <v>191</v>
      </c>
      <c r="G62" s="3" t="s">
        <v>140</v>
      </c>
      <c r="H62" s="10">
        <v>6.8362760962653701E-6</v>
      </c>
      <c r="I62" s="10">
        <v>5.13526461096724E-3</v>
      </c>
      <c r="J62" s="10">
        <v>1.5659390167672001E-4</v>
      </c>
      <c r="K62" s="10">
        <v>1.47462035556939E-6</v>
      </c>
      <c r="L62" s="10">
        <v>5.8836866205715998E-5</v>
      </c>
      <c r="M62" s="10">
        <v>-3.12272656671705E-2</v>
      </c>
      <c r="N62" s="10">
        <v>2.1587110852656701E-4</v>
      </c>
      <c r="O62" s="10">
        <v>1.10853232489474E-3</v>
      </c>
      <c r="P62" s="10">
        <v>3.5161164483889601E-6</v>
      </c>
      <c r="Q62" s="10">
        <v>-1.7821503904037999E-4</v>
      </c>
      <c r="R62" s="10">
        <v>1.6094491679542501E-2</v>
      </c>
      <c r="S62" s="10">
        <v>2.0306068491588399E-3</v>
      </c>
      <c r="T62" s="10">
        <v>2.8924684157319001E-6</v>
      </c>
      <c r="U62" s="10">
        <v>2.4193492086834199E-4</v>
      </c>
      <c r="V62" s="10">
        <v>3.37984416037738E-4</v>
      </c>
    </row>
    <row r="63" spans="1:22" x14ac:dyDescent="0.2">
      <c r="A63" s="2">
        <v>30</v>
      </c>
      <c r="B63" s="5" t="s">
        <v>189</v>
      </c>
      <c r="C63" s="6" t="s">
        <v>27</v>
      </c>
      <c r="D63" s="5" t="s">
        <v>192</v>
      </c>
      <c r="E63" s="5" t="s">
        <v>36</v>
      </c>
      <c r="F63" s="5" t="s">
        <v>193</v>
      </c>
      <c r="G63" s="5" t="s">
        <v>140</v>
      </c>
      <c r="H63" s="9">
        <v>2.6920503129056199E-5</v>
      </c>
      <c r="I63" s="9">
        <v>5.2233201250034096E-3</v>
      </c>
      <c r="J63" s="9">
        <v>1.75145273627809E-4</v>
      </c>
      <c r="K63" s="9">
        <v>1.6196650468599099E-6</v>
      </c>
      <c r="L63" s="9">
        <v>5.4647854088216797E-5</v>
      </c>
      <c r="M63" s="9">
        <v>-3.0961380382742001E-2</v>
      </c>
      <c r="N63" s="9">
        <v>2.11827754981735E-4</v>
      </c>
      <c r="O63" s="9">
        <v>3.0189747881034998E-3</v>
      </c>
      <c r="P63" s="9">
        <v>4.4268509472567704E-6</v>
      </c>
      <c r="Q63" s="9">
        <v>-3.1153778458807403E-5</v>
      </c>
      <c r="R63" s="9">
        <v>1.6639311761635099E-2</v>
      </c>
      <c r="S63" s="9">
        <v>2.0766160430698601E-3</v>
      </c>
      <c r="T63" s="9">
        <v>4.4630177297197998E-6</v>
      </c>
      <c r="U63" s="9">
        <v>2.32483561580893E-4</v>
      </c>
      <c r="V63" s="9">
        <v>3.4576062139615E-4</v>
      </c>
    </row>
    <row r="64" spans="1:22" x14ac:dyDescent="0.2">
      <c r="A64" s="2">
        <v>10</v>
      </c>
      <c r="B64" s="5" t="s">
        <v>194</v>
      </c>
      <c r="C64" s="6" t="s">
        <v>27</v>
      </c>
      <c r="D64" s="5" t="s">
        <v>195</v>
      </c>
      <c r="E64" s="5" t="s">
        <v>36</v>
      </c>
      <c r="F64" s="5" t="s">
        <v>196</v>
      </c>
      <c r="G64" s="5" t="s">
        <v>197</v>
      </c>
      <c r="H64" s="9">
        <v>3.7347492302640799E-5</v>
      </c>
      <c r="I64" s="11">
        <v>2.4358937340471401E-3</v>
      </c>
      <c r="J64" s="11">
        <v>-1.37436651034756E-2</v>
      </c>
      <c r="K64" s="11">
        <v>5.8322550220051197E-5</v>
      </c>
      <c r="L64" s="11">
        <v>6.1791251126615797E-4</v>
      </c>
      <c r="M64" s="11">
        <v>-1.4270799329239E-2</v>
      </c>
      <c r="N64" s="11">
        <v>7.1123499782653796E-5</v>
      </c>
      <c r="O64" s="11">
        <v>8.1166157380823098E-2</v>
      </c>
      <c r="P64" s="11">
        <v>1.09462585828171E-5</v>
      </c>
      <c r="Q64" s="11">
        <v>2.0254337828968499E-2</v>
      </c>
      <c r="R64" s="11">
        <v>7.1110606569501503E-3</v>
      </c>
      <c r="S64" s="11">
        <v>3.9271260821967299E-3</v>
      </c>
      <c r="T64" s="11">
        <v>1.21056094112624E-4</v>
      </c>
      <c r="U64" s="11">
        <v>7.05139322561155E-4</v>
      </c>
      <c r="V64" s="11">
        <v>3.5316100290145002E-4</v>
      </c>
    </row>
    <row r="65" spans="1:22" x14ac:dyDescent="0.2">
      <c r="A65" s="2">
        <v>11</v>
      </c>
      <c r="B65" s="3" t="s">
        <v>198</v>
      </c>
      <c r="C65" s="4" t="s">
        <v>27</v>
      </c>
      <c r="D65" s="3" t="s">
        <v>199</v>
      </c>
      <c r="E65" s="3" t="s">
        <v>36</v>
      </c>
      <c r="F65" s="3" t="s">
        <v>200</v>
      </c>
      <c r="G65" s="3" t="s">
        <v>197</v>
      </c>
      <c r="H65" s="10">
        <v>8.6341986193450503E-5</v>
      </c>
      <c r="I65" s="11">
        <v>2.7381879882238102E-4</v>
      </c>
      <c r="J65" s="11">
        <v>1.79720623660548E-4</v>
      </c>
      <c r="K65" s="11">
        <v>4.04042705182586E-5</v>
      </c>
      <c r="L65" s="11">
        <v>8.6106867640460501E-5</v>
      </c>
      <c r="M65" s="11">
        <v>-1.12171985669652E-2</v>
      </c>
      <c r="N65" s="11">
        <v>7.4016967568772403E-4</v>
      </c>
      <c r="O65" s="11">
        <v>4.0604743986242999E-3</v>
      </c>
      <c r="P65" s="11">
        <v>7.2974978843721799E-6</v>
      </c>
      <c r="Q65" s="11">
        <v>9.0912969160237105E-3</v>
      </c>
      <c r="R65" s="11">
        <v>7.1722293815171499E-3</v>
      </c>
      <c r="S65" s="11">
        <v>5.63953494307498E-3</v>
      </c>
      <c r="T65" s="11">
        <v>4.1834976017196703E-5</v>
      </c>
      <c r="U65" s="11">
        <v>9.1456309597219999E-4</v>
      </c>
      <c r="V65" s="11">
        <v>9.2989747675072503E-5</v>
      </c>
    </row>
    <row r="66" spans="1:22" x14ac:dyDescent="0.2">
      <c r="A66" s="2">
        <v>12</v>
      </c>
      <c r="B66" s="5" t="s">
        <v>53</v>
      </c>
      <c r="C66" s="6" t="s">
        <v>27</v>
      </c>
      <c r="D66" s="5" t="s">
        <v>201</v>
      </c>
      <c r="E66" s="5" t="s">
        <v>36</v>
      </c>
      <c r="F66" s="5" t="s">
        <v>202</v>
      </c>
      <c r="G66" s="5" t="s">
        <v>197</v>
      </c>
      <c r="H66" s="9">
        <v>8.7606864499681098E-5</v>
      </c>
      <c r="I66" s="11">
        <v>3.3630149139933898E-4</v>
      </c>
      <c r="J66" s="11">
        <v>1.71575575570325E-4</v>
      </c>
      <c r="K66" s="11">
        <v>3.8395855191028298E-5</v>
      </c>
      <c r="L66" s="11">
        <v>9.1262000261491507E-5</v>
      </c>
      <c r="M66" s="11">
        <v>-1.0498052455841201E-2</v>
      </c>
      <c r="N66" s="11">
        <v>7.8251119643576398E-4</v>
      </c>
      <c r="O66" s="11">
        <v>6.9271504592898596E-3</v>
      </c>
      <c r="P66" s="11">
        <v>6.8316990387528897E-6</v>
      </c>
      <c r="Q66" s="11">
        <v>9.5689438278885805E-3</v>
      </c>
      <c r="R66" s="11">
        <v>8.0712339277775099E-3</v>
      </c>
      <c r="S66" s="11">
        <v>6.8922655391764603E-3</v>
      </c>
      <c r="T66" s="11">
        <v>1.0042169283644299E-4</v>
      </c>
      <c r="U66" s="11">
        <v>9.0619878039185399E-4</v>
      </c>
      <c r="V66" s="11">
        <v>9.0992505363359205E-5</v>
      </c>
    </row>
    <row r="67" spans="1:22" x14ac:dyDescent="0.2">
      <c r="A67" s="2">
        <v>13</v>
      </c>
      <c r="B67" s="3" t="s">
        <v>203</v>
      </c>
      <c r="C67" s="4" t="s">
        <v>27</v>
      </c>
      <c r="D67" s="3" t="s">
        <v>204</v>
      </c>
      <c r="E67" s="3" t="s">
        <v>36</v>
      </c>
      <c r="F67" s="3" t="s">
        <v>205</v>
      </c>
      <c r="G67" s="3" t="s">
        <v>197</v>
      </c>
      <c r="H67" s="10">
        <v>-7.0506435547458203E-6</v>
      </c>
      <c r="I67" s="11">
        <v>6.6942326063518796E-6</v>
      </c>
      <c r="J67" s="11">
        <v>-1.65606684186158E-5</v>
      </c>
      <c r="K67" s="11">
        <v>3.11102710885638E-6</v>
      </c>
      <c r="L67" s="11">
        <v>-2.6791212338381702E-6</v>
      </c>
      <c r="M67" s="11">
        <v>-1.35185299895846E-2</v>
      </c>
      <c r="N67" s="11">
        <v>7.4507927907544201E-5</v>
      </c>
      <c r="O67" s="11">
        <v>9.2973380961977798E-4</v>
      </c>
      <c r="P67" s="11">
        <v>5.1755195641581697E-7</v>
      </c>
      <c r="Q67" s="11">
        <v>-4.7405741948408501E-4</v>
      </c>
      <c r="R67" s="11">
        <v>-4.8040105223943802E-4</v>
      </c>
      <c r="S67" s="11">
        <v>2.71674716553244E-3</v>
      </c>
      <c r="T67" s="11">
        <v>-2.1169113664645598E-6</v>
      </c>
      <c r="U67" s="11">
        <v>-5.0997688678949603E-6</v>
      </c>
      <c r="V67" s="11">
        <v>1.16315686919039E-6</v>
      </c>
    </row>
    <row r="68" spans="1:22" x14ac:dyDescent="0.2">
      <c r="A68" s="2">
        <v>14</v>
      </c>
      <c r="B68" s="5" t="s">
        <v>206</v>
      </c>
      <c r="C68" s="6" t="s">
        <v>27</v>
      </c>
      <c r="D68" s="5" t="s">
        <v>207</v>
      </c>
      <c r="E68" s="5" t="s">
        <v>36</v>
      </c>
      <c r="F68" s="5" t="s">
        <v>208</v>
      </c>
      <c r="G68" s="5" t="s">
        <v>197</v>
      </c>
      <c r="H68" s="9">
        <v>3.7100347729659398E-5</v>
      </c>
      <c r="I68" s="11">
        <v>5.9451442977536198E-4</v>
      </c>
      <c r="J68" s="11">
        <v>3.9662149774254802E-4</v>
      </c>
      <c r="K68" s="11">
        <v>2.4021851474371398E-6</v>
      </c>
      <c r="L68" s="11">
        <v>4.52072188695391E-4</v>
      </c>
      <c r="M68" s="11">
        <v>-1.40686082429387E-2</v>
      </c>
      <c r="N68" s="11">
        <v>5.3126379876411E-5</v>
      </c>
      <c r="O68" s="11">
        <v>9.6874765535907403E-4</v>
      </c>
      <c r="P68" s="11">
        <v>4.8649950399662803E-6</v>
      </c>
      <c r="Q68" s="11">
        <v>7.5328242738503803E-4</v>
      </c>
      <c r="R68" s="11">
        <v>7.4866896829008003E-4</v>
      </c>
      <c r="S68" s="11">
        <v>9.8834952354260003E-4</v>
      </c>
      <c r="T68" s="11">
        <v>4.83130485998374E-4</v>
      </c>
      <c r="U68" s="11">
        <v>8.8560980942220004E-4</v>
      </c>
      <c r="V68" s="11">
        <v>3.4073631181229101E-4</v>
      </c>
    </row>
    <row r="69" spans="1:22" x14ac:dyDescent="0.2">
      <c r="A69" s="2">
        <v>15</v>
      </c>
      <c r="B69" s="3" t="s">
        <v>209</v>
      </c>
      <c r="C69" s="4" t="s">
        <v>27</v>
      </c>
      <c r="D69" s="3" t="s">
        <v>210</v>
      </c>
      <c r="E69" s="3" t="s">
        <v>36</v>
      </c>
      <c r="F69" s="3" t="s">
        <v>211</v>
      </c>
      <c r="G69" s="3" t="s">
        <v>197</v>
      </c>
      <c r="H69" s="10">
        <v>6.1059384424177698E-5</v>
      </c>
      <c r="I69" s="11">
        <v>2.4462325936833998E-4</v>
      </c>
      <c r="J69" s="11">
        <v>4.1702484283863203E-5</v>
      </c>
      <c r="K69" s="11">
        <v>2.87474640910648E-6</v>
      </c>
      <c r="L69" s="11">
        <v>1.20853928178944E-4</v>
      </c>
      <c r="M69" s="11">
        <v>-1.3727356175930801E-2</v>
      </c>
      <c r="N69" s="11">
        <v>1.3778621136706099E-4</v>
      </c>
      <c r="O69" s="11">
        <v>1.4912773887662701E-3</v>
      </c>
      <c r="P69" s="11">
        <v>3.4417237199060701E-6</v>
      </c>
      <c r="Q69" s="11">
        <v>-1.1064557493001099E-6</v>
      </c>
      <c r="R69" s="11">
        <v>3.2908372423323499E-3</v>
      </c>
      <c r="S69" s="11">
        <v>1.1077321209981999E-3</v>
      </c>
      <c r="T69" s="11">
        <v>2.5486944529967199E-4</v>
      </c>
      <c r="U69" s="11">
        <v>1.0094048170545601E-4</v>
      </c>
      <c r="V69" s="11">
        <v>1.0857277433700699E-4</v>
      </c>
    </row>
    <row r="70" spans="1:22" x14ac:dyDescent="0.2">
      <c r="A70" s="2">
        <v>16</v>
      </c>
      <c r="B70" s="5" t="s">
        <v>212</v>
      </c>
      <c r="C70" s="6" t="s">
        <v>27</v>
      </c>
      <c r="D70" s="5" t="s">
        <v>213</v>
      </c>
      <c r="E70" s="5" t="s">
        <v>36</v>
      </c>
      <c r="F70" s="5" t="s">
        <v>214</v>
      </c>
      <c r="G70" s="5" t="s">
        <v>197</v>
      </c>
      <c r="H70" s="9">
        <v>3.3320467943756998E-5</v>
      </c>
      <c r="I70" s="11">
        <v>6.6946037223493697E-4</v>
      </c>
      <c r="J70" s="11">
        <v>1.28914698059055E-4</v>
      </c>
      <c r="K70" s="11">
        <v>3.3079277363933599E-6</v>
      </c>
      <c r="L70" s="11">
        <v>8.61942295951503E-5</v>
      </c>
      <c r="M70" s="11">
        <v>-1.40938738650028E-2</v>
      </c>
      <c r="N70" s="11">
        <v>1.10486125368564E-4</v>
      </c>
      <c r="O70" s="11">
        <v>1.89582015890439E-3</v>
      </c>
      <c r="P70" s="11">
        <v>1.84767059421043E-5</v>
      </c>
      <c r="Q70" s="11">
        <v>-4.63166567410985E-4</v>
      </c>
      <c r="R70" s="11">
        <v>1.9255478563088701E-3</v>
      </c>
      <c r="S70" s="11">
        <v>2.6042468285921E-3</v>
      </c>
      <c r="T70" s="11">
        <v>9.8815202715379306E-4</v>
      </c>
      <c r="U70" s="11">
        <v>4.81715224808666E-4</v>
      </c>
      <c r="V70" s="11">
        <v>2.6561973405704598E-4</v>
      </c>
    </row>
    <row r="71" spans="1:22" x14ac:dyDescent="0.2">
      <c r="A71" s="2">
        <v>17</v>
      </c>
      <c r="B71" s="3" t="s">
        <v>215</v>
      </c>
      <c r="C71" s="4" t="s">
        <v>27</v>
      </c>
      <c r="D71" s="3" t="s">
        <v>216</v>
      </c>
      <c r="E71" s="3" t="s">
        <v>36</v>
      </c>
      <c r="F71" s="3" t="s">
        <v>217</v>
      </c>
      <c r="G71" s="3" t="s">
        <v>197</v>
      </c>
      <c r="H71" s="10">
        <v>1.0127346571412899E-4</v>
      </c>
      <c r="I71" s="11">
        <v>4.1514954789753698E-4</v>
      </c>
      <c r="J71" s="11">
        <v>3.84753420182516E-4</v>
      </c>
      <c r="K71" s="11">
        <v>1.53582322612133E-6</v>
      </c>
      <c r="L71" s="11">
        <v>1.16688809052233E-4</v>
      </c>
      <c r="M71" s="11">
        <v>-1.48361337382892E-2</v>
      </c>
      <c r="N71" s="11">
        <v>3.82911889273685E-3</v>
      </c>
      <c r="O71" s="11">
        <v>1.1620924835038099E-3</v>
      </c>
      <c r="P71" s="11">
        <v>1.1075648218525101E-5</v>
      </c>
      <c r="Q71" s="11">
        <v>-3.8390998939486198E-4</v>
      </c>
      <c r="R71" s="11">
        <v>2.39789076032266E-3</v>
      </c>
      <c r="S71" s="11">
        <v>1.33605031277972E-3</v>
      </c>
      <c r="T71" s="11">
        <v>2.8259116235986102E-3</v>
      </c>
      <c r="U71" s="11">
        <v>2.5318143396983002E-3</v>
      </c>
      <c r="V71" s="11">
        <v>2.3956476549550699E-4</v>
      </c>
    </row>
    <row r="72" spans="1:22" x14ac:dyDescent="0.2">
      <c r="A72" s="2">
        <v>18</v>
      </c>
      <c r="B72" s="5" t="s">
        <v>218</v>
      </c>
      <c r="C72" s="6" t="s">
        <v>27</v>
      </c>
      <c r="D72" s="5" t="s">
        <v>219</v>
      </c>
      <c r="E72" s="5" t="s">
        <v>36</v>
      </c>
      <c r="F72" s="5" t="s">
        <v>220</v>
      </c>
      <c r="G72" s="5" t="s">
        <v>197</v>
      </c>
      <c r="H72" s="9">
        <v>3.1038004883157697E-5</v>
      </c>
      <c r="I72" s="11">
        <v>1.19846483641398E-4</v>
      </c>
      <c r="J72" s="11">
        <v>1.4065407347188801E-4</v>
      </c>
      <c r="K72" s="11">
        <v>1.3546779932946499E-5</v>
      </c>
      <c r="L72" s="11">
        <v>1.8886817039692099E-4</v>
      </c>
      <c r="M72" s="11">
        <v>-1.3839719528540099E-2</v>
      </c>
      <c r="N72" s="11">
        <v>2.20343738432547E-4</v>
      </c>
      <c r="O72" s="11">
        <v>2.4219245189681699E-3</v>
      </c>
      <c r="P72" s="11">
        <v>4.9685056730156901E-6</v>
      </c>
      <c r="Q72" s="11">
        <v>6.97165353413605E-3</v>
      </c>
      <c r="R72" s="11">
        <v>9.1861761330765601E-4</v>
      </c>
      <c r="S72" s="11">
        <v>8.3095488671410997E-4</v>
      </c>
      <c r="T72" s="11">
        <v>3.3347831732893101E-6</v>
      </c>
      <c r="U72" s="11">
        <v>2.43558672703799E-4</v>
      </c>
      <c r="V72" s="11">
        <v>3.4697605462915803E-5</v>
      </c>
    </row>
    <row r="73" spans="1:22" x14ac:dyDescent="0.2">
      <c r="A73" s="2">
        <v>19</v>
      </c>
      <c r="B73" s="3" t="s">
        <v>221</v>
      </c>
      <c r="C73" s="4" t="s">
        <v>27</v>
      </c>
      <c r="D73" s="3" t="s">
        <v>222</v>
      </c>
      <c r="E73" s="3" t="s">
        <v>36</v>
      </c>
      <c r="F73" s="3" t="s">
        <v>223</v>
      </c>
      <c r="G73" s="3" t="s">
        <v>197</v>
      </c>
      <c r="H73" s="10">
        <v>1.9672719669453799E-4</v>
      </c>
      <c r="I73" s="11">
        <v>1.09618999042701E-4</v>
      </c>
      <c r="J73" s="11">
        <v>2.2866533830064E-5</v>
      </c>
      <c r="K73" s="11">
        <v>7.0884217570007198E-6</v>
      </c>
      <c r="L73" s="11">
        <v>5.7815343820010899E-4</v>
      </c>
      <c r="M73" s="11">
        <v>-1.2338866668575799E-2</v>
      </c>
      <c r="N73" s="11">
        <v>6.5841182963319897E-4</v>
      </c>
      <c r="O73" s="11">
        <v>9.4589750090562606E-3</v>
      </c>
      <c r="P73" s="11">
        <v>1.3327014726544501E-5</v>
      </c>
      <c r="Q73" s="11">
        <v>3.3832435876291799E-3</v>
      </c>
      <c r="R73" s="11">
        <v>4.0503924128853699E-3</v>
      </c>
      <c r="S73" s="11">
        <v>3.84754078357454E-2</v>
      </c>
      <c r="T73" s="11">
        <v>2.4194485649294599E-5</v>
      </c>
      <c r="U73" s="11">
        <v>1.3475654200111899E-4</v>
      </c>
      <c r="V73" s="11">
        <v>1.6986576810151E-5</v>
      </c>
    </row>
    <row r="74" spans="1:22" x14ac:dyDescent="0.2">
      <c r="A74" s="2">
        <v>20</v>
      </c>
      <c r="B74" s="5" t="s">
        <v>53</v>
      </c>
      <c r="C74" s="6" t="s">
        <v>27</v>
      </c>
      <c r="D74" s="5" t="s">
        <v>224</v>
      </c>
      <c r="E74" s="5" t="s">
        <v>36</v>
      </c>
      <c r="F74" s="5" t="s">
        <v>225</v>
      </c>
      <c r="G74" s="5" t="s">
        <v>197</v>
      </c>
      <c r="H74" s="9">
        <v>1.5435706490842899E-4</v>
      </c>
      <c r="I74" s="11">
        <v>8.0052347249053905E-5</v>
      </c>
      <c r="J74" s="11">
        <v>2.36507340695893E-5</v>
      </c>
      <c r="K74" s="11">
        <v>2.8747464385103101E-6</v>
      </c>
      <c r="L74" s="11">
        <v>5.8117519331974798E-4</v>
      </c>
      <c r="M74" s="11">
        <v>-1.2044997324651099E-2</v>
      </c>
      <c r="N74" s="11">
        <v>6.8645239154022303E-4</v>
      </c>
      <c r="O74" s="11">
        <v>8.4007378819092003E-3</v>
      </c>
      <c r="P74" s="11">
        <v>1.18002251798541E-5</v>
      </c>
      <c r="Q74" s="11">
        <v>3.3796567874968902E-3</v>
      </c>
      <c r="R74" s="11">
        <v>4.2562010189925699E-3</v>
      </c>
      <c r="S74" s="11">
        <v>4.54376211046046E-2</v>
      </c>
      <c r="T74" s="11">
        <v>1.9424890143696199E-5</v>
      </c>
      <c r="U74" s="11">
        <v>1.3659439307499199E-4</v>
      </c>
      <c r="V74" s="11">
        <v>8.0104401666255701E-6</v>
      </c>
    </row>
    <row r="75" spans="1:22" x14ac:dyDescent="0.2">
      <c r="A75" s="2">
        <v>21</v>
      </c>
      <c r="B75" s="3" t="s">
        <v>203</v>
      </c>
      <c r="C75" s="4" t="s">
        <v>27</v>
      </c>
      <c r="D75" s="3" t="s">
        <v>226</v>
      </c>
      <c r="E75" s="3" t="s">
        <v>36</v>
      </c>
      <c r="F75" s="3" t="s">
        <v>227</v>
      </c>
      <c r="G75" s="3" t="s">
        <v>197</v>
      </c>
      <c r="H75" s="10">
        <v>1.03361943844779E-5</v>
      </c>
      <c r="I75" s="11">
        <v>1.02273033658988E-6</v>
      </c>
      <c r="J75" s="11">
        <v>1.66508907888328E-6</v>
      </c>
      <c r="K75" s="11">
        <v>1.0238819308315701E-6</v>
      </c>
      <c r="L75" s="11">
        <v>-1.13571655207187E-6</v>
      </c>
      <c r="M75" s="11">
        <v>-1.35600507054357E-2</v>
      </c>
      <c r="N75" s="11">
        <v>4.3669521598651998E-5</v>
      </c>
      <c r="O75" s="11">
        <v>1.3915485780547E-4</v>
      </c>
      <c r="P75" s="11">
        <v>4.03691009150274E-6</v>
      </c>
      <c r="Q75" s="11">
        <v>-5.3795881044609798E-4</v>
      </c>
      <c r="R75" s="11">
        <v>-4.6984275431605498E-4</v>
      </c>
      <c r="S75" s="11">
        <v>1.9570780758599199E-4</v>
      </c>
      <c r="T75" s="11">
        <v>-2.30898552780069E-6</v>
      </c>
      <c r="U75" s="11">
        <v>-2.2971911416687E-7</v>
      </c>
      <c r="V75" s="11">
        <v>2.2604922818561901E-5</v>
      </c>
    </row>
    <row r="76" spans="1:22" x14ac:dyDescent="0.2">
      <c r="A76" s="2">
        <v>22</v>
      </c>
      <c r="B76" s="5" t="s">
        <v>228</v>
      </c>
      <c r="C76" s="6" t="s">
        <v>27</v>
      </c>
      <c r="D76" s="5" t="s">
        <v>229</v>
      </c>
      <c r="E76" s="5" t="s">
        <v>36</v>
      </c>
      <c r="F76" s="5" t="s">
        <v>230</v>
      </c>
      <c r="G76" s="5" t="s">
        <v>197</v>
      </c>
      <c r="H76" s="9">
        <v>-1.4537454409703999E-6</v>
      </c>
      <c r="I76" s="11">
        <v>8.3758108026696604E-4</v>
      </c>
      <c r="J76" s="11">
        <v>2.4583449633590099E-4</v>
      </c>
      <c r="K76" s="11">
        <v>3.4654481759397799E-6</v>
      </c>
      <c r="L76" s="11">
        <v>4.7074281495282101E-4</v>
      </c>
      <c r="M76" s="11">
        <v>-1.39309785978976E-2</v>
      </c>
      <c r="N76" s="11">
        <v>1.29283184789437E-5</v>
      </c>
      <c r="O76" s="11">
        <v>7.0181045992625298E-4</v>
      </c>
      <c r="P76" s="11">
        <v>4.8649951281229698E-6</v>
      </c>
      <c r="Q76" s="11">
        <v>-3.89431797101129E-4</v>
      </c>
      <c r="R76" s="11">
        <v>6.60455909997137E-3</v>
      </c>
      <c r="S76" s="11">
        <v>1.73007951650612E-4</v>
      </c>
      <c r="T76" s="11">
        <v>1.8292801566744199E-4</v>
      </c>
      <c r="U76" s="11">
        <v>2.1642934529274402E-3</v>
      </c>
      <c r="V76" s="11">
        <v>7.7061526314605702E-4</v>
      </c>
    </row>
    <row r="77" spans="1:22" x14ac:dyDescent="0.2">
      <c r="A77" s="2">
        <v>10</v>
      </c>
      <c r="B77" s="5" t="s">
        <v>231</v>
      </c>
      <c r="C77" s="6" t="s">
        <v>36</v>
      </c>
      <c r="D77" s="5" t="s">
        <v>232</v>
      </c>
      <c r="E77" s="5" t="s">
        <v>36</v>
      </c>
      <c r="F77" s="5" t="s">
        <v>233</v>
      </c>
      <c r="G77" s="5" t="s">
        <v>234</v>
      </c>
      <c r="H77" s="9">
        <v>6.51206232233651E-5</v>
      </c>
      <c r="I77" s="9">
        <v>3.79676357715676E-4</v>
      </c>
      <c r="J77" s="9">
        <v>1.94450802857978E-4</v>
      </c>
      <c r="K77" s="9">
        <v>9.13642781787138E-6</v>
      </c>
      <c r="L77" s="9">
        <v>3.16936533408185E-4</v>
      </c>
      <c r="M77" s="9">
        <v>-1.5301045131645199E-2</v>
      </c>
      <c r="N77" s="9">
        <v>4.8931566783667695E-4</v>
      </c>
      <c r="O77" s="9">
        <v>8.2758861380047104E-4</v>
      </c>
      <c r="P77" s="9">
        <v>4.1851928307416398E-6</v>
      </c>
      <c r="Q77" s="9">
        <v>4.3387985198811198E-4</v>
      </c>
      <c r="R77" s="9">
        <v>8.6579445799936892E-3</v>
      </c>
      <c r="S77" s="9">
        <v>1.42517252320126E-2</v>
      </c>
      <c r="T77" s="9">
        <v>3.23579452671256E-3</v>
      </c>
      <c r="U77" s="9">
        <v>2.3806004296183999E-5</v>
      </c>
      <c r="V77" s="9">
        <v>1.7400839331537099E-5</v>
      </c>
    </row>
    <row r="78" spans="1:22" x14ac:dyDescent="0.2">
      <c r="A78" s="2">
        <v>11</v>
      </c>
      <c r="B78" s="3" t="s">
        <v>53</v>
      </c>
      <c r="C78" s="4" t="s">
        <v>36</v>
      </c>
      <c r="D78" s="3" t="s">
        <v>235</v>
      </c>
      <c r="E78" s="3" t="s">
        <v>36</v>
      </c>
      <c r="F78" s="3" t="s">
        <v>236</v>
      </c>
      <c r="G78" s="3" t="s">
        <v>234</v>
      </c>
      <c r="H78" s="10">
        <v>1.8689438731308601E-4</v>
      </c>
      <c r="I78" s="10">
        <v>3.8808202336216001E-4</v>
      </c>
      <c r="J78" s="10">
        <v>1.8806924583489299E-4</v>
      </c>
      <c r="K78" s="10">
        <v>7.5634813759083102E-6</v>
      </c>
      <c r="L78" s="10">
        <v>2.9472723720659101E-4</v>
      </c>
      <c r="M78" s="10">
        <v>-1.5583164753217801E-2</v>
      </c>
      <c r="N78" s="10">
        <v>2.5593906106683302E-4</v>
      </c>
      <c r="O78" s="10">
        <v>2.22544333130383E-3</v>
      </c>
      <c r="P78" s="10">
        <v>4.0718435899826897E-6</v>
      </c>
      <c r="Q78" s="10">
        <v>6.0297843295563196E-4</v>
      </c>
      <c r="R78" s="10">
        <v>7.9292502385853308E-3</v>
      </c>
      <c r="S78" s="10">
        <v>1.4352222536885201E-2</v>
      </c>
      <c r="T78" s="10">
        <v>3.1423986788077598E-3</v>
      </c>
      <c r="U78" s="10">
        <v>1.7580545182109101E-5</v>
      </c>
      <c r="V78" s="10">
        <v>1.4744278540430201E-5</v>
      </c>
    </row>
    <row r="79" spans="1:22" x14ac:dyDescent="0.2">
      <c r="A79" s="2">
        <v>12</v>
      </c>
      <c r="B79" s="5" t="s">
        <v>237</v>
      </c>
      <c r="C79" s="6" t="s">
        <v>36</v>
      </c>
      <c r="D79" s="5" t="s">
        <v>238</v>
      </c>
      <c r="E79" s="5" t="s">
        <v>36</v>
      </c>
      <c r="F79" s="5" t="s">
        <v>239</v>
      </c>
      <c r="G79" s="5" t="s">
        <v>234</v>
      </c>
      <c r="H79" s="9">
        <v>3.5765924860804103E-7</v>
      </c>
      <c r="I79" s="9">
        <v>-2.7659519057144899E-6</v>
      </c>
      <c r="J79" s="9">
        <v>1.64740915741932E-6</v>
      </c>
      <c r="K79" s="9">
        <v>2.85581838952416E-6</v>
      </c>
      <c r="L79" s="9">
        <v>-5.1084469752169699E-6</v>
      </c>
      <c r="M79" s="9">
        <v>-1.7368095926143301E-2</v>
      </c>
      <c r="N79" s="9">
        <v>8.3420402351258895E-7</v>
      </c>
      <c r="O79" s="9">
        <v>3.7117832138245901E-4</v>
      </c>
      <c r="P79" s="9">
        <v>-8.7191190003304008E-9</v>
      </c>
      <c r="Q79" s="9">
        <v>-1.89205471551037E-4</v>
      </c>
      <c r="R79" s="9">
        <v>-3.1778381983027298E-4</v>
      </c>
      <c r="S79" s="9">
        <v>5.5508012746288303E-4</v>
      </c>
      <c r="T79" s="9">
        <v>-3.4153381973857599E-9</v>
      </c>
      <c r="U79" s="9">
        <v>1.0182178056632799E-6</v>
      </c>
      <c r="V79" s="9">
        <v>2.3093917427765299E-6</v>
      </c>
    </row>
    <row r="80" spans="1:22" x14ac:dyDescent="0.2">
      <c r="A80" s="2">
        <v>13</v>
      </c>
      <c r="B80" s="3" t="s">
        <v>240</v>
      </c>
      <c r="C80" s="4" t="s">
        <v>36</v>
      </c>
      <c r="D80" s="3" t="s">
        <v>241</v>
      </c>
      <c r="E80" s="3" t="s">
        <v>36</v>
      </c>
      <c r="F80" s="3" t="s">
        <v>242</v>
      </c>
      <c r="G80" s="3" t="s">
        <v>234</v>
      </c>
      <c r="H80" s="10">
        <v>2.0591451217094199E-4</v>
      </c>
      <c r="I80" s="10">
        <v>2.0429959640329E-4</v>
      </c>
      <c r="J80" s="10">
        <v>1.79144801594928E-4</v>
      </c>
      <c r="K80" s="10">
        <v>6.7156535744091697E-6</v>
      </c>
      <c r="L80" s="10">
        <v>2.5340252588330299E-5</v>
      </c>
      <c r="M80" s="10">
        <v>-1.7179173653238601E-2</v>
      </c>
      <c r="N80" s="10">
        <v>5.7416003486443295E-4</v>
      </c>
      <c r="O80" s="10">
        <v>6.3103232652529703E-3</v>
      </c>
      <c r="P80" s="10">
        <v>4.3072613955766499E-6</v>
      </c>
      <c r="Q80" s="10">
        <v>2.0779667017400598E-3</v>
      </c>
      <c r="R80" s="10">
        <v>9.3466639287255009E-3</v>
      </c>
      <c r="S80" s="10">
        <v>3.8614419163296798E-3</v>
      </c>
      <c r="T80" s="10">
        <v>4.8819204233290399E-3</v>
      </c>
      <c r="U80" s="10">
        <v>4.8398955036492103E-5</v>
      </c>
      <c r="V80" s="10">
        <v>2.0551354729943499E-5</v>
      </c>
    </row>
    <row r="81" spans="1:22" x14ac:dyDescent="0.2">
      <c r="A81" s="2">
        <v>14</v>
      </c>
      <c r="B81" s="5" t="s">
        <v>243</v>
      </c>
      <c r="C81" s="6" t="s">
        <v>36</v>
      </c>
      <c r="D81" s="5" t="s">
        <v>244</v>
      </c>
      <c r="E81" s="5" t="s">
        <v>36</v>
      </c>
      <c r="F81" s="5" t="s">
        <v>245</v>
      </c>
      <c r="G81" s="5" t="s">
        <v>234</v>
      </c>
      <c r="H81" s="9">
        <v>2.45906376473352E-4</v>
      </c>
      <c r="I81" s="9">
        <v>2.26145568912817E-4</v>
      </c>
      <c r="J81" s="9">
        <v>1.18796215932972E-4</v>
      </c>
      <c r="K81" s="9">
        <v>2.29804051391323E-6</v>
      </c>
      <c r="L81" s="9">
        <v>7.2949997605313796E-5</v>
      </c>
      <c r="M81" s="9">
        <v>-1.7555540583172598E-2</v>
      </c>
      <c r="N81" s="9">
        <v>8.3195026204862694E-5</v>
      </c>
      <c r="O81" s="9">
        <v>1.2024549335371501E-3</v>
      </c>
      <c r="P81" s="9">
        <v>7.2107593378003799E-6</v>
      </c>
      <c r="Q81" s="9">
        <v>-1.40291596882369E-5</v>
      </c>
      <c r="R81" s="9">
        <v>4.7640570717783397E-3</v>
      </c>
      <c r="S81" s="9">
        <v>1.1816251450998599E-2</v>
      </c>
      <c r="T81" s="9">
        <v>2.4798336680684199E-3</v>
      </c>
      <c r="U81" s="9">
        <v>1.37396027732634E-5</v>
      </c>
      <c r="V81" s="9">
        <v>1.87091008078391E-5</v>
      </c>
    </row>
    <row r="82" spans="1:22" x14ac:dyDescent="0.2">
      <c r="A82" s="2">
        <v>15</v>
      </c>
      <c r="B82" s="3" t="s">
        <v>53</v>
      </c>
      <c r="C82" s="4" t="s">
        <v>36</v>
      </c>
      <c r="D82" s="3" t="s">
        <v>246</v>
      </c>
      <c r="E82" s="3" t="s">
        <v>36</v>
      </c>
      <c r="F82" s="3" t="s">
        <v>247</v>
      </c>
      <c r="G82" s="3" t="s">
        <v>234</v>
      </c>
      <c r="H82" s="10">
        <v>1.77666787961878E-4</v>
      </c>
      <c r="I82" s="10">
        <v>2.09477339654684E-4</v>
      </c>
      <c r="J82" s="10">
        <v>9.3640776940377097E-5</v>
      </c>
      <c r="K82" s="10">
        <v>2.0860851307928498E-6</v>
      </c>
      <c r="L82" s="10">
        <v>8.0267351387449095E-5</v>
      </c>
      <c r="M82" s="10">
        <v>-1.7374270126664301E-2</v>
      </c>
      <c r="N82" s="10">
        <v>7.6224466818398994E-5</v>
      </c>
      <c r="O82" s="10">
        <v>1.5416618197213101E-3</v>
      </c>
      <c r="P82" s="10">
        <v>4.3944533326392504E-6</v>
      </c>
      <c r="Q82" s="10">
        <v>-2.7075022626841299E-5</v>
      </c>
      <c r="R82" s="10">
        <v>5.2849724727631201E-3</v>
      </c>
      <c r="S82" s="10">
        <v>1.36916499465404E-2</v>
      </c>
      <c r="T82" s="10">
        <v>2.7394248630128902E-3</v>
      </c>
      <c r="U82" s="10">
        <v>1.11746871118135E-5</v>
      </c>
      <c r="V82" s="10">
        <v>1.07661436312618E-5</v>
      </c>
    </row>
    <row r="83" spans="1:22" x14ac:dyDescent="0.2">
      <c r="A83" s="2">
        <v>16</v>
      </c>
      <c r="B83" s="5" t="s">
        <v>237</v>
      </c>
      <c r="C83" s="6" t="s">
        <v>36</v>
      </c>
      <c r="D83" s="5" t="s">
        <v>248</v>
      </c>
      <c r="E83" s="5" t="s">
        <v>36</v>
      </c>
      <c r="F83" s="5" t="s">
        <v>249</v>
      </c>
      <c r="G83" s="5" t="s">
        <v>234</v>
      </c>
      <c r="H83" s="9">
        <v>-3.1041471941512199E-6</v>
      </c>
      <c r="I83" s="9">
        <v>-8.8297562212459793E-6</v>
      </c>
      <c r="J83" s="9">
        <v>1.53858307563556E-5</v>
      </c>
      <c r="K83" s="9">
        <v>1.23826360507901E-6</v>
      </c>
      <c r="L83" s="9">
        <v>-5.55040311577164E-6</v>
      </c>
      <c r="M83" s="9">
        <v>-1.7035661939975098E-2</v>
      </c>
      <c r="N83" s="9">
        <v>6.810783784897E-6</v>
      </c>
      <c r="O83" s="9">
        <v>5.7489936141415796E-4</v>
      </c>
      <c r="P83" s="9">
        <v>4.0979880337901599E-7</v>
      </c>
      <c r="Q83" s="9">
        <v>-1.28467776334089E-4</v>
      </c>
      <c r="R83" s="9">
        <v>3.8456872002772002E-4</v>
      </c>
      <c r="S83" s="9">
        <v>4.32043305617306E-4</v>
      </c>
      <c r="T83" s="9">
        <v>-8.5383630096610394E-8</v>
      </c>
      <c r="U83" s="9">
        <v>1.0826620505984E-6</v>
      </c>
      <c r="V83" s="9">
        <v>6.9015142345222802E-6</v>
      </c>
    </row>
    <row r="84" spans="1:22" x14ac:dyDescent="0.2">
      <c r="A84" s="2">
        <v>17</v>
      </c>
      <c r="B84" s="3" t="s">
        <v>250</v>
      </c>
      <c r="C84" s="4" t="s">
        <v>36</v>
      </c>
      <c r="D84" s="3" t="s">
        <v>251</v>
      </c>
      <c r="E84" s="3" t="s">
        <v>36</v>
      </c>
      <c r="F84" s="3" t="s">
        <v>252</v>
      </c>
      <c r="G84" s="3" t="s">
        <v>234</v>
      </c>
      <c r="H84" s="10">
        <v>6.2685407499986595E-4</v>
      </c>
      <c r="I84" s="10">
        <v>1.6204370942706E-3</v>
      </c>
      <c r="J84" s="10">
        <v>4.0996036645841199E-5</v>
      </c>
      <c r="K84" s="10">
        <v>1.70679633990592E-6</v>
      </c>
      <c r="L84" s="10">
        <v>2.6039125043346299E-5</v>
      </c>
      <c r="M84" s="10">
        <v>-1.5193559894352801E-2</v>
      </c>
      <c r="N84" s="10">
        <v>5.96462181962999E-4</v>
      </c>
      <c r="O84" s="10">
        <v>5.5852308568802298E-4</v>
      </c>
      <c r="P84" s="10">
        <v>1.22853753115569E-5</v>
      </c>
      <c r="Q84" s="10">
        <v>4.7671037988317497E-4</v>
      </c>
      <c r="R84" s="10">
        <v>7.5074808087747505E-4</v>
      </c>
      <c r="S84" s="10">
        <v>0.59127048546814998</v>
      </c>
      <c r="T84" s="10">
        <v>2.88942147780534E-6</v>
      </c>
      <c r="U84" s="10">
        <v>1.01693464430176E-5</v>
      </c>
      <c r="V84" s="10">
        <v>3.1531614860867102E-5</v>
      </c>
    </row>
    <row r="85" spans="1:22" x14ac:dyDescent="0.2">
      <c r="A85" s="2">
        <v>18</v>
      </c>
      <c r="B85" s="5" t="s">
        <v>53</v>
      </c>
      <c r="C85" s="6" t="s">
        <v>36</v>
      </c>
      <c r="D85" s="5" t="s">
        <v>253</v>
      </c>
      <c r="E85" s="5" t="s">
        <v>36</v>
      </c>
      <c r="F85" s="5" t="s">
        <v>254</v>
      </c>
      <c r="G85" s="5" t="s">
        <v>234</v>
      </c>
      <c r="H85" s="9">
        <v>6.5911391991759296E-4</v>
      </c>
      <c r="I85" s="9">
        <v>1.4245229611792999E-3</v>
      </c>
      <c r="J85" s="9">
        <v>4.2715453445266199E-5</v>
      </c>
      <c r="K85" s="9">
        <v>1.4948410812073E-6</v>
      </c>
      <c r="L85" s="9">
        <v>1.9483273176289599E-5</v>
      </c>
      <c r="M85" s="9">
        <v>-1.5574760929689201E-2</v>
      </c>
      <c r="N85" s="9">
        <v>6.6096117550358102E-4</v>
      </c>
      <c r="O85" s="9">
        <v>2.4276507600594702E-3</v>
      </c>
      <c r="P85" s="9">
        <v>1.0349690013566799E-5</v>
      </c>
      <c r="Q85" s="9">
        <v>5.0134678255689402E-4</v>
      </c>
      <c r="R85" s="9">
        <v>5.3451828994454298E-4</v>
      </c>
      <c r="S85" s="9">
        <v>0.64719939797549897</v>
      </c>
      <c r="T85" s="9">
        <v>4.8840546025920301E-6</v>
      </c>
      <c r="U85" s="9">
        <v>1.8134776088305301E-5</v>
      </c>
      <c r="V85" s="9">
        <v>2.6992627325531801E-5</v>
      </c>
    </row>
    <row r="86" spans="1:22" x14ac:dyDescent="0.2">
      <c r="A86" s="2">
        <v>19</v>
      </c>
      <c r="B86" s="3" t="s">
        <v>237</v>
      </c>
      <c r="C86" s="4" t="s">
        <v>36</v>
      </c>
      <c r="D86" s="3" t="s">
        <v>255</v>
      </c>
      <c r="E86" s="3" t="s">
        <v>36</v>
      </c>
      <c r="F86" s="3" t="s">
        <v>256</v>
      </c>
      <c r="G86" s="3" t="s">
        <v>234</v>
      </c>
      <c r="H86" s="10">
        <v>4.21041929986266E-6</v>
      </c>
      <c r="I86" s="10">
        <v>-3.6879351251880601E-6</v>
      </c>
      <c r="J86" s="10">
        <v>-2.37128742445278E-5</v>
      </c>
      <c r="K86" s="10">
        <v>7.6973119822538499E-7</v>
      </c>
      <c r="L86" s="10">
        <v>-5.7126099094588102E-6</v>
      </c>
      <c r="M86" s="10">
        <v>-1.7532402001594598E-2</v>
      </c>
      <c r="N86" s="10">
        <v>9.1624850455082695E-6</v>
      </c>
      <c r="O86" s="10">
        <v>9.65505913283281E-4</v>
      </c>
      <c r="P86" s="10">
        <v>1.6653543360271901E-6</v>
      </c>
      <c r="Q86" s="10">
        <v>-1.9473141502942599E-4</v>
      </c>
      <c r="R86" s="10">
        <v>-2.7239485157924502E-4</v>
      </c>
      <c r="S86" s="10">
        <v>4.8236248783706801E-4</v>
      </c>
      <c r="T86" s="10">
        <v>-1.7418255105392199E-7</v>
      </c>
      <c r="U86" s="10">
        <v>-6.4444098174005902E-8</v>
      </c>
      <c r="V86" s="10">
        <v>7.0149828550322998E-6</v>
      </c>
    </row>
    <row r="87" spans="1:22" x14ac:dyDescent="0.2">
      <c r="A87" s="2">
        <v>11</v>
      </c>
      <c r="B87" s="3" t="s">
        <v>257</v>
      </c>
      <c r="C87" s="4" t="s">
        <v>27</v>
      </c>
      <c r="D87" s="3" t="s">
        <v>258</v>
      </c>
      <c r="E87" s="3" t="s">
        <v>36</v>
      </c>
      <c r="F87" s="3" t="s">
        <v>259</v>
      </c>
      <c r="G87" s="3" t="s">
        <v>260</v>
      </c>
      <c r="H87" s="10">
        <v>2.7378112107963801E-3</v>
      </c>
      <c r="I87" s="10">
        <v>1.5304234125374601E-3</v>
      </c>
      <c r="J87" s="10">
        <v>1.3395757991460801E-4</v>
      </c>
      <c r="K87" s="10">
        <v>1.6611940742426E-5</v>
      </c>
      <c r="L87" s="10">
        <v>8.21221572731766E-4</v>
      </c>
      <c r="M87" s="10">
        <v>-7.1499420820607101E-3</v>
      </c>
      <c r="N87" s="10">
        <v>2.2255269096977401E-3</v>
      </c>
      <c r="O87" s="10">
        <v>4.4060679553535103E-3</v>
      </c>
      <c r="P87" s="10">
        <v>6.41827674976596E-5</v>
      </c>
      <c r="Q87" s="10">
        <v>6.1700178670656499E-5</v>
      </c>
      <c r="R87" s="10">
        <v>-1.20562400146806E-3</v>
      </c>
      <c r="S87" s="10">
        <v>0.95199792966144803</v>
      </c>
      <c r="T87" s="10">
        <v>1.86830769695569E-4</v>
      </c>
      <c r="U87" s="10">
        <v>1.5190771425090899E-4</v>
      </c>
      <c r="V87" s="10">
        <v>4.1622356247680202E-5</v>
      </c>
    </row>
    <row r="88" spans="1:22" x14ac:dyDescent="0.2">
      <c r="A88" s="2">
        <v>12</v>
      </c>
      <c r="B88" s="5" t="s">
        <v>261</v>
      </c>
      <c r="C88" s="6" t="s">
        <v>27</v>
      </c>
      <c r="D88" s="5" t="s">
        <v>262</v>
      </c>
      <c r="E88" s="5" t="s">
        <v>36</v>
      </c>
      <c r="F88" s="5" t="s">
        <v>263</v>
      </c>
      <c r="G88" s="5" t="s">
        <v>260</v>
      </c>
      <c r="H88" s="9">
        <v>3.4714477046890501E-4</v>
      </c>
      <c r="I88" s="9">
        <v>2.2711959828181999E-4</v>
      </c>
      <c r="J88" s="9">
        <v>5.1991774850610098E-5</v>
      </c>
      <c r="K88" s="9">
        <v>1.32748563003522E-5</v>
      </c>
      <c r="L88" s="9">
        <v>5.5665234959606502E-5</v>
      </c>
      <c r="M88" s="9">
        <v>-3.9138918822691701E-3</v>
      </c>
      <c r="N88" s="9">
        <v>6.98026432631797E-3</v>
      </c>
      <c r="O88" s="9">
        <v>4.5252673935229602E-3</v>
      </c>
      <c r="P88" s="9">
        <v>4.3979143198858303E-5</v>
      </c>
      <c r="Q88" s="9">
        <v>-1.7271671285979201E-4</v>
      </c>
      <c r="R88" s="9">
        <v>-4.0472877707963401E-3</v>
      </c>
      <c r="S88" s="9">
        <v>0.36426996687665802</v>
      </c>
      <c r="T88" s="9">
        <v>4.9483679926868001E-4</v>
      </c>
      <c r="U88" s="9">
        <v>6.83876742071296E-5</v>
      </c>
      <c r="V88" s="9">
        <v>4.78686150243046E-5</v>
      </c>
    </row>
    <row r="89" spans="1:22" x14ac:dyDescent="0.2">
      <c r="A89" s="2">
        <v>13</v>
      </c>
      <c r="B89" s="3" t="s">
        <v>264</v>
      </c>
      <c r="C89" s="4" t="s">
        <v>27</v>
      </c>
      <c r="D89" s="3" t="s">
        <v>265</v>
      </c>
      <c r="E89" s="3" t="s">
        <v>36</v>
      </c>
      <c r="F89" s="3" t="s">
        <v>266</v>
      </c>
      <c r="G89" s="3" t="s">
        <v>260</v>
      </c>
      <c r="H89" s="10">
        <v>9.9419054128828096E-4</v>
      </c>
      <c r="I89" s="10">
        <v>1.6686522134323501E-4</v>
      </c>
      <c r="J89" s="10">
        <v>9.9311922963534998E-5</v>
      </c>
      <c r="K89" s="10">
        <v>1.0402285528737801E-5</v>
      </c>
      <c r="L89" s="10">
        <v>1.09332732959233E-4</v>
      </c>
      <c r="M89" s="10">
        <v>1.7986243893019602E-2</v>
      </c>
      <c r="N89" s="10">
        <v>2.8043113508664499E-3</v>
      </c>
      <c r="O89" s="10">
        <v>5.9264929587414701E-3</v>
      </c>
      <c r="P89" s="10">
        <v>1.8405357879098E-5</v>
      </c>
      <c r="Q89" s="10">
        <v>-9.2986140676032598E-5</v>
      </c>
      <c r="R89" s="10">
        <v>-3.9712388742575797E-3</v>
      </c>
      <c r="S89" s="10">
        <v>7.1560443780564698E-2</v>
      </c>
      <c r="T89" s="10">
        <v>3.3934062051629999E-5</v>
      </c>
      <c r="U89" s="10">
        <v>8.6544808121790301E-5</v>
      </c>
      <c r="V89" s="10">
        <v>3.5272317773025901E-5</v>
      </c>
    </row>
    <row r="90" spans="1:22" x14ac:dyDescent="0.2">
      <c r="A90" s="2">
        <v>14</v>
      </c>
      <c r="B90" s="5" t="s">
        <v>267</v>
      </c>
      <c r="C90" s="6" t="s">
        <v>27</v>
      </c>
      <c r="D90" s="5" t="s">
        <v>268</v>
      </c>
      <c r="E90" s="5" t="s">
        <v>36</v>
      </c>
      <c r="F90" s="5" t="s">
        <v>269</v>
      </c>
      <c r="G90" s="5" t="s">
        <v>260</v>
      </c>
      <c r="H90" s="9">
        <v>6.15341107447817E-6</v>
      </c>
      <c r="I90" s="9">
        <v>4.7328221765608001E-4</v>
      </c>
      <c r="J90" s="9">
        <v>1.7542345635208201E-4</v>
      </c>
      <c r="K90" s="9">
        <v>9.5466280271686607E-6</v>
      </c>
      <c r="L90" s="9">
        <v>3.38997480759168E-4</v>
      </c>
      <c r="M90" s="9">
        <v>-2.6935118747030799E-2</v>
      </c>
      <c r="N90" s="9">
        <v>1.31362318008729E-3</v>
      </c>
      <c r="O90" s="9">
        <v>3.34295349770299E-3</v>
      </c>
      <c r="P90" s="9">
        <v>1.08307010410202E-5</v>
      </c>
      <c r="Q90" s="9">
        <v>5.4258075812002398E-4</v>
      </c>
      <c r="R90" s="9">
        <v>4.1780253440001896E-3</v>
      </c>
      <c r="S90" s="9">
        <v>3.2757121437899897E-2</v>
      </c>
      <c r="T90" s="9">
        <v>5.8469859289071598E-5</v>
      </c>
      <c r="U90" s="9">
        <v>2.7323655385708598E-3</v>
      </c>
      <c r="V90" s="9">
        <v>2.3803309257607101E-4</v>
      </c>
    </row>
    <row r="91" spans="1:22" x14ac:dyDescent="0.2">
      <c r="A91" s="2">
        <v>15</v>
      </c>
      <c r="B91" s="3" t="s">
        <v>270</v>
      </c>
      <c r="C91" s="4" t="s">
        <v>27</v>
      </c>
      <c r="D91" s="3" t="s">
        <v>271</v>
      </c>
      <c r="E91" s="3" t="s">
        <v>36</v>
      </c>
      <c r="F91" s="3" t="s">
        <v>272</v>
      </c>
      <c r="G91" s="3" t="s">
        <v>260</v>
      </c>
      <c r="H91" s="10">
        <v>4.93109367513863E-5</v>
      </c>
      <c r="I91" s="10">
        <v>4.7253004879177398E-4</v>
      </c>
      <c r="J91" s="10">
        <v>8.5233345284875604E-5</v>
      </c>
      <c r="K91" s="10">
        <v>1.6098542353781E-5</v>
      </c>
      <c r="L91" s="10">
        <v>2.4842505046894601E-4</v>
      </c>
      <c r="M91" s="10">
        <v>-2.73957499081641E-2</v>
      </c>
      <c r="N91" s="10">
        <v>2.06629760014532E-4</v>
      </c>
      <c r="O91" s="10">
        <v>2.1975228361300102E-3</v>
      </c>
      <c r="P91" s="10">
        <v>5.2316704747301404E-6</v>
      </c>
      <c r="Q91" s="10">
        <v>5.37221505063886E-5</v>
      </c>
      <c r="R91" s="10">
        <v>7.99533526489732E-5</v>
      </c>
      <c r="S91" s="10">
        <v>5.2994579368647798E-3</v>
      </c>
      <c r="T91" s="10">
        <v>1.50759605743553E-3</v>
      </c>
      <c r="U91" s="10">
        <v>9.4158266217399107E-5</v>
      </c>
      <c r="V91" s="10">
        <v>1.0375480131469701E-4</v>
      </c>
    </row>
    <row r="92" spans="1:22" x14ac:dyDescent="0.2">
      <c r="A92" s="2">
        <v>16</v>
      </c>
      <c r="B92" s="5" t="s">
        <v>273</v>
      </c>
      <c r="C92" s="6" t="s">
        <v>27</v>
      </c>
      <c r="D92" s="5" t="s">
        <v>274</v>
      </c>
      <c r="E92" s="5" t="s">
        <v>36</v>
      </c>
      <c r="F92" s="5" t="s">
        <v>275</v>
      </c>
      <c r="G92" s="5" t="s">
        <v>260</v>
      </c>
      <c r="H92" s="9">
        <v>8.4463896063686705E-5</v>
      </c>
      <c r="I92" s="9">
        <v>6.3703367606283902E-4</v>
      </c>
      <c r="J92" s="9">
        <v>7.5806003920486198E-4</v>
      </c>
      <c r="K92" s="9">
        <v>8.4831695379370102E-6</v>
      </c>
      <c r="L92" s="9">
        <v>2.5029609148428602E-4</v>
      </c>
      <c r="M92" s="9">
        <v>-2.7916212791916702E-2</v>
      </c>
      <c r="N92" s="9">
        <v>1.44370759428129E-4</v>
      </c>
      <c r="O92" s="9">
        <v>1.0729264385648E-3</v>
      </c>
      <c r="P92" s="9">
        <v>4.3878499169588099E-6</v>
      </c>
      <c r="Q92" s="9">
        <v>1.6040717306431299E-4</v>
      </c>
      <c r="R92" s="9">
        <v>-4.6086505288990597E-3</v>
      </c>
      <c r="S92" s="9">
        <v>2.1233502276743E-3</v>
      </c>
      <c r="T92" s="9">
        <v>2.9783769757012901E-4</v>
      </c>
      <c r="U92" s="9">
        <v>3.9502632442303302E-4</v>
      </c>
      <c r="V92" s="9">
        <v>1.99718040622236E-4</v>
      </c>
    </row>
    <row r="93" spans="1:22" x14ac:dyDescent="0.2">
      <c r="A93" s="2">
        <v>17</v>
      </c>
      <c r="B93" s="3" t="s">
        <v>276</v>
      </c>
      <c r="C93" s="4" t="s">
        <v>27</v>
      </c>
      <c r="D93" s="3" t="s">
        <v>277</v>
      </c>
      <c r="E93" s="3" t="s">
        <v>36</v>
      </c>
      <c r="F93" s="3" t="s">
        <v>278</v>
      </c>
      <c r="G93" s="3" t="s">
        <v>260</v>
      </c>
      <c r="H93" s="10">
        <v>8.1602458093507906E-5</v>
      </c>
      <c r="I93" s="10">
        <v>7.9092705799626596E-4</v>
      </c>
      <c r="J93" s="10">
        <v>9.7708433462435006E-5</v>
      </c>
      <c r="K93" s="10">
        <v>6.9796615309237897E-6</v>
      </c>
      <c r="L93" s="10">
        <v>1.08641221273696E-4</v>
      </c>
      <c r="M93" s="10">
        <v>-2.75571982687727E-2</v>
      </c>
      <c r="N93" s="10">
        <v>1.6522945476489799E-4</v>
      </c>
      <c r="O93" s="10">
        <v>7.7377807473365397E-4</v>
      </c>
      <c r="P93" s="10">
        <v>2.0023533342064799E-5</v>
      </c>
      <c r="Q93" s="10">
        <v>2.8734911371588301E-4</v>
      </c>
      <c r="R93" s="10">
        <v>-3.7689648475695398E-3</v>
      </c>
      <c r="S93" s="10">
        <v>3.26535101316773E-3</v>
      </c>
      <c r="T93" s="10">
        <v>6.6445852131269498E-3</v>
      </c>
      <c r="U93" s="10">
        <v>1.00539650272604E-3</v>
      </c>
      <c r="V93" s="10">
        <v>2.7348623381772498E-4</v>
      </c>
    </row>
    <row r="94" spans="1:22" x14ac:dyDescent="0.2">
      <c r="A94" s="2">
        <v>18</v>
      </c>
      <c r="B94" s="5" t="s">
        <v>279</v>
      </c>
      <c r="C94" s="6" t="s">
        <v>27</v>
      </c>
      <c r="D94" s="5" t="s">
        <v>280</v>
      </c>
      <c r="E94" s="5" t="s">
        <v>36</v>
      </c>
      <c r="F94" s="5" t="s">
        <v>281</v>
      </c>
      <c r="G94" s="5" t="s">
        <v>260</v>
      </c>
      <c r="H94" s="9">
        <v>3.84307354102126E-4</v>
      </c>
      <c r="I94" s="9">
        <v>1.8257016476452701E-4</v>
      </c>
      <c r="J94" s="9">
        <v>1.5957062584917499E-4</v>
      </c>
      <c r="K94" s="9">
        <v>1.7834320999663999E-5</v>
      </c>
      <c r="L94" s="9">
        <v>9.1110472426061202E-5</v>
      </c>
      <c r="M94" s="9">
        <v>-2.7564514728636001E-2</v>
      </c>
      <c r="N94" s="9">
        <v>3.0723222687287802E-4</v>
      </c>
      <c r="O94" s="9">
        <v>9.4993925140054603E-3</v>
      </c>
      <c r="P94" s="9">
        <v>6.0655652656656397E-6</v>
      </c>
      <c r="Q94" s="9">
        <v>5.6044978018615103E-3</v>
      </c>
      <c r="R94" s="9">
        <v>-3.61145704713574E-3</v>
      </c>
      <c r="S94" s="9">
        <v>3.3938132782121901E-3</v>
      </c>
      <c r="T94" s="9">
        <v>1.6166798581708201E-5</v>
      </c>
      <c r="U94" s="9">
        <v>1.5310002854829601E-4</v>
      </c>
      <c r="V94" s="9">
        <v>3.9411699088360198E-5</v>
      </c>
    </row>
    <row r="95" spans="1:22" x14ac:dyDescent="0.2">
      <c r="A95" s="2">
        <v>11</v>
      </c>
      <c r="B95" s="3" t="s">
        <v>279</v>
      </c>
      <c r="C95" s="4" t="s">
        <v>27</v>
      </c>
      <c r="D95" s="3" t="s">
        <v>282</v>
      </c>
      <c r="E95" s="3" t="s">
        <v>36</v>
      </c>
      <c r="F95" s="3" t="s">
        <v>283</v>
      </c>
      <c r="G95" s="3" t="s">
        <v>284</v>
      </c>
      <c r="H95" s="10">
        <v>2.3747451416487701E-5</v>
      </c>
      <c r="I95" s="10">
        <v>8.6995658778859402E-5</v>
      </c>
      <c r="J95" s="10">
        <v>5.3550422189919303E-5</v>
      </c>
      <c r="K95" s="10">
        <v>1.89646806644998E-5</v>
      </c>
      <c r="L95" s="10">
        <v>5.6390980227659201E-5</v>
      </c>
      <c r="M95" s="10">
        <v>-1.9772722218860402E-2</v>
      </c>
      <c r="N95" s="10">
        <v>1.7541739259652899E-4</v>
      </c>
      <c r="O95" s="10">
        <v>2.95465592144704E-4</v>
      </c>
      <c r="P95" s="10">
        <v>5.0830015496732098E-6</v>
      </c>
      <c r="Q95" s="10">
        <v>4.4273812327086702E-3</v>
      </c>
      <c r="R95" s="10">
        <v>1.7196096011979901E-5</v>
      </c>
      <c r="S95" s="10">
        <v>1.74492720495628E-4</v>
      </c>
      <c r="T95" s="10">
        <v>2.5682816517912199E-6</v>
      </c>
      <c r="U95" s="10">
        <v>1.18040416214246E-4</v>
      </c>
      <c r="V95" s="10">
        <v>2.4261905499697E-5</v>
      </c>
    </row>
    <row r="96" spans="1:22" x14ac:dyDescent="0.2">
      <c r="A96" s="2">
        <v>12</v>
      </c>
      <c r="B96" s="5" t="s">
        <v>285</v>
      </c>
      <c r="C96" s="6" t="s">
        <v>27</v>
      </c>
      <c r="D96" s="5" t="s">
        <v>286</v>
      </c>
      <c r="E96" s="5" t="s">
        <v>36</v>
      </c>
      <c r="F96" s="5" t="s">
        <v>287</v>
      </c>
      <c r="G96" s="5" t="s">
        <v>284</v>
      </c>
      <c r="H96" s="9">
        <v>1.6485661391797001E-5</v>
      </c>
      <c r="I96" s="9">
        <v>5.6800301817082604E-4</v>
      </c>
      <c r="J96" s="9">
        <v>-3.3485045203595901E-5</v>
      </c>
      <c r="K96" s="9">
        <v>5.3789818080791702E-6</v>
      </c>
      <c r="L96" s="9">
        <v>4.0813385429614898E-5</v>
      </c>
      <c r="M96" s="9">
        <v>-1.96483185038447E-2</v>
      </c>
      <c r="N96" s="9">
        <v>9.1666977808563407E-5</v>
      </c>
      <c r="O96" s="9">
        <v>1.15437448060661E-3</v>
      </c>
      <c r="P96" s="9">
        <v>1.3076956084372999E-5</v>
      </c>
      <c r="Q96" s="9">
        <v>1.9476527931837099E-4</v>
      </c>
      <c r="R96" s="9">
        <v>-8.5146717888130006E-5</v>
      </c>
      <c r="S96" s="9">
        <v>3.2061546020619299E-3</v>
      </c>
      <c r="T96" s="9">
        <v>3.3827053317936101E-3</v>
      </c>
      <c r="U96" s="9">
        <v>2.5974992070844501E-4</v>
      </c>
      <c r="V96" s="9">
        <v>2.14277100347021E-4</v>
      </c>
    </row>
    <row r="97" spans="1:22" x14ac:dyDescent="0.2">
      <c r="A97" s="2">
        <v>13</v>
      </c>
      <c r="B97" s="3" t="s">
        <v>288</v>
      </c>
      <c r="C97" s="4" t="s">
        <v>27</v>
      </c>
      <c r="D97" s="3" t="s">
        <v>289</v>
      </c>
      <c r="E97" s="3" t="s">
        <v>36</v>
      </c>
      <c r="F97" s="3" t="s">
        <v>290</v>
      </c>
      <c r="G97" s="3" t="s">
        <v>284</v>
      </c>
      <c r="H97" s="10">
        <v>5.3810357955878502E-5</v>
      </c>
      <c r="I97" s="10">
        <v>1.0650531476783101E-4</v>
      </c>
      <c r="J97" s="10">
        <v>1.2536724520657101E-4</v>
      </c>
      <c r="K97" s="10">
        <v>1.8806671551489201E-6</v>
      </c>
      <c r="L97" s="10">
        <v>-2.1087410545367299E-6</v>
      </c>
      <c r="M97" s="10">
        <v>-2.01407781505346E-2</v>
      </c>
      <c r="N97" s="10">
        <v>5.6502070478539504E-4</v>
      </c>
      <c r="O97" s="10">
        <v>5.4579118436338795E-4</v>
      </c>
      <c r="P97" s="10">
        <v>5.7004616211009802E-6</v>
      </c>
      <c r="Q97" s="10">
        <v>1.36403373709766E-3</v>
      </c>
      <c r="R97" s="10">
        <v>6.6823923748401601E-4</v>
      </c>
      <c r="S97" s="10">
        <v>6.7074443592799696E-4</v>
      </c>
      <c r="T97" s="10">
        <v>6.4778519394702698E-5</v>
      </c>
      <c r="U97" s="10">
        <v>3.5247299205598601E-5</v>
      </c>
      <c r="V97" s="10">
        <v>1.6203173430215701E-4</v>
      </c>
    </row>
    <row r="98" spans="1:22" x14ac:dyDescent="0.2">
      <c r="A98" s="2">
        <v>14</v>
      </c>
      <c r="B98" s="5" t="s">
        <v>291</v>
      </c>
      <c r="C98" s="6" t="s">
        <v>27</v>
      </c>
      <c r="D98" s="5" t="s">
        <v>292</v>
      </c>
      <c r="E98" s="5" t="s">
        <v>36</v>
      </c>
      <c r="F98" s="5" t="s">
        <v>293</v>
      </c>
      <c r="G98" s="5" t="s">
        <v>284</v>
      </c>
      <c r="H98" s="9">
        <v>1.9284433998330801E-5</v>
      </c>
      <c r="I98" s="9">
        <v>2.7159554854616099E-4</v>
      </c>
      <c r="J98" s="9">
        <v>2.1232168260799E-5</v>
      </c>
      <c r="K98" s="9">
        <v>1.7886064793907799E-6</v>
      </c>
      <c r="L98" s="9">
        <v>1.40399070896614E-4</v>
      </c>
      <c r="M98" s="9">
        <v>-1.99796030590783E-2</v>
      </c>
      <c r="N98" s="9">
        <v>3.2966160041203999E-5</v>
      </c>
      <c r="O98" s="9">
        <v>3.6440030425084101E-4</v>
      </c>
      <c r="P98" s="9">
        <v>4.3222026564198702E-6</v>
      </c>
      <c r="Q98" s="9">
        <v>1.26864930299077E-4</v>
      </c>
      <c r="R98" s="9">
        <v>2.0460237750558699E-3</v>
      </c>
      <c r="S98" s="9">
        <v>3.22129360965005E-4</v>
      </c>
      <c r="T98" s="9">
        <v>1.2320265399216801E-3</v>
      </c>
      <c r="U98" s="9">
        <v>6.3973841190869394E-5</v>
      </c>
      <c r="V98" s="9">
        <v>6.84370306808508E-5</v>
      </c>
    </row>
    <row r="99" spans="1:22" x14ac:dyDescent="0.2">
      <c r="A99" s="2">
        <v>15</v>
      </c>
      <c r="B99" s="3" t="s">
        <v>294</v>
      </c>
      <c r="C99" s="4" t="s">
        <v>27</v>
      </c>
      <c r="D99" s="3" t="s">
        <v>295</v>
      </c>
      <c r="E99" s="3" t="s">
        <v>36</v>
      </c>
      <c r="F99" s="3" t="s">
        <v>296</v>
      </c>
      <c r="G99" s="3" t="s">
        <v>284</v>
      </c>
      <c r="H99" s="10">
        <v>8.8799503033426608E-6</v>
      </c>
      <c r="I99" s="10">
        <v>3.7372982711712999E-4</v>
      </c>
      <c r="J99" s="10">
        <v>1.01115189719278E-4</v>
      </c>
      <c r="K99" s="10">
        <v>8.5484833724743099E-7</v>
      </c>
      <c r="L99" s="10">
        <v>1.59385499138101E-4</v>
      </c>
      <c r="M99" s="10">
        <v>-1.98088854397407E-2</v>
      </c>
      <c r="N99" s="10">
        <v>4.3821114617423001E-5</v>
      </c>
      <c r="O99" s="10">
        <v>1.74911286361753E-4</v>
      </c>
      <c r="P99" s="10">
        <v>4.2229681499617496E-6</v>
      </c>
      <c r="Q99" s="10">
        <v>9.3594715818420295E-4</v>
      </c>
      <c r="R99" s="10">
        <v>2.8899317024232299E-3</v>
      </c>
      <c r="S99" s="10">
        <v>5.2767836398616196E-3</v>
      </c>
      <c r="T99" s="10">
        <v>1.7766541919015398E-5</v>
      </c>
      <c r="U99" s="10">
        <v>4.0738841375610101E-4</v>
      </c>
      <c r="V99" s="10">
        <v>2.3131459151809301E-4</v>
      </c>
    </row>
    <row r="100" spans="1:22" x14ac:dyDescent="0.2">
      <c r="A100" s="2">
        <v>16</v>
      </c>
      <c r="B100" s="5" t="s">
        <v>297</v>
      </c>
      <c r="C100" s="6" t="s">
        <v>27</v>
      </c>
      <c r="D100" s="5" t="s">
        <v>298</v>
      </c>
      <c r="E100" s="5" t="s">
        <v>36</v>
      </c>
      <c r="F100" s="5" t="s">
        <v>299</v>
      </c>
      <c r="G100" s="5" t="s">
        <v>284</v>
      </c>
      <c r="H100" s="9">
        <v>5.9186696473244698E-6</v>
      </c>
      <c r="I100" s="9">
        <v>1.6740365802999999E-3</v>
      </c>
      <c r="J100" s="9">
        <v>1.5953597060321001E-4</v>
      </c>
      <c r="K100" s="9">
        <v>3.5509073296329298E-7</v>
      </c>
      <c r="L100" s="9">
        <v>3.3616355835781798E-5</v>
      </c>
      <c r="M100" s="9">
        <v>-1.98907357858094E-2</v>
      </c>
      <c r="N100" s="9">
        <v>2.7699952714019899E-5</v>
      </c>
      <c r="O100" s="9">
        <v>2.09511858124007E-4</v>
      </c>
      <c r="P100" s="9">
        <v>3.1534411675421999E-6</v>
      </c>
      <c r="Q100" s="9">
        <v>-6.4315327821703495E-5</v>
      </c>
      <c r="R100" s="9">
        <v>1.25324060564396E-3</v>
      </c>
      <c r="S100" s="9">
        <v>2.7902692539612099E-4</v>
      </c>
      <c r="T100" s="9">
        <v>9.1789642882363106E-5</v>
      </c>
      <c r="U100" s="9">
        <v>2.7899557667840802E-4</v>
      </c>
      <c r="V100" s="9">
        <v>1.7637085506409401E-4</v>
      </c>
    </row>
    <row r="101" spans="1:22" x14ac:dyDescent="0.2">
      <c r="A101" s="2">
        <v>17</v>
      </c>
      <c r="B101" s="3" t="s">
        <v>300</v>
      </c>
      <c r="C101" s="4" t="s">
        <v>27</v>
      </c>
      <c r="D101" s="3" t="s">
        <v>301</v>
      </c>
      <c r="E101" s="3" t="s">
        <v>36</v>
      </c>
      <c r="F101" s="3" t="s">
        <v>302</v>
      </c>
      <c r="G101" s="3" t="s">
        <v>284</v>
      </c>
      <c r="H101" s="10">
        <v>3.34527743654676E-5</v>
      </c>
      <c r="I101" s="10">
        <v>3.80797695701658E-4</v>
      </c>
      <c r="J101" s="10">
        <v>9.8773010168050996E-5</v>
      </c>
      <c r="K101" s="10">
        <v>2.2607736673004799E-5</v>
      </c>
      <c r="L101" s="10">
        <v>2.9518350253668199E-5</v>
      </c>
      <c r="M101" s="10">
        <v>-1.95825390790994E-2</v>
      </c>
      <c r="N101" s="10">
        <v>2.53572210004815E-4</v>
      </c>
      <c r="O101" s="10">
        <v>1.3100191705159199E-3</v>
      </c>
      <c r="P101" s="10">
        <v>3.8811603558692503E-6</v>
      </c>
      <c r="Q101" s="10">
        <v>8.8420999848326902E-3</v>
      </c>
      <c r="R101" s="10">
        <v>7.59282562373565E-3</v>
      </c>
      <c r="S101" s="10">
        <v>1.3536629479113801E-3</v>
      </c>
      <c r="T101" s="10">
        <v>4.0345911263226703E-5</v>
      </c>
      <c r="U101" s="10">
        <v>4.54624068153976E-4</v>
      </c>
      <c r="V101" s="10">
        <v>5.4284897684286203E-5</v>
      </c>
    </row>
    <row r="102" spans="1:22" x14ac:dyDescent="0.2">
      <c r="A102" s="2">
        <v>18</v>
      </c>
      <c r="B102" s="5" t="s">
        <v>303</v>
      </c>
      <c r="C102" s="6" t="s">
        <v>27</v>
      </c>
      <c r="D102" s="5" t="s">
        <v>304</v>
      </c>
      <c r="E102" s="5" t="s">
        <v>36</v>
      </c>
      <c r="F102" s="5" t="s">
        <v>305</v>
      </c>
      <c r="G102" s="5" t="s">
        <v>284</v>
      </c>
      <c r="H102" s="9">
        <v>5.0825838144941297E-5</v>
      </c>
      <c r="I102" s="9">
        <v>3.68254697373575E-4</v>
      </c>
      <c r="J102" s="9">
        <v>1.3463080949799501E-4</v>
      </c>
      <c r="K102" s="9">
        <v>2.5672126360182501E-5</v>
      </c>
      <c r="L102" s="9">
        <v>2.7377682635081598E-5</v>
      </c>
      <c r="M102" s="9">
        <v>-1.93635706801819E-2</v>
      </c>
      <c r="N102" s="9">
        <v>2.2777959782866001E-4</v>
      </c>
      <c r="O102" s="9">
        <v>9.3898404615688498E-4</v>
      </c>
      <c r="P102" s="9">
        <v>3.3298578897633699E-6</v>
      </c>
      <c r="Q102" s="9">
        <v>1.03526998114321E-2</v>
      </c>
      <c r="R102" s="9">
        <v>8.9534234960844308E-3</v>
      </c>
      <c r="S102" s="9">
        <v>1.0436484485249801E-3</v>
      </c>
      <c r="T102" s="9">
        <v>4.3994594461068803E-5</v>
      </c>
      <c r="U102" s="9">
        <v>4.02448661489859E-4</v>
      </c>
      <c r="V102" s="9">
        <v>5.7916895020628797E-5</v>
      </c>
    </row>
    <row r="103" spans="1:22" x14ac:dyDescent="0.2">
      <c r="A103" s="2">
        <v>19</v>
      </c>
      <c r="B103" s="3" t="s">
        <v>306</v>
      </c>
      <c r="C103" s="4" t="s">
        <v>27</v>
      </c>
      <c r="D103" s="3" t="s">
        <v>307</v>
      </c>
      <c r="E103" s="3" t="s">
        <v>36</v>
      </c>
      <c r="F103" s="3" t="s">
        <v>308</v>
      </c>
      <c r="G103" s="3" t="s">
        <v>284</v>
      </c>
      <c r="H103" s="10">
        <v>6.3562371350520605E-5</v>
      </c>
      <c r="I103" s="10">
        <v>3.3630012071801798E-4</v>
      </c>
      <c r="J103" s="10">
        <v>9.8120802140466899E-5</v>
      </c>
      <c r="K103" s="10">
        <v>2.4120201128201699E-5</v>
      </c>
      <c r="L103" s="10">
        <v>2.75010000240492E-5</v>
      </c>
      <c r="M103" s="10">
        <v>-1.96176695423061E-2</v>
      </c>
      <c r="N103" s="10">
        <v>2.4858837791284002E-4</v>
      </c>
      <c r="O103" s="10">
        <v>1.51403649550627E-3</v>
      </c>
      <c r="P103" s="10">
        <v>3.7378217516985098E-6</v>
      </c>
      <c r="Q103" s="10">
        <v>9.8168910439931697E-3</v>
      </c>
      <c r="R103" s="10">
        <v>8.4332895108478693E-3</v>
      </c>
      <c r="S103" s="10">
        <v>1.73470081661321E-3</v>
      </c>
      <c r="T103" s="10">
        <v>4.1260780712409402E-5</v>
      </c>
      <c r="U103" s="10">
        <v>4.12941459329782E-4</v>
      </c>
      <c r="V103" s="10">
        <v>5.9500902354056103E-5</v>
      </c>
    </row>
    <row r="104" spans="1:22" x14ac:dyDescent="0.2">
      <c r="A104" s="2">
        <v>20</v>
      </c>
      <c r="B104" s="5" t="s">
        <v>309</v>
      </c>
      <c r="C104" s="6" t="s">
        <v>27</v>
      </c>
      <c r="D104" s="5" t="s">
        <v>310</v>
      </c>
      <c r="E104" s="5" t="s">
        <v>36</v>
      </c>
      <c r="F104" s="5" t="s">
        <v>311</v>
      </c>
      <c r="G104" s="5" t="s">
        <v>284</v>
      </c>
      <c r="H104" s="9">
        <v>6.0547421634558601E-5</v>
      </c>
      <c r="I104" s="9">
        <v>3.3958514137757701E-4</v>
      </c>
      <c r="J104" s="9">
        <v>1.4656592433116001E-4</v>
      </c>
      <c r="K104" s="9">
        <v>2.27261032253014E-5</v>
      </c>
      <c r="L104" s="9">
        <v>3.3954691981230997E-5</v>
      </c>
      <c r="M104" s="9">
        <v>-1.89629643660401E-2</v>
      </c>
      <c r="N104" s="9">
        <v>3.0584745327837299E-4</v>
      </c>
      <c r="O104" s="9">
        <v>5.3897568900278595E-4</v>
      </c>
      <c r="P104" s="9">
        <v>5.3366009749368898E-6</v>
      </c>
      <c r="Q104" s="9">
        <v>9.7311723960793496E-3</v>
      </c>
      <c r="R104" s="9">
        <v>8.7455057013492606E-3</v>
      </c>
      <c r="S104" s="9">
        <v>2.6226372161731199E-3</v>
      </c>
      <c r="T104" s="9">
        <v>3.7247968003437597E-5</v>
      </c>
      <c r="U104" s="9">
        <v>4.2576803704948401E-4</v>
      </c>
      <c r="V104" s="9">
        <v>6.5692974965949995E-5</v>
      </c>
    </row>
    <row r="105" spans="1:22" x14ac:dyDescent="0.2">
      <c r="A105" s="2">
        <v>21</v>
      </c>
      <c r="B105" s="3" t="s">
        <v>312</v>
      </c>
      <c r="C105" s="4" t="s">
        <v>27</v>
      </c>
      <c r="D105" s="3" t="s">
        <v>313</v>
      </c>
      <c r="E105" s="3" t="s">
        <v>36</v>
      </c>
      <c r="F105" s="3" t="s">
        <v>314</v>
      </c>
      <c r="G105" s="3" t="s">
        <v>284</v>
      </c>
      <c r="H105" s="10">
        <v>2.5899836723001899E-4</v>
      </c>
      <c r="I105" s="10">
        <v>3.57304493571954E-4</v>
      </c>
      <c r="J105" s="10">
        <v>2.7762836104406398E-4</v>
      </c>
      <c r="K105" s="10">
        <v>-9.3375617633853103E-7</v>
      </c>
      <c r="L105" s="10">
        <v>1.5306092118927799E-4</v>
      </c>
      <c r="M105" s="10">
        <v>-1.9054877239325901E-2</v>
      </c>
      <c r="N105" s="10">
        <v>1.61518153494295E-3</v>
      </c>
      <c r="O105" s="10">
        <v>1.2211669490068799E-2</v>
      </c>
      <c r="P105" s="10">
        <v>6.7920446833773404E-6</v>
      </c>
      <c r="Q105" s="10">
        <v>-1.8827406468513401E-4</v>
      </c>
      <c r="R105" s="10">
        <v>9.2931784149678197E-3</v>
      </c>
      <c r="S105" s="10">
        <v>3.2253324988710197E-2</v>
      </c>
      <c r="T105" s="10">
        <v>2.2823603502571201E-5</v>
      </c>
      <c r="U105" s="10">
        <v>7.14663633621498E-5</v>
      </c>
      <c r="V105" s="10">
        <v>9.4550483506951298E-6</v>
      </c>
    </row>
    <row r="106" spans="1:22" x14ac:dyDescent="0.2">
      <c r="A106" s="2">
        <v>22</v>
      </c>
      <c r="B106" s="5" t="s">
        <v>53</v>
      </c>
      <c r="C106" s="6" t="s">
        <v>27</v>
      </c>
      <c r="D106" s="5" t="s">
        <v>315</v>
      </c>
      <c r="E106" s="5" t="s">
        <v>36</v>
      </c>
      <c r="F106" s="5" t="s">
        <v>316</v>
      </c>
      <c r="G106" s="5" t="s">
        <v>284</v>
      </c>
      <c r="H106" s="9">
        <v>2.55820409275024E-4</v>
      </c>
      <c r="I106" s="9">
        <v>3.5451718796962901E-4</v>
      </c>
      <c r="J106" s="9">
        <v>2.21454517503318E-4</v>
      </c>
      <c r="K106" s="9">
        <v>-8.28544254723106E-7</v>
      </c>
      <c r="L106" s="9">
        <v>1.4298088857296601E-4</v>
      </c>
      <c r="M106" s="9">
        <v>-1.9208848504877401E-2</v>
      </c>
      <c r="N106" s="9">
        <v>1.6404331958091501E-3</v>
      </c>
      <c r="O106" s="9">
        <v>1.13613142978912E-2</v>
      </c>
      <c r="P106" s="9">
        <v>6.54947071601959E-6</v>
      </c>
      <c r="Q106" s="9">
        <v>-1.45789682782628E-4</v>
      </c>
      <c r="R106" s="9">
        <v>8.4882782021028693E-3</v>
      </c>
      <c r="S106" s="9">
        <v>2.50960774073083E-2</v>
      </c>
      <c r="T106" s="9">
        <v>1.7577962309560299E-5</v>
      </c>
      <c r="U106" s="9">
        <v>5.5595893394085597E-5</v>
      </c>
      <c r="V106" s="9">
        <v>8.2791564970190501E-6</v>
      </c>
    </row>
    <row r="107" spans="1:22" x14ac:dyDescent="0.2">
      <c r="A107" s="2">
        <v>23</v>
      </c>
      <c r="B107" s="3" t="s">
        <v>203</v>
      </c>
      <c r="C107" s="4" t="s">
        <v>27</v>
      </c>
      <c r="D107" s="3" t="s">
        <v>317</v>
      </c>
      <c r="E107" s="3" t="s">
        <v>36</v>
      </c>
      <c r="F107" s="3" t="s">
        <v>318</v>
      </c>
      <c r="G107" s="3" t="s">
        <v>284</v>
      </c>
      <c r="H107" s="10">
        <v>1.2549945223873799E-4</v>
      </c>
      <c r="I107" s="10">
        <v>-2.7123452519896301E-5</v>
      </c>
      <c r="J107" s="10">
        <v>-3.4241156432072102E-6</v>
      </c>
      <c r="K107" s="10">
        <v>-1.999026071258E-6</v>
      </c>
      <c r="L107" s="10">
        <v>-4.9604068600822298E-6</v>
      </c>
      <c r="M107" s="10">
        <v>-1.9690294049114099E-2</v>
      </c>
      <c r="N107" s="10">
        <v>1.6080366095356499E-5</v>
      </c>
      <c r="O107" s="10">
        <v>1.7560694069051199E-3</v>
      </c>
      <c r="P107" s="10">
        <v>1.1908083186643301E-6</v>
      </c>
      <c r="Q107" s="10">
        <v>-2.9434164463363097E-4</v>
      </c>
      <c r="R107" s="10">
        <v>-1.6108420719071199E-3</v>
      </c>
      <c r="S107" s="10">
        <v>1.10658911863221E-3</v>
      </c>
      <c r="T107" s="10">
        <v>1.9505756854853799E-8</v>
      </c>
      <c r="U107" s="10">
        <v>-5.6190421345761104E-7</v>
      </c>
      <c r="V107" s="10">
        <v>1.1205589197823E-4</v>
      </c>
    </row>
    <row r="108" spans="1:22" x14ac:dyDescent="0.2">
      <c r="A108" s="2">
        <v>24</v>
      </c>
      <c r="B108" s="5" t="s">
        <v>319</v>
      </c>
      <c r="C108" s="6" t="s">
        <v>27</v>
      </c>
      <c r="D108" s="5" t="s">
        <v>320</v>
      </c>
      <c r="E108" s="5" t="s">
        <v>36</v>
      </c>
      <c r="F108" s="5" t="s">
        <v>321</v>
      </c>
      <c r="G108" s="5" t="s">
        <v>284</v>
      </c>
      <c r="H108" s="9">
        <v>4.4860684049864401E-5</v>
      </c>
      <c r="I108" s="9">
        <v>8.2914577600702103E-5</v>
      </c>
      <c r="J108" s="9">
        <v>1.4215367505447299E-4</v>
      </c>
      <c r="K108" s="9">
        <v>-1.82805690584576E-6</v>
      </c>
      <c r="L108" s="9">
        <v>-2.1055790952481001E-6</v>
      </c>
      <c r="M108" s="9">
        <v>-2.0139059508049902E-2</v>
      </c>
      <c r="N108" s="9">
        <v>3.1492222957743798E-4</v>
      </c>
      <c r="O108" s="9">
        <v>4.5967647083752699E-5</v>
      </c>
      <c r="P108" s="9">
        <v>2.6462434901897E-6</v>
      </c>
      <c r="Q108" s="9">
        <v>1.3331088711752901E-3</v>
      </c>
      <c r="R108" s="9">
        <v>8.7734771575619E-4</v>
      </c>
      <c r="S108" s="9">
        <v>1.6386333416261101E-4</v>
      </c>
      <c r="T108" s="9">
        <v>1.5308524747254899E-5</v>
      </c>
      <c r="U108" s="9">
        <v>2.68184944743163E-5</v>
      </c>
      <c r="V108" s="9">
        <v>1.67104779686955E-4</v>
      </c>
    </row>
    <row r="109" spans="1:22" x14ac:dyDescent="0.2">
      <c r="A109" s="2">
        <v>25</v>
      </c>
      <c r="B109" s="3" t="s">
        <v>322</v>
      </c>
      <c r="C109" s="4" t="s">
        <v>27</v>
      </c>
      <c r="D109" s="3" t="s">
        <v>323</v>
      </c>
      <c r="E109" s="3" t="s">
        <v>36</v>
      </c>
      <c r="F109" s="3" t="s">
        <v>324</v>
      </c>
      <c r="G109" s="3" t="s">
        <v>284</v>
      </c>
      <c r="H109" s="10">
        <v>1.06953131574557E-5</v>
      </c>
      <c r="I109" s="10">
        <v>2.7552756768724402E-4</v>
      </c>
      <c r="J109" s="10">
        <v>5.2711555848861301E-5</v>
      </c>
      <c r="K109" s="10">
        <v>-1.0915738909046001E-6</v>
      </c>
      <c r="L109" s="10">
        <v>1.60426502059497E-4</v>
      </c>
      <c r="M109" s="10">
        <v>-1.9830529564036501E-2</v>
      </c>
      <c r="N109" s="10">
        <v>2.4061215617459799E-5</v>
      </c>
      <c r="O109" s="10">
        <v>1.8428975572452101E-3</v>
      </c>
      <c r="P109" s="10">
        <v>4.1127075470383299E-6</v>
      </c>
      <c r="Q109" s="10">
        <v>8.6236341776590596E-4</v>
      </c>
      <c r="R109" s="10">
        <v>4.9874398486064904E-3</v>
      </c>
      <c r="S109" s="10">
        <v>1.49764936722046E-2</v>
      </c>
      <c r="T109" s="10">
        <v>1.3596507550407201E-4</v>
      </c>
      <c r="U109" s="10">
        <v>1.4636678402375101E-3</v>
      </c>
      <c r="V109" s="10">
        <v>1.69873409547474E-4</v>
      </c>
    </row>
    <row r="110" spans="1:22" x14ac:dyDescent="0.2">
      <c r="A110" s="2">
        <v>26</v>
      </c>
      <c r="B110" s="5" t="s">
        <v>325</v>
      </c>
      <c r="C110" s="6" t="s">
        <v>27</v>
      </c>
      <c r="D110" s="5" t="s">
        <v>326</v>
      </c>
      <c r="E110" s="5" t="s">
        <v>36</v>
      </c>
      <c r="F110" s="5" t="s">
        <v>327</v>
      </c>
      <c r="G110" s="5" t="s">
        <v>284</v>
      </c>
      <c r="H110" s="9">
        <v>-3.9028392434901003E-6</v>
      </c>
      <c r="I110" s="9">
        <v>3.1011952742136199E-4</v>
      </c>
      <c r="J110" s="9">
        <v>1.16305440578468E-4</v>
      </c>
      <c r="K110" s="9">
        <v>-1.17048294887962E-6</v>
      </c>
      <c r="L110" s="9">
        <v>1.3279053667552101E-4</v>
      </c>
      <c r="M110" s="9">
        <v>-2.00058586311339E-2</v>
      </c>
      <c r="N110" s="9">
        <v>-5.0297095963563501E-6</v>
      </c>
      <c r="O110" s="9">
        <v>-3.95948610661024E-5</v>
      </c>
      <c r="P110" s="9">
        <v>1.63184901073282E-6</v>
      </c>
      <c r="Q110" s="9">
        <v>8.0068323426300901E-4</v>
      </c>
      <c r="R110" s="9">
        <v>2.65760894618699E-3</v>
      </c>
      <c r="S110" s="9">
        <v>6.3350773441910697E-4</v>
      </c>
      <c r="T110" s="9">
        <v>9.2005190374779906E-6</v>
      </c>
      <c r="U110" s="9">
        <v>2.85638099684933E-4</v>
      </c>
      <c r="V110" s="9">
        <v>2.15781566928891E-4</v>
      </c>
    </row>
    <row r="111" spans="1:22" x14ac:dyDescent="0.2">
      <c r="A111" s="2">
        <v>27</v>
      </c>
      <c r="B111" s="3" t="s">
        <v>328</v>
      </c>
      <c r="C111" s="4" t="s">
        <v>27</v>
      </c>
      <c r="D111" s="3" t="s">
        <v>329</v>
      </c>
      <c r="E111" s="3" t="s">
        <v>36</v>
      </c>
      <c r="F111" s="3" t="s">
        <v>330</v>
      </c>
      <c r="G111" s="3" t="s">
        <v>284</v>
      </c>
      <c r="H111" s="10">
        <v>5.39465601210467E-5</v>
      </c>
      <c r="I111" s="10">
        <v>2.1456707773722002E-3</v>
      </c>
      <c r="J111" s="10">
        <v>9.3435609839883605E-5</v>
      </c>
      <c r="K111" s="10">
        <v>-9.2060463404566302E-7</v>
      </c>
      <c r="L111" s="10">
        <v>1.16925605640935E-4</v>
      </c>
      <c r="M111" s="10">
        <v>-2.0127540151368299E-2</v>
      </c>
      <c r="N111" s="10">
        <v>1.46973178945337E-5</v>
      </c>
      <c r="O111" s="10">
        <v>1.4796698116422201E-3</v>
      </c>
      <c r="P111" s="10">
        <v>1.68697914316484E-6</v>
      </c>
      <c r="Q111" s="10">
        <v>3.1270065771702902E-3</v>
      </c>
      <c r="R111" s="10">
        <v>-3.8935045570934499E-4</v>
      </c>
      <c r="S111" s="10">
        <v>7.0552917200405096E-4</v>
      </c>
      <c r="T111" s="10">
        <v>1.5198511008556099E-4</v>
      </c>
      <c r="U111" s="10">
        <v>6.7505590105750002E-4</v>
      </c>
      <c r="V111" s="10">
        <v>2.65439365925775E-4</v>
      </c>
    </row>
    <row r="112" spans="1:22" x14ac:dyDescent="0.2">
      <c r="A112" s="2">
        <v>28</v>
      </c>
      <c r="B112" s="5" t="s">
        <v>331</v>
      </c>
      <c r="C112" s="6" t="s">
        <v>27</v>
      </c>
      <c r="D112" s="5" t="s">
        <v>332</v>
      </c>
      <c r="E112" s="5" t="s">
        <v>36</v>
      </c>
      <c r="F112" s="5" t="s">
        <v>333</v>
      </c>
      <c r="G112" s="5" t="s">
        <v>284</v>
      </c>
      <c r="H112" s="9">
        <v>1.198859948151E-4</v>
      </c>
      <c r="I112" s="9">
        <v>9.6509753273536097E-4</v>
      </c>
      <c r="J112" s="9">
        <v>2.1633978903099101E-4</v>
      </c>
      <c r="K112" s="9">
        <v>3.8139375556165798E-7</v>
      </c>
      <c r="L112" s="9">
        <v>5.48262024359669E-4</v>
      </c>
      <c r="M112" s="9">
        <v>-6.9069208284221403E-3</v>
      </c>
      <c r="N112" s="9">
        <v>4.7243271285099102E-4</v>
      </c>
      <c r="O112" s="9">
        <v>1.03019912127582E-3</v>
      </c>
      <c r="P112" s="9">
        <v>1.2806746299792E-4</v>
      </c>
      <c r="Q112" s="9">
        <v>9.4967917509041506E-3</v>
      </c>
      <c r="R112" s="9">
        <v>1.04692833239142E-2</v>
      </c>
      <c r="S112" s="9">
        <v>1.09252903760615E-2</v>
      </c>
      <c r="T112" s="9">
        <v>7.2621519622521397E-5</v>
      </c>
      <c r="U112" s="9">
        <v>2.84020002052558E-4</v>
      </c>
      <c r="V112" s="9">
        <v>1.2038279600192E-3</v>
      </c>
    </row>
    <row r="113" spans="1:22" x14ac:dyDescent="0.2">
      <c r="A113" s="2">
        <v>29</v>
      </c>
      <c r="B113" s="3" t="s">
        <v>334</v>
      </c>
      <c r="C113" s="4" t="s">
        <v>27</v>
      </c>
      <c r="D113" s="3" t="s">
        <v>335</v>
      </c>
      <c r="E113" s="3" t="s">
        <v>36</v>
      </c>
      <c r="F113" s="3" t="s">
        <v>336</v>
      </c>
      <c r="G113" s="3" t="s">
        <v>284</v>
      </c>
      <c r="H113" s="10">
        <v>1.3499678466516099E-4</v>
      </c>
      <c r="I113" s="10">
        <v>7.6831126833289696E-4</v>
      </c>
      <c r="J113" s="10">
        <v>3.3461768334313002E-4</v>
      </c>
      <c r="K113" s="10">
        <v>-2.8933294048515499E-7</v>
      </c>
      <c r="L113" s="10">
        <v>3.9107559820808399E-4</v>
      </c>
      <c r="M113" s="10">
        <v>-9.6215538567265505E-3</v>
      </c>
      <c r="N113" s="10">
        <v>5.1963220669688597E-4</v>
      </c>
      <c r="O113" s="10">
        <v>2.56267478344067E-3</v>
      </c>
      <c r="P113" s="10">
        <v>5.2594184797727098E-6</v>
      </c>
      <c r="Q113" s="10">
        <v>2.7055841793039198E-3</v>
      </c>
      <c r="R113" s="10">
        <v>8.6721808130737696E-3</v>
      </c>
      <c r="S113" s="10">
        <v>3.5994514977883501E-3</v>
      </c>
      <c r="T113" s="10">
        <v>1.1758911891116699E-4</v>
      </c>
      <c r="U113" s="10">
        <v>2.06698169857546E-4</v>
      </c>
      <c r="V113" s="10">
        <v>7.5088152377204105E-4</v>
      </c>
    </row>
    <row r="114" spans="1:22" x14ac:dyDescent="0.2">
      <c r="A114" s="2">
        <v>30</v>
      </c>
      <c r="B114" s="5" t="s">
        <v>337</v>
      </c>
      <c r="C114" s="6" t="s">
        <v>27</v>
      </c>
      <c r="D114" s="5" t="s">
        <v>338</v>
      </c>
      <c r="E114" s="5" t="s">
        <v>36</v>
      </c>
      <c r="F114" s="5" t="s">
        <v>339</v>
      </c>
      <c r="G114" s="5" t="s">
        <v>284</v>
      </c>
      <c r="H114" s="9">
        <v>3.5052728550656397E-5</v>
      </c>
      <c r="I114" s="9">
        <v>2.3411729169483199E-4</v>
      </c>
      <c r="J114" s="9">
        <v>1.9574123916763799E-4</v>
      </c>
      <c r="K114" s="9">
        <v>-1.60448179097997E-6</v>
      </c>
      <c r="L114" s="9">
        <v>3.2488759322939898E-4</v>
      </c>
      <c r="M114" s="9">
        <v>-1.9243974209381402E-2</v>
      </c>
      <c r="N114" s="9">
        <v>3.7470221234040099E-4</v>
      </c>
      <c r="O114" s="9">
        <v>2.0527574855341E-4</v>
      </c>
      <c r="P114" s="9">
        <v>2.5359830982320199E-6</v>
      </c>
      <c r="Q114" s="9">
        <v>1.1215211962140299E-3</v>
      </c>
      <c r="R114" s="9">
        <v>4.4267757138880702E-3</v>
      </c>
      <c r="S114" s="9">
        <v>5.0336110550297398E-3</v>
      </c>
      <c r="T114" s="9">
        <v>1.44094189895837E-4</v>
      </c>
      <c r="U114" s="9">
        <v>4.4902192360353799E-5</v>
      </c>
      <c r="V114" s="9">
        <v>4.3125071075552498E-5</v>
      </c>
    </row>
    <row r="115" spans="1:22" x14ac:dyDescent="0.2">
      <c r="A115" s="2">
        <v>31</v>
      </c>
      <c r="B115" s="3" t="s">
        <v>88</v>
      </c>
      <c r="C115" s="4" t="s">
        <v>27</v>
      </c>
      <c r="D115" s="3" t="s">
        <v>340</v>
      </c>
      <c r="E115" s="3" t="s">
        <v>36</v>
      </c>
      <c r="F115" s="3" t="s">
        <v>341</v>
      </c>
      <c r="G115" s="3" t="s">
        <v>284</v>
      </c>
      <c r="H115" s="10">
        <v>2.70878424620777E-2</v>
      </c>
      <c r="I115" s="10">
        <v>3.7190554416625499E-2</v>
      </c>
      <c r="J115" s="10">
        <v>3.7387742810106699E-2</v>
      </c>
      <c r="K115" s="10">
        <v>7.2930245108969905E-4</v>
      </c>
      <c r="L115" s="10">
        <v>2.49767413862798E-2</v>
      </c>
      <c r="M115" s="10">
        <v>2.9513789277714898E-2</v>
      </c>
      <c r="N115" s="10">
        <v>2.4472866444013901E-2</v>
      </c>
      <c r="O115" s="10">
        <v>2.1847490958093099E-2</v>
      </c>
      <c r="P115" s="10">
        <v>2.3919335212167499E-2</v>
      </c>
      <c r="Q115" s="10">
        <v>3.4430433511241101E-2</v>
      </c>
      <c r="R115" s="10">
        <v>3.7790232608712102E-2</v>
      </c>
      <c r="S115" s="10">
        <v>2.2545288013412001E-2</v>
      </c>
      <c r="T115" s="10">
        <v>3.67755859448924E-2</v>
      </c>
      <c r="U115" s="10">
        <v>2.25109946601184E-2</v>
      </c>
      <c r="V115" s="10">
        <v>3.12954314571669E-2</v>
      </c>
    </row>
    <row r="116" spans="1:22" x14ac:dyDescent="0.2">
      <c r="A116" s="2">
        <v>32</v>
      </c>
      <c r="B116" s="5" t="s">
        <v>342</v>
      </c>
      <c r="C116" s="6" t="s">
        <v>27</v>
      </c>
      <c r="D116" s="5" t="s">
        <v>343</v>
      </c>
      <c r="E116" s="5" t="s">
        <v>36</v>
      </c>
      <c r="F116" s="5" t="s">
        <v>344</v>
      </c>
      <c r="G116" s="5" t="s">
        <v>284</v>
      </c>
      <c r="H116" s="9">
        <v>5.6503341086957604E-4</v>
      </c>
      <c r="I116" s="9">
        <v>7.9310176969304101E-4</v>
      </c>
      <c r="J116" s="9">
        <v>-6.6549859692609605E-4</v>
      </c>
      <c r="K116" s="9">
        <v>4.1943970069435401E-4</v>
      </c>
      <c r="L116" s="9">
        <v>3.4767376237352702E-5</v>
      </c>
      <c r="M116" s="9">
        <v>6.0895777827061903E-3</v>
      </c>
      <c r="N116" s="9">
        <v>3.2815727687973101E-3</v>
      </c>
      <c r="O116" s="9">
        <v>9.8057389121129403E-3</v>
      </c>
      <c r="P116" s="9">
        <v>2.9770254836831298E-6</v>
      </c>
      <c r="Q116" s="9">
        <v>1.5291153257317499E-3</v>
      </c>
      <c r="R116" s="9">
        <v>0.138251799814262</v>
      </c>
      <c r="S116" s="9">
        <v>2.33046377039192E-2</v>
      </c>
      <c r="T116" s="9">
        <v>2.2670897306747501E-4</v>
      </c>
      <c r="U116" s="9">
        <v>1.3878217242536801E-4</v>
      </c>
      <c r="V116" s="9">
        <v>2.46298827760961E-5</v>
      </c>
    </row>
    <row r="117" spans="1:22" x14ac:dyDescent="0.2">
      <c r="A117" s="2">
        <v>33</v>
      </c>
      <c r="B117" s="3" t="s">
        <v>53</v>
      </c>
      <c r="C117" s="4" t="s">
        <v>27</v>
      </c>
      <c r="D117" s="3" t="s">
        <v>345</v>
      </c>
      <c r="E117" s="3" t="s">
        <v>36</v>
      </c>
      <c r="F117" s="3" t="s">
        <v>346</v>
      </c>
      <c r="G117" s="3" t="s">
        <v>284</v>
      </c>
      <c r="H117" s="10">
        <v>8.4550474640312305E-5</v>
      </c>
      <c r="I117" s="10">
        <v>7.9648686666874903E-4</v>
      </c>
      <c r="J117" s="10">
        <v>-4.5472701571768501E-4</v>
      </c>
      <c r="K117" s="10">
        <v>4.0961077364578798E-4</v>
      </c>
      <c r="L117" s="10">
        <v>3.26266432626807E-5</v>
      </c>
      <c r="M117" s="10">
        <v>4.1520062869004701E-3</v>
      </c>
      <c r="N117" s="10">
        <v>3.70402958536969E-3</v>
      </c>
      <c r="O117" s="10">
        <v>8.7516917547492004E-4</v>
      </c>
      <c r="P117" s="10">
        <v>7.7181998057919702E-7</v>
      </c>
      <c r="Q117" s="10">
        <v>1.7245136694253899E-3</v>
      </c>
      <c r="R117" s="10">
        <v>0.12831990570929699</v>
      </c>
      <c r="S117" s="10">
        <v>1.83416294962239E-2</v>
      </c>
      <c r="T117" s="10">
        <v>2.1496315609900699E-4</v>
      </c>
      <c r="U117" s="10">
        <v>1.3525705001984399E-4</v>
      </c>
      <c r="V117" s="10">
        <v>2.2390028973911599E-5</v>
      </c>
    </row>
    <row r="118" spans="1:22" x14ac:dyDescent="0.2">
      <c r="A118" s="2">
        <v>34</v>
      </c>
      <c r="B118" s="5" t="s">
        <v>203</v>
      </c>
      <c r="C118" s="6" t="s">
        <v>27</v>
      </c>
      <c r="D118" s="5" t="s">
        <v>347</v>
      </c>
      <c r="E118" s="5" t="s">
        <v>36</v>
      </c>
      <c r="F118" s="5" t="s">
        <v>348</v>
      </c>
      <c r="G118" s="5" t="s">
        <v>284</v>
      </c>
      <c r="H118" s="9">
        <v>-5.4571497979776902E-6</v>
      </c>
      <c r="I118" s="9">
        <v>-1.88122546257095E-5</v>
      </c>
      <c r="J118" s="9">
        <v>2.0569815355912801E-5</v>
      </c>
      <c r="K118" s="9">
        <v>5.12908850754941E-7</v>
      </c>
      <c r="L118" s="9">
        <v>-6.4747453315942303E-6</v>
      </c>
      <c r="M118" s="9">
        <v>-1.9355589238168699E-2</v>
      </c>
      <c r="N118" s="9">
        <v>-2.5814536966527599E-6</v>
      </c>
      <c r="O118" s="9">
        <v>-2.0192674525148999E-7</v>
      </c>
      <c r="P118" s="9">
        <v>1.22388636467788E-6</v>
      </c>
      <c r="Q118" s="9">
        <v>-2.6271258159861602E-4</v>
      </c>
      <c r="R118" s="9">
        <v>-6.2153036099253601E-4</v>
      </c>
      <c r="S118" s="9">
        <v>9.0803937348764101E-4</v>
      </c>
      <c r="T118" s="9">
        <v>-4.9848030394299403E-8</v>
      </c>
      <c r="U118" s="9">
        <v>1.41327568449935E-6</v>
      </c>
      <c r="V118" s="9">
        <v>1.08789197022002E-5</v>
      </c>
    </row>
    <row r="119" spans="1:22" x14ac:dyDescent="0.2">
      <c r="A119" s="2">
        <v>35</v>
      </c>
      <c r="B119" s="3" t="s">
        <v>349</v>
      </c>
      <c r="C119" s="4" t="s">
        <v>27</v>
      </c>
      <c r="D119" s="3" t="s">
        <v>350</v>
      </c>
      <c r="E119" s="3" t="s">
        <v>36</v>
      </c>
      <c r="F119" s="3" t="s">
        <v>351</v>
      </c>
      <c r="G119" s="3" t="s">
        <v>284</v>
      </c>
      <c r="H119" s="10">
        <v>2.7401839156062399E-4</v>
      </c>
      <c r="I119" s="10">
        <v>1.51348508618255E-2</v>
      </c>
      <c r="J119" s="10">
        <v>1.5644501433441E-4</v>
      </c>
      <c r="K119" s="10">
        <v>-6.4442337824045298E-7</v>
      </c>
      <c r="L119" s="10">
        <v>4.8383763511967999E-5</v>
      </c>
      <c r="M119" s="10">
        <v>-1.9666429243429501E-2</v>
      </c>
      <c r="N119" s="10">
        <v>5.23128781608593E-3</v>
      </c>
      <c r="O119" s="10">
        <v>7.6643661720593198E-4</v>
      </c>
      <c r="P119" s="10">
        <v>8.9999882309426302E-5</v>
      </c>
      <c r="Q119" s="10">
        <v>5.7119067629745604E-4</v>
      </c>
      <c r="R119" s="10">
        <v>1.8786291117394199E-3</v>
      </c>
      <c r="S119" s="10">
        <v>4.2222435213221197E-3</v>
      </c>
      <c r="T119" s="10">
        <v>1.6643585256379101E-4</v>
      </c>
      <c r="U119" s="10">
        <v>4.9310571121465496E-4</v>
      </c>
      <c r="V119" s="10">
        <v>3.3403178925681099E-4</v>
      </c>
    </row>
    <row r="120" spans="1:22" x14ac:dyDescent="0.2">
      <c r="A120" s="2">
        <v>36</v>
      </c>
      <c r="B120" s="5" t="s">
        <v>352</v>
      </c>
      <c r="C120" s="6" t="s">
        <v>27</v>
      </c>
      <c r="D120" s="5" t="s">
        <v>353</v>
      </c>
      <c r="E120" s="5" t="s">
        <v>36</v>
      </c>
      <c r="F120" s="5" t="s">
        <v>354</v>
      </c>
      <c r="G120" s="5" t="s">
        <v>284</v>
      </c>
      <c r="H120" s="9">
        <v>3.2800558328640803E-4</v>
      </c>
      <c r="I120" s="9">
        <v>3.3194059266189002E-3</v>
      </c>
      <c r="J120" s="9">
        <v>5.1865366664682801E-4</v>
      </c>
      <c r="K120" s="9">
        <v>3.2484276426167101E-6</v>
      </c>
      <c r="L120" s="9">
        <v>4.8024469079822897E-6</v>
      </c>
      <c r="M120" s="9">
        <v>-1.7220405862270801E-2</v>
      </c>
      <c r="N120" s="9">
        <v>8.1572396736260905E-2</v>
      </c>
      <c r="O120" s="9">
        <v>8.3051406399611803E-3</v>
      </c>
      <c r="P120" s="9">
        <v>3.1093984729813E-5</v>
      </c>
      <c r="Q120" s="9">
        <v>5.5672917143078501E-3</v>
      </c>
      <c r="R120" s="9">
        <v>1.08907052511778E-2</v>
      </c>
      <c r="S120" s="9">
        <v>0.18622226916482201</v>
      </c>
      <c r="T120" s="9">
        <v>3.5716119130902601E-4</v>
      </c>
      <c r="U120" s="9">
        <v>2.7446959453135702E-3</v>
      </c>
      <c r="V120" s="9">
        <v>1.63151952705211E-4</v>
      </c>
    </row>
    <row r="121" spans="1:22" x14ac:dyDescent="0.2">
      <c r="A121" s="2">
        <v>37</v>
      </c>
      <c r="B121" s="3" t="s">
        <v>53</v>
      </c>
      <c r="C121" s="4" t="s">
        <v>27</v>
      </c>
      <c r="D121" s="3" t="s">
        <v>355</v>
      </c>
      <c r="E121" s="3" t="s">
        <v>36</v>
      </c>
      <c r="F121" s="3" t="s">
        <v>356</v>
      </c>
      <c r="G121" s="3" t="s">
        <v>284</v>
      </c>
      <c r="H121" s="10">
        <v>5.6802476035252398E-5</v>
      </c>
      <c r="I121" s="10">
        <v>3.3387363385022498E-3</v>
      </c>
      <c r="J121" s="10">
        <v>4.9778728594504897E-4</v>
      </c>
      <c r="K121" s="10">
        <v>2.6303050216624301E-6</v>
      </c>
      <c r="L121" s="10">
        <v>5.4537423762303603E-6</v>
      </c>
      <c r="M121" s="10">
        <v>-1.6529493800688601E-2</v>
      </c>
      <c r="N121" s="10">
        <v>7.9148889261437094E-2</v>
      </c>
      <c r="O121" s="10">
        <v>1.2519954943628899E-3</v>
      </c>
      <c r="P121" s="10">
        <v>3.2373056678405198E-5</v>
      </c>
      <c r="Q121" s="10">
        <v>6.6453414365042702E-3</v>
      </c>
      <c r="R121" s="10">
        <v>1.06117439203905E-2</v>
      </c>
      <c r="S121" s="10">
        <v>0.18641980912682601</v>
      </c>
      <c r="T121" s="10">
        <v>3.4344888940982698E-4</v>
      </c>
      <c r="U121" s="10">
        <v>2.6684131833351601E-3</v>
      </c>
      <c r="V121" s="10">
        <v>1.6324797865302501E-4</v>
      </c>
    </row>
    <row r="122" spans="1:22" x14ac:dyDescent="0.2">
      <c r="A122" s="2">
        <v>38</v>
      </c>
      <c r="B122" s="5" t="s">
        <v>203</v>
      </c>
      <c r="C122" s="6" t="s">
        <v>27</v>
      </c>
      <c r="D122" s="5" t="s">
        <v>357</v>
      </c>
      <c r="E122" s="5" t="s">
        <v>36</v>
      </c>
      <c r="F122" s="5" t="s">
        <v>358</v>
      </c>
      <c r="G122" s="5" t="s">
        <v>284</v>
      </c>
      <c r="H122" s="9">
        <v>1.12853787897086E-5</v>
      </c>
      <c r="I122" s="9">
        <v>3.6032242578476698E-5</v>
      </c>
      <c r="J122" s="9">
        <v>2.09742166392647E-5</v>
      </c>
      <c r="K122" s="9">
        <v>-1.45981548675328E-6</v>
      </c>
      <c r="L122" s="9">
        <v>3.1870313874895098E-9</v>
      </c>
      <c r="M122" s="9">
        <v>-1.839927067759E-2</v>
      </c>
      <c r="N122" s="9">
        <v>6.34883007573764E-5</v>
      </c>
      <c r="O122" s="9">
        <v>-1.5594052674073501E-5</v>
      </c>
      <c r="P122" s="9">
        <v>3.4401183980094202E-6</v>
      </c>
      <c r="Q122" s="9">
        <v>8.7191117513760197E-4</v>
      </c>
      <c r="R122" s="9">
        <v>-1.4257678231408199E-3</v>
      </c>
      <c r="S122" s="9">
        <v>5.6127360529186399E-4</v>
      </c>
      <c r="T122" s="9">
        <v>1.60380743497605E-7</v>
      </c>
      <c r="U122" s="9">
        <v>6.7258464765249703E-6</v>
      </c>
      <c r="V122" s="9">
        <v>2.2198041027152799E-5</v>
      </c>
    </row>
    <row r="123" spans="1:22" x14ac:dyDescent="0.2">
      <c r="A123" s="2">
        <v>39</v>
      </c>
      <c r="B123" s="3" t="s">
        <v>359</v>
      </c>
      <c r="C123" s="4" t="s">
        <v>27</v>
      </c>
      <c r="D123" s="3" t="s">
        <v>360</v>
      </c>
      <c r="E123" s="3" t="s">
        <v>36</v>
      </c>
      <c r="F123" s="3" t="s">
        <v>361</v>
      </c>
      <c r="G123" s="3" t="s">
        <v>284</v>
      </c>
      <c r="H123" s="10">
        <v>3.5247106061505E-6</v>
      </c>
      <c r="I123" s="10">
        <v>1.6538337116875801E-4</v>
      </c>
      <c r="J123" s="10">
        <v>2.12112776867182E-4</v>
      </c>
      <c r="K123" s="10">
        <v>4.3399970501511402E-7</v>
      </c>
      <c r="L123" s="10">
        <v>6.0758272205352297E-5</v>
      </c>
      <c r="M123" s="10">
        <v>-1.91219957807677E-2</v>
      </c>
      <c r="N123" s="10">
        <v>2.6064103598686397E-4</v>
      </c>
      <c r="O123" s="10">
        <v>2.94075215169414E-4</v>
      </c>
      <c r="P123" s="10">
        <v>2.8888164742391001E-6</v>
      </c>
      <c r="Q123" s="10">
        <v>1.8826209847510499E-2</v>
      </c>
      <c r="R123" s="10">
        <v>1.1100078534140401E-3</v>
      </c>
      <c r="S123" s="10">
        <v>1.1315199253667601E-3</v>
      </c>
      <c r="T123" s="10">
        <v>2.3667183952186099E-6</v>
      </c>
      <c r="U123" s="10">
        <v>1.01028281695575E-4</v>
      </c>
      <c r="V123" s="10">
        <v>3.3413414059919401E-5</v>
      </c>
    </row>
    <row r="124" spans="1:22" x14ac:dyDescent="0.2">
      <c r="A124" s="2">
        <v>40</v>
      </c>
      <c r="B124" s="5" t="s">
        <v>362</v>
      </c>
      <c r="C124" s="6" t="s">
        <v>27</v>
      </c>
      <c r="D124" s="5" t="s">
        <v>363</v>
      </c>
      <c r="E124" s="5" t="s">
        <v>36</v>
      </c>
      <c r="F124" s="5" t="s">
        <v>364</v>
      </c>
      <c r="G124" s="5" t="s">
        <v>284</v>
      </c>
      <c r="H124" s="9">
        <v>4.7030885009633502E-4</v>
      </c>
      <c r="I124" s="9">
        <v>1.4655600623614101E-2</v>
      </c>
      <c r="J124" s="9">
        <v>1.84256375362697E-4</v>
      </c>
      <c r="K124" s="9">
        <v>-2.0516319599516601E-6</v>
      </c>
      <c r="L124" s="9">
        <v>5.4392211827927402E-5</v>
      </c>
      <c r="M124" s="9">
        <v>-1.9712134243154902E-2</v>
      </c>
      <c r="N124" s="9">
        <v>6.0944437494497997E-3</v>
      </c>
      <c r="O124" s="9">
        <v>1.2624954894444699E-5</v>
      </c>
      <c r="P124" s="9">
        <v>9.8843897408117099E-5</v>
      </c>
      <c r="Q124" s="9">
        <v>2.6754108054293901E-4</v>
      </c>
      <c r="R124" s="9">
        <v>1.3714889856194499E-3</v>
      </c>
      <c r="S124" s="9">
        <v>4.6521447271710399E-3</v>
      </c>
      <c r="T124" s="9">
        <v>1.05692710322113E-4</v>
      </c>
      <c r="U124" s="9">
        <v>5.5012342965978E-4</v>
      </c>
      <c r="V124" s="9">
        <v>3.5221798412891301E-4</v>
      </c>
    </row>
    <row r="125" spans="1:22" x14ac:dyDescent="0.2">
      <c r="A125" s="2">
        <v>11</v>
      </c>
      <c r="B125" s="3" t="s">
        <v>365</v>
      </c>
      <c r="C125" s="4" t="s">
        <v>36</v>
      </c>
      <c r="D125" s="3" t="s">
        <v>366</v>
      </c>
      <c r="E125" s="3" t="s">
        <v>36</v>
      </c>
      <c r="F125" s="3" t="s">
        <v>367</v>
      </c>
      <c r="G125" s="3" t="s">
        <v>368</v>
      </c>
      <c r="H125" s="10">
        <v>4.0618601857996502E-5</v>
      </c>
      <c r="I125" s="10">
        <v>2.5984817232009599E-4</v>
      </c>
      <c r="J125" s="10">
        <v>7.0685792349661297E-5</v>
      </c>
      <c r="K125" s="10">
        <v>8.6227810115115703E-6</v>
      </c>
      <c r="L125" s="10">
        <v>1.48968976101217E-4</v>
      </c>
      <c r="M125" s="10">
        <v>-1.94119750840984E-2</v>
      </c>
      <c r="N125" s="10">
        <v>7.4910431743080397E-6</v>
      </c>
      <c r="O125" s="10">
        <v>6.6433440832832204E-4</v>
      </c>
      <c r="P125" s="10">
        <v>4.91538119220677E-6</v>
      </c>
      <c r="Q125" s="10">
        <v>-1.5339729012606501E-4</v>
      </c>
      <c r="R125" s="10">
        <v>3.61539889448949E-3</v>
      </c>
      <c r="S125" s="10">
        <v>4.02053701234593E-4</v>
      </c>
      <c r="T125" s="10">
        <v>1.55365805329484E-3</v>
      </c>
      <c r="U125" s="10">
        <v>8.0638572344401198E-5</v>
      </c>
      <c r="V125" s="10">
        <v>9.5361694365188595E-5</v>
      </c>
    </row>
    <row r="126" spans="1:22" x14ac:dyDescent="0.2">
      <c r="A126" s="2">
        <v>12</v>
      </c>
      <c r="B126" s="5" t="s">
        <v>369</v>
      </c>
      <c r="C126" s="6" t="s">
        <v>36</v>
      </c>
      <c r="D126" s="5" t="s">
        <v>370</v>
      </c>
      <c r="E126" s="5" t="s">
        <v>36</v>
      </c>
      <c r="F126" s="5" t="s">
        <v>371</v>
      </c>
      <c r="G126" s="5" t="s">
        <v>368</v>
      </c>
      <c r="H126" s="9">
        <v>6.3584168541138102E-6</v>
      </c>
      <c r="I126" s="9">
        <v>7.7509643451154899E-4</v>
      </c>
      <c r="J126" s="9">
        <v>4.21916959833229E-4</v>
      </c>
      <c r="K126" s="9">
        <v>4.3325491137516403E-6</v>
      </c>
      <c r="L126" s="9">
        <v>2.0558719589327E-4</v>
      </c>
      <c r="M126" s="9">
        <v>-2.00665426837165E-2</v>
      </c>
      <c r="N126" s="9">
        <v>1.1121617340562399E-4</v>
      </c>
      <c r="O126" s="9">
        <v>4.4877646808141501E-4</v>
      </c>
      <c r="P126" s="9">
        <v>3.08786451865395E-6</v>
      </c>
      <c r="Q126" s="9">
        <v>1.06101566779382E-3</v>
      </c>
      <c r="R126" s="9">
        <v>6.2486308475224301E-4</v>
      </c>
      <c r="S126" s="9">
        <v>2.1856039165063699E-3</v>
      </c>
      <c r="T126" s="9">
        <v>4.9213817873411598E-4</v>
      </c>
      <c r="U126" s="9">
        <v>5.4743995513579396E-4</v>
      </c>
      <c r="V126" s="9">
        <v>2.5957465223955001E-4</v>
      </c>
    </row>
    <row r="127" spans="1:22" x14ac:dyDescent="0.2">
      <c r="A127" s="2">
        <v>13</v>
      </c>
      <c r="B127" s="3" t="s">
        <v>372</v>
      </c>
      <c r="C127" s="4" t="s">
        <v>36</v>
      </c>
      <c r="D127" s="3" t="s">
        <v>373</v>
      </c>
      <c r="E127" s="3" t="s">
        <v>36</v>
      </c>
      <c r="F127" s="3" t="s">
        <v>374</v>
      </c>
      <c r="G127" s="3" t="s">
        <v>368</v>
      </c>
      <c r="H127" s="10">
        <v>5.2013948182888601E-5</v>
      </c>
      <c r="I127" s="10">
        <v>9.3470968460741396E-5</v>
      </c>
      <c r="J127" s="10">
        <v>4.7116791134444903E-5</v>
      </c>
      <c r="K127" s="10">
        <v>4.92527730657652E-6</v>
      </c>
      <c r="L127" s="10">
        <v>2.8683581850051599E-5</v>
      </c>
      <c r="M127" s="10">
        <v>-1.0511210693825599E-2</v>
      </c>
      <c r="N127" s="10">
        <v>1.76164214384776E-3</v>
      </c>
      <c r="O127" s="10">
        <v>1.2552649716578001E-3</v>
      </c>
      <c r="P127" s="10">
        <v>4.3324657366518196E-6</v>
      </c>
      <c r="Q127" s="10">
        <v>3.7836033245032398E-3</v>
      </c>
      <c r="R127" s="10">
        <v>1.8530770547397399E-3</v>
      </c>
      <c r="S127" s="10">
        <v>2.4475125921603101E-3</v>
      </c>
      <c r="T127" s="10">
        <v>1.1544512406709501E-5</v>
      </c>
      <c r="U127" s="10">
        <v>8.4739334833631202E-5</v>
      </c>
      <c r="V127" s="10">
        <v>4.0725956578034598E-5</v>
      </c>
    </row>
    <row r="128" spans="1:22" x14ac:dyDescent="0.2">
      <c r="A128" s="2">
        <v>14</v>
      </c>
      <c r="B128" s="5" t="s">
        <v>53</v>
      </c>
      <c r="C128" s="6" t="s">
        <v>36</v>
      </c>
      <c r="D128" s="5" t="s">
        <v>375</v>
      </c>
      <c r="E128" s="5" t="s">
        <v>36</v>
      </c>
      <c r="F128" s="5" t="s">
        <v>376</v>
      </c>
      <c r="G128" s="5" t="s">
        <v>368</v>
      </c>
      <c r="H128" s="9">
        <v>1.0054988354858099E-4</v>
      </c>
      <c r="I128" s="9">
        <v>8.9971711184067403E-5</v>
      </c>
      <c r="J128" s="9">
        <v>3.6617103184282799E-5</v>
      </c>
      <c r="K128" s="9">
        <v>4.8406018478243302E-6</v>
      </c>
      <c r="L128" s="9">
        <v>3.1842664258100901E-5</v>
      </c>
      <c r="M128" s="9">
        <v>-1.08824886278051E-2</v>
      </c>
      <c r="N128" s="9">
        <v>1.0439952743232499E-3</v>
      </c>
      <c r="O128" s="9">
        <v>4.4011307078628704E-3</v>
      </c>
      <c r="P128" s="9">
        <v>2.9775835088650002E-6</v>
      </c>
      <c r="Q128" s="9">
        <v>3.6167320030498001E-3</v>
      </c>
      <c r="R128" s="9">
        <v>1.75410807613223E-3</v>
      </c>
      <c r="S128" s="9">
        <v>3.5051000944309198E-3</v>
      </c>
      <c r="T128" s="9">
        <v>1.7113816438134001E-6</v>
      </c>
      <c r="U128" s="9">
        <v>8.7749745971417399E-5</v>
      </c>
      <c r="V128" s="9">
        <v>3.8317410815747502E-5</v>
      </c>
    </row>
    <row r="129" spans="1:22" x14ac:dyDescent="0.2">
      <c r="A129" s="2">
        <v>15</v>
      </c>
      <c r="B129" s="3" t="s">
        <v>203</v>
      </c>
      <c r="C129" s="4" t="s">
        <v>36</v>
      </c>
      <c r="D129" s="3" t="s">
        <v>377</v>
      </c>
      <c r="E129" s="3" t="s">
        <v>36</v>
      </c>
      <c r="F129" s="3" t="s">
        <v>378</v>
      </c>
      <c r="G129" s="3" t="s">
        <v>368</v>
      </c>
      <c r="H129" s="10">
        <v>-6.8640423673544197E-6</v>
      </c>
      <c r="I129" s="10">
        <v>-5.6675127389950499E-5</v>
      </c>
      <c r="J129" s="10">
        <v>-8.06880232727018E-6</v>
      </c>
      <c r="K129" s="10">
        <v>3.2176566745642699E-6</v>
      </c>
      <c r="L129" s="10">
        <v>-9.1881148112819694E-6</v>
      </c>
      <c r="M129" s="10">
        <v>-1.9128330879850799E-2</v>
      </c>
      <c r="N129" s="10">
        <v>-1.6177728923193399E-5</v>
      </c>
      <c r="O129" s="10">
        <v>3.4920965166582299E-4</v>
      </c>
      <c r="P129" s="10">
        <v>2.2056142111989601E-7</v>
      </c>
      <c r="Q129" s="10">
        <v>-4.2770243844595101E-4</v>
      </c>
      <c r="R129" s="10">
        <v>-1.1450102571067299E-3</v>
      </c>
      <c r="S129" s="10">
        <v>1.8585182621667199E-3</v>
      </c>
      <c r="T129" s="10">
        <v>6.8331134780474701E-7</v>
      </c>
      <c r="U129" s="10">
        <v>-9.7180837868289391E-7</v>
      </c>
      <c r="V129" s="10">
        <v>5.4511205130929699E-6</v>
      </c>
    </row>
    <row r="130" spans="1:22" x14ac:dyDescent="0.2">
      <c r="A130" s="2">
        <v>16</v>
      </c>
      <c r="B130" s="5" t="s">
        <v>379</v>
      </c>
      <c r="C130" s="6" t="s">
        <v>36</v>
      </c>
      <c r="D130" s="5" t="s">
        <v>380</v>
      </c>
      <c r="E130" s="5" t="s">
        <v>36</v>
      </c>
      <c r="F130" s="5" t="s">
        <v>381</v>
      </c>
      <c r="G130" s="5" t="s">
        <v>368</v>
      </c>
      <c r="H130" s="9">
        <v>4.00449889088107E-5</v>
      </c>
      <c r="I130" s="9">
        <v>4.24112561462017E-4</v>
      </c>
      <c r="J130" s="9">
        <v>4.6683362019891002E-4</v>
      </c>
      <c r="K130" s="9">
        <v>2.22977839656776E-6</v>
      </c>
      <c r="L130" s="9">
        <v>5.5384271611940801E-5</v>
      </c>
      <c r="M130" s="9">
        <v>-2.0987069145879701E-2</v>
      </c>
      <c r="N130" s="9">
        <v>2.4421358634085598E-4</v>
      </c>
      <c r="O130" s="9">
        <v>1.0423901122437601E-3</v>
      </c>
      <c r="P130" s="9">
        <v>1.1957650537373899E-5</v>
      </c>
      <c r="Q130" s="9">
        <v>-2.5994712115076901E-4</v>
      </c>
      <c r="R130" s="9">
        <v>2.53162271786292E-3</v>
      </c>
      <c r="S130" s="9">
        <v>3.3824131094938301E-3</v>
      </c>
      <c r="T130" s="9">
        <v>2.8146764935568901E-3</v>
      </c>
      <c r="U130" s="9">
        <v>1.8781461625037299E-3</v>
      </c>
      <c r="V130" s="9">
        <v>2.2945321529670501E-4</v>
      </c>
    </row>
    <row r="131" spans="1:22" x14ac:dyDescent="0.2">
      <c r="A131" s="2">
        <v>17</v>
      </c>
      <c r="B131" s="3" t="s">
        <v>382</v>
      </c>
      <c r="C131" s="4" t="s">
        <v>36</v>
      </c>
      <c r="D131" s="3" t="s">
        <v>383</v>
      </c>
      <c r="E131" s="3" t="s">
        <v>36</v>
      </c>
      <c r="F131" s="3" t="s">
        <v>384</v>
      </c>
      <c r="G131" s="3" t="s">
        <v>368</v>
      </c>
      <c r="H131" s="10">
        <v>9.4722601886247594E-5</v>
      </c>
      <c r="I131" s="10">
        <v>7.1146168749978696E-4</v>
      </c>
      <c r="J131" s="10">
        <v>1.1086155861984E-4</v>
      </c>
      <c r="K131" s="10">
        <v>5.1510786818302598E-6</v>
      </c>
      <c r="L131" s="10">
        <v>5.0978395336823098E-5</v>
      </c>
      <c r="M131" s="10">
        <v>-1.9797858391089398E-2</v>
      </c>
      <c r="N131" s="10">
        <v>1.41038973172578E-6</v>
      </c>
      <c r="O131" s="10">
        <v>4.2361178999703597E-3</v>
      </c>
      <c r="P131" s="10">
        <v>1.29501890104702E-5</v>
      </c>
      <c r="Q131" s="10">
        <v>-8.8520969301064095E-5</v>
      </c>
      <c r="R131" s="10">
        <v>1.8161149736234401E-3</v>
      </c>
      <c r="S131" s="10">
        <v>1.9254795960213099E-3</v>
      </c>
      <c r="T131" s="10">
        <v>6.7408450271762396E-4</v>
      </c>
      <c r="U131" s="10">
        <v>2.50533921444805E-4</v>
      </c>
      <c r="V131" s="10">
        <v>2.2311778319876601E-4</v>
      </c>
    </row>
    <row r="132" spans="1:22" x14ac:dyDescent="0.2">
      <c r="A132" s="2">
        <v>18</v>
      </c>
      <c r="B132" s="5" t="s">
        <v>385</v>
      </c>
      <c r="C132" s="6" t="s">
        <v>36</v>
      </c>
      <c r="D132" s="5" t="s">
        <v>386</v>
      </c>
      <c r="E132" s="5" t="s">
        <v>36</v>
      </c>
      <c r="F132" s="5" t="s">
        <v>387</v>
      </c>
      <c r="G132" s="5" t="s">
        <v>368</v>
      </c>
      <c r="H132" s="9">
        <v>1.49238339228831E-4</v>
      </c>
      <c r="I132" s="9">
        <v>4.1796177331344101E-4</v>
      </c>
      <c r="J132" s="9">
        <v>1.45993518507423E-4</v>
      </c>
      <c r="K132" s="9">
        <v>2.9552065637218501E-5</v>
      </c>
      <c r="L132" s="9">
        <v>4.0765624541805499E-5</v>
      </c>
      <c r="M132" s="9">
        <v>-1.91774255981128E-2</v>
      </c>
      <c r="N132" s="9">
        <v>2.3915328624577701E-4</v>
      </c>
      <c r="O132" s="9">
        <v>5.9160845465807696E-3</v>
      </c>
      <c r="P132" s="9">
        <v>5.4982959721033301E-6</v>
      </c>
      <c r="Q132" s="9">
        <v>3.05408734829552E-2</v>
      </c>
      <c r="R132" s="9">
        <v>9.9385158586314699E-3</v>
      </c>
      <c r="S132" s="9">
        <v>4.3888886477764103E-3</v>
      </c>
      <c r="T132" s="9">
        <v>8.8413783519610597E-5</v>
      </c>
      <c r="U132" s="9">
        <v>6.6661696326733902E-4</v>
      </c>
      <c r="V132" s="9">
        <v>7.7112915329292697E-5</v>
      </c>
    </row>
    <row r="133" spans="1:22" x14ac:dyDescent="0.2">
      <c r="A133" s="2">
        <v>19</v>
      </c>
      <c r="B133" s="3" t="s">
        <v>53</v>
      </c>
      <c r="C133" s="4" t="s">
        <v>36</v>
      </c>
      <c r="D133" s="3" t="s">
        <v>388</v>
      </c>
      <c r="E133" s="3" t="s">
        <v>36</v>
      </c>
      <c r="F133" s="3" t="s">
        <v>389</v>
      </c>
      <c r="G133" s="3" t="s">
        <v>368</v>
      </c>
      <c r="H133" s="10">
        <v>2.9919189743109699E-5</v>
      </c>
      <c r="I133" s="10">
        <v>4.1016726435886202E-4</v>
      </c>
      <c r="J133" s="10">
        <v>1.25953355090737E-4</v>
      </c>
      <c r="K133" s="10">
        <v>2.7449235795425599E-5</v>
      </c>
      <c r="L133" s="10">
        <v>3.5182291582946898E-5</v>
      </c>
      <c r="M133" s="10">
        <v>-1.9818684521182298E-2</v>
      </c>
      <c r="N133" s="10">
        <v>2.07042167892788E-4</v>
      </c>
      <c r="O133" s="10">
        <v>1.7039688886942E-3</v>
      </c>
      <c r="P133" s="10">
        <v>3.3399355552960599E-6</v>
      </c>
      <c r="Q133" s="10">
        <v>2.8971606542786601E-2</v>
      </c>
      <c r="R133" s="10">
        <v>8.4816298014276995E-3</v>
      </c>
      <c r="S133" s="10">
        <v>2.0513570076104702E-3</v>
      </c>
      <c r="T133" s="10">
        <v>1.16672199369174E-4</v>
      </c>
      <c r="U133" s="10">
        <v>6.2362585975527895E-4</v>
      </c>
      <c r="V133" s="10">
        <v>7.4476254029447701E-5</v>
      </c>
    </row>
    <row r="134" spans="1:22" x14ac:dyDescent="0.2">
      <c r="A134" s="2">
        <v>20</v>
      </c>
      <c r="B134" s="5" t="s">
        <v>203</v>
      </c>
      <c r="C134" s="6" t="s">
        <v>36</v>
      </c>
      <c r="D134" s="5" t="s">
        <v>390</v>
      </c>
      <c r="E134" s="5" t="s">
        <v>36</v>
      </c>
      <c r="F134" s="5" t="s">
        <v>391</v>
      </c>
      <c r="G134" s="5" t="s">
        <v>368</v>
      </c>
      <c r="H134" s="9">
        <v>2.80000721337436E-7</v>
      </c>
      <c r="I134" s="9">
        <v>-2.8152122912115199E-5</v>
      </c>
      <c r="J134" s="9">
        <v>-1.32945057306948E-5</v>
      </c>
      <c r="K134" s="9">
        <v>1.00198835325696E-6</v>
      </c>
      <c r="L134" s="9">
        <v>-1.1839626777483599E-5</v>
      </c>
      <c r="M134" s="9">
        <v>-1.9194535543955199E-2</v>
      </c>
      <c r="N134" s="9">
        <v>-1.0299601314896101E-5</v>
      </c>
      <c r="O134" s="9">
        <v>7.6191275099559699E-4</v>
      </c>
      <c r="P134" s="9">
        <v>1.18157972545471E-6</v>
      </c>
      <c r="Q134" s="9">
        <v>-4.2940901886277002E-4</v>
      </c>
      <c r="R134" s="9">
        <v>-1.19084142156086E-3</v>
      </c>
      <c r="S134" s="9">
        <v>3.4364556779048797E-4</v>
      </c>
      <c r="T134" s="9">
        <v>1.32120343015368E-7</v>
      </c>
      <c r="U134" s="9">
        <v>1.8962130019095299E-7</v>
      </c>
      <c r="V134" s="9">
        <v>7.6910494989872994E-6</v>
      </c>
    </row>
    <row r="135" spans="1:22" x14ac:dyDescent="0.2">
      <c r="A135" s="2">
        <v>21</v>
      </c>
      <c r="B135" s="3" t="s">
        <v>392</v>
      </c>
      <c r="C135" s="4" t="s">
        <v>36</v>
      </c>
      <c r="D135" s="3" t="s">
        <v>393</v>
      </c>
      <c r="E135" s="3" t="s">
        <v>36</v>
      </c>
      <c r="F135" s="3" t="s">
        <v>394</v>
      </c>
      <c r="G135" s="3" t="s">
        <v>368</v>
      </c>
      <c r="H135" s="10">
        <v>5.3152290186954898E-6</v>
      </c>
      <c r="I135" s="10">
        <v>9.0889238458709601E-4</v>
      </c>
      <c r="J135" s="10">
        <v>4.9342564831106296E-4</v>
      </c>
      <c r="K135" s="10">
        <v>1.0866634965459799E-6</v>
      </c>
      <c r="L135" s="10">
        <v>2.0322193521891499E-4</v>
      </c>
      <c r="M135" s="10">
        <v>-2.0107538812580698E-2</v>
      </c>
      <c r="N135" s="10">
        <v>-1.0943524964813799E-6</v>
      </c>
      <c r="O135" s="10">
        <v>4.3431082635764202E-4</v>
      </c>
      <c r="P135" s="10">
        <v>1.8590193656241701E-6</v>
      </c>
      <c r="Q135" s="10">
        <v>2.0116414902129E-3</v>
      </c>
      <c r="R135" s="10">
        <v>6.6986553771981904E-4</v>
      </c>
      <c r="S135" s="10">
        <v>6.9713013872295599E-4</v>
      </c>
      <c r="T135" s="10">
        <v>5.5451727717106196E-4</v>
      </c>
      <c r="U135" s="10">
        <v>5.4182050932755695E-4</v>
      </c>
      <c r="V135" s="10">
        <v>2.9706485566630201E-4</v>
      </c>
    </row>
    <row r="136" spans="1:22" x14ac:dyDescent="0.2">
      <c r="A136" s="2">
        <v>22</v>
      </c>
      <c r="B136" s="5" t="s">
        <v>395</v>
      </c>
      <c r="C136" s="6" t="s">
        <v>36</v>
      </c>
      <c r="D136" s="5" t="s">
        <v>396</v>
      </c>
      <c r="E136" s="5" t="s">
        <v>36</v>
      </c>
      <c r="F136" s="5" t="s">
        <v>397</v>
      </c>
      <c r="G136" s="5" t="s">
        <v>368</v>
      </c>
      <c r="H136" s="9">
        <v>3.5540139450938299E-6</v>
      </c>
      <c r="I136" s="9">
        <v>2.8179911607938602E-4</v>
      </c>
      <c r="J136" s="9">
        <v>3.3835906072089601E-5</v>
      </c>
      <c r="K136" s="9">
        <v>2.6954922760674198E-6</v>
      </c>
      <c r="L136" s="9">
        <v>1.9366138307503201E-4</v>
      </c>
      <c r="M136" s="9">
        <v>-2.09278113593796E-2</v>
      </c>
      <c r="N136" s="9">
        <v>-1.18766763211152E-5</v>
      </c>
      <c r="O136" s="9">
        <v>-1.6282911000875801E-5</v>
      </c>
      <c r="P136" s="9">
        <v>7.4045645532534499E-7</v>
      </c>
      <c r="Q136" s="9">
        <v>-2.09310099630748E-4</v>
      </c>
      <c r="R136" s="9">
        <v>2.64760025328282E-3</v>
      </c>
      <c r="S136" s="9">
        <v>2.3912765091034299E-4</v>
      </c>
      <c r="T136" s="9">
        <v>1.3494070384183899E-3</v>
      </c>
      <c r="U136" s="9">
        <v>5.8262234544989E-5</v>
      </c>
      <c r="V136" s="9">
        <v>7.4268095821670695E-5</v>
      </c>
    </row>
    <row r="137" spans="1:22" x14ac:dyDescent="0.2">
      <c r="A137" s="2">
        <v>23</v>
      </c>
      <c r="B137" s="3" t="s">
        <v>398</v>
      </c>
      <c r="C137" s="4" t="s">
        <v>36</v>
      </c>
      <c r="D137" s="3" t="s">
        <v>399</v>
      </c>
      <c r="E137" s="3" t="s">
        <v>36</v>
      </c>
      <c r="F137" s="3" t="s">
        <v>400</v>
      </c>
      <c r="G137" s="3" t="s">
        <v>368</v>
      </c>
      <c r="H137" s="10">
        <v>-3.8791069603638901E-6</v>
      </c>
      <c r="I137" s="10">
        <v>3.7336895628309601E-4</v>
      </c>
      <c r="J137" s="10">
        <v>1.18047560976703E-4</v>
      </c>
      <c r="K137" s="10">
        <v>1.7217271858075301E-6</v>
      </c>
      <c r="L137" s="10">
        <v>1.8639775547747101E-4</v>
      </c>
      <c r="M137" s="10">
        <v>-2.0525581471852301E-2</v>
      </c>
      <c r="N137" s="10">
        <v>-3.5121669999197498E-5</v>
      </c>
      <c r="O137" s="10">
        <v>-6.0253658486029498E-5</v>
      </c>
      <c r="P137" s="10">
        <v>7.2470204384071199E-7</v>
      </c>
      <c r="Q137" s="10">
        <v>9.4409132587696505E-4</v>
      </c>
      <c r="R137" s="10">
        <v>3.2391617239212302E-3</v>
      </c>
      <c r="S137" s="10">
        <v>7.4686301278679003E-4</v>
      </c>
      <c r="T137" s="10">
        <v>2.64246289168466E-5</v>
      </c>
      <c r="U137" s="10">
        <v>4.3806430294512499E-4</v>
      </c>
      <c r="V137" s="10">
        <v>2.6788359992248897E-4</v>
      </c>
    </row>
    <row r="138" spans="1:22" x14ac:dyDescent="0.2">
      <c r="A138" s="2">
        <v>24</v>
      </c>
      <c r="B138" s="5" t="s">
        <v>401</v>
      </c>
      <c r="C138" s="6" t="s">
        <v>36</v>
      </c>
      <c r="D138" s="5" t="s">
        <v>402</v>
      </c>
      <c r="E138" s="5" t="s">
        <v>36</v>
      </c>
      <c r="F138" s="5" t="s">
        <v>403</v>
      </c>
      <c r="G138" s="5" t="s">
        <v>368</v>
      </c>
      <c r="H138" s="9">
        <v>2.0453110701896901E-5</v>
      </c>
      <c r="I138" s="9">
        <v>3.1080217097834102E-4</v>
      </c>
      <c r="J138" s="9">
        <v>5.6112648492450502E-5</v>
      </c>
      <c r="K138" s="9">
        <v>1.80640244566623E-6</v>
      </c>
      <c r="L138" s="9">
        <v>1.41848287712701E-4</v>
      </c>
      <c r="M138" s="9">
        <v>-2.0670161742520399E-2</v>
      </c>
      <c r="N138" s="9">
        <v>4.0189655863072702E-4</v>
      </c>
      <c r="O138" s="9">
        <v>5.6410797275621903E-5</v>
      </c>
      <c r="P138" s="9">
        <v>5.0886797523559896E-6</v>
      </c>
      <c r="Q138" s="9">
        <v>-1.09422160904074E-4</v>
      </c>
      <c r="R138" s="9">
        <v>2.8473356198487599E-3</v>
      </c>
      <c r="S138" s="9">
        <v>1.3690821725306399E-3</v>
      </c>
      <c r="T138" s="9">
        <v>1.380959343661E-3</v>
      </c>
      <c r="U138" s="9">
        <v>6.5325906667138396E-5</v>
      </c>
      <c r="V138" s="9">
        <v>9.4182099460426197E-5</v>
      </c>
    </row>
    <row r="139" spans="1:22" x14ac:dyDescent="0.2">
      <c r="A139" s="2">
        <v>25</v>
      </c>
      <c r="B139" s="3" t="s">
        <v>404</v>
      </c>
      <c r="C139" s="4" t="s">
        <v>36</v>
      </c>
      <c r="D139" s="3" t="s">
        <v>405</v>
      </c>
      <c r="E139" s="3" t="s">
        <v>36</v>
      </c>
      <c r="F139" s="3" t="s">
        <v>406</v>
      </c>
      <c r="G139" s="3" t="s">
        <v>368</v>
      </c>
      <c r="H139" s="10">
        <v>2.8180402170710201E-5</v>
      </c>
      <c r="I139" s="10">
        <v>1.7094976835264899E-3</v>
      </c>
      <c r="J139" s="10">
        <v>1.82363002343671E-4</v>
      </c>
      <c r="K139" s="10">
        <v>1.1318299035811999E-5</v>
      </c>
      <c r="L139" s="10">
        <v>1.4496128760135E-5</v>
      </c>
      <c r="M139" s="10">
        <v>-2.00806303729795E-2</v>
      </c>
      <c r="N139" s="10">
        <v>-9.8870371665163402E-6</v>
      </c>
      <c r="O139" s="10">
        <v>3.8217553032526402E-4</v>
      </c>
      <c r="P139" s="10">
        <v>1.4194802676385801E-5</v>
      </c>
      <c r="Q139" s="10">
        <v>1.6620354532316699E-3</v>
      </c>
      <c r="R139" s="10">
        <v>7.6921858180779899E-4</v>
      </c>
      <c r="S139" s="10">
        <v>5.3812415785326395E-4</v>
      </c>
      <c r="T139" s="10">
        <v>2.90364093839741E-3</v>
      </c>
      <c r="U139" s="10">
        <v>5.9166248496797004E-3</v>
      </c>
      <c r="V139" s="10">
        <v>5.5437981601852003E-4</v>
      </c>
    </row>
    <row r="140" spans="1:22" x14ac:dyDescent="0.2">
      <c r="A140" s="2">
        <v>26</v>
      </c>
      <c r="B140" s="5" t="s">
        <v>407</v>
      </c>
      <c r="C140" s="6" t="s">
        <v>36</v>
      </c>
      <c r="D140" s="5" t="s">
        <v>408</v>
      </c>
      <c r="E140" s="5" t="s">
        <v>36</v>
      </c>
      <c r="F140" s="5" t="s">
        <v>409</v>
      </c>
      <c r="G140" s="5" t="s">
        <v>368</v>
      </c>
      <c r="H140" s="9">
        <v>7.4291080379764203E-5</v>
      </c>
      <c r="I140" s="9">
        <v>1.4447205863247299E-2</v>
      </c>
      <c r="J140" s="9">
        <v>-0.18054901833428699</v>
      </c>
      <c r="K140" s="9">
        <v>1.5975495499154601E-5</v>
      </c>
      <c r="L140" s="9">
        <v>4.7626141673927402E-4</v>
      </c>
      <c r="M140" s="9">
        <v>-2.2709914766858099E-2</v>
      </c>
      <c r="N140" s="9">
        <v>-9.0297341084822207E-6</v>
      </c>
      <c r="O140" s="9">
        <v>9.5300996042494604E-2</v>
      </c>
      <c r="P140" s="9">
        <v>3.2895695563647799E-5</v>
      </c>
      <c r="Q140" s="9">
        <v>2.9129447573763699E-2</v>
      </c>
      <c r="R140" s="9">
        <v>3.1427298936836001E-3</v>
      </c>
      <c r="S140" s="9">
        <v>6.8092299595213599E-3</v>
      </c>
      <c r="T140" s="9">
        <v>2.5939398066408398E-5</v>
      </c>
      <c r="U140" s="9">
        <v>4.3858586715773902E-4</v>
      </c>
      <c r="V140" s="9">
        <v>3.6530840835560297E-4</v>
      </c>
    </row>
    <row r="141" spans="1:22" x14ac:dyDescent="0.2">
      <c r="A141" s="2">
        <v>27</v>
      </c>
      <c r="B141" s="3" t="s">
        <v>88</v>
      </c>
      <c r="C141" s="4" t="s">
        <v>36</v>
      </c>
      <c r="D141" s="3" t="s">
        <v>410</v>
      </c>
      <c r="E141" s="3" t="s">
        <v>36</v>
      </c>
      <c r="F141" s="3" t="s">
        <v>411</v>
      </c>
      <c r="G141" s="3" t="s">
        <v>368</v>
      </c>
      <c r="H141" s="10">
        <v>4.25576969813551E-2</v>
      </c>
      <c r="I141" s="10">
        <v>4.05067198971788E-2</v>
      </c>
      <c r="J141" s="10">
        <v>3.6504578042604402E-2</v>
      </c>
      <c r="K141" s="10">
        <v>8.4855818695913504E-4</v>
      </c>
      <c r="L141" s="10">
        <v>5.0479771327072598E-2</v>
      </c>
      <c r="M141" s="10">
        <v>3.3207338796852101E-2</v>
      </c>
      <c r="N141" s="10">
        <v>4.8429140626176398E-2</v>
      </c>
      <c r="O141" s="10">
        <v>9.0526653666158904E-2</v>
      </c>
      <c r="P141" s="10">
        <v>5.2694508940237E-2</v>
      </c>
      <c r="Q141" s="10">
        <v>3.1593456365866697E-2</v>
      </c>
      <c r="R141" s="10">
        <v>2.20539303373187E-2</v>
      </c>
      <c r="S141" s="10">
        <v>5.1480629928377E-2</v>
      </c>
      <c r="T141" s="10">
        <v>3.5648033059878598E-2</v>
      </c>
      <c r="U141" s="10">
        <v>4.9385673150182101E-2</v>
      </c>
      <c r="V141" s="10">
        <v>5.0188294457773203E-2</v>
      </c>
    </row>
    <row r="142" spans="1:22" x14ac:dyDescent="0.2">
      <c r="A142" s="2">
        <v>28</v>
      </c>
      <c r="B142" s="5" t="s">
        <v>412</v>
      </c>
      <c r="C142" s="6" t="s">
        <v>36</v>
      </c>
      <c r="D142" s="5" t="s">
        <v>413</v>
      </c>
      <c r="E142" s="5" t="s">
        <v>36</v>
      </c>
      <c r="F142" s="5" t="s">
        <v>414</v>
      </c>
      <c r="G142" s="5" t="s">
        <v>368</v>
      </c>
      <c r="H142" s="9">
        <v>7.0835594191860301E-5</v>
      </c>
      <c r="I142" s="9">
        <v>1.3934311080648999E-2</v>
      </c>
      <c r="J142" s="9">
        <v>-0.15839568932343401</v>
      </c>
      <c r="K142" s="9">
        <v>1.67940355283614E-5</v>
      </c>
      <c r="L142" s="9">
        <v>4.0815188031565901E-4</v>
      </c>
      <c r="M142" s="9">
        <v>-2.3603037934312902E-2</v>
      </c>
      <c r="N142" s="9">
        <v>-1.1938076178902601E-5</v>
      </c>
      <c r="O142" s="9">
        <v>0.45049568372306897</v>
      </c>
      <c r="P142" s="9">
        <v>3.6267249102180103E-5</v>
      </c>
      <c r="Q142" s="9">
        <v>2.7947911910967901E-2</v>
      </c>
      <c r="R142" s="9">
        <v>2.7248126622484302E-3</v>
      </c>
      <c r="S142" s="9">
        <v>7.1865250253400096E-3</v>
      </c>
      <c r="T142" s="9">
        <v>2.5282798731157199E-5</v>
      </c>
      <c r="U142" s="9">
        <v>5.1139981630107898E-4</v>
      </c>
      <c r="V142" s="9">
        <v>3.9392883984802098E-4</v>
      </c>
    </row>
    <row r="143" spans="1:22" x14ac:dyDescent="0.2">
      <c r="A143" s="2">
        <v>11</v>
      </c>
      <c r="B143" s="3" t="s">
        <v>415</v>
      </c>
      <c r="C143" s="4" t="s">
        <v>27</v>
      </c>
      <c r="D143" s="3" t="s">
        <v>416</v>
      </c>
      <c r="E143" s="3" t="s">
        <v>36</v>
      </c>
      <c r="F143" s="3" t="s">
        <v>417</v>
      </c>
      <c r="G143" s="3" t="s">
        <v>418</v>
      </c>
      <c r="H143" s="12">
        <v>1.0120632517704E-5</v>
      </c>
      <c r="I143" s="12">
        <v>9.6632309990102403E-4</v>
      </c>
      <c r="J143" s="12">
        <v>5.48341168447736E-5</v>
      </c>
      <c r="K143" s="12">
        <v>1.06770306157771E-5</v>
      </c>
      <c r="L143" s="12">
        <v>4.4742574795831103E-5</v>
      </c>
      <c r="M143" s="12">
        <v>-2.62502486800631E-2</v>
      </c>
      <c r="N143" s="12">
        <v>3.6376000251112301E-4</v>
      </c>
      <c r="O143" s="12">
        <v>3.3873408279429801E-5</v>
      </c>
      <c r="P143" s="12">
        <v>5.6358947248491696E-6</v>
      </c>
      <c r="Q143" s="12">
        <v>4.6126395425763402E-4</v>
      </c>
      <c r="R143" s="12">
        <v>9.5439358231670397E-4</v>
      </c>
      <c r="S143" s="12">
        <v>3.6031658652454498E-4</v>
      </c>
      <c r="T143" s="12">
        <v>5.6254508984283295E-4</v>
      </c>
      <c r="U143" s="12">
        <v>1.6323364065267201E-4</v>
      </c>
      <c r="V143" s="12">
        <v>3.69238391513808E-4</v>
      </c>
    </row>
    <row r="144" spans="1:22" x14ac:dyDescent="0.2">
      <c r="A144" s="2">
        <v>12</v>
      </c>
      <c r="B144" s="5" t="s">
        <v>419</v>
      </c>
      <c r="C144" s="6" t="s">
        <v>27</v>
      </c>
      <c r="D144" s="5" t="s">
        <v>420</v>
      </c>
      <c r="E144" s="5" t="s">
        <v>36</v>
      </c>
      <c r="F144" s="5" t="s">
        <v>421</v>
      </c>
      <c r="G144" s="5" t="s">
        <v>418</v>
      </c>
      <c r="H144" s="13">
        <v>1.0000949050023E-5</v>
      </c>
      <c r="I144" s="13">
        <v>8.4103200108958298E-4</v>
      </c>
      <c r="J144" s="13">
        <v>1.5336926024473099E-5</v>
      </c>
      <c r="K144" s="13">
        <v>7.5984327772967196E-6</v>
      </c>
      <c r="L144" s="13">
        <v>4.0363623686587001E-5</v>
      </c>
      <c r="M144" s="13">
        <v>-2.7377560026936899E-2</v>
      </c>
      <c r="N144" s="13">
        <v>3.08706955846594E-4</v>
      </c>
      <c r="O144" s="13">
        <v>9.3664940302983998E-4</v>
      </c>
      <c r="P144" s="13">
        <v>2.30081619919244E-6</v>
      </c>
      <c r="Q144" s="13">
        <v>2.5367489991823499E-4</v>
      </c>
      <c r="R144" s="13">
        <v>5.8897326123991004E-4</v>
      </c>
      <c r="S144" s="13">
        <v>5.8318339342193601E-4</v>
      </c>
      <c r="T144" s="13">
        <v>5.0156580925257298E-4</v>
      </c>
      <c r="U144" s="13">
        <v>1.4430387917579299E-4</v>
      </c>
      <c r="V144" s="13">
        <v>3.31448648964149E-4</v>
      </c>
    </row>
    <row r="145" spans="1:22" x14ac:dyDescent="0.2">
      <c r="A145" s="2">
        <v>13</v>
      </c>
      <c r="B145" s="3" t="s">
        <v>422</v>
      </c>
      <c r="C145" s="4" t="s">
        <v>27</v>
      </c>
      <c r="D145" s="3" t="s">
        <v>423</v>
      </c>
      <c r="E145" s="3" t="s">
        <v>36</v>
      </c>
      <c r="F145" s="3" t="s">
        <v>424</v>
      </c>
      <c r="G145" s="3" t="s">
        <v>418</v>
      </c>
      <c r="H145" s="12">
        <v>-4.8465960041640201E-6</v>
      </c>
      <c r="I145" s="12">
        <v>4.4448577263172199E-3</v>
      </c>
      <c r="J145" s="12">
        <v>-3.5435753205817599E-2</v>
      </c>
      <c r="K145" s="12">
        <v>2.8791438387326199E-5</v>
      </c>
      <c r="L145" s="12">
        <v>8.0906515806365405E-4</v>
      </c>
      <c r="M145" s="12">
        <v>-2.88608039005082E-2</v>
      </c>
      <c r="N145" s="12">
        <v>1.4170382603880999E-5</v>
      </c>
      <c r="O145" s="12">
        <v>7.77755899351531E-2</v>
      </c>
      <c r="P145" s="12">
        <v>4.1519692409355898E-6</v>
      </c>
      <c r="Q145" s="12">
        <v>6.4379676228660102E-2</v>
      </c>
      <c r="R145" s="12">
        <v>1.50572248862456E-2</v>
      </c>
      <c r="S145" s="12">
        <v>5.9999757406118E-4</v>
      </c>
      <c r="T145" s="12">
        <v>9.5482297236297494E-6</v>
      </c>
      <c r="U145" s="12">
        <v>3.5615196193456501E-4</v>
      </c>
      <c r="V145" s="12">
        <v>1.6014322749783E-4</v>
      </c>
    </row>
    <row r="146" spans="1:22" x14ac:dyDescent="0.2">
      <c r="A146" s="2">
        <v>14</v>
      </c>
      <c r="B146" s="5" t="s">
        <v>425</v>
      </c>
      <c r="C146" s="6" t="s">
        <v>27</v>
      </c>
      <c r="D146" s="5" t="s">
        <v>426</v>
      </c>
      <c r="E146" s="5" t="s">
        <v>36</v>
      </c>
      <c r="F146" s="5" t="s">
        <v>427</v>
      </c>
      <c r="G146" s="5" t="s">
        <v>418</v>
      </c>
      <c r="H146" s="13">
        <v>1.7157270085348199E-5</v>
      </c>
      <c r="I146" s="13">
        <v>5.7120752113199195E-4</v>
      </c>
      <c r="J146" s="13">
        <v>3.4999743725386902E-4</v>
      </c>
      <c r="K146" s="13">
        <v>2.4213435453724602E-6</v>
      </c>
      <c r="L146" s="13">
        <v>-2.08045100742883E-6</v>
      </c>
      <c r="M146" s="13">
        <v>9.8239988071037801E-2</v>
      </c>
      <c r="N146" s="13">
        <v>0.50791115873333703</v>
      </c>
      <c r="O146" s="13">
        <v>1.8496308279907302E-2</v>
      </c>
      <c r="P146" s="13">
        <v>7.5865291819792106E-5</v>
      </c>
      <c r="Q146" s="13">
        <v>-4.7691789183457498E-4</v>
      </c>
      <c r="R146" s="13">
        <v>1.8710436063478801E-3</v>
      </c>
      <c r="S146" s="13">
        <v>0.13329052350664899</v>
      </c>
      <c r="T146" s="13">
        <v>6.1718625057399197E-6</v>
      </c>
      <c r="U146" s="13">
        <v>6.4362585867853002E-5</v>
      </c>
      <c r="V146" s="13">
        <v>1.1406735711949399E-5</v>
      </c>
    </row>
    <row r="147" spans="1:22" x14ac:dyDescent="0.2">
      <c r="A147" s="2">
        <v>15</v>
      </c>
      <c r="B147" s="3" t="s">
        <v>428</v>
      </c>
      <c r="C147" s="4" t="s">
        <v>27</v>
      </c>
      <c r="D147" s="3" t="s">
        <v>429</v>
      </c>
      <c r="E147" s="3" t="s">
        <v>36</v>
      </c>
      <c r="F147" s="3" t="s">
        <v>430</v>
      </c>
      <c r="G147" s="3" t="s">
        <v>418</v>
      </c>
      <c r="H147" s="12">
        <v>8.7536543447405102E-5</v>
      </c>
      <c r="I147" s="12">
        <v>1.3610488052121099E-4</v>
      </c>
      <c r="J147" s="12">
        <v>5.0622986614785303E-5</v>
      </c>
      <c r="K147" s="12">
        <v>1.79871151742871E-6</v>
      </c>
      <c r="L147" s="12">
        <v>9.7806253880795705E-5</v>
      </c>
      <c r="M147" s="12">
        <v>-2.51473715758548E-2</v>
      </c>
      <c r="N147" s="12">
        <v>2.2089969368776601E-3</v>
      </c>
      <c r="O147" s="12">
        <v>3.38558955297072E-3</v>
      </c>
      <c r="P147" s="12">
        <v>1.0147655853714001E-5</v>
      </c>
      <c r="Q147" s="12">
        <v>-3.47628294112694E-4</v>
      </c>
      <c r="R147" s="12">
        <v>-7.0167528825782E-5</v>
      </c>
      <c r="S147" s="12">
        <v>0.110571305800908</v>
      </c>
      <c r="T147" s="12">
        <v>3.1346619596366402E-5</v>
      </c>
      <c r="U147" s="12">
        <v>1.4651336796098099E-4</v>
      </c>
      <c r="V147" s="12">
        <v>3.2731208353153397E-5</v>
      </c>
    </row>
    <row r="148" spans="1:22" x14ac:dyDescent="0.2">
      <c r="A148" s="2">
        <v>16</v>
      </c>
      <c r="B148" s="5" t="s">
        <v>431</v>
      </c>
      <c r="C148" s="6" t="s">
        <v>27</v>
      </c>
      <c r="D148" s="5" t="s">
        <v>432</v>
      </c>
      <c r="E148" s="5" t="s">
        <v>36</v>
      </c>
      <c r="F148" s="5" t="s">
        <v>433</v>
      </c>
      <c r="G148" s="5" t="s">
        <v>418</v>
      </c>
      <c r="H148" s="13">
        <v>2.7029791186414102E-4</v>
      </c>
      <c r="I148" s="13">
        <v>5.8064640871861102E-4</v>
      </c>
      <c r="J148" s="13">
        <v>7.2096890171603796E-5</v>
      </c>
      <c r="K148" s="13">
        <v>1.9601327855941899E-7</v>
      </c>
      <c r="L148" s="13">
        <v>1.94271961016185E-5</v>
      </c>
      <c r="M148" s="13">
        <v>-1.1443483080024399E-2</v>
      </c>
      <c r="N148" s="13">
        <v>0.116184901575003</v>
      </c>
      <c r="O148" s="13">
        <v>5.4313845426876804E-3</v>
      </c>
      <c r="P148" s="13">
        <v>9.8703550407511005E-6</v>
      </c>
      <c r="Q148" s="13">
        <v>4.5591529290759102E-4</v>
      </c>
      <c r="R148" s="13">
        <v>8.1728194582818893E-5</v>
      </c>
      <c r="S148" s="13">
        <v>2.40596718742691</v>
      </c>
      <c r="T148" s="13">
        <v>6.40591416538242E-5</v>
      </c>
      <c r="U148" s="13">
        <v>1.21709886783895E-4</v>
      </c>
      <c r="V148" s="13">
        <v>1.4517710377644101E-5</v>
      </c>
    </row>
    <row r="149" spans="1:22" x14ac:dyDescent="0.2">
      <c r="A149" s="2">
        <v>17</v>
      </c>
      <c r="B149" s="3" t="s">
        <v>434</v>
      </c>
      <c r="C149" s="4" t="s">
        <v>27</v>
      </c>
      <c r="D149" s="3" t="s">
        <v>435</v>
      </c>
      <c r="E149" s="3" t="s">
        <v>36</v>
      </c>
      <c r="F149" s="3" t="s">
        <v>436</v>
      </c>
      <c r="G149" s="3" t="s">
        <v>418</v>
      </c>
      <c r="H149" s="12">
        <v>8.5321937437541101E-6</v>
      </c>
      <c r="I149" s="12">
        <v>6.0072418749969199E-5</v>
      </c>
      <c r="J149" s="12">
        <v>1.7994752674432601E-5</v>
      </c>
      <c r="K149" s="12">
        <v>5.1885862849855097E-7</v>
      </c>
      <c r="L149" s="12">
        <v>1.40134501832249E-4</v>
      </c>
      <c r="M149" s="12">
        <v>-2.8197109285480301E-2</v>
      </c>
      <c r="N149" s="12">
        <v>5.69210699085807E-5</v>
      </c>
      <c r="O149" s="12">
        <v>1.26227887198877E-3</v>
      </c>
      <c r="P149" s="12">
        <v>1.46142913360657E-6</v>
      </c>
      <c r="Q149" s="12">
        <v>-3.4036584307736901E-4</v>
      </c>
      <c r="R149" s="12">
        <v>7.2961114608554999E-6</v>
      </c>
      <c r="S149" s="12">
        <v>1.8333586796812299E-3</v>
      </c>
      <c r="T149" s="12">
        <v>2.58350080893085E-4</v>
      </c>
      <c r="U149" s="12">
        <v>3.7331681623915601E-5</v>
      </c>
      <c r="V149" s="12">
        <v>5.4039242193148903E-6</v>
      </c>
    </row>
    <row r="150" spans="1:22" x14ac:dyDescent="0.2">
      <c r="A150" s="2">
        <v>18</v>
      </c>
      <c r="B150" s="5" t="s">
        <v>437</v>
      </c>
      <c r="C150" s="6" t="s">
        <v>27</v>
      </c>
      <c r="D150" s="5" t="s">
        <v>438</v>
      </c>
      <c r="E150" s="5" t="s">
        <v>36</v>
      </c>
      <c r="F150" s="5" t="s">
        <v>439</v>
      </c>
      <c r="G150" s="5" t="s">
        <v>418</v>
      </c>
      <c r="H150" s="13">
        <v>-2.9427848764683201E-6</v>
      </c>
      <c r="I150" s="13">
        <v>6.8643181767445802E-4</v>
      </c>
      <c r="J150" s="13">
        <v>3.34519327570022E-5</v>
      </c>
      <c r="K150" s="13">
        <v>2.8825476975555799E-7</v>
      </c>
      <c r="L150" s="13">
        <v>1.01703965968485E-4</v>
      </c>
      <c r="M150" s="13">
        <v>-2.75837700169454E-2</v>
      </c>
      <c r="N150" s="13">
        <v>4.2376850708153799E-5</v>
      </c>
      <c r="O150" s="13">
        <v>9.4947655138871495E-4</v>
      </c>
      <c r="P150" s="13">
        <v>2.42072865077328E-6</v>
      </c>
      <c r="Q150" s="13">
        <v>-2.06485272392235E-4</v>
      </c>
      <c r="R150" s="13">
        <v>1.67706396781076E-3</v>
      </c>
      <c r="S150" s="13">
        <v>7.7499207472863101E-4</v>
      </c>
      <c r="T150" s="13">
        <v>3.21068823190465E-5</v>
      </c>
      <c r="U150" s="13">
        <v>1.8538279025854799E-4</v>
      </c>
      <c r="V150" s="13">
        <v>7.3381842780034597E-5</v>
      </c>
    </row>
    <row r="151" spans="1:22" x14ac:dyDescent="0.2">
      <c r="A151" s="2">
        <v>19</v>
      </c>
      <c r="B151" s="3" t="s">
        <v>440</v>
      </c>
      <c r="C151" s="4" t="s">
        <v>27</v>
      </c>
      <c r="D151" s="3" t="s">
        <v>441</v>
      </c>
      <c r="E151" s="3" t="s">
        <v>36</v>
      </c>
      <c r="F151" s="3" t="s">
        <v>442</v>
      </c>
      <c r="G151" s="3" t="s">
        <v>418</v>
      </c>
      <c r="H151" s="12">
        <v>-1.87936346637963E-6</v>
      </c>
      <c r="I151" s="12">
        <v>2.5737618366886801E-3</v>
      </c>
      <c r="J151" s="12">
        <v>9.8318970775850903E-5</v>
      </c>
      <c r="K151" s="12">
        <v>1.0492478356548899E-6</v>
      </c>
      <c r="L151" s="12">
        <v>3.3751772800478798E-5</v>
      </c>
      <c r="M151" s="12">
        <v>-2.7783914957498299E-2</v>
      </c>
      <c r="N151" s="12">
        <v>1.9723519566893199E-4</v>
      </c>
      <c r="O151" s="12">
        <v>7.8830965706937E-4</v>
      </c>
      <c r="P151" s="12">
        <v>4.1519693231263197E-6</v>
      </c>
      <c r="Q151" s="12">
        <v>1.2365135343239599E-4</v>
      </c>
      <c r="R151" s="12">
        <v>1.8758404709393499E-3</v>
      </c>
      <c r="S151" s="12">
        <v>4.2004441862240303E-3</v>
      </c>
      <c r="T151" s="12">
        <v>7.9105640398000195E-5</v>
      </c>
      <c r="U151" s="12">
        <v>3.0811397895492401E-4</v>
      </c>
      <c r="V151" s="12">
        <v>2.1145671304892701E-4</v>
      </c>
    </row>
    <row r="152" spans="1:22" x14ac:dyDescent="0.2">
      <c r="A152" s="2">
        <v>20</v>
      </c>
      <c r="B152" s="5" t="s">
        <v>443</v>
      </c>
      <c r="C152" s="6" t="s">
        <v>27</v>
      </c>
      <c r="D152" s="5" t="s">
        <v>444</v>
      </c>
      <c r="E152" s="5" t="s">
        <v>36</v>
      </c>
      <c r="F152" s="5" t="s">
        <v>445</v>
      </c>
      <c r="G152" s="5" t="s">
        <v>418</v>
      </c>
      <c r="H152" s="13">
        <v>9.0090071640915102E-4</v>
      </c>
      <c r="I152" s="13">
        <v>1.45768252697221E-5</v>
      </c>
      <c r="J152" s="13">
        <v>8.0317266840271E-5</v>
      </c>
      <c r="K152" s="13">
        <v>-2.3060373121877799E-7</v>
      </c>
      <c r="L152" s="13">
        <v>1.00205822518964E-4</v>
      </c>
      <c r="M152" s="13">
        <v>-2.3979283506793701E-2</v>
      </c>
      <c r="N152" s="13">
        <v>2.33937898576998E-4</v>
      </c>
      <c r="O152" s="13">
        <v>8.7817609124080202E-3</v>
      </c>
      <c r="P152" s="13">
        <v>2.0984637314336099E-6</v>
      </c>
      <c r="Q152" s="13">
        <v>3.71182163974865E-3</v>
      </c>
      <c r="R152" s="13">
        <v>1.2785462833679901E-4</v>
      </c>
      <c r="S152" s="13">
        <v>5.0633171337157402E-3</v>
      </c>
      <c r="T152" s="13">
        <v>3.7606427346595399E-5</v>
      </c>
      <c r="U152" s="13">
        <v>5.8648299406440001E-5</v>
      </c>
      <c r="V152" s="13">
        <v>7.5801169352873498E-6</v>
      </c>
    </row>
    <row r="153" spans="1:22" x14ac:dyDescent="0.2">
      <c r="A153" s="2">
        <v>21</v>
      </c>
      <c r="B153" s="3" t="s">
        <v>446</v>
      </c>
      <c r="C153" s="4" t="s">
        <v>27</v>
      </c>
      <c r="D153" s="3" t="s">
        <v>447</v>
      </c>
      <c r="E153" s="3" t="s">
        <v>36</v>
      </c>
      <c r="F153" s="3" t="s">
        <v>448</v>
      </c>
      <c r="G153" s="3" t="s">
        <v>418</v>
      </c>
      <c r="H153" s="12">
        <v>3.6258031588205899E-3</v>
      </c>
      <c r="I153" s="12">
        <v>6.5327866218191705E-5</v>
      </c>
      <c r="J153" s="12">
        <v>9.1089132270266908E-6</v>
      </c>
      <c r="K153" s="12">
        <v>-4.9579792101582105E-7</v>
      </c>
      <c r="L153" s="12">
        <v>2.76134405725849E-4</v>
      </c>
      <c r="M153" s="12">
        <v>-4.8962062876483498E-3</v>
      </c>
      <c r="N153" s="12">
        <v>6.4813244643783E-4</v>
      </c>
      <c r="O153" s="12">
        <v>3.9688944726944203E-2</v>
      </c>
      <c r="P153" s="12">
        <v>5.68835680921465E-6</v>
      </c>
      <c r="Q153" s="12">
        <v>3.99422825817322E-2</v>
      </c>
      <c r="R153" s="12">
        <v>1.0284125354967501E-3</v>
      </c>
      <c r="S153" s="12">
        <v>1.6880812338587101E-2</v>
      </c>
      <c r="T153" s="12">
        <v>7.8746104848236703E-4</v>
      </c>
      <c r="U153" s="12">
        <v>1.45270535516036E-4</v>
      </c>
      <c r="V153" s="12">
        <v>2.5975918765588801E-5</v>
      </c>
    </row>
    <row r="154" spans="1:22" x14ac:dyDescent="0.2">
      <c r="A154" s="2">
        <v>22</v>
      </c>
      <c r="B154" s="5" t="s">
        <v>449</v>
      </c>
      <c r="C154" s="6" t="s">
        <v>27</v>
      </c>
      <c r="D154" s="5" t="s">
        <v>450</v>
      </c>
      <c r="E154" s="5" t="s">
        <v>36</v>
      </c>
      <c r="F154" s="5" t="s">
        <v>451</v>
      </c>
      <c r="G154" s="5" t="s">
        <v>418</v>
      </c>
      <c r="H154" s="13">
        <v>2.2248911291089801E-3</v>
      </c>
      <c r="I154" s="13">
        <v>5.77324074126204E-5</v>
      </c>
      <c r="J154" s="13">
        <v>2.01298806041316E-5</v>
      </c>
      <c r="K154" s="13">
        <v>-3.5743573695311699E-7</v>
      </c>
      <c r="L154" s="13">
        <v>1.22936393046558E-4</v>
      </c>
      <c r="M154" s="13">
        <v>-1.8771342884558399E-2</v>
      </c>
      <c r="N154" s="13">
        <v>5.2159972944823996E-4</v>
      </c>
      <c r="O154" s="13">
        <v>3.5519826021529498E-2</v>
      </c>
      <c r="P154" s="13">
        <v>6.8125459449781996E-6</v>
      </c>
      <c r="Q154" s="13">
        <v>8.6392161452564405E-3</v>
      </c>
      <c r="R154" s="13">
        <v>1.0757317590217601E-3</v>
      </c>
      <c r="S154" s="13">
        <v>8.4677307839591091E-3</v>
      </c>
      <c r="T154" s="13">
        <v>2.2064017754280401E-5</v>
      </c>
      <c r="U154" s="13">
        <v>1.5296132643299599E-4</v>
      </c>
      <c r="V154" s="13">
        <v>8.2423919010393996E-5</v>
      </c>
    </row>
    <row r="155" spans="1:22" x14ac:dyDescent="0.2">
      <c r="A155" s="2">
        <v>23</v>
      </c>
      <c r="B155" s="3" t="s">
        <v>452</v>
      </c>
      <c r="C155" s="4" t="s">
        <v>27</v>
      </c>
      <c r="D155" s="3" t="s">
        <v>453</v>
      </c>
      <c r="E155" s="3" t="s">
        <v>36</v>
      </c>
      <c r="F155" s="3" t="s">
        <v>454</v>
      </c>
      <c r="G155" s="3" t="s">
        <v>418</v>
      </c>
      <c r="H155" s="12">
        <v>3.29154060405601E-4</v>
      </c>
      <c r="I155" s="12">
        <v>2.09799505000423E-4</v>
      </c>
      <c r="J155" s="12">
        <v>2.0586071971150199E-5</v>
      </c>
      <c r="K155" s="12">
        <v>-6.4569022529468904E-7</v>
      </c>
      <c r="L155" s="12">
        <v>6.5000788750798895E-5</v>
      </c>
      <c r="M155" s="12">
        <v>-1.8415457158994199E-2</v>
      </c>
      <c r="N155" s="12">
        <v>1.6889538329349101E-4</v>
      </c>
      <c r="O155" s="12">
        <v>1.26685347117726E-2</v>
      </c>
      <c r="P155" s="12">
        <v>8.4163936465406201E-6</v>
      </c>
      <c r="Q155" s="12">
        <v>1.1996135508489001E-2</v>
      </c>
      <c r="R155" s="12">
        <v>1.09112187994661E-3</v>
      </c>
      <c r="S155" s="12">
        <v>2.9589524384197202E-3</v>
      </c>
      <c r="T155" s="12">
        <v>6.8157078848201703E-4</v>
      </c>
      <c r="U155" s="12">
        <v>8.0146152085989406E-5</v>
      </c>
      <c r="V155" s="12">
        <v>3.6083328917116999E-5</v>
      </c>
    </row>
    <row r="156" spans="1:22" x14ac:dyDescent="0.2">
      <c r="A156" s="2">
        <v>24</v>
      </c>
      <c r="B156" s="5" t="s">
        <v>455</v>
      </c>
      <c r="C156" s="6" t="s">
        <v>27</v>
      </c>
      <c r="D156" s="5" t="s">
        <v>456</v>
      </c>
      <c r="E156" s="5" t="s">
        <v>36</v>
      </c>
      <c r="F156" s="5" t="s">
        <v>457</v>
      </c>
      <c r="G156" s="5" t="s">
        <v>418</v>
      </c>
      <c r="H156" s="13">
        <v>2.3144960912504099E-4</v>
      </c>
      <c r="I156" s="13">
        <v>6.9431626433977497E-6</v>
      </c>
      <c r="J156" s="13">
        <v>4.3750982757659402E-6</v>
      </c>
      <c r="K156" s="13">
        <v>-9.570049723631831E-7</v>
      </c>
      <c r="L156" s="13">
        <v>3.7153758938578603E-5</v>
      </c>
      <c r="M156" s="13">
        <v>-2.2743754343701E-2</v>
      </c>
      <c r="N156" s="13">
        <v>7.8403237887337402E-4</v>
      </c>
      <c r="O156" s="13">
        <v>1.8444076309423001E-3</v>
      </c>
      <c r="P156" s="13">
        <v>1.1339307415799499E-5</v>
      </c>
      <c r="Q156" s="13">
        <v>1.94199117541222E-2</v>
      </c>
      <c r="R156" s="13">
        <v>2.9472951890017199E-4</v>
      </c>
      <c r="S156" s="13">
        <v>1.40830441104521E-3</v>
      </c>
      <c r="T156" s="13">
        <v>3.1508535955186601E-5</v>
      </c>
      <c r="U156" s="13">
        <v>2.0741930880321499E-5</v>
      </c>
      <c r="V156" s="13">
        <v>3.4710345061599599E-5</v>
      </c>
    </row>
    <row r="157" spans="1:22" x14ac:dyDescent="0.2">
      <c r="A157" s="2">
        <v>25</v>
      </c>
      <c r="B157" s="3" t="s">
        <v>458</v>
      </c>
      <c r="C157" s="4" t="s">
        <v>27</v>
      </c>
      <c r="D157" s="3" t="s">
        <v>459</v>
      </c>
      <c r="E157" s="3" t="s">
        <v>36</v>
      </c>
      <c r="F157" s="3" t="s">
        <v>460</v>
      </c>
      <c r="G157" s="3" t="s">
        <v>418</v>
      </c>
      <c r="H157" s="12">
        <v>2.9240671983467401E-4</v>
      </c>
      <c r="I157" s="12">
        <v>-9.6283291944623E-6</v>
      </c>
      <c r="J157" s="12">
        <v>7.54017392907713E-6</v>
      </c>
      <c r="K157" s="12">
        <v>-1.14148765827562E-6</v>
      </c>
      <c r="L157" s="12">
        <v>1.39717609934263E-5</v>
      </c>
      <c r="M157" s="12">
        <v>-2.2295566335368899E-2</v>
      </c>
      <c r="N157" s="12">
        <v>1.25097536026996E-3</v>
      </c>
      <c r="O157" s="12">
        <v>7.5219181840944799E-3</v>
      </c>
      <c r="P157" s="12">
        <v>8.6936949963762905E-6</v>
      </c>
      <c r="Q157" s="12">
        <v>2.4968358610620502E-2</v>
      </c>
      <c r="R157" s="12">
        <v>-6.8705226527856404E-4</v>
      </c>
      <c r="S157" s="12">
        <v>3.2822214428933703E-2</v>
      </c>
      <c r="T157" s="12">
        <v>1.3263894107254801E-4</v>
      </c>
      <c r="U157" s="12">
        <v>4.2587884977255497E-6</v>
      </c>
      <c r="V157" s="12">
        <v>1.6818093449418201E-5</v>
      </c>
    </row>
    <row r="158" spans="1:22" x14ac:dyDescent="0.2">
      <c r="A158" s="2">
        <v>26</v>
      </c>
      <c r="B158" s="5" t="s">
        <v>461</v>
      </c>
      <c r="C158" s="6" t="s">
        <v>27</v>
      </c>
      <c r="D158" s="5" t="s">
        <v>462</v>
      </c>
      <c r="E158" s="5" t="s">
        <v>36</v>
      </c>
      <c r="F158" s="5" t="s">
        <v>463</v>
      </c>
      <c r="G158" s="5" t="s">
        <v>418</v>
      </c>
      <c r="H158" s="13">
        <v>8.9893299172720005E-5</v>
      </c>
      <c r="I158" s="13">
        <v>2.22488726847461E-5</v>
      </c>
      <c r="J158" s="13">
        <v>3.08516923863101E-6</v>
      </c>
      <c r="K158" s="13">
        <v>-1.2452592384794701E-6</v>
      </c>
      <c r="L158" s="13">
        <v>4.1335961748488902E-5</v>
      </c>
      <c r="M158" s="13">
        <v>-2.5182697439503601E-2</v>
      </c>
      <c r="N158" s="13">
        <v>1.09379157261273E-3</v>
      </c>
      <c r="O158" s="13">
        <v>9.2226398367630403E-4</v>
      </c>
      <c r="P158" s="13">
        <v>5.91319455536519E-6</v>
      </c>
      <c r="Q158" s="13">
        <v>3.1098248484994202E-3</v>
      </c>
      <c r="R158" s="13">
        <v>3.1485355762524402E-4</v>
      </c>
      <c r="S158" s="13">
        <v>2.9765096209513901E-3</v>
      </c>
      <c r="T158" s="13">
        <v>4.67868257227523E-4</v>
      </c>
      <c r="U158" s="13">
        <v>4.9491186937353497E-6</v>
      </c>
      <c r="V158" s="13">
        <v>3.0335811043264199E-5</v>
      </c>
    </row>
    <row r="159" spans="1:22" x14ac:dyDescent="0.2">
      <c r="A159" s="2">
        <v>27</v>
      </c>
      <c r="B159" s="3" t="s">
        <v>464</v>
      </c>
      <c r="C159" s="4" t="s">
        <v>27</v>
      </c>
      <c r="D159" s="3" t="s">
        <v>465</v>
      </c>
      <c r="E159" s="3" t="s">
        <v>36</v>
      </c>
      <c r="F159" s="3" t="s">
        <v>466</v>
      </c>
      <c r="G159" s="3" t="s">
        <v>418</v>
      </c>
      <c r="H159" s="12">
        <v>2.8643314603275501E-4</v>
      </c>
      <c r="I159" s="12">
        <v>2.6813757240053399E-5</v>
      </c>
      <c r="J159" s="12">
        <v>-2.07163105147407E-5</v>
      </c>
      <c r="K159" s="12">
        <v>-1.0492463274261E-6</v>
      </c>
      <c r="L159" s="12">
        <v>5.3422744256809703E-5</v>
      </c>
      <c r="M159" s="12">
        <v>-2.2307946500479299E-2</v>
      </c>
      <c r="N159" s="12">
        <v>1.8089250080720401E-3</v>
      </c>
      <c r="O159" s="12">
        <v>5.7353927656100595E-4</v>
      </c>
      <c r="P159" s="12">
        <v>2.7160824603811101E-5</v>
      </c>
      <c r="Q159" s="12">
        <v>2.9403968951986902E-2</v>
      </c>
      <c r="R159" s="12">
        <v>1.8629787917657501E-5</v>
      </c>
      <c r="S159" s="12">
        <v>2.8738105448722E-3</v>
      </c>
      <c r="T159" s="12">
        <v>4.2361793602374798E-5</v>
      </c>
      <c r="U159" s="12">
        <v>5.3951782147862003E-6</v>
      </c>
      <c r="V159" s="12">
        <v>3.4754161982161503E-5</v>
      </c>
    </row>
    <row r="160" spans="1:22" x14ac:dyDescent="0.2">
      <c r="A160" s="2">
        <v>28</v>
      </c>
      <c r="B160" s="5" t="s">
        <v>467</v>
      </c>
      <c r="C160" s="6" t="s">
        <v>27</v>
      </c>
      <c r="D160" s="5" t="s">
        <v>468</v>
      </c>
      <c r="E160" s="5" t="s">
        <v>36</v>
      </c>
      <c r="F160" s="5" t="s">
        <v>469</v>
      </c>
      <c r="G160" s="5" t="s">
        <v>418</v>
      </c>
      <c r="H160" s="13">
        <v>8.2383129916359396E-5</v>
      </c>
      <c r="I160" s="13">
        <v>-1.5343909439788301E-7</v>
      </c>
      <c r="J160" s="13">
        <v>4.9786519564531901E-5</v>
      </c>
      <c r="K160" s="13">
        <v>-1.08383686294928E-6</v>
      </c>
      <c r="L160" s="13">
        <v>2.25763276037751E-5</v>
      </c>
      <c r="M160" s="13">
        <v>-2.4518267902336001E-2</v>
      </c>
      <c r="N160" s="13">
        <v>6.1812442225418906E-5</v>
      </c>
      <c r="O160" s="13">
        <v>2.8761049249250601E-3</v>
      </c>
      <c r="P160" s="13">
        <v>8.5587940654144796E-6</v>
      </c>
      <c r="Q160" s="13">
        <v>4.5922755116480597E-3</v>
      </c>
      <c r="R160" s="13">
        <v>1.13351465173753E-3</v>
      </c>
      <c r="S160" s="13">
        <v>7.9207868848338704E-4</v>
      </c>
      <c r="T160" s="13">
        <v>1.89744321106853E-3</v>
      </c>
      <c r="U160" s="13">
        <v>3.0555561471987103E-5</v>
      </c>
      <c r="V160" s="13">
        <v>1.1107322688861701E-5</v>
      </c>
    </row>
    <row r="161" spans="1:22" x14ac:dyDescent="0.2">
      <c r="A161" s="2">
        <v>29</v>
      </c>
      <c r="B161" s="3" t="s">
        <v>470</v>
      </c>
      <c r="C161" s="4" t="s">
        <v>27</v>
      </c>
      <c r="D161" s="3" t="s">
        <v>471</v>
      </c>
      <c r="E161" s="3" t="s">
        <v>36</v>
      </c>
      <c r="F161" s="3" t="s">
        <v>472</v>
      </c>
      <c r="G161" s="3" t="s">
        <v>418</v>
      </c>
      <c r="H161" s="12">
        <v>1.29494630448725E-3</v>
      </c>
      <c r="I161" s="12">
        <v>4.2925164534887098E-5</v>
      </c>
      <c r="J161" s="12">
        <v>-3.1213199144667301E-6</v>
      </c>
      <c r="K161" s="12">
        <v>-1.37209103597855E-6</v>
      </c>
      <c r="L161" s="12">
        <v>3.3814346049874098E-5</v>
      </c>
      <c r="M161" s="12">
        <v>-1.4599497127973499E-2</v>
      </c>
      <c r="N161" s="12">
        <v>3.8168539714231902E-4</v>
      </c>
      <c r="O161" s="12">
        <v>1.2201978628958301E-2</v>
      </c>
      <c r="P161" s="12">
        <v>9.7654286433943798E-6</v>
      </c>
      <c r="Q161" s="12">
        <v>2.4906959733022802E-2</v>
      </c>
      <c r="R161" s="12">
        <v>3.8611791425331E-4</v>
      </c>
      <c r="S161" s="12">
        <v>2.5177225609392001E-3</v>
      </c>
      <c r="T161" s="12">
        <v>6.1781279820754197E-4</v>
      </c>
      <c r="U161" s="12">
        <v>9.8026881202235408E-6</v>
      </c>
      <c r="V161" s="12">
        <v>2.35513417790694E-5</v>
      </c>
    </row>
    <row r="162" spans="1:22" x14ac:dyDescent="0.2">
      <c r="A162" s="2">
        <v>30</v>
      </c>
      <c r="B162" s="5" t="s">
        <v>473</v>
      </c>
      <c r="C162" s="6" t="s">
        <v>27</v>
      </c>
      <c r="D162" s="5" t="s">
        <v>474</v>
      </c>
      <c r="E162" s="5" t="s">
        <v>36</v>
      </c>
      <c r="F162" s="5" t="s">
        <v>475</v>
      </c>
      <c r="G162" s="5" t="s">
        <v>418</v>
      </c>
      <c r="H162" s="13">
        <v>6.2218956985727204E-3</v>
      </c>
      <c r="I162" s="13">
        <v>6.4752450347177701E-5</v>
      </c>
      <c r="J162" s="13">
        <v>7.7857647692145993E-5</v>
      </c>
      <c r="K162" s="13">
        <v>-1.3951513743407201E-6</v>
      </c>
      <c r="L162" s="13">
        <v>2.3728705427206401E-4</v>
      </c>
      <c r="M162" s="13">
        <v>2.4110039144503201E-2</v>
      </c>
      <c r="N162" s="13">
        <v>5.4210722200687296E-4</v>
      </c>
      <c r="O162" s="13">
        <v>5.8773105462006203E-2</v>
      </c>
      <c r="P162" s="13">
        <v>9.2408037908883403E-6</v>
      </c>
      <c r="Q162" s="13">
        <v>0.106295073861915</v>
      </c>
      <c r="R162" s="13">
        <v>9.0000605931689099E-4</v>
      </c>
      <c r="S162" s="13">
        <v>8.0545147222328806E-2</v>
      </c>
      <c r="T162" s="13">
        <v>4.9570549482129897E-3</v>
      </c>
      <c r="U162" s="13">
        <v>6.2949979415376597E-5</v>
      </c>
      <c r="V162" s="13">
        <v>1.7365804910157098E-5</v>
      </c>
    </row>
    <row r="163" spans="1:22" x14ac:dyDescent="0.2">
      <c r="A163" s="2">
        <v>31</v>
      </c>
      <c r="B163" s="3" t="s">
        <v>88</v>
      </c>
      <c r="C163" s="4" t="s">
        <v>27</v>
      </c>
      <c r="D163" s="3" t="s">
        <v>476</v>
      </c>
      <c r="E163" s="3" t="s">
        <v>36</v>
      </c>
      <c r="F163" s="3" t="s">
        <v>477</v>
      </c>
      <c r="G163" s="3" t="s">
        <v>418</v>
      </c>
      <c r="H163" s="12">
        <v>2.58023062786936E-2</v>
      </c>
      <c r="I163" s="12">
        <v>3.6593965442829099E-2</v>
      </c>
      <c r="J163" s="12">
        <v>3.4047062658375801E-2</v>
      </c>
      <c r="K163" s="12">
        <v>9.3939439507362504E-4</v>
      </c>
      <c r="L163" s="12">
        <v>2.99349210345311E-2</v>
      </c>
      <c r="M163" s="12">
        <v>2.5212533974237498E-2</v>
      </c>
      <c r="N163" s="12">
        <v>2.8173466477902E-2</v>
      </c>
      <c r="O163" s="12">
        <v>2.52351831769973E-2</v>
      </c>
      <c r="P163" s="12">
        <v>2.4693942140150599E-2</v>
      </c>
      <c r="Q163" s="12">
        <v>3.5415925198542399E-2</v>
      </c>
      <c r="R163" s="12">
        <v>3.2941813957710397E-2</v>
      </c>
      <c r="S163" s="12">
        <v>2.5033703997347799E-2</v>
      </c>
      <c r="T163" s="12">
        <v>3.6830118026002702E-2</v>
      </c>
      <c r="U163" s="12">
        <v>2.31928807299429E-2</v>
      </c>
      <c r="V163" s="12">
        <v>3.8017048554713197E-2</v>
      </c>
    </row>
    <row r="164" spans="1:22" x14ac:dyDescent="0.2">
      <c r="A164" s="2">
        <v>32</v>
      </c>
      <c r="B164" s="5" t="s">
        <v>478</v>
      </c>
      <c r="C164" s="6" t="s">
        <v>27</v>
      </c>
      <c r="D164" s="5" t="s">
        <v>479</v>
      </c>
      <c r="E164" s="5" t="s">
        <v>36</v>
      </c>
      <c r="F164" s="5" t="s">
        <v>480</v>
      </c>
      <c r="G164" s="5" t="s">
        <v>418</v>
      </c>
      <c r="H164" s="13">
        <v>5.0754669719713401E-4</v>
      </c>
      <c r="I164" s="13">
        <v>-1.5650809884092801E-5</v>
      </c>
      <c r="J164" s="13">
        <v>-1.86134169130318E-5</v>
      </c>
      <c r="K164" s="13">
        <v>3.1246876099001899E-6</v>
      </c>
      <c r="L164" s="13">
        <v>4.6450455093550597E-5</v>
      </c>
      <c r="M164" s="13">
        <v>-2.29228527982651E-2</v>
      </c>
      <c r="N164" s="13">
        <v>4.0041614083686399E-4</v>
      </c>
      <c r="O164" s="13">
        <v>8.28426493023573E-3</v>
      </c>
      <c r="P164" s="13">
        <v>1.4262241706648399E-5</v>
      </c>
      <c r="Q164" s="13">
        <v>4.18361504724805E-3</v>
      </c>
      <c r="R164" s="13">
        <v>1.42598420702675E-4</v>
      </c>
      <c r="S164" s="13">
        <v>7.5849485184397601E-3</v>
      </c>
      <c r="T164" s="13">
        <v>4.0207401403621001E-4</v>
      </c>
      <c r="U164" s="13">
        <v>1.20436262582131E-5</v>
      </c>
      <c r="V164" s="13">
        <v>2.4661387039140602E-5</v>
      </c>
    </row>
    <row r="165" spans="1:22" x14ac:dyDescent="0.2">
      <c r="A165" s="2">
        <v>33</v>
      </c>
      <c r="B165" s="3" t="s">
        <v>481</v>
      </c>
      <c r="C165" s="4" t="s">
        <v>27</v>
      </c>
      <c r="D165" s="3" t="s">
        <v>482</v>
      </c>
      <c r="E165" s="3" t="s">
        <v>36</v>
      </c>
      <c r="F165" s="3" t="s">
        <v>483</v>
      </c>
      <c r="G165" s="3" t="s">
        <v>418</v>
      </c>
      <c r="H165" s="12">
        <v>1.4072760765862301E-5</v>
      </c>
      <c r="I165" s="12">
        <v>1.48917832065225E-4</v>
      </c>
      <c r="J165" s="12">
        <v>8.6778447280483296E-5</v>
      </c>
      <c r="K165" s="12">
        <v>3.58589717084366E-6</v>
      </c>
      <c r="L165" s="12">
        <v>4.6155326138589497E-5</v>
      </c>
      <c r="M165" s="12">
        <v>-2.8150602193475101E-2</v>
      </c>
      <c r="N165" s="12">
        <v>8.1236294964241203E-5</v>
      </c>
      <c r="O165" s="12">
        <v>1.40455728710781E-3</v>
      </c>
      <c r="P165" s="12">
        <v>3.1926663627058E-6</v>
      </c>
      <c r="Q165" s="12">
        <v>5.6858907823129998E-3</v>
      </c>
      <c r="R165" s="12">
        <v>5.2727179416768404E-4</v>
      </c>
      <c r="S165" s="12">
        <v>4.2150369960389499E-4</v>
      </c>
      <c r="T165" s="12">
        <v>2.0865721993955802E-6</v>
      </c>
      <c r="U165" s="12">
        <v>8.3226435376229202E-5</v>
      </c>
      <c r="V165" s="12">
        <v>3.6499605132637701E-5</v>
      </c>
    </row>
    <row r="166" spans="1:22" x14ac:dyDescent="0.2">
      <c r="A166" s="2">
        <v>34</v>
      </c>
      <c r="B166" s="5" t="s">
        <v>484</v>
      </c>
      <c r="C166" s="6" t="s">
        <v>27</v>
      </c>
      <c r="D166" s="5" t="s">
        <v>485</v>
      </c>
      <c r="E166" s="5" t="s">
        <v>36</v>
      </c>
      <c r="F166" s="5" t="s">
        <v>486</v>
      </c>
      <c r="G166" s="5" t="s">
        <v>418</v>
      </c>
      <c r="H166" s="13">
        <v>-7.9796770478910408E-6</v>
      </c>
      <c r="I166" s="13">
        <v>2.2564356581780801E-4</v>
      </c>
      <c r="J166" s="13">
        <v>1.39341180502856E-5</v>
      </c>
      <c r="K166" s="13">
        <v>4.8426805100538502E-7</v>
      </c>
      <c r="L166" s="13">
        <v>8.5567615277989696E-6</v>
      </c>
      <c r="M166" s="13">
        <v>-2.8479334842483502E-2</v>
      </c>
      <c r="N166" s="13">
        <v>2.5124437798082599E-5</v>
      </c>
      <c r="O166" s="13">
        <v>7.5587227859930204E-5</v>
      </c>
      <c r="P166" s="13">
        <v>3.1851717846212302E-6</v>
      </c>
      <c r="Q166" s="13">
        <v>-2.0660929279687801E-4</v>
      </c>
      <c r="R166" s="13">
        <v>5.7546816371229403E-4</v>
      </c>
      <c r="S166" s="13">
        <v>5.4740197301979395E-4</v>
      </c>
      <c r="T166" s="13">
        <v>5.7371429188825002E-4</v>
      </c>
      <c r="U166" s="13">
        <v>9.7285215573920405E-4</v>
      </c>
      <c r="V166" s="13">
        <v>1.7755145880479401E-4</v>
      </c>
    </row>
    <row r="167" spans="1:22" x14ac:dyDescent="0.2">
      <c r="A167" s="2">
        <v>35</v>
      </c>
      <c r="B167" s="3" t="s">
        <v>487</v>
      </c>
      <c r="C167" s="4" t="s">
        <v>27</v>
      </c>
      <c r="D167" s="3" t="s">
        <v>488</v>
      </c>
      <c r="E167" s="3" t="s">
        <v>36</v>
      </c>
      <c r="F167" s="3" t="s">
        <v>489</v>
      </c>
      <c r="G167" s="3" t="s">
        <v>418</v>
      </c>
      <c r="H167" s="12">
        <v>-7.5499700870421502E-6</v>
      </c>
      <c r="I167" s="12">
        <v>3.7633990150128199E-4</v>
      </c>
      <c r="J167" s="12">
        <v>8.0958235125601599E-5</v>
      </c>
      <c r="K167" s="12">
        <v>2.6519435713884102E-7</v>
      </c>
      <c r="L167" s="12">
        <v>1.5278879385642599E-4</v>
      </c>
      <c r="M167" s="12">
        <v>-2.8181102555504999E-2</v>
      </c>
      <c r="N167" s="12">
        <v>4.3398263773741598E-5</v>
      </c>
      <c r="O167" s="12">
        <v>5.0966509137280302E-5</v>
      </c>
      <c r="P167" s="12">
        <v>2.5856084491492899E-6</v>
      </c>
      <c r="Q167" s="12">
        <v>8.5834110558707997E-4</v>
      </c>
      <c r="R167" s="12">
        <v>3.4016204741060198E-3</v>
      </c>
      <c r="S167" s="12">
        <v>8.88220876432833E-4</v>
      </c>
      <c r="T167" s="12">
        <v>3.25116209441668E-5</v>
      </c>
      <c r="U167" s="12">
        <v>3.2630453058244498E-4</v>
      </c>
      <c r="V167" s="12">
        <v>2.3941699196071301E-4</v>
      </c>
    </row>
    <row r="168" spans="1:22" x14ac:dyDescent="0.2">
      <c r="A168" s="2">
        <v>36</v>
      </c>
      <c r="B168" s="5" t="s">
        <v>490</v>
      </c>
      <c r="C168" s="6" t="s">
        <v>27</v>
      </c>
      <c r="D168" s="5" t="s">
        <v>491</v>
      </c>
      <c r="E168" s="5" t="s">
        <v>36</v>
      </c>
      <c r="F168" s="5" t="s">
        <v>492</v>
      </c>
      <c r="G168" s="5" t="s">
        <v>418</v>
      </c>
      <c r="H168" s="13">
        <v>-3.4731308544930398E-6</v>
      </c>
      <c r="I168" s="13">
        <v>7.8723363143967402E-4</v>
      </c>
      <c r="J168" s="13">
        <v>3.3963632793979E-4</v>
      </c>
      <c r="K168" s="13">
        <v>-1.09536703643497E-6</v>
      </c>
      <c r="L168" s="13">
        <v>1.57607521817679E-4</v>
      </c>
      <c r="M168" s="13">
        <v>-2.8690779638172299E-2</v>
      </c>
      <c r="N168" s="13">
        <v>2.2335441590947899E-5</v>
      </c>
      <c r="O168" s="13">
        <v>1.5386242741147099E-4</v>
      </c>
      <c r="P168" s="13">
        <v>2.18839810815411E-6</v>
      </c>
      <c r="Q168" s="13">
        <v>4.0344384834803702E-4</v>
      </c>
      <c r="R168" s="13">
        <v>1.44126816211882E-4</v>
      </c>
      <c r="S168" s="13">
        <v>1.33295541375501E-2</v>
      </c>
      <c r="T168" s="13">
        <v>5.4329648153603497E-4</v>
      </c>
      <c r="U168" s="13">
        <v>4.0637196066831501E-4</v>
      </c>
      <c r="V168" s="13">
        <v>2.12216497681677E-4</v>
      </c>
    </row>
    <row r="169" spans="1:22" x14ac:dyDescent="0.2">
      <c r="A169" s="2">
        <v>11</v>
      </c>
      <c r="B169" s="3" t="s">
        <v>493</v>
      </c>
      <c r="C169" s="4" t="s">
        <v>27</v>
      </c>
      <c r="D169" s="3" t="s">
        <v>494</v>
      </c>
      <c r="E169" s="3" t="s">
        <v>36</v>
      </c>
      <c r="F169" s="3" t="s">
        <v>495</v>
      </c>
      <c r="G169" s="3" t="s">
        <v>496</v>
      </c>
      <c r="H169" s="10">
        <v>8.1757570028321701E-5</v>
      </c>
      <c r="I169" s="10">
        <v>1.9234778848325801E-4</v>
      </c>
      <c r="J169" s="10">
        <v>7.2978094827667102E-4</v>
      </c>
      <c r="K169" s="10">
        <v>9.1068962236423292E-6</v>
      </c>
      <c r="L169" s="10">
        <v>6.6736257195328504E-5</v>
      </c>
      <c r="M169" s="10">
        <v>-2.3021052840925298E-2</v>
      </c>
      <c r="N169" s="10">
        <v>7.3018023901484099E-4</v>
      </c>
      <c r="O169" s="10">
        <v>7.4820354814232202E-4</v>
      </c>
      <c r="P169" s="10">
        <v>4.9710926697839096E-6</v>
      </c>
      <c r="Q169" s="10">
        <v>-6.4290531035859203E-5</v>
      </c>
      <c r="R169" s="10">
        <v>-8.4466697563158107E-3</v>
      </c>
      <c r="S169" s="10">
        <v>5.9807168884194804E-4</v>
      </c>
      <c r="T169" s="10">
        <v>3.54129958961431E-3</v>
      </c>
      <c r="U169" s="10">
        <v>6.4170153410404805E-4</v>
      </c>
      <c r="V169" s="10">
        <v>4.0111008842879899E-4</v>
      </c>
    </row>
    <row r="170" spans="1:22" x14ac:dyDescent="0.2">
      <c r="A170" s="2">
        <v>12</v>
      </c>
      <c r="B170" s="5" t="s">
        <v>497</v>
      </c>
      <c r="C170" s="6" t="s">
        <v>27</v>
      </c>
      <c r="D170" s="5" t="s">
        <v>498</v>
      </c>
      <c r="E170" s="5" t="s">
        <v>36</v>
      </c>
      <c r="F170" s="5" t="s">
        <v>499</v>
      </c>
      <c r="G170" s="5" t="s">
        <v>496</v>
      </c>
      <c r="H170" s="9">
        <v>1.17827589944823E-4</v>
      </c>
      <c r="I170" s="9">
        <v>5.8502522420723201E-2</v>
      </c>
      <c r="J170" s="9">
        <v>3.1200990920237899E-4</v>
      </c>
      <c r="K170" s="9">
        <v>3.2160002803390702E-5</v>
      </c>
      <c r="L170" s="9">
        <v>3.9726833089531604E-6</v>
      </c>
      <c r="M170" s="9">
        <v>-2.2168414326125201E-2</v>
      </c>
      <c r="N170" s="9">
        <v>1.8672811232213599E-3</v>
      </c>
      <c r="O170" s="9">
        <v>1.37184905188023E-2</v>
      </c>
      <c r="P170" s="9">
        <v>8.5984029556722801E-5</v>
      </c>
      <c r="Q170" s="9">
        <v>1.6658931777119E-4</v>
      </c>
      <c r="R170" s="9">
        <v>1.44574779935567E-2</v>
      </c>
      <c r="S170" s="9">
        <v>9.7635689699088601E-3</v>
      </c>
      <c r="T170" s="9">
        <v>1.0699847662218299E-2</v>
      </c>
      <c r="U170" s="9">
        <v>4.2551625659322898E-2</v>
      </c>
      <c r="V170" s="9">
        <v>6.8447688830577001E-3</v>
      </c>
    </row>
    <row r="171" spans="1:22" x14ac:dyDescent="0.2">
      <c r="A171" s="2">
        <v>13</v>
      </c>
      <c r="B171" s="3" t="s">
        <v>500</v>
      </c>
      <c r="C171" s="4" t="s">
        <v>27</v>
      </c>
      <c r="D171" s="3" t="s">
        <v>501</v>
      </c>
      <c r="E171" s="3" t="s">
        <v>36</v>
      </c>
      <c r="F171" s="3" t="s">
        <v>502</v>
      </c>
      <c r="G171" s="3" t="s">
        <v>496</v>
      </c>
      <c r="H171" s="10">
        <v>7.9566201858224106E-6</v>
      </c>
      <c r="I171" s="10">
        <v>1.6461694602738801E-3</v>
      </c>
      <c r="J171" s="10">
        <v>1.1961421332001899E-4</v>
      </c>
      <c r="K171" s="10">
        <v>6.2796704640570898E-6</v>
      </c>
      <c r="L171" s="10">
        <v>7.1908568902478596E-5</v>
      </c>
      <c r="M171" s="10">
        <v>-2.22467347343379E-2</v>
      </c>
      <c r="N171" s="10">
        <v>3.1902071056744602E-5</v>
      </c>
      <c r="O171" s="10">
        <v>3.9902062002779802E-4</v>
      </c>
      <c r="P171" s="10">
        <v>3.2041112700656501E-6</v>
      </c>
      <c r="Q171" s="10">
        <v>-3.0277756927205202E-5</v>
      </c>
      <c r="R171" s="10">
        <v>-8.5125295601476691E-3</v>
      </c>
      <c r="S171" s="10">
        <v>1.9221071351542499E-3</v>
      </c>
      <c r="T171" s="10">
        <v>2.50266456394974E-6</v>
      </c>
      <c r="U171" s="10">
        <v>3.1119658640145199E-4</v>
      </c>
      <c r="V171" s="10">
        <v>7.9752859870483699E-5</v>
      </c>
    </row>
    <row r="172" spans="1:22" x14ac:dyDescent="0.2">
      <c r="A172" s="2">
        <v>14</v>
      </c>
      <c r="B172" s="5" t="s">
        <v>503</v>
      </c>
      <c r="C172" s="6" t="s">
        <v>27</v>
      </c>
      <c r="D172" s="5" t="s">
        <v>504</v>
      </c>
      <c r="E172" s="5" t="s">
        <v>36</v>
      </c>
      <c r="F172" s="5" t="s">
        <v>505</v>
      </c>
      <c r="G172" s="5" t="s">
        <v>496</v>
      </c>
      <c r="H172" s="9">
        <v>8.3178215121166105E-6</v>
      </c>
      <c r="I172" s="9">
        <v>1.2082532850632101E-4</v>
      </c>
      <c r="J172" s="9">
        <v>9.4784175192984895E-5</v>
      </c>
      <c r="K172" s="9">
        <v>3.47963873058448E-6</v>
      </c>
      <c r="L172" s="9">
        <v>3.7920039783483402E-5</v>
      </c>
      <c r="M172" s="9">
        <v>-2.2452474335346698E-2</v>
      </c>
      <c r="N172" s="9">
        <v>8.6108678090716698E-5</v>
      </c>
      <c r="O172" s="9">
        <v>5.7316287637202497E-4</v>
      </c>
      <c r="P172" s="9">
        <v>2.2617236970041799E-6</v>
      </c>
      <c r="Q172" s="9">
        <v>-1.28958389110618E-4</v>
      </c>
      <c r="R172" s="9">
        <v>-5.9571769618138202E-3</v>
      </c>
      <c r="S172" s="9">
        <v>1.76998651810352E-3</v>
      </c>
      <c r="T172" s="9">
        <v>3.2132509382022298E-4</v>
      </c>
      <c r="U172" s="9">
        <v>9.6061175160152401E-5</v>
      </c>
      <c r="V172" s="9">
        <v>5.7720898513503099E-6</v>
      </c>
    </row>
    <row r="173" spans="1:22" x14ac:dyDescent="0.2">
      <c r="A173" s="2">
        <v>15</v>
      </c>
      <c r="B173" s="3" t="s">
        <v>506</v>
      </c>
      <c r="C173" s="4" t="s">
        <v>27</v>
      </c>
      <c r="D173" s="3" t="s">
        <v>507</v>
      </c>
      <c r="E173" s="3" t="s">
        <v>36</v>
      </c>
      <c r="F173" s="3" t="s">
        <v>508</v>
      </c>
      <c r="G173" s="3" t="s">
        <v>496</v>
      </c>
      <c r="H173" s="10">
        <v>5.0785546009114999E-5</v>
      </c>
      <c r="I173" s="10">
        <v>3.25002442332364E-4</v>
      </c>
      <c r="J173" s="10">
        <v>2.4252817016902199E-4</v>
      </c>
      <c r="K173" s="10">
        <v>7.13599269022447E-6</v>
      </c>
      <c r="L173" s="10">
        <v>3.4983006020477899E-5</v>
      </c>
      <c r="M173" s="10">
        <v>-1.04563188858954E-2</v>
      </c>
      <c r="N173" s="10">
        <v>1.7316935661185199E-2</v>
      </c>
      <c r="O173" s="10">
        <v>7.0810189399628904E-4</v>
      </c>
      <c r="P173" s="10">
        <v>6.9815334290886403E-6</v>
      </c>
      <c r="Q173" s="10">
        <v>1.08684687943906E-3</v>
      </c>
      <c r="R173" s="10">
        <v>-4.54230461497663E-3</v>
      </c>
      <c r="S173" s="10">
        <v>1.50491336633903E-2</v>
      </c>
      <c r="T173" s="10">
        <v>3.5088633048850398E-4</v>
      </c>
      <c r="U173" s="10">
        <v>5.07098008364148E-5</v>
      </c>
      <c r="V173" s="10">
        <v>1.6633671179951601E-5</v>
      </c>
    </row>
    <row r="174" spans="1:22" x14ac:dyDescent="0.2">
      <c r="A174" s="2">
        <v>16</v>
      </c>
      <c r="B174" s="5" t="s">
        <v>509</v>
      </c>
      <c r="C174" s="6" t="s">
        <v>27</v>
      </c>
      <c r="D174" s="5" t="s">
        <v>510</v>
      </c>
      <c r="E174" s="5" t="s">
        <v>36</v>
      </c>
      <c r="F174" s="5" t="s">
        <v>511</v>
      </c>
      <c r="G174" s="5" t="s">
        <v>496</v>
      </c>
      <c r="H174" s="9">
        <v>3.3142801964135401E-4</v>
      </c>
      <c r="I174" s="9">
        <v>7.0645649304134302E-5</v>
      </c>
      <c r="J174" s="9">
        <v>1.15823856904731E-4</v>
      </c>
      <c r="K174" s="9">
        <v>-8.2913060541529897E-7</v>
      </c>
      <c r="L174" s="9">
        <v>2.0924284025264399E-4</v>
      </c>
      <c r="M174" s="9">
        <v>-2.31937488554111E-2</v>
      </c>
      <c r="N174" s="9">
        <v>2.31502303151737E-4</v>
      </c>
      <c r="O174" s="9">
        <v>1.7659306408374E-3</v>
      </c>
      <c r="P174" s="9">
        <v>3.1272364552127602E-5</v>
      </c>
      <c r="Q174" s="9">
        <v>-1.7021175282522E-4</v>
      </c>
      <c r="R174" s="9">
        <v>-7.7889034654636102E-3</v>
      </c>
      <c r="S174" s="9">
        <v>5.9636213440728801E-3</v>
      </c>
      <c r="T174" s="9">
        <v>1.15002813469193E-4</v>
      </c>
      <c r="U174" s="9">
        <v>1.6253867954871501E-4</v>
      </c>
      <c r="V174" s="9">
        <v>4.7654881092189101E-6</v>
      </c>
    </row>
    <row r="175" spans="1:22" x14ac:dyDescent="0.2">
      <c r="A175" s="2">
        <v>17</v>
      </c>
      <c r="B175" s="3" t="s">
        <v>512</v>
      </c>
      <c r="C175" s="4" t="s">
        <v>27</v>
      </c>
      <c r="D175" s="3" t="s">
        <v>513</v>
      </c>
      <c r="E175" s="3" t="s">
        <v>36</v>
      </c>
      <c r="F175" s="3" t="s">
        <v>514</v>
      </c>
      <c r="G175" s="3" t="s">
        <v>496</v>
      </c>
      <c r="H175" s="10">
        <v>8.9093448184220597E-7</v>
      </c>
      <c r="I175" s="10">
        <v>3.07446316996429E-3</v>
      </c>
      <c r="J175" s="10">
        <v>1.2985319737683201E-4</v>
      </c>
      <c r="K175" s="10">
        <v>-7.4757683212940501E-7</v>
      </c>
      <c r="L175" s="10">
        <v>1.8770549236820901E-4</v>
      </c>
      <c r="M175" s="10">
        <v>-2.2041542688578601E-2</v>
      </c>
      <c r="N175" s="10">
        <v>4.3467149403504002E-5</v>
      </c>
      <c r="O175" s="10">
        <v>2.2724325070369499E-4</v>
      </c>
      <c r="P175" s="10">
        <v>3.8480770345595999E-6</v>
      </c>
      <c r="Q175" s="10">
        <v>1.47849225543341E-3</v>
      </c>
      <c r="R175" s="10">
        <v>-1.0508560553877701E-2</v>
      </c>
      <c r="S175" s="10">
        <v>5.6953731052653096E-3</v>
      </c>
      <c r="T175" s="10">
        <v>1.14062202797692E-3</v>
      </c>
      <c r="U175" s="10">
        <v>7.1706135710685804E-4</v>
      </c>
      <c r="V175" s="10">
        <v>1.38742558341444E-5</v>
      </c>
    </row>
    <row r="176" spans="1:22" x14ac:dyDescent="0.2">
      <c r="A176" s="2">
        <v>18</v>
      </c>
      <c r="B176" s="5" t="s">
        <v>515</v>
      </c>
      <c r="C176" s="6" t="s">
        <v>27</v>
      </c>
      <c r="D176" s="5" t="s">
        <v>516</v>
      </c>
      <c r="E176" s="5" t="s">
        <v>36</v>
      </c>
      <c r="F176" s="5" t="s">
        <v>517</v>
      </c>
      <c r="G176" s="5" t="s">
        <v>496</v>
      </c>
      <c r="H176" s="9">
        <v>1.9945964406383601E-4</v>
      </c>
      <c r="I176" s="9">
        <v>1.33379134428109E-5</v>
      </c>
      <c r="J176" s="9">
        <v>1.01652914350848E-4</v>
      </c>
      <c r="K176" s="9">
        <v>-3.2621541283477199E-7</v>
      </c>
      <c r="L176" s="9">
        <v>1.9905776032994201E-4</v>
      </c>
      <c r="M176" s="9">
        <v>-2.24305038190846E-2</v>
      </c>
      <c r="N176" s="9">
        <v>1.9876107725480901E-4</v>
      </c>
      <c r="O176" s="9">
        <v>0.32379588846442398</v>
      </c>
      <c r="P176" s="9">
        <v>4.8375872284845197E-6</v>
      </c>
      <c r="Q176" s="9">
        <v>5.2489756548824601E-6</v>
      </c>
      <c r="R176" s="9">
        <v>-1.08096877773818E-2</v>
      </c>
      <c r="S176" s="9">
        <v>1.4271334604246899E-2</v>
      </c>
      <c r="T176" s="9">
        <v>9.8503815278002303E-6</v>
      </c>
      <c r="U176" s="9">
        <v>1.50986637779952E-5</v>
      </c>
      <c r="V176" s="9">
        <v>7.7360240577600194E-6</v>
      </c>
    </row>
    <row r="177" spans="1:22" x14ac:dyDescent="0.2">
      <c r="A177" s="2">
        <v>19</v>
      </c>
      <c r="B177" s="3" t="s">
        <v>518</v>
      </c>
      <c r="C177" s="4" t="s">
        <v>27</v>
      </c>
      <c r="D177" s="3" t="s">
        <v>519</v>
      </c>
      <c r="E177" s="3" t="s">
        <v>36</v>
      </c>
      <c r="F177" s="3" t="s">
        <v>520</v>
      </c>
      <c r="G177" s="3" t="s">
        <v>496</v>
      </c>
      <c r="H177" s="10">
        <v>-3.3057097986673901E-6</v>
      </c>
      <c r="I177" s="10">
        <v>4.0973147778229499E-4</v>
      </c>
      <c r="J177" s="10">
        <v>1.2744744891251099E-4</v>
      </c>
      <c r="K177" s="10">
        <v>-2.44661566603472E-7</v>
      </c>
      <c r="L177" s="10">
        <v>-1.4148656301272801E-6</v>
      </c>
      <c r="M177" s="10">
        <v>-2.2884108997493699E-2</v>
      </c>
      <c r="N177" s="10">
        <v>2.8189427606884702E-4</v>
      </c>
      <c r="O177" s="10">
        <v>8.1593178679653601E-4</v>
      </c>
      <c r="P177" s="10">
        <v>5.7485666392567104E-6</v>
      </c>
      <c r="Q177" s="10">
        <v>1.90782809594915E-4</v>
      </c>
      <c r="R177" s="10">
        <v>-1.2662306885614399E-2</v>
      </c>
      <c r="S177" s="10">
        <v>3.46262795031366E-3</v>
      </c>
      <c r="T177" s="10">
        <v>1.77203111938776E-4</v>
      </c>
      <c r="U177" s="10">
        <v>5.6045127858235802E-5</v>
      </c>
      <c r="V177" s="10">
        <v>2.1004587990809901E-4</v>
      </c>
    </row>
    <row r="178" spans="1:22" x14ac:dyDescent="0.2">
      <c r="A178" s="2">
        <v>20</v>
      </c>
      <c r="B178" s="5" t="s">
        <v>521</v>
      </c>
      <c r="C178" s="6" t="s">
        <v>27</v>
      </c>
      <c r="D178" s="5" t="s">
        <v>522</v>
      </c>
      <c r="E178" s="5" t="s">
        <v>36</v>
      </c>
      <c r="F178" s="5" t="s">
        <v>523</v>
      </c>
      <c r="G178" s="5" t="s">
        <v>496</v>
      </c>
      <c r="H178" s="9">
        <v>-5.5863119967102101E-6</v>
      </c>
      <c r="I178" s="9">
        <v>4.1111145192428698E-4</v>
      </c>
      <c r="J178" s="9">
        <v>1.0356853486531301E-4</v>
      </c>
      <c r="K178" s="9">
        <v>4.0776913283862297E-8</v>
      </c>
      <c r="L178" s="9">
        <v>-6.7731365130266699E-6</v>
      </c>
      <c r="M178" s="9">
        <v>-2.28853287226982E-2</v>
      </c>
      <c r="N178" s="9">
        <v>2.4661150721870501E-4</v>
      </c>
      <c r="O178" s="9">
        <v>7.0469494567069102E-4</v>
      </c>
      <c r="P178" s="9">
        <v>5.3873159308579504E-6</v>
      </c>
      <c r="Q178" s="9">
        <v>4.04103151604937E-4</v>
      </c>
      <c r="R178" s="9">
        <v>-1.2947966606571101E-2</v>
      </c>
      <c r="S178" s="9">
        <v>2.3177810374732299E-3</v>
      </c>
      <c r="T178" s="9">
        <v>1.3309115052685601E-4</v>
      </c>
      <c r="U178" s="9">
        <v>5.0735700117181698E-5</v>
      </c>
      <c r="V178" s="9">
        <v>1.9881344566082101E-4</v>
      </c>
    </row>
    <row r="179" spans="1:22" x14ac:dyDescent="0.2">
      <c r="A179" s="2">
        <v>21</v>
      </c>
      <c r="B179" s="3" t="s">
        <v>524</v>
      </c>
      <c r="C179" s="4" t="s">
        <v>27</v>
      </c>
      <c r="D179" s="3" t="s">
        <v>525</v>
      </c>
      <c r="E179" s="3" t="s">
        <v>36</v>
      </c>
      <c r="F179" s="3" t="s">
        <v>526</v>
      </c>
      <c r="G179" s="3" t="s">
        <v>496</v>
      </c>
      <c r="H179" s="10">
        <v>6.4078934654218898E-3</v>
      </c>
      <c r="I179" s="10">
        <v>1.3853329609922899E-4</v>
      </c>
      <c r="J179" s="10">
        <v>1.51526995378406E-4</v>
      </c>
      <c r="K179" s="10">
        <v>-5.5728461623104501E-7</v>
      </c>
      <c r="L179" s="10">
        <v>2.7721098972887802E-4</v>
      </c>
      <c r="M179" s="10">
        <v>1.8164847820954101E-2</v>
      </c>
      <c r="N179" s="10">
        <v>7.4231151743918205E-4</v>
      </c>
      <c r="O179" s="10">
        <v>0.117012973339951</v>
      </c>
      <c r="P179" s="10">
        <v>3.5717564124337803E-5</v>
      </c>
      <c r="Q179" s="10">
        <v>6.7839527493563798E-2</v>
      </c>
      <c r="R179" s="10">
        <v>-1.2721865916827399E-2</v>
      </c>
      <c r="S179" s="10">
        <v>2.6845134137487001E-2</v>
      </c>
      <c r="T179" s="10">
        <v>4.3053675112767902E-4</v>
      </c>
      <c r="U179" s="10">
        <v>8.6322464783613294E-5</v>
      </c>
      <c r="V179" s="10">
        <v>3.8716642026351903E-5</v>
      </c>
    </row>
    <row r="180" spans="1:22" x14ac:dyDescent="0.2">
      <c r="A180" s="2">
        <v>22</v>
      </c>
      <c r="B180" s="5" t="s">
        <v>203</v>
      </c>
      <c r="C180" s="6" t="s">
        <v>27</v>
      </c>
      <c r="D180" s="5" t="s">
        <v>527</v>
      </c>
      <c r="E180" s="5" t="s">
        <v>36</v>
      </c>
      <c r="F180" s="5" t="s">
        <v>528</v>
      </c>
      <c r="G180" s="5" t="s">
        <v>496</v>
      </c>
      <c r="H180" s="9">
        <v>-1.4003364725165799E-5</v>
      </c>
      <c r="I180" s="9">
        <v>-3.9001566160748601E-5</v>
      </c>
      <c r="J180" s="9">
        <v>1.12896665817678E-5</v>
      </c>
      <c r="K180" s="9">
        <v>-1.4951530064816601E-6</v>
      </c>
      <c r="L180" s="9">
        <v>-6.4882287728502599E-6</v>
      </c>
      <c r="M180" s="9">
        <v>-2.251483071055E-2</v>
      </c>
      <c r="N180" s="9">
        <v>-2.0468333216819301E-5</v>
      </c>
      <c r="O180" s="9">
        <v>-9.1493411303680398E-6</v>
      </c>
      <c r="P180" s="9">
        <v>-4.5548474409404602E-7</v>
      </c>
      <c r="Q180" s="9">
        <v>-6.6630382800152296E-4</v>
      </c>
      <c r="R180" s="9">
        <v>-1.6059166474473301E-2</v>
      </c>
      <c r="S180" s="9">
        <v>-2.32554942257108E-4</v>
      </c>
      <c r="T180" s="9">
        <v>-1.2107647812454599E-6</v>
      </c>
      <c r="U180" s="9">
        <v>-1.6315715088392099E-6</v>
      </c>
      <c r="V180" s="9">
        <v>-3.5195304363864501E-6</v>
      </c>
    </row>
    <row r="181" spans="1:22" x14ac:dyDescent="0.2">
      <c r="A181" s="2">
        <v>23</v>
      </c>
      <c r="B181" s="3" t="s">
        <v>529</v>
      </c>
      <c r="C181" s="4" t="s">
        <v>27</v>
      </c>
      <c r="D181" s="3" t="s">
        <v>530</v>
      </c>
      <c r="E181" s="3" t="s">
        <v>36</v>
      </c>
      <c r="F181" s="3" t="s">
        <v>531</v>
      </c>
      <c r="G181" s="3" t="s">
        <v>496</v>
      </c>
      <c r="H181" s="10">
        <v>1.08226274433833E-5</v>
      </c>
      <c r="I181" s="10">
        <v>7.5153048726756994E-5</v>
      </c>
      <c r="J181" s="10">
        <v>6.74697556617608E-5</v>
      </c>
      <c r="K181" s="10">
        <v>-1.0466073802707E-6</v>
      </c>
      <c r="L181" s="10">
        <v>3.8987186720876099E-4</v>
      </c>
      <c r="M181" s="10">
        <v>-1.13324776751798E-2</v>
      </c>
      <c r="N181" s="10">
        <v>1.9118127789305699E-4</v>
      </c>
      <c r="O181" s="10">
        <v>3.4386413197694401E-4</v>
      </c>
      <c r="P181" s="10">
        <v>3.1412760597760198E-7</v>
      </c>
      <c r="Q181" s="10">
        <v>1.9972112236233502E-2</v>
      </c>
      <c r="R181" s="10">
        <v>-1.25555648893628E-2</v>
      </c>
      <c r="S181" s="10">
        <v>3.2142067797970202E-3</v>
      </c>
      <c r="T181" s="10">
        <v>1.4723508301620399E-3</v>
      </c>
      <c r="U181" s="10">
        <v>2.0136824465636101E-4</v>
      </c>
      <c r="V181" s="10">
        <v>2.81565972534198E-8</v>
      </c>
    </row>
    <row r="182" spans="1:22" x14ac:dyDescent="0.2">
      <c r="A182" s="2">
        <v>24</v>
      </c>
      <c r="B182" s="5" t="s">
        <v>532</v>
      </c>
      <c r="C182" s="6" t="s">
        <v>27</v>
      </c>
      <c r="D182" s="5" t="s">
        <v>533</v>
      </c>
      <c r="E182" s="5" t="s">
        <v>36</v>
      </c>
      <c r="F182" s="5" t="s">
        <v>534</v>
      </c>
      <c r="G182" s="5" t="s">
        <v>496</v>
      </c>
      <c r="H182" s="9">
        <v>1.23461264306535E-5</v>
      </c>
      <c r="I182" s="9">
        <v>7.2715372789798797E-5</v>
      </c>
      <c r="J182" s="9">
        <v>7.1147614156596295E-5</v>
      </c>
      <c r="K182" s="9">
        <v>-8.9709211825189495E-7</v>
      </c>
      <c r="L182" s="9">
        <v>5.3134036741708197E-5</v>
      </c>
      <c r="M182" s="9">
        <v>-1.72043113329115E-2</v>
      </c>
      <c r="N182" s="9">
        <v>1.5612440650047399E-3</v>
      </c>
      <c r="O182" s="9">
        <v>1.03867616818805E-3</v>
      </c>
      <c r="P182" s="9">
        <v>1.06411824799055E-5</v>
      </c>
      <c r="Q182" s="9">
        <v>9.7822344701629094E-3</v>
      </c>
      <c r="R182" s="9">
        <v>-1.2697722738726099E-2</v>
      </c>
      <c r="S182" s="9">
        <v>1.3703129855870599E-3</v>
      </c>
      <c r="T182" s="9">
        <v>8.7271792288399192E-6</v>
      </c>
      <c r="U182" s="9">
        <v>1.90481862817072E-5</v>
      </c>
      <c r="V182" s="9">
        <v>7.7430634519709099E-6</v>
      </c>
    </row>
    <row r="183" spans="1:22" x14ac:dyDescent="0.2">
      <c r="A183" s="2">
        <v>25</v>
      </c>
      <c r="B183" s="3" t="s">
        <v>535</v>
      </c>
      <c r="C183" s="4" t="s">
        <v>27</v>
      </c>
      <c r="D183" s="3" t="s">
        <v>536</v>
      </c>
      <c r="E183" s="3" t="s">
        <v>36</v>
      </c>
      <c r="F183" s="3" t="s">
        <v>537</v>
      </c>
      <c r="G183" s="3" t="s">
        <v>496</v>
      </c>
      <c r="H183" s="10">
        <v>4.9603846814695296E-6</v>
      </c>
      <c r="I183" s="10">
        <v>7.8187698923192307E-6</v>
      </c>
      <c r="J183" s="10">
        <v>1.0774910333639801E-4</v>
      </c>
      <c r="K183" s="10">
        <v>-9.786458782173311E-7</v>
      </c>
      <c r="L183" s="10">
        <v>1.4445107817089199E-4</v>
      </c>
      <c r="M183" s="10">
        <v>-1.6620997259352299E-2</v>
      </c>
      <c r="N183" s="10">
        <v>9.7172329675257306E-5</v>
      </c>
      <c r="O183" s="10">
        <v>8.0779722220636102E-4</v>
      </c>
      <c r="P183" s="10">
        <v>7.4605341886039399E-7</v>
      </c>
      <c r="Q183" s="10">
        <v>6.9154589621543399E-3</v>
      </c>
      <c r="R183" s="10">
        <v>-1.3554502129566401E-2</v>
      </c>
      <c r="S183" s="10">
        <v>5.2146191571293601E-4</v>
      </c>
      <c r="T183" s="10">
        <v>6.3185273752529099E-7</v>
      </c>
      <c r="U183" s="10">
        <v>1.12767471028086E-4</v>
      </c>
      <c r="V183" s="10">
        <v>7.8133962035062704E-7</v>
      </c>
    </row>
    <row r="184" spans="1:22" x14ac:dyDescent="0.2">
      <c r="A184" s="2">
        <v>36</v>
      </c>
      <c r="B184" s="5" t="s">
        <v>497</v>
      </c>
      <c r="C184" s="6" t="s">
        <v>27</v>
      </c>
      <c r="D184" s="5" t="s">
        <v>538</v>
      </c>
      <c r="E184" s="5" t="s">
        <v>36</v>
      </c>
      <c r="F184" s="5" t="s">
        <v>539</v>
      </c>
      <c r="G184" s="5" t="s">
        <v>496</v>
      </c>
      <c r="H184" s="9">
        <v>5.5719608719405E-5</v>
      </c>
      <c r="I184" s="9">
        <v>6.0072331352557198E-2</v>
      </c>
      <c r="J184" s="9">
        <v>2.88539664102537E-4</v>
      </c>
      <c r="K184" s="9">
        <v>2.61927771781246E-5</v>
      </c>
      <c r="L184" s="9">
        <v>7.4824384717627202E-6</v>
      </c>
      <c r="M184" s="9">
        <v>-2.2397701684588E-2</v>
      </c>
      <c r="N184" s="9">
        <v>1.71609650232657E-3</v>
      </c>
      <c r="O184" s="9">
        <v>1.04496921046646E-2</v>
      </c>
      <c r="P184" s="9">
        <v>6.8625826888238505E-5</v>
      </c>
      <c r="Q184" s="9">
        <v>-3.54465279036968E-4</v>
      </c>
      <c r="R184" s="9">
        <v>1.07895490913523E-2</v>
      </c>
      <c r="S184" s="9">
        <v>9.2951681545607092E-3</v>
      </c>
      <c r="T184" s="9">
        <v>1.03385320045389E-2</v>
      </c>
      <c r="U184" s="9">
        <v>3.8100007894448701E-2</v>
      </c>
      <c r="V184" s="9">
        <v>6.9066411001880599E-3</v>
      </c>
    </row>
    <row r="185" spans="1:22" x14ac:dyDescent="0.2">
      <c r="A185" s="2">
        <v>37</v>
      </c>
      <c r="B185" s="3" t="s">
        <v>535</v>
      </c>
      <c r="C185" s="4" t="s">
        <v>27</v>
      </c>
      <c r="D185" s="3" t="s">
        <v>540</v>
      </c>
      <c r="E185" s="3" t="s">
        <v>36</v>
      </c>
      <c r="F185" s="3" t="s">
        <v>541</v>
      </c>
      <c r="G185" s="3" t="s">
        <v>496</v>
      </c>
      <c r="H185" s="10">
        <v>-3.5189824177538599E-6</v>
      </c>
      <c r="I185" s="10">
        <v>2.6813874509662899E-5</v>
      </c>
      <c r="J185" s="10">
        <v>1.3711135733047099E-4</v>
      </c>
      <c r="K185" s="10">
        <v>-1.1553457353487101E-6</v>
      </c>
      <c r="L185" s="10">
        <v>1.09663561846931E-4</v>
      </c>
      <c r="M185" s="10">
        <v>-1.7168362021638899E-2</v>
      </c>
      <c r="N185" s="10">
        <v>8.5655464728031698E-5</v>
      </c>
      <c r="O185" s="10">
        <v>2.6425101417220401E-4</v>
      </c>
      <c r="P185" s="10">
        <v>8.3243864197995195E-7</v>
      </c>
      <c r="Q185" s="10">
        <v>5.79255284125946E-3</v>
      </c>
      <c r="R185" s="10">
        <v>-1.3400758040139E-2</v>
      </c>
      <c r="S185" s="10">
        <v>2.17251783773934E-4</v>
      </c>
      <c r="T185" s="10">
        <v>7.4432949781603098E-7</v>
      </c>
      <c r="U185" s="10">
        <v>9.9000938135566905E-5</v>
      </c>
      <c r="V185" s="10">
        <v>-2.7452437086042001E-7</v>
      </c>
    </row>
    <row r="186" spans="1:22" x14ac:dyDescent="0.2">
      <c r="A186" s="2">
        <v>11</v>
      </c>
      <c r="B186" s="3" t="s">
        <v>443</v>
      </c>
      <c r="C186" s="4" t="s">
        <v>36</v>
      </c>
      <c r="D186" s="3" t="s">
        <v>542</v>
      </c>
      <c r="E186" s="3" t="s">
        <v>36</v>
      </c>
      <c r="F186" s="3" t="s">
        <v>543</v>
      </c>
      <c r="G186" s="3" t="s">
        <v>544</v>
      </c>
      <c r="H186" s="10">
        <v>4.4629675809048797E-3</v>
      </c>
      <c r="I186" s="10">
        <v>5.1188558861400901E-5</v>
      </c>
      <c r="J186" s="10">
        <v>1.57652777413175E-4</v>
      </c>
      <c r="K186" s="10">
        <v>1.04726417306957E-5</v>
      </c>
      <c r="L186" s="10">
        <v>2.3902829647806599E-4</v>
      </c>
      <c r="M186" s="10">
        <v>-1.1125808047429899E-2</v>
      </c>
      <c r="N186" s="10">
        <v>2.47820133959955E-4</v>
      </c>
      <c r="O186" s="10">
        <v>7.1959239232194702E-2</v>
      </c>
      <c r="P186" s="10">
        <v>1.51147036934184E-5</v>
      </c>
      <c r="Q186" s="10">
        <v>1.6615351949742601E-2</v>
      </c>
      <c r="R186" s="10">
        <v>-1.9641175841321802E-3</v>
      </c>
      <c r="S186" s="10">
        <v>4.9760512526998302E-3</v>
      </c>
      <c r="T186" s="10">
        <v>4.16332895956914E-5</v>
      </c>
      <c r="U186" s="10">
        <v>1.09012098599869E-4</v>
      </c>
      <c r="V186" s="10">
        <v>3.6557732060070199E-5</v>
      </c>
    </row>
    <row r="187" spans="1:22" x14ac:dyDescent="0.2">
      <c r="A187" s="2">
        <v>12</v>
      </c>
      <c r="B187" s="5" t="s">
        <v>446</v>
      </c>
      <c r="C187" s="6" t="s">
        <v>36</v>
      </c>
      <c r="D187" s="5" t="s">
        <v>545</v>
      </c>
      <c r="E187" s="5" t="s">
        <v>36</v>
      </c>
      <c r="F187" s="5" t="s">
        <v>546</v>
      </c>
      <c r="G187" s="5" t="s">
        <v>544</v>
      </c>
      <c r="H187" s="9">
        <v>2.7898777252543202E-3</v>
      </c>
      <c r="I187" s="9">
        <v>1.6433440192367502E-5</v>
      </c>
      <c r="J187" s="9">
        <v>2.93430886216966E-5</v>
      </c>
      <c r="K187" s="9">
        <v>7.0710282472364503E-6</v>
      </c>
      <c r="L187" s="9">
        <v>9.5466027272556904E-5</v>
      </c>
      <c r="M187" s="9">
        <v>-1.31389371010195E-2</v>
      </c>
      <c r="N187" s="9">
        <v>1.78214013057926E-4</v>
      </c>
      <c r="O187" s="9">
        <v>2.0012180159431001E-2</v>
      </c>
      <c r="P187" s="9">
        <v>3.5321748531322798E-6</v>
      </c>
      <c r="Q187" s="9">
        <v>6.1194308010346903E-3</v>
      </c>
      <c r="R187" s="9">
        <v>-1.3354410804806501E-3</v>
      </c>
      <c r="S187" s="9">
        <v>2.4302428359512999E-3</v>
      </c>
      <c r="T187" s="9">
        <v>1.78886100102322E-4</v>
      </c>
      <c r="U187" s="9">
        <v>1.5301365191045701E-4</v>
      </c>
      <c r="V187" s="9">
        <v>1.23191806139692E-5</v>
      </c>
    </row>
    <row r="188" spans="1:22" x14ac:dyDescent="0.2">
      <c r="A188" s="2">
        <v>13</v>
      </c>
      <c r="B188" s="3" t="s">
        <v>449</v>
      </c>
      <c r="C188" s="4" t="s">
        <v>36</v>
      </c>
      <c r="D188" s="3" t="s">
        <v>547</v>
      </c>
      <c r="E188" s="3" t="s">
        <v>36</v>
      </c>
      <c r="F188" s="3" t="s">
        <v>548</v>
      </c>
      <c r="G188" s="3" t="s">
        <v>544</v>
      </c>
      <c r="H188" s="10">
        <v>2.83777355085768E-4</v>
      </c>
      <c r="I188" s="10">
        <v>3.01208966473476E-5</v>
      </c>
      <c r="J188" s="10">
        <v>2.4095989585931901E-5</v>
      </c>
      <c r="K188" s="10">
        <v>4.2854645279486003E-6</v>
      </c>
      <c r="L188" s="10">
        <v>1.9149799914016999E-5</v>
      </c>
      <c r="M188" s="10">
        <v>-1.74648680570361E-2</v>
      </c>
      <c r="N188" s="10">
        <v>2.92742471786255E-5</v>
      </c>
      <c r="O188" s="10">
        <v>6.0995220937075604E-3</v>
      </c>
      <c r="P188" s="10">
        <v>1.17054314144529E-6</v>
      </c>
      <c r="Q188" s="10">
        <v>2.8891339972873498E-3</v>
      </c>
      <c r="R188" s="10">
        <v>-1.6488396715198901E-3</v>
      </c>
      <c r="S188" s="10">
        <v>4.1697301340336704E-3</v>
      </c>
      <c r="T188" s="10">
        <v>3.35709170314284E-4</v>
      </c>
      <c r="U188" s="10">
        <v>2.0101097377685199E-4</v>
      </c>
      <c r="V188" s="10">
        <v>5.8255121635748996E-6</v>
      </c>
    </row>
    <row r="189" spans="1:22" x14ac:dyDescent="0.2">
      <c r="A189" s="2">
        <v>14</v>
      </c>
      <c r="B189" s="5" t="s">
        <v>452</v>
      </c>
      <c r="C189" s="6" t="s">
        <v>36</v>
      </c>
      <c r="D189" s="5" t="s">
        <v>549</v>
      </c>
      <c r="E189" s="5" t="s">
        <v>36</v>
      </c>
      <c r="F189" s="5" t="s">
        <v>550</v>
      </c>
      <c r="G189" s="5" t="s">
        <v>544</v>
      </c>
      <c r="H189" s="9">
        <v>1.4120440670990499E-3</v>
      </c>
      <c r="I189" s="9">
        <v>1.4987832005704301E-4</v>
      </c>
      <c r="J189" s="9">
        <v>3.04304294729632E-5</v>
      </c>
      <c r="K189" s="9">
        <v>2.8792941697666902E-6</v>
      </c>
      <c r="L189" s="9">
        <v>1.32955987938912E-4</v>
      </c>
      <c r="M189" s="9">
        <v>-7.6490679778645296E-3</v>
      </c>
      <c r="N189" s="9">
        <v>2.11897295184584E-4</v>
      </c>
      <c r="O189" s="9">
        <v>1.7570718409003799E-2</v>
      </c>
      <c r="P189" s="9">
        <v>4.1551000530223603E-6</v>
      </c>
      <c r="Q189" s="9">
        <v>2.52064600119946E-2</v>
      </c>
      <c r="R189" s="9">
        <v>-1.33524134724172E-3</v>
      </c>
      <c r="S189" s="9">
        <v>1.9470885535462399E-3</v>
      </c>
      <c r="T189" s="9">
        <v>4.4395799915701898E-4</v>
      </c>
      <c r="U189" s="9">
        <v>7.6212755944364202E-5</v>
      </c>
      <c r="V189" s="9">
        <v>6.01695907764613E-5</v>
      </c>
    </row>
    <row r="190" spans="1:22" x14ac:dyDescent="0.2">
      <c r="A190" s="2">
        <v>15</v>
      </c>
      <c r="B190" s="3" t="s">
        <v>455</v>
      </c>
      <c r="C190" s="4" t="s">
        <v>36</v>
      </c>
      <c r="D190" s="3" t="s">
        <v>551</v>
      </c>
      <c r="E190" s="3" t="s">
        <v>36</v>
      </c>
      <c r="F190" s="3" t="s">
        <v>552</v>
      </c>
      <c r="G190" s="3" t="s">
        <v>544</v>
      </c>
      <c r="H190" s="10">
        <v>8.9537712784639205E-4</v>
      </c>
      <c r="I190" s="10">
        <v>2.3598872428344301E-6</v>
      </c>
      <c r="J190" s="10">
        <v>4.4970145113967397E-5</v>
      </c>
      <c r="K190" s="10">
        <v>2.1561216881018802E-6</v>
      </c>
      <c r="L190" s="10">
        <v>8.5446366997999802E-5</v>
      </c>
      <c r="M190" s="10">
        <v>-1.30558642080137E-2</v>
      </c>
      <c r="N190" s="10">
        <v>9.8719659418486892E-4</v>
      </c>
      <c r="O190" s="10">
        <v>3.3402769028431499E-2</v>
      </c>
      <c r="P190" s="10">
        <v>1.30883557729557E-5</v>
      </c>
      <c r="Q190" s="10">
        <v>3.0997731532873E-2</v>
      </c>
      <c r="R190" s="10">
        <v>-2.07119206606129E-3</v>
      </c>
      <c r="S190" s="10">
        <v>4.7108885586940102E-3</v>
      </c>
      <c r="T190" s="10">
        <v>3.41777473757096E-5</v>
      </c>
      <c r="U190" s="10">
        <v>2.6122909504120002E-5</v>
      </c>
      <c r="V190" s="10">
        <v>4.5437081059476397E-5</v>
      </c>
    </row>
    <row r="191" spans="1:22" x14ac:dyDescent="0.2">
      <c r="A191" s="2">
        <v>16</v>
      </c>
      <c r="B191" s="5" t="s">
        <v>458</v>
      </c>
      <c r="C191" s="6" t="s">
        <v>36</v>
      </c>
      <c r="D191" s="5" t="s">
        <v>553</v>
      </c>
      <c r="E191" s="5" t="s">
        <v>36</v>
      </c>
      <c r="F191" s="5" t="s">
        <v>554</v>
      </c>
      <c r="G191" s="5" t="s">
        <v>544</v>
      </c>
      <c r="H191" s="9">
        <v>1.4700014278136201E-5</v>
      </c>
      <c r="I191" s="9">
        <v>-1.78921739363609E-5</v>
      </c>
      <c r="J191" s="9">
        <v>3.3061314866117202E-5</v>
      </c>
      <c r="K191" s="9">
        <v>1.17850058518396E-6</v>
      </c>
      <c r="L191" s="9">
        <v>3.0823238684364997E-5</v>
      </c>
      <c r="M191" s="9">
        <v>-1.51801410315946E-2</v>
      </c>
      <c r="N191" s="9">
        <v>1.59904218356038E-3</v>
      </c>
      <c r="O191" s="9">
        <v>1.08811684258021E-4</v>
      </c>
      <c r="P191" s="9">
        <v>7.2492034164500401E-6</v>
      </c>
      <c r="Q191" s="9">
        <v>3.8161494118688903E-2</v>
      </c>
      <c r="R191" s="9">
        <v>-3.2634675353916801E-3</v>
      </c>
      <c r="S191" s="9">
        <v>2.8239816499498502E-4</v>
      </c>
      <c r="T191" s="9">
        <v>4.4493921183300703E-5</v>
      </c>
      <c r="U191" s="9">
        <v>8.2394264465106601E-7</v>
      </c>
      <c r="V191" s="9">
        <v>7.4154598114050895E-7</v>
      </c>
    </row>
    <row r="192" spans="1:22" x14ac:dyDescent="0.2">
      <c r="A192" s="2">
        <v>17</v>
      </c>
      <c r="B192" s="3" t="s">
        <v>461</v>
      </c>
      <c r="C192" s="4" t="s">
        <v>36</v>
      </c>
      <c r="D192" s="3" t="s">
        <v>555</v>
      </c>
      <c r="E192" s="3" t="s">
        <v>36</v>
      </c>
      <c r="F192" s="3" t="s">
        <v>556</v>
      </c>
      <c r="G192" s="3" t="s">
        <v>544</v>
      </c>
      <c r="H192" s="10">
        <v>2.9425659194778599E-4</v>
      </c>
      <c r="I192" s="10">
        <v>-9.5253455376055604E-6</v>
      </c>
      <c r="J192" s="10">
        <v>4.3272166262695203E-5</v>
      </c>
      <c r="K192" s="10">
        <v>5.7585802800019404E-7</v>
      </c>
      <c r="L192" s="10">
        <v>2.5565676051424999E-5</v>
      </c>
      <c r="M192" s="10">
        <v>-1.7396920258083801E-2</v>
      </c>
      <c r="N192" s="10">
        <v>1.26827206468444E-4</v>
      </c>
      <c r="O192" s="10">
        <v>2.0813791490773498E-3</v>
      </c>
      <c r="P192" s="10">
        <v>1.9440617398817901E-6</v>
      </c>
      <c r="Q192" s="10">
        <v>1.5583417220250799E-3</v>
      </c>
      <c r="R192" s="10">
        <v>-2.0838468158435302E-3</v>
      </c>
      <c r="S192" s="10">
        <v>8.292601401745E-4</v>
      </c>
      <c r="T192" s="10">
        <v>2.6294540970342098E-4</v>
      </c>
      <c r="U192" s="10">
        <v>-3.9456395001580102E-7</v>
      </c>
      <c r="V192" s="10">
        <v>5.1240413345880998E-6</v>
      </c>
    </row>
    <row r="193" spans="1:22" x14ac:dyDescent="0.2">
      <c r="A193" s="2">
        <v>18</v>
      </c>
      <c r="B193" s="5" t="s">
        <v>464</v>
      </c>
      <c r="C193" s="6" t="s">
        <v>36</v>
      </c>
      <c r="D193" s="5" t="s">
        <v>557</v>
      </c>
      <c r="E193" s="5" t="s">
        <v>36</v>
      </c>
      <c r="F193" s="5" t="s">
        <v>558</v>
      </c>
      <c r="G193" s="5" t="s">
        <v>544</v>
      </c>
      <c r="H193" s="9">
        <v>6.8586969921025599E-5</v>
      </c>
      <c r="I193" s="9">
        <v>-6.2644196408531102E-6</v>
      </c>
      <c r="J193" s="9">
        <v>8.2785118019265392E-6</v>
      </c>
      <c r="K193" s="9">
        <v>4.4193752133073E-7</v>
      </c>
      <c r="L193" s="9">
        <v>1.8965717246659501E-5</v>
      </c>
      <c r="M193" s="9">
        <v>-1.6923027972027601E-2</v>
      </c>
      <c r="N193" s="9">
        <v>1.4439946900247601E-3</v>
      </c>
      <c r="O193" s="9">
        <v>4.8517148350666798E-4</v>
      </c>
      <c r="P193" s="9">
        <v>3.8855482429937002E-5</v>
      </c>
      <c r="Q193" s="9">
        <v>3.9040456400926703E-2</v>
      </c>
      <c r="R193" s="9">
        <v>-2.6000666331501602E-3</v>
      </c>
      <c r="S193" s="9">
        <v>1.1544363357893701E-3</v>
      </c>
      <c r="T193" s="9">
        <v>4.7656666015300702E-5</v>
      </c>
      <c r="U193" s="9">
        <v>4.5258800285905299E-7</v>
      </c>
      <c r="V193" s="9">
        <v>1.5044947175347E-5</v>
      </c>
    </row>
    <row r="194" spans="1:22" x14ac:dyDescent="0.2">
      <c r="A194" s="2">
        <v>19</v>
      </c>
      <c r="B194" s="3" t="s">
        <v>467</v>
      </c>
      <c r="C194" s="4" t="s">
        <v>36</v>
      </c>
      <c r="D194" s="3" t="s">
        <v>559</v>
      </c>
      <c r="E194" s="3" t="s">
        <v>36</v>
      </c>
      <c r="F194" s="3" t="s">
        <v>560</v>
      </c>
      <c r="G194" s="3" t="s">
        <v>544</v>
      </c>
      <c r="H194" s="10">
        <v>1.92464276414621E-4</v>
      </c>
      <c r="I194" s="10">
        <v>1.24001574266499E-5</v>
      </c>
      <c r="J194" s="10">
        <v>5.9989496076546199E-5</v>
      </c>
      <c r="K194" s="10">
        <v>3.2140907926488098E-7</v>
      </c>
      <c r="L194" s="10">
        <v>4.53005062144896E-5</v>
      </c>
      <c r="M194" s="10">
        <v>-1.74803330606637E-2</v>
      </c>
      <c r="N194" s="10">
        <v>1.9561970469079301E-4</v>
      </c>
      <c r="O194" s="10">
        <v>2.0109340709196701E-3</v>
      </c>
      <c r="P194" s="10">
        <v>8.6114370693650694E-6</v>
      </c>
      <c r="Q194" s="10">
        <v>5.7910680879752997E-3</v>
      </c>
      <c r="R194" s="10">
        <v>-1.6801914004616299E-3</v>
      </c>
      <c r="S194" s="10">
        <v>1.22451173501295E-3</v>
      </c>
      <c r="T194" s="10">
        <v>1.7737510034969101E-3</v>
      </c>
      <c r="U194" s="10">
        <v>4.3147972798295198E-5</v>
      </c>
      <c r="V194" s="10">
        <v>1.33881069849366E-5</v>
      </c>
    </row>
    <row r="195" spans="1:22" x14ac:dyDescent="0.2">
      <c r="A195" s="2">
        <v>20</v>
      </c>
      <c r="B195" s="5" t="s">
        <v>470</v>
      </c>
      <c r="C195" s="6" t="s">
        <v>36</v>
      </c>
      <c r="D195" s="5" t="s">
        <v>561</v>
      </c>
      <c r="E195" s="5" t="s">
        <v>36</v>
      </c>
      <c r="F195" s="5" t="s">
        <v>562</v>
      </c>
      <c r="G195" s="5" t="s">
        <v>544</v>
      </c>
      <c r="H195" s="9">
        <v>4.8349321261919801E-4</v>
      </c>
      <c r="I195" s="9">
        <v>3.7372273724803803E-5</v>
      </c>
      <c r="J195" s="9">
        <v>6.3035546834336E-5</v>
      </c>
      <c r="K195" s="9">
        <v>2.67840517118678E-8</v>
      </c>
      <c r="L195" s="9">
        <v>2.42197124671553E-5</v>
      </c>
      <c r="M195" s="9">
        <v>-1.0992205901296801E-2</v>
      </c>
      <c r="N195" s="9">
        <v>2.0165831023412901E-4</v>
      </c>
      <c r="O195" s="9">
        <v>4.5484710710889898E-3</v>
      </c>
      <c r="P195" s="9">
        <v>8.3239301346818203E-6</v>
      </c>
      <c r="Q195" s="9">
        <v>2.9185540383824E-2</v>
      </c>
      <c r="R195" s="9">
        <v>-2.0566598998273599E-3</v>
      </c>
      <c r="S195" s="9">
        <v>1.4941428476096101E-3</v>
      </c>
      <c r="T195" s="9">
        <v>5.6359529700220296E-4</v>
      </c>
      <c r="U195" s="9">
        <v>8.2742833420743895E-6</v>
      </c>
      <c r="V195" s="9">
        <v>1.33012568033498E-5</v>
      </c>
    </row>
    <row r="196" spans="1:22" x14ac:dyDescent="0.2">
      <c r="A196" s="2">
        <v>21</v>
      </c>
      <c r="B196" s="3" t="s">
        <v>473</v>
      </c>
      <c r="C196" s="4" t="s">
        <v>36</v>
      </c>
      <c r="D196" s="3" t="s">
        <v>563</v>
      </c>
      <c r="E196" s="3" t="s">
        <v>36</v>
      </c>
      <c r="F196" s="3" t="s">
        <v>564</v>
      </c>
      <c r="G196" s="3" t="s">
        <v>544</v>
      </c>
      <c r="H196" s="10">
        <v>-6.5983329260429304E-6</v>
      </c>
      <c r="I196" s="10">
        <v>1.24430647133551E-5</v>
      </c>
      <c r="J196" s="10">
        <v>9.1018904959609204E-5</v>
      </c>
      <c r="K196" s="10">
        <v>3.4819315410035101E-7</v>
      </c>
      <c r="L196" s="10">
        <v>4.1364855164998099E-5</v>
      </c>
      <c r="M196" s="10">
        <v>-1.8646145153228599E-2</v>
      </c>
      <c r="N196" s="10">
        <v>1.8115468548571701E-4</v>
      </c>
      <c r="O196" s="10">
        <v>8.6515272028148102E-5</v>
      </c>
      <c r="P196" s="10">
        <v>7.7899890814561108E-6</v>
      </c>
      <c r="Q196" s="10">
        <v>1.13943582832587E-2</v>
      </c>
      <c r="R196" s="10">
        <v>-2.2006756845554401E-3</v>
      </c>
      <c r="S196" s="10">
        <v>2.6636994914202702E-3</v>
      </c>
      <c r="T196" s="10">
        <v>4.5732477234418697E-3</v>
      </c>
      <c r="U196" s="10">
        <v>9.0859678251250403E-5</v>
      </c>
      <c r="V196" s="10">
        <v>-6.2797471415415103E-7</v>
      </c>
    </row>
    <row r="197" spans="1:22" x14ac:dyDescent="0.2">
      <c r="A197" s="2">
        <v>22</v>
      </c>
      <c r="B197" s="5" t="s">
        <v>478</v>
      </c>
      <c r="C197" s="6" t="s">
        <v>36</v>
      </c>
      <c r="D197" s="5" t="s">
        <v>565</v>
      </c>
      <c r="E197" s="5" t="s">
        <v>36</v>
      </c>
      <c r="F197" s="5" t="s">
        <v>566</v>
      </c>
      <c r="G197" s="5" t="s">
        <v>544</v>
      </c>
      <c r="H197" s="9">
        <v>5.5929975217381203E-4</v>
      </c>
      <c r="I197" s="9">
        <v>-9.7398796684234793E-6</v>
      </c>
      <c r="J197" s="9">
        <v>3.4125211655906102E-5</v>
      </c>
      <c r="K197" s="9">
        <v>3.7497726018395999E-7</v>
      </c>
      <c r="L197" s="9">
        <v>4.6951458378546998E-5</v>
      </c>
      <c r="M197" s="9">
        <v>-1.40287471806046E-2</v>
      </c>
      <c r="N197" s="9">
        <v>2.25975934360708E-4</v>
      </c>
      <c r="O197" s="9">
        <v>1.11186181857487E-2</v>
      </c>
      <c r="P197" s="9">
        <v>1.7428409329256701E-5</v>
      </c>
      <c r="Q197" s="9">
        <v>8.8385227137342398E-3</v>
      </c>
      <c r="R197" s="9">
        <v>-2.81984126508586E-3</v>
      </c>
      <c r="S197" s="9">
        <v>1.0415543635454501E-2</v>
      </c>
      <c r="T197" s="9">
        <v>3.5473343965915298E-4</v>
      </c>
      <c r="U197" s="9">
        <v>1.2080716655012601E-5</v>
      </c>
      <c r="V197" s="9">
        <v>1.21387995901968E-5</v>
      </c>
    </row>
    <row r="198" spans="1:22" x14ac:dyDescent="0.2">
      <c r="A198" s="2">
        <v>23</v>
      </c>
      <c r="B198" s="3" t="s">
        <v>567</v>
      </c>
      <c r="C198" s="4" t="s">
        <v>36</v>
      </c>
      <c r="D198" s="3" t="s">
        <v>568</v>
      </c>
      <c r="E198" s="3" t="s">
        <v>36</v>
      </c>
      <c r="F198" s="3" t="s">
        <v>569</v>
      </c>
      <c r="G198" s="3" t="s">
        <v>544</v>
      </c>
      <c r="H198" s="10">
        <v>-2.6041675694362999E-6</v>
      </c>
      <c r="I198" s="10">
        <v>1.42022655727604E-5</v>
      </c>
      <c r="J198" s="10">
        <v>7.9104171305095496E-5</v>
      </c>
      <c r="K198" s="10">
        <v>4.0176136126786801E-7</v>
      </c>
      <c r="L198" s="10">
        <v>7.5899178680331302E-4</v>
      </c>
      <c r="M198" s="10">
        <v>-1.8623768568328099E-2</v>
      </c>
      <c r="N198" s="10">
        <v>3.1780993804454802E-4</v>
      </c>
      <c r="O198" s="10">
        <v>8.1376485636460295E-4</v>
      </c>
      <c r="P198" s="10">
        <v>2.3137081739985801E-6</v>
      </c>
      <c r="Q198" s="10">
        <v>1.92167976853948E-3</v>
      </c>
      <c r="R198" s="10">
        <v>-2.9639322666648801E-3</v>
      </c>
      <c r="S198" s="10">
        <v>1.76811792393147E-3</v>
      </c>
      <c r="T198" s="10">
        <v>-1.06975224165276E-6</v>
      </c>
      <c r="U198" s="10">
        <v>6.4513991691142301E-5</v>
      </c>
      <c r="V198" s="10">
        <v>-2.07097911851965E-7</v>
      </c>
    </row>
    <row r="199" spans="1:22" x14ac:dyDescent="0.2">
      <c r="A199" s="2">
        <v>24</v>
      </c>
      <c r="B199" s="5" t="s">
        <v>570</v>
      </c>
      <c r="C199" s="6" t="s">
        <v>36</v>
      </c>
      <c r="D199" s="5" t="s">
        <v>571</v>
      </c>
      <c r="E199" s="5" t="s">
        <v>36</v>
      </c>
      <c r="F199" s="5" t="s">
        <v>572</v>
      </c>
      <c r="G199" s="5" t="s">
        <v>544</v>
      </c>
      <c r="H199" s="9">
        <v>-1.0575097864523E-5</v>
      </c>
      <c r="I199" s="9">
        <v>9.6757044433667E-5</v>
      </c>
      <c r="J199" s="9">
        <v>6.6806492937211703E-5</v>
      </c>
      <c r="K199" s="9">
        <v>-1.20528418942223E-7</v>
      </c>
      <c r="L199" s="9">
        <v>3.30126223861451E-4</v>
      </c>
      <c r="M199" s="9">
        <v>-2.0883306168831901E-2</v>
      </c>
      <c r="N199" s="9">
        <v>1.01504598176259E-5</v>
      </c>
      <c r="O199" s="9">
        <v>8.8602799858522097E-5</v>
      </c>
      <c r="P199" s="9">
        <v>3.14882642869239E-7</v>
      </c>
      <c r="Q199" s="9">
        <v>5.0198758705467101E-4</v>
      </c>
      <c r="R199" s="9">
        <v>-2.7090143907338598E-3</v>
      </c>
      <c r="S199" s="9">
        <v>9.5103141219331504E-4</v>
      </c>
      <c r="T199" s="9">
        <v>3.8749503143290802E-5</v>
      </c>
      <c r="U199" s="9">
        <v>2.1608489704868101E-5</v>
      </c>
      <c r="V199" s="9">
        <v>-3.4070982629209999E-7</v>
      </c>
    </row>
    <row r="200" spans="1:22" x14ac:dyDescent="0.2">
      <c r="A200" s="2">
        <v>25</v>
      </c>
      <c r="B200" s="3" t="s">
        <v>573</v>
      </c>
      <c r="C200" s="4" t="s">
        <v>36</v>
      </c>
      <c r="D200" s="3" t="s">
        <v>574</v>
      </c>
      <c r="E200" s="3" t="s">
        <v>36</v>
      </c>
      <c r="F200" s="3" t="s">
        <v>575</v>
      </c>
      <c r="G200" s="3" t="s">
        <v>544</v>
      </c>
      <c r="H200" s="10">
        <v>-1.42230355214108E-5</v>
      </c>
      <c r="I200" s="10">
        <v>4.2692822081615303E-5</v>
      </c>
      <c r="J200" s="10">
        <v>1.3966055276251201E-4</v>
      </c>
      <c r="K200" s="10">
        <v>-2.6784086584774499E-7</v>
      </c>
      <c r="L200" s="10">
        <v>1.01648935159609E-4</v>
      </c>
      <c r="M200" s="10">
        <v>-2.0327749389446301E-2</v>
      </c>
      <c r="N200" s="10">
        <v>7.3741879362509901E-4</v>
      </c>
      <c r="O200" s="10">
        <v>5.2055223299979998E-4</v>
      </c>
      <c r="P200" s="10">
        <v>2.99823968166581E-6</v>
      </c>
      <c r="Q200" s="10">
        <v>1.5971259835264699E-3</v>
      </c>
      <c r="R200" s="10">
        <v>-3.2519287126172298E-3</v>
      </c>
      <c r="S200" s="10">
        <v>0.53934632594391696</v>
      </c>
      <c r="T200" s="10">
        <v>1.69986193808295E-6</v>
      </c>
      <c r="U200" s="10">
        <v>1.04334645864512E-4</v>
      </c>
      <c r="V200" s="10">
        <v>1.0020880909848E-7</v>
      </c>
    </row>
    <row r="201" spans="1:22" x14ac:dyDescent="0.2">
      <c r="A201" s="2">
        <v>26</v>
      </c>
      <c r="B201" s="5" t="s">
        <v>576</v>
      </c>
      <c r="C201" s="6" t="s">
        <v>36</v>
      </c>
      <c r="D201" s="5" t="s">
        <v>577</v>
      </c>
      <c r="E201" s="5" t="s">
        <v>36</v>
      </c>
      <c r="F201" s="5" t="s">
        <v>578</v>
      </c>
      <c r="G201" s="5" t="s">
        <v>544</v>
      </c>
      <c r="H201" s="9">
        <v>-1.5581261849584999E-5</v>
      </c>
      <c r="I201" s="9">
        <v>3.9388931774490901E-5</v>
      </c>
      <c r="J201" s="9">
        <v>1.4613265211949999E-4</v>
      </c>
      <c r="K201" s="9">
        <v>-4.0176173187059101E-8</v>
      </c>
      <c r="L201" s="9">
        <v>3.0370133806764801E-4</v>
      </c>
      <c r="M201" s="9">
        <v>-2.1413599098452599E-2</v>
      </c>
      <c r="N201" s="9">
        <v>-1.1812793379319699E-6</v>
      </c>
      <c r="O201" s="9">
        <v>4.7765588985834999E-4</v>
      </c>
      <c r="P201" s="9">
        <v>-1.5744125147585101E-7</v>
      </c>
      <c r="Q201" s="9">
        <v>5.8269529126879103E-4</v>
      </c>
      <c r="R201" s="9">
        <v>-3.3251815882292999E-3</v>
      </c>
      <c r="S201" s="9">
        <v>1.1814906177194701E-3</v>
      </c>
      <c r="T201" s="9">
        <v>6.9962922081661004E-5</v>
      </c>
      <c r="U201" s="9">
        <v>9.1579264412432106E-5</v>
      </c>
      <c r="V201" s="9">
        <v>7.0213555455885297E-6</v>
      </c>
    </row>
    <row r="202" spans="1:22" x14ac:dyDescent="0.2">
      <c r="A202" s="2">
        <v>27</v>
      </c>
      <c r="B202" s="3" t="s">
        <v>579</v>
      </c>
      <c r="C202" s="4" t="s">
        <v>36</v>
      </c>
      <c r="D202" s="3" t="s">
        <v>580</v>
      </c>
      <c r="E202" s="3" t="s">
        <v>36</v>
      </c>
      <c r="F202" s="3" t="s">
        <v>581</v>
      </c>
      <c r="G202" s="3" t="s">
        <v>544</v>
      </c>
      <c r="H202" s="10">
        <v>1.5640296016777299E-5</v>
      </c>
      <c r="I202" s="10">
        <v>5.1823686681037103E-4</v>
      </c>
      <c r="J202" s="10">
        <v>2.21685203287374E-4</v>
      </c>
      <c r="K202" s="10">
        <v>8.0352272003593006E-8</v>
      </c>
      <c r="L202" s="10">
        <v>1.8025304281186799E-3</v>
      </c>
      <c r="M202" s="10">
        <v>-2.08805690643796E-2</v>
      </c>
      <c r="N202" s="10">
        <v>9.3380264988145905E-5</v>
      </c>
      <c r="O202" s="10">
        <v>8.3420273639591805E-5</v>
      </c>
      <c r="P202" s="10">
        <v>9.857203288081501E-7</v>
      </c>
      <c r="Q202" s="10">
        <v>3.00616741442862E-3</v>
      </c>
      <c r="R202" s="10">
        <v>-3.28345908778552E-3</v>
      </c>
      <c r="S202" s="10">
        <v>6.1054667699191097E-3</v>
      </c>
      <c r="T202" s="10">
        <v>2.22147367372498E-4</v>
      </c>
      <c r="U202" s="10">
        <v>1.53930626876754E-4</v>
      </c>
      <c r="V202" s="10">
        <v>2.6516071506542801E-5</v>
      </c>
    </row>
    <row r="203" spans="1:22" x14ac:dyDescent="0.2">
      <c r="A203" s="2">
        <v>28</v>
      </c>
      <c r="B203" s="5" t="s">
        <v>582</v>
      </c>
      <c r="C203" s="6" t="s">
        <v>36</v>
      </c>
      <c r="D203" s="5" t="s">
        <v>583</v>
      </c>
      <c r="E203" s="5" t="s">
        <v>36</v>
      </c>
      <c r="F203" s="5" t="s">
        <v>584</v>
      </c>
      <c r="G203" s="5" t="s">
        <v>544</v>
      </c>
      <c r="H203" s="9">
        <v>-9.8310840102461402E-6</v>
      </c>
      <c r="I203" s="9">
        <v>5.6552046148929401E-5</v>
      </c>
      <c r="J203" s="9">
        <v>1.6777285719612499E-4</v>
      </c>
      <c r="K203" s="9">
        <v>4.0176085692313399E-8</v>
      </c>
      <c r="L203" s="9">
        <v>1.25295566905767E-4</v>
      </c>
      <c r="M203" s="9">
        <v>-1.3431580830192E-2</v>
      </c>
      <c r="N203" s="9">
        <v>9.1608858893616E-5</v>
      </c>
      <c r="O203" s="9">
        <v>4.28689519358594E-4</v>
      </c>
      <c r="P203" s="9">
        <v>1.69078567984537E-6</v>
      </c>
      <c r="Q203" s="9">
        <v>1.46516923524847E-2</v>
      </c>
      <c r="R203" s="9">
        <v>-2.9183548337328499E-3</v>
      </c>
      <c r="S203" s="9">
        <v>5.8410224501280099E-3</v>
      </c>
      <c r="T203" s="9">
        <v>3.8456305882308703E-6</v>
      </c>
      <c r="U203" s="9">
        <v>7.4936095303829704E-5</v>
      </c>
      <c r="V203" s="9">
        <v>1.36952267655066E-6</v>
      </c>
    </row>
    <row r="204" spans="1:22" x14ac:dyDescent="0.2">
      <c r="A204" s="2">
        <v>29</v>
      </c>
      <c r="B204" s="3" t="s">
        <v>585</v>
      </c>
      <c r="C204" s="4" t="s">
        <v>36</v>
      </c>
      <c r="D204" s="3" t="s">
        <v>586</v>
      </c>
      <c r="E204" s="3" t="s">
        <v>36</v>
      </c>
      <c r="F204" s="3" t="s">
        <v>587</v>
      </c>
      <c r="G204" s="3" t="s">
        <v>544</v>
      </c>
      <c r="H204" s="10">
        <v>-7.3481278304712099E-6</v>
      </c>
      <c r="I204" s="10">
        <v>4.7000071681865298E-4</v>
      </c>
      <c r="J204" s="10">
        <v>2.1417842299204201E-4</v>
      </c>
      <c r="K204" s="10">
        <v>2.4012269134204699E-5</v>
      </c>
      <c r="L204" s="10">
        <v>3.7359854718133298E-5</v>
      </c>
      <c r="M204" s="10">
        <v>-2.12516419599393E-2</v>
      </c>
      <c r="N204" s="10">
        <v>2.3860871504588499E-4</v>
      </c>
      <c r="O204" s="10">
        <v>8.1518089524595396E-4</v>
      </c>
      <c r="P204" s="10">
        <v>1.8961446668683801E-6</v>
      </c>
      <c r="Q204" s="10">
        <v>3.7816325278060198E-2</v>
      </c>
      <c r="R204" s="10">
        <v>4.9990380371840197E-3</v>
      </c>
      <c r="S204" s="10">
        <v>1.91992880065344E-3</v>
      </c>
      <c r="T204" s="10">
        <v>4.6660747915294899E-5</v>
      </c>
      <c r="U204" s="10">
        <v>5.7306885962171402E-4</v>
      </c>
      <c r="V204" s="10">
        <v>8.0194582883463106E-5</v>
      </c>
    </row>
    <row r="205" spans="1:22" x14ac:dyDescent="0.2">
      <c r="A205" s="2">
        <v>30</v>
      </c>
      <c r="B205" s="5" t="s">
        <v>588</v>
      </c>
      <c r="C205" s="6" t="s">
        <v>36</v>
      </c>
      <c r="D205" s="5" t="s">
        <v>589</v>
      </c>
      <c r="E205" s="5" t="s">
        <v>36</v>
      </c>
      <c r="F205" s="5" t="s">
        <v>590</v>
      </c>
      <c r="G205" s="5" t="s">
        <v>544</v>
      </c>
      <c r="H205" s="9">
        <v>6.5223879357065905E-5</v>
      </c>
      <c r="I205" s="9">
        <v>1.9935326259219599E-4</v>
      </c>
      <c r="J205" s="9">
        <v>8.3605873050922501E-5</v>
      </c>
      <c r="K205" s="9">
        <v>6.1603418306335301E-7</v>
      </c>
      <c r="L205" s="9">
        <v>2.90437425958445E-4</v>
      </c>
      <c r="M205" s="9">
        <v>-1.7133589687186999E-2</v>
      </c>
      <c r="N205" s="9">
        <v>3.7887356657329902E-4</v>
      </c>
      <c r="O205" s="9">
        <v>3.2873857260784999E-4</v>
      </c>
      <c r="P205" s="9">
        <v>5.7637572160745198E-6</v>
      </c>
      <c r="Q205" s="9">
        <v>4.8430323704285201E-5</v>
      </c>
      <c r="R205" s="9">
        <v>-2.7238417446335799E-3</v>
      </c>
      <c r="S205" s="9">
        <v>7.6155221097497894E-2</v>
      </c>
      <c r="T205" s="9">
        <v>2.69752167356434E-4</v>
      </c>
      <c r="U205" s="9">
        <v>1.46107404949195E-4</v>
      </c>
      <c r="V205" s="9">
        <v>7.5825340262089599E-6</v>
      </c>
    </row>
    <row r="206" spans="1:22" x14ac:dyDescent="0.2">
      <c r="A206" s="2">
        <v>31</v>
      </c>
      <c r="B206" s="3" t="s">
        <v>591</v>
      </c>
      <c r="C206" s="4" t="s">
        <v>36</v>
      </c>
      <c r="D206" s="3" t="s">
        <v>592</v>
      </c>
      <c r="E206" s="3" t="s">
        <v>36</v>
      </c>
      <c r="F206" s="3" t="s">
        <v>593</v>
      </c>
      <c r="G206" s="3" t="s">
        <v>544</v>
      </c>
      <c r="H206" s="10">
        <v>-3.1117293040595699E-6</v>
      </c>
      <c r="I206" s="10">
        <v>1.15637224379128E-3</v>
      </c>
      <c r="J206" s="10">
        <v>6.2033550446402499E-4</v>
      </c>
      <c r="K206" s="10">
        <v>-1.20528371445085E-7</v>
      </c>
      <c r="L206" s="10">
        <v>3.8207929113323599E-5</v>
      </c>
      <c r="M206" s="10">
        <v>-2.1804343840857499E-2</v>
      </c>
      <c r="N206" s="10">
        <v>1.9967490594077</v>
      </c>
      <c r="O206" s="10">
        <v>5.10542074058151E-4</v>
      </c>
      <c r="P206" s="10">
        <v>1.5491124856030199E-5</v>
      </c>
      <c r="Q206" s="10">
        <v>-5.5114184573089797E-4</v>
      </c>
      <c r="R206" s="10">
        <v>4.0231512080286802E-3</v>
      </c>
      <c r="S206" s="10">
        <v>0.105862956968369</v>
      </c>
      <c r="T206" s="10">
        <v>4.7408599344196797E-3</v>
      </c>
      <c r="U206" s="10">
        <v>1.28466475322644E-5</v>
      </c>
      <c r="V206" s="10">
        <v>1.0271295709655099E-4</v>
      </c>
    </row>
    <row r="207" spans="1:22" x14ac:dyDescent="0.2">
      <c r="A207" s="2">
        <v>32</v>
      </c>
      <c r="B207" s="5" t="s">
        <v>594</v>
      </c>
      <c r="C207" s="6" t="s">
        <v>36</v>
      </c>
      <c r="D207" s="5" t="s">
        <v>595</v>
      </c>
      <c r="E207" s="5" t="s">
        <v>36</v>
      </c>
      <c r="F207" s="5" t="s">
        <v>596</v>
      </c>
      <c r="G207" s="5" t="s">
        <v>544</v>
      </c>
      <c r="H207" s="9">
        <v>2.53919957184571E-5</v>
      </c>
      <c r="I207" s="9">
        <v>1.7562405629820599E-4</v>
      </c>
      <c r="J207" s="9">
        <v>2.36228007391646E-4</v>
      </c>
      <c r="K207" s="9">
        <v>1.8481039347336301E-6</v>
      </c>
      <c r="L207" s="9">
        <v>5.3682155093657899E-5</v>
      </c>
      <c r="M207" s="9">
        <v>-2.0653744600164899E-2</v>
      </c>
      <c r="N207" s="9">
        <v>8.6224063610738997E-4</v>
      </c>
      <c r="O207" s="9">
        <v>6.6342258047954301E-4</v>
      </c>
      <c r="P207" s="9">
        <v>6.7152637173918699E-6</v>
      </c>
      <c r="Q207" s="9">
        <v>1.26117078629915E-4</v>
      </c>
      <c r="R207" s="9">
        <v>1.3294462370289401E-3</v>
      </c>
      <c r="S207" s="9">
        <v>3.4839025913389401E-2</v>
      </c>
      <c r="T207" s="9">
        <v>2.2408685377111998E-3</v>
      </c>
      <c r="U207" s="9">
        <v>5.3344379290353101E-4</v>
      </c>
      <c r="V207" s="9">
        <v>8.9520808045967208E-6</v>
      </c>
    </row>
    <row r="208" spans="1:22" x14ac:dyDescent="0.2">
      <c r="A208" s="2">
        <v>33</v>
      </c>
      <c r="B208" s="3" t="s">
        <v>597</v>
      </c>
      <c r="C208" s="4" t="s">
        <v>36</v>
      </c>
      <c r="D208" s="3" t="s">
        <v>598</v>
      </c>
      <c r="E208" s="3" t="s">
        <v>36</v>
      </c>
      <c r="F208" s="3" t="s">
        <v>599</v>
      </c>
      <c r="G208" s="3" t="s">
        <v>544</v>
      </c>
      <c r="H208" s="10">
        <v>2.3194787619248199E-4</v>
      </c>
      <c r="I208" s="10">
        <v>1.85407497952054E-4</v>
      </c>
      <c r="J208" s="10">
        <v>1.8539385842058801E-4</v>
      </c>
      <c r="K208" s="10">
        <v>2.6382366037990899E-6</v>
      </c>
      <c r="L208" s="10">
        <v>3.1302755225775499E-5</v>
      </c>
      <c r="M208" s="10">
        <v>-2.1879530005790002E-2</v>
      </c>
      <c r="N208" s="10">
        <v>4.8092981779271598E-4</v>
      </c>
      <c r="O208" s="10">
        <v>9.0174277401042897E-4</v>
      </c>
      <c r="P208" s="10">
        <v>8.2280946303477302E-6</v>
      </c>
      <c r="Q208" s="10">
        <v>4.9072880244861695E-4</v>
      </c>
      <c r="R208" s="10">
        <v>1.05527397389835E-3</v>
      </c>
      <c r="S208" s="10">
        <v>1.26624753345204E-2</v>
      </c>
      <c r="T208" s="10">
        <v>3.6862105356545599E-3</v>
      </c>
      <c r="U208" s="10">
        <v>4.76344270535894E-4</v>
      </c>
      <c r="V208" s="10">
        <v>1.3762232111791499E-5</v>
      </c>
    </row>
    <row r="209" spans="1:22" x14ac:dyDescent="0.2">
      <c r="A209" s="2">
        <v>34</v>
      </c>
      <c r="B209" s="5" t="s">
        <v>600</v>
      </c>
      <c r="C209" s="6" t="s">
        <v>36</v>
      </c>
      <c r="D209" s="5" t="s">
        <v>601</v>
      </c>
      <c r="E209" s="5" t="s">
        <v>36</v>
      </c>
      <c r="F209" s="5" t="s">
        <v>602</v>
      </c>
      <c r="G209" s="5" t="s">
        <v>544</v>
      </c>
      <c r="H209" s="9">
        <v>1.2357511222730001E-3</v>
      </c>
      <c r="I209" s="9">
        <v>1.74808775064462E-4</v>
      </c>
      <c r="J209" s="9">
        <v>3.3052740018865403E-4</v>
      </c>
      <c r="K209" s="9">
        <v>1.8748859321919E-7</v>
      </c>
      <c r="L209" s="9">
        <v>1.2358685560054101E-4</v>
      </c>
      <c r="M209" s="9">
        <v>-1.3742080550186501E-2</v>
      </c>
      <c r="N209" s="9">
        <v>1.70355095549262E-3</v>
      </c>
      <c r="O209" s="9">
        <v>3.1255197019442499E-3</v>
      </c>
      <c r="P209" s="9">
        <v>2.9339819522958201E-5</v>
      </c>
      <c r="Q209" s="9">
        <v>9.9988107242673693E-2</v>
      </c>
      <c r="R209" s="9">
        <v>6.6256867656336003E-3</v>
      </c>
      <c r="S209" s="9">
        <v>0.20037400713238601</v>
      </c>
      <c r="T209" s="9">
        <v>6.4328573051299499E-5</v>
      </c>
      <c r="U209" s="9">
        <v>8.0193625278109301E-5</v>
      </c>
      <c r="V209" s="9">
        <v>5.7356675278503597E-5</v>
      </c>
    </row>
    <row r="210" spans="1:22" x14ac:dyDescent="0.2">
      <c r="A210" s="2">
        <v>35</v>
      </c>
      <c r="B210" s="3" t="s">
        <v>603</v>
      </c>
      <c r="C210" s="4" t="s">
        <v>36</v>
      </c>
      <c r="D210" s="3" t="s">
        <v>604</v>
      </c>
      <c r="E210" s="3" t="s">
        <v>36</v>
      </c>
      <c r="F210" s="3" t="s">
        <v>605</v>
      </c>
      <c r="G210" s="3" t="s">
        <v>544</v>
      </c>
      <c r="H210" s="10">
        <v>1.31173083944815E-3</v>
      </c>
      <c r="I210" s="10">
        <v>6.3900261403473902E-4</v>
      </c>
      <c r="J210" s="10">
        <v>2.20086090576077E-4</v>
      </c>
      <c r="K210" s="10">
        <v>1.1918926722862801E-6</v>
      </c>
      <c r="L210" s="10">
        <v>2.2781082720796101E-4</v>
      </c>
      <c r="M210" s="10">
        <v>-2.1612153340671399E-2</v>
      </c>
      <c r="N210" s="10">
        <v>7.1598403671215803E-3</v>
      </c>
      <c r="O210" s="10">
        <v>1.6961604435606699E-3</v>
      </c>
      <c r="P210" s="10">
        <v>1.8598999851239601E-5</v>
      </c>
      <c r="Q210" s="10">
        <v>9.52450513631041E-2</v>
      </c>
      <c r="R210" s="10">
        <v>2.9520425957273298E-2</v>
      </c>
      <c r="S210" s="10">
        <v>5.7228625972096103E-2</v>
      </c>
      <c r="T210" s="10">
        <v>1.15186903537734E-3</v>
      </c>
      <c r="U210" s="10">
        <v>1.39124075598296E-3</v>
      </c>
      <c r="V210" s="10">
        <v>1.6101900043460001E-4</v>
      </c>
    </row>
    <row r="211" spans="1:22" x14ac:dyDescent="0.2">
      <c r="A211" s="2">
        <v>36</v>
      </c>
      <c r="B211" s="5" t="s">
        <v>606</v>
      </c>
      <c r="C211" s="6" t="s">
        <v>36</v>
      </c>
      <c r="D211" s="5" t="s">
        <v>607</v>
      </c>
      <c r="E211" s="5" t="s">
        <v>36</v>
      </c>
      <c r="F211" s="5" t="s">
        <v>608</v>
      </c>
      <c r="G211" s="5" t="s">
        <v>544</v>
      </c>
      <c r="H211" s="9">
        <v>4.2482715202115702E-5</v>
      </c>
      <c r="I211" s="9">
        <v>4.3219344941974099E-4</v>
      </c>
      <c r="J211" s="9">
        <v>2.7213356304740599E-4</v>
      </c>
      <c r="K211" s="9">
        <v>-2.6784086959751798E-7</v>
      </c>
      <c r="L211" s="9">
        <v>-7.9086229247762901E-6</v>
      </c>
      <c r="M211" s="9">
        <v>-2.20913476212115E-2</v>
      </c>
      <c r="N211" s="9">
        <v>0.66191969147530405</v>
      </c>
      <c r="O211" s="9">
        <v>8.2441800606232899E-5</v>
      </c>
      <c r="P211" s="9">
        <v>2.4369237374367801E-6</v>
      </c>
      <c r="Q211" s="9">
        <v>-4.9990437317149698E-4</v>
      </c>
      <c r="R211" s="9">
        <v>1.5471198224829999E-3</v>
      </c>
      <c r="S211" s="9">
        <v>1.30418635598282</v>
      </c>
      <c r="T211" s="9">
        <v>3.02814539442126E-4</v>
      </c>
      <c r="U211" s="9">
        <v>9.9413521209328306E-5</v>
      </c>
      <c r="V211" s="9">
        <v>4.4225721763683997E-6</v>
      </c>
    </row>
    <row r="212" spans="1:22" x14ac:dyDescent="0.2">
      <c r="A212" s="2">
        <v>37</v>
      </c>
      <c r="B212" s="3" t="s">
        <v>609</v>
      </c>
      <c r="C212" s="4" t="s">
        <v>36</v>
      </c>
      <c r="D212" s="3" t="s">
        <v>610</v>
      </c>
      <c r="E212" s="3" t="s">
        <v>36</v>
      </c>
      <c r="F212" s="3" t="s">
        <v>611</v>
      </c>
      <c r="G212" s="3" t="s">
        <v>544</v>
      </c>
      <c r="H212" s="10">
        <v>1.7870278348917901E-4</v>
      </c>
      <c r="I212" s="10">
        <v>3.9215520587357599E-4</v>
      </c>
      <c r="J212" s="10">
        <v>2.8378255192563898E-4</v>
      </c>
      <c r="K212" s="10">
        <v>3.0399991987459099E-6</v>
      </c>
      <c r="L212" s="10">
        <v>3.9321325245333802E-4</v>
      </c>
      <c r="M212" s="10">
        <v>-2.0260665478097298E-2</v>
      </c>
      <c r="N212" s="10">
        <v>2.19715964792222E-3</v>
      </c>
      <c r="O212" s="10">
        <v>1.3754211039419099E-3</v>
      </c>
      <c r="P212" s="10">
        <v>8.9879346177194093E-6</v>
      </c>
      <c r="Q212" s="10">
        <v>8.7286642307901705E-4</v>
      </c>
      <c r="R212" s="10">
        <v>1.630665560646E-2</v>
      </c>
      <c r="S212" s="10">
        <v>3.5574503515902703E-2</v>
      </c>
      <c r="T212" s="10">
        <v>1.9104281991874701E-2</v>
      </c>
      <c r="U212" s="10">
        <v>4.2301118899808101E-4</v>
      </c>
      <c r="V212" s="10">
        <v>4.4187684398820401E-5</v>
      </c>
    </row>
    <row r="213" spans="1:22" x14ac:dyDescent="0.2">
      <c r="A213" s="2">
        <v>11</v>
      </c>
      <c r="B213" s="3" t="s">
        <v>612</v>
      </c>
      <c r="C213" s="4" t="s">
        <v>27</v>
      </c>
      <c r="D213" s="3" t="s">
        <v>613</v>
      </c>
      <c r="E213" s="3" t="s">
        <v>36</v>
      </c>
      <c r="F213" s="3" t="s">
        <v>614</v>
      </c>
      <c r="G213" s="3" t="s">
        <v>615</v>
      </c>
      <c r="H213" s="10">
        <v>5.8985557292193999E-5</v>
      </c>
      <c r="I213" s="10">
        <v>1.43491037313478E-4</v>
      </c>
      <c r="J213" s="10">
        <v>6.6591382041382796E-5</v>
      </c>
      <c r="K213" s="10">
        <v>1.26051513189278E-5</v>
      </c>
      <c r="L213" s="10">
        <v>6.8835519363733905E-5</v>
      </c>
      <c r="M213" s="10">
        <v>8.7945667284713407E-3</v>
      </c>
      <c r="N213" s="10">
        <v>6.81166251982838E-4</v>
      </c>
      <c r="O213" s="10">
        <v>2.20585978223087E-3</v>
      </c>
      <c r="P213" s="10">
        <v>1.7813592392812302E-5</v>
      </c>
      <c r="Q213" s="10">
        <v>8.7555360944703994E-2</v>
      </c>
      <c r="R213" s="10">
        <v>-1.7372955559579401E-3</v>
      </c>
      <c r="S213" s="10">
        <v>1.1724621201469399E-3</v>
      </c>
      <c r="T213" s="10">
        <v>8.5297292880725498E-5</v>
      </c>
      <c r="U213" s="10">
        <v>1.11840609268171E-4</v>
      </c>
      <c r="V213" s="10">
        <v>2.4359753388153399E-5</v>
      </c>
    </row>
    <row r="214" spans="1:22" x14ac:dyDescent="0.2">
      <c r="A214" s="2">
        <v>12</v>
      </c>
      <c r="B214" s="5" t="s">
        <v>616</v>
      </c>
      <c r="C214" s="6" t="s">
        <v>27</v>
      </c>
      <c r="D214" s="5" t="s">
        <v>617</v>
      </c>
      <c r="E214" s="5" t="s">
        <v>36</v>
      </c>
      <c r="F214" s="5" t="s">
        <v>618</v>
      </c>
      <c r="G214" s="5" t="s">
        <v>615</v>
      </c>
      <c r="H214" s="9">
        <v>3.1524609126994299E-5</v>
      </c>
      <c r="I214" s="9">
        <v>1.35642048974128E-4</v>
      </c>
      <c r="J214" s="9">
        <v>8.9102058740308897E-5</v>
      </c>
      <c r="K214" s="9">
        <v>6.3163558381821099E-6</v>
      </c>
      <c r="L214" s="9">
        <v>4.3201253200306501E-5</v>
      </c>
      <c r="M214" s="9">
        <v>-1.0237532905835E-2</v>
      </c>
      <c r="N214" s="9">
        <v>2.7443102918154601E-3</v>
      </c>
      <c r="O214" s="9">
        <v>1.87338601466114E-3</v>
      </c>
      <c r="P214" s="9">
        <v>3.3437727814205302E-6</v>
      </c>
      <c r="Q214" s="9">
        <v>3.1240620187383002E-2</v>
      </c>
      <c r="R214" s="9">
        <v>-1.13549714275233E-3</v>
      </c>
      <c r="S214" s="9">
        <v>1.0839924991585799E-3</v>
      </c>
      <c r="T214" s="9">
        <v>4.8388590224839799E-5</v>
      </c>
      <c r="U214" s="9">
        <v>1.48959724015668E-4</v>
      </c>
      <c r="V214" s="9">
        <v>5.2496681678297997E-5</v>
      </c>
    </row>
    <row r="215" spans="1:22" x14ac:dyDescent="0.2">
      <c r="A215" s="2">
        <v>13</v>
      </c>
      <c r="B215" s="3" t="s">
        <v>619</v>
      </c>
      <c r="C215" s="4" t="s">
        <v>27</v>
      </c>
      <c r="D215" s="3" t="s">
        <v>620</v>
      </c>
      <c r="E215" s="3" t="s">
        <v>36</v>
      </c>
      <c r="F215" s="3" t="s">
        <v>621</v>
      </c>
      <c r="G215" s="3" t="s">
        <v>615</v>
      </c>
      <c r="H215" s="10">
        <v>-1.84099112270149E-6</v>
      </c>
      <c r="I215" s="10">
        <v>3.0058464034584299E-6</v>
      </c>
      <c r="J215" s="10">
        <v>8.47461535871503E-5</v>
      </c>
      <c r="K215" s="10">
        <v>4.7165780854526602E-6</v>
      </c>
      <c r="L215" s="10">
        <v>1.11912686411905E-4</v>
      </c>
      <c r="M215" s="10">
        <v>-1.07486133536875E-2</v>
      </c>
      <c r="N215" s="10">
        <v>2.2346990651746199E-4</v>
      </c>
      <c r="O215" s="10">
        <v>3.4436217423082998E-4</v>
      </c>
      <c r="P215" s="10">
        <v>5.4119418009473003E-6</v>
      </c>
      <c r="Q215" s="10">
        <v>4.5108520590732303E-2</v>
      </c>
      <c r="R215" s="10">
        <v>-1.94024519178223E-3</v>
      </c>
      <c r="S215" s="10">
        <v>8.5455198395611998E-4</v>
      </c>
      <c r="T215" s="10">
        <v>7.0022575941585901E-5</v>
      </c>
      <c r="U215" s="10">
        <v>4.9741128978811101E-5</v>
      </c>
      <c r="V215" s="10">
        <v>7.5775549334715602E-6</v>
      </c>
    </row>
    <row r="216" spans="1:22" x14ac:dyDescent="0.2">
      <c r="A216" s="2">
        <v>14</v>
      </c>
      <c r="B216" s="5" t="s">
        <v>622</v>
      </c>
      <c r="C216" s="6" t="s">
        <v>27</v>
      </c>
      <c r="D216" s="5" t="s">
        <v>623</v>
      </c>
      <c r="E216" s="5" t="s">
        <v>36</v>
      </c>
      <c r="F216" s="5" t="s">
        <v>624</v>
      </c>
      <c r="G216" s="5" t="s">
        <v>615</v>
      </c>
      <c r="H216" s="9">
        <v>3.3189613371981702E-5</v>
      </c>
      <c r="I216" s="9">
        <v>7.0679973904332904E-5</v>
      </c>
      <c r="J216" s="9">
        <v>5.8687468934610702E-5</v>
      </c>
      <c r="K216" s="9">
        <v>5.2682252982430501E-6</v>
      </c>
      <c r="L216" s="9">
        <v>6.6184952797269199E-5</v>
      </c>
      <c r="M216" s="9">
        <v>-2.01285522108452E-2</v>
      </c>
      <c r="N216" s="9">
        <v>3.7026432406587801E-4</v>
      </c>
      <c r="O216" s="9">
        <v>5.2480839212936802E-4</v>
      </c>
      <c r="P216" s="9">
        <v>1.4364116603555099E-5</v>
      </c>
      <c r="Q216" s="9">
        <v>4.0315592401072202E-3</v>
      </c>
      <c r="R216" s="9">
        <v>-1.21505336067726E-3</v>
      </c>
      <c r="S216" s="9">
        <v>5.8593194237704102E-3</v>
      </c>
      <c r="T216" s="9">
        <v>4.8725774362639402E-4</v>
      </c>
      <c r="U216" s="9">
        <v>1.13709520186332E-4</v>
      </c>
      <c r="V216" s="9">
        <v>1.24441305936986E-5</v>
      </c>
    </row>
    <row r="217" spans="1:22" x14ac:dyDescent="0.2">
      <c r="A217" s="2">
        <v>15</v>
      </c>
      <c r="B217" s="3" t="s">
        <v>625</v>
      </c>
      <c r="C217" s="4" t="s">
        <v>27</v>
      </c>
      <c r="D217" s="3" t="s">
        <v>626</v>
      </c>
      <c r="E217" s="3" t="s">
        <v>36</v>
      </c>
      <c r="F217" s="3" t="s">
        <v>627</v>
      </c>
      <c r="G217" s="3" t="s">
        <v>615</v>
      </c>
      <c r="H217" s="10">
        <v>1.0781893007922701E-5</v>
      </c>
      <c r="I217" s="10">
        <v>2.2794453805297199E-5</v>
      </c>
      <c r="J217" s="10">
        <v>9.1275757565331602E-5</v>
      </c>
      <c r="K217" s="10">
        <v>1.7376851698686901E-6</v>
      </c>
      <c r="L217" s="10">
        <v>3.8410177211978097E-5</v>
      </c>
      <c r="M217" s="10">
        <v>-2.00990959638561E-2</v>
      </c>
      <c r="N217" s="10">
        <v>7.5103947546114995E-4</v>
      </c>
      <c r="O217" s="10">
        <v>3.78839309064333E-4</v>
      </c>
      <c r="P217" s="10">
        <v>1.2718536419105499E-5</v>
      </c>
      <c r="Q217" s="10">
        <v>8.9930079770051408E-3</v>
      </c>
      <c r="R217" s="10">
        <v>-1.90914321856249E-3</v>
      </c>
      <c r="S217" s="10">
        <v>5.1406609590426301E-3</v>
      </c>
      <c r="T217" s="10">
        <v>1.23795727685539E-4</v>
      </c>
      <c r="U217" s="10">
        <v>3.3753049134059099E-5</v>
      </c>
      <c r="V217" s="10">
        <v>2.5879501251197701E-5</v>
      </c>
    </row>
    <row r="218" spans="1:22" x14ac:dyDescent="0.2">
      <c r="A218" s="2">
        <v>17</v>
      </c>
      <c r="B218" s="3" t="s">
        <v>628</v>
      </c>
      <c r="C218" s="4" t="s">
        <v>27</v>
      </c>
      <c r="D218" s="3" t="s">
        <v>629</v>
      </c>
      <c r="E218" s="3" t="s">
        <v>36</v>
      </c>
      <c r="F218" s="3" t="s">
        <v>630</v>
      </c>
      <c r="G218" s="3" t="s">
        <v>615</v>
      </c>
      <c r="H218" s="10">
        <v>4.38360553768474E-5</v>
      </c>
      <c r="I218" s="10">
        <v>2.0456501464582998E-5</v>
      </c>
      <c r="J218" s="10">
        <v>1.17075527559039E-5</v>
      </c>
      <c r="K218" s="10">
        <v>1.0481273451635701E-6</v>
      </c>
      <c r="L218" s="10">
        <v>2.6963987774449399E-5</v>
      </c>
      <c r="M218" s="10">
        <v>-2.1700952588131001E-2</v>
      </c>
      <c r="N218" s="10">
        <v>1.40635498516037E-4</v>
      </c>
      <c r="O218" s="10">
        <v>8.9621604227194996E-4</v>
      </c>
      <c r="P218" s="10">
        <v>3.4117051699878601E-6</v>
      </c>
      <c r="Q218" s="10">
        <v>2.2130506894761401E-3</v>
      </c>
      <c r="R218" s="10">
        <v>3.5485039664527001E-3</v>
      </c>
      <c r="S218" s="10">
        <v>1.59536382479509E-4</v>
      </c>
      <c r="T218" s="10">
        <v>8.5656244470200195E-4</v>
      </c>
      <c r="U218" s="10">
        <v>3.1767537901234103E-5</v>
      </c>
      <c r="V218" s="10">
        <v>8.0595183999501999E-6</v>
      </c>
    </row>
    <row r="219" spans="1:22" x14ac:dyDescent="0.2">
      <c r="A219" s="2">
        <v>18</v>
      </c>
      <c r="B219" s="5" t="s">
        <v>631</v>
      </c>
      <c r="C219" s="6" t="s">
        <v>27</v>
      </c>
      <c r="D219" s="5" t="s">
        <v>632</v>
      </c>
      <c r="E219" s="5" t="s">
        <v>36</v>
      </c>
      <c r="F219" s="5" t="s">
        <v>633</v>
      </c>
      <c r="G219" s="5" t="s">
        <v>615</v>
      </c>
      <c r="H219" s="9">
        <v>1.30473696855879E-5</v>
      </c>
      <c r="I219" s="9">
        <v>4.4874291314560901E-4</v>
      </c>
      <c r="J219" s="9">
        <v>2.1859172198633101E-4</v>
      </c>
      <c r="K219" s="9">
        <v>5.9882163883626003E-5</v>
      </c>
      <c r="L219" s="9">
        <v>4.03338274531731E-5</v>
      </c>
      <c r="M219" s="9">
        <v>-2.20016432698792E-2</v>
      </c>
      <c r="N219" s="9">
        <v>1.7184537992475301E-4</v>
      </c>
      <c r="O219" s="9">
        <v>1.9211917999428999E-3</v>
      </c>
      <c r="P219" s="9">
        <v>2.43046011933263E-6</v>
      </c>
      <c r="Q219" s="9">
        <v>6.0893857281199198E-2</v>
      </c>
      <c r="R219" s="9">
        <v>1.0015835340830601E-2</v>
      </c>
      <c r="S219" s="9">
        <v>3.0623537670326198E-4</v>
      </c>
      <c r="T219" s="9">
        <v>9.8519394308592095E-5</v>
      </c>
      <c r="U219" s="9">
        <v>6.6630749294269696E-4</v>
      </c>
      <c r="V219" s="9">
        <v>9.4775828280462798E-5</v>
      </c>
    </row>
    <row r="220" spans="1:22" x14ac:dyDescent="0.2">
      <c r="A220" s="2">
        <v>19</v>
      </c>
      <c r="B220" s="3" t="s">
        <v>634</v>
      </c>
      <c r="C220" s="4" t="s">
        <v>27</v>
      </c>
      <c r="D220" s="3" t="s">
        <v>635</v>
      </c>
      <c r="E220" s="3" t="s">
        <v>36</v>
      </c>
      <c r="F220" s="3" t="s">
        <v>636</v>
      </c>
      <c r="G220" s="3" t="s">
        <v>615</v>
      </c>
      <c r="H220" s="10">
        <v>2.9327471257644401E-5</v>
      </c>
      <c r="I220" s="10">
        <v>4.6160340845512703E-4</v>
      </c>
      <c r="J220" s="10">
        <v>2.4971790156339598E-4</v>
      </c>
      <c r="K220" s="10">
        <v>6.3578318432620895E-5</v>
      </c>
      <c r="L220" s="10">
        <v>6.8477042865971205E-5</v>
      </c>
      <c r="M220" s="10">
        <v>-2.1631176446904599E-2</v>
      </c>
      <c r="N220" s="10">
        <v>1.5606888432827501E-4</v>
      </c>
      <c r="O220" s="10">
        <v>6.7258246725286001E-4</v>
      </c>
      <c r="P220" s="10">
        <v>2.4078160093009699E-6</v>
      </c>
      <c r="Q220" s="10">
        <v>5.0193503593208302E-2</v>
      </c>
      <c r="R220" s="10">
        <v>9.2204978685493308E-3</v>
      </c>
      <c r="S220" s="10">
        <v>7.0944736495367404E-4</v>
      </c>
      <c r="T220" s="10">
        <v>9.9736684654834707E-5</v>
      </c>
      <c r="U220" s="10">
        <v>6.7569720027617396E-4</v>
      </c>
      <c r="V220" s="10">
        <v>9.2640013113602402E-5</v>
      </c>
    </row>
    <row r="221" spans="1:22" x14ac:dyDescent="0.2">
      <c r="A221" s="2">
        <v>20</v>
      </c>
      <c r="B221" s="5" t="s">
        <v>637</v>
      </c>
      <c r="C221" s="6" t="s">
        <v>27</v>
      </c>
      <c r="D221" s="5" t="s">
        <v>638</v>
      </c>
      <c r="E221" s="5" t="s">
        <v>36</v>
      </c>
      <c r="F221" s="5" t="s">
        <v>639</v>
      </c>
      <c r="G221" s="5" t="s">
        <v>615</v>
      </c>
      <c r="H221" s="9">
        <v>3.7438150791923202E-5</v>
      </c>
      <c r="I221" s="9">
        <v>3.2807429154559201E-4</v>
      </c>
      <c r="J221" s="9">
        <v>1.39496649878407E-4</v>
      </c>
      <c r="K221" s="9">
        <v>8.5505129012036104E-7</v>
      </c>
      <c r="L221" s="9">
        <v>1.1122191831979699E-4</v>
      </c>
      <c r="M221" s="9">
        <v>-1.7434375525371099E-2</v>
      </c>
      <c r="N221" s="9">
        <v>2.4567657405779901E-3</v>
      </c>
      <c r="O221" s="9">
        <v>6.8748857486929701E-4</v>
      </c>
      <c r="P221" s="9">
        <v>2.5889687616901499E-6</v>
      </c>
      <c r="Q221" s="9">
        <v>8.1517898326144301E-3</v>
      </c>
      <c r="R221" s="9">
        <v>2.40747493106229E-4</v>
      </c>
      <c r="S221" s="9">
        <v>1.02925689291506E-2</v>
      </c>
      <c r="T221" s="9">
        <v>3.0318024121652799E-5</v>
      </c>
      <c r="U221" s="9">
        <v>7.03495931786452E-5</v>
      </c>
      <c r="V221" s="9">
        <v>6.2387503535801101E-6</v>
      </c>
    </row>
    <row r="222" spans="1:22" x14ac:dyDescent="0.2">
      <c r="A222" s="2">
        <v>21</v>
      </c>
      <c r="B222" s="3" t="s">
        <v>640</v>
      </c>
      <c r="C222" s="4" t="s">
        <v>27</v>
      </c>
      <c r="D222" s="3" t="s">
        <v>641</v>
      </c>
      <c r="E222" s="3" t="s">
        <v>36</v>
      </c>
      <c r="F222" s="3" t="s">
        <v>642</v>
      </c>
      <c r="G222" s="3" t="s">
        <v>615</v>
      </c>
      <c r="H222" s="10">
        <v>6.7504473498752496E-6</v>
      </c>
      <c r="I222" s="10">
        <v>3.9872113642741E-4</v>
      </c>
      <c r="J222" s="10">
        <v>2.05954823298289E-4</v>
      </c>
      <c r="K222" s="10">
        <v>5.8585751752763401E-5</v>
      </c>
      <c r="L222" s="10">
        <v>4.3569547388758299E-5</v>
      </c>
      <c r="M222" s="10">
        <v>-2.1078834399438098E-2</v>
      </c>
      <c r="N222" s="10">
        <v>2.2132967555798499E-4</v>
      </c>
      <c r="O222" s="10">
        <v>1.3297764770001199E-3</v>
      </c>
      <c r="P222" s="10">
        <v>2.5285845275665699E-6</v>
      </c>
      <c r="Q222" s="10">
        <v>5.1508918973279499E-2</v>
      </c>
      <c r="R222" s="10">
        <v>7.9613774883079396E-3</v>
      </c>
      <c r="S222" s="10">
        <v>1.44325904615153E-3</v>
      </c>
      <c r="T222" s="10">
        <v>6.5942224457363205E-5</v>
      </c>
      <c r="U222" s="10">
        <v>6.1252989384953703E-4</v>
      </c>
      <c r="V222" s="10">
        <v>8.9821286305438497E-5</v>
      </c>
    </row>
    <row r="223" spans="1:22" x14ac:dyDescent="0.2">
      <c r="A223" s="2">
        <v>22</v>
      </c>
      <c r="B223" s="5" t="s">
        <v>643</v>
      </c>
      <c r="C223" s="6" t="s">
        <v>27</v>
      </c>
      <c r="D223" s="5" t="s">
        <v>644</v>
      </c>
      <c r="E223" s="5" t="s">
        <v>36</v>
      </c>
      <c r="F223" s="5" t="s">
        <v>645</v>
      </c>
      <c r="G223" s="5" t="s">
        <v>615</v>
      </c>
      <c r="H223" s="9">
        <v>1.8365099052666302E-5</v>
      </c>
      <c r="I223" s="9">
        <v>4.7876476595738997E-4</v>
      </c>
      <c r="J223" s="9">
        <v>3.3069521724093302E-4</v>
      </c>
      <c r="K223" s="9">
        <v>1.4342848880499099E-5</v>
      </c>
      <c r="L223" s="9">
        <v>1.16580428269789E-4</v>
      </c>
      <c r="M223" s="9">
        <v>-2.0539692787688999E-2</v>
      </c>
      <c r="N223" s="9">
        <v>6.2490983880559198E-5</v>
      </c>
      <c r="O223" s="9">
        <v>1.28002557249848E-3</v>
      </c>
      <c r="P223" s="9">
        <v>3.6381467345613798E-6</v>
      </c>
      <c r="Q223" s="9">
        <v>1.2539737208889601E-2</v>
      </c>
      <c r="R223" s="9">
        <v>7.8199699313990702E-3</v>
      </c>
      <c r="S223" s="9">
        <v>3.4124145054285002E-3</v>
      </c>
      <c r="T223" s="9">
        <v>1.1412288343631E-5</v>
      </c>
      <c r="U223" s="9">
        <v>5.0545234861412898E-4</v>
      </c>
      <c r="V223" s="9">
        <v>8.4373426967575597E-4</v>
      </c>
    </row>
    <row r="224" spans="1:22" x14ac:dyDescent="0.2">
      <c r="A224" s="2">
        <v>23</v>
      </c>
      <c r="B224" s="3" t="s">
        <v>646</v>
      </c>
      <c r="C224" s="4" t="s">
        <v>27</v>
      </c>
      <c r="D224" s="3" t="s">
        <v>647</v>
      </c>
      <c r="E224" s="3" t="s">
        <v>36</v>
      </c>
      <c r="F224" s="3" t="s">
        <v>648</v>
      </c>
      <c r="G224" s="3" t="s">
        <v>615</v>
      </c>
      <c r="H224" s="10">
        <v>3.5589179240136901E-5</v>
      </c>
      <c r="I224" s="10">
        <v>4.8953763777605502E-4</v>
      </c>
      <c r="J224" s="10">
        <v>3.18004338438687E-4</v>
      </c>
      <c r="K224" s="10">
        <v>1.7928579791533901E-5</v>
      </c>
      <c r="L224" s="10">
        <v>1.34084582790907E-4</v>
      </c>
      <c r="M224" s="10">
        <v>-2.02549858557102E-2</v>
      </c>
      <c r="N224" s="10">
        <v>3.28825700018849E-5</v>
      </c>
      <c r="O224" s="10">
        <v>3.2410342843092999E-3</v>
      </c>
      <c r="P224" s="10">
        <v>5.1553071578599799E-6</v>
      </c>
      <c r="Q224" s="10">
        <v>1.33044709384931E-2</v>
      </c>
      <c r="R224" s="10">
        <v>7.9628323426558598E-3</v>
      </c>
      <c r="S224" s="10">
        <v>4.2710557705778699E-3</v>
      </c>
      <c r="T224" s="10">
        <v>2.3283381665673099E-5</v>
      </c>
      <c r="U224" s="10">
        <v>4.6596727383519298E-4</v>
      </c>
      <c r="V224" s="10">
        <v>8.6843025178272705E-4</v>
      </c>
    </row>
    <row r="225" spans="1:22" x14ac:dyDescent="0.2">
      <c r="A225" s="2">
        <v>24</v>
      </c>
      <c r="B225" s="5" t="s">
        <v>649</v>
      </c>
      <c r="C225" s="6" t="s">
        <v>27</v>
      </c>
      <c r="D225" s="5" t="s">
        <v>650</v>
      </c>
      <c r="E225" s="5" t="s">
        <v>36</v>
      </c>
      <c r="F225" s="5" t="s">
        <v>651</v>
      </c>
      <c r="G225" s="5" t="s">
        <v>615</v>
      </c>
      <c r="H225" s="9">
        <v>9.9233513294474406E-6</v>
      </c>
      <c r="I225" s="9">
        <v>1.5793658753955099E-4</v>
      </c>
      <c r="J225" s="9">
        <v>1.4025339778559801E-4</v>
      </c>
      <c r="K225" s="9">
        <v>3.7511955615386402E-6</v>
      </c>
      <c r="L225" s="9">
        <v>9.4759049933021495E-5</v>
      </c>
      <c r="M225" s="9">
        <v>-2.1090969471118399E-2</v>
      </c>
      <c r="N225" s="9">
        <v>2.1017623435376298E-6</v>
      </c>
      <c r="O225" s="9">
        <v>2.2339637614715501E-3</v>
      </c>
      <c r="P225" s="9">
        <v>1.85681006546764E-6</v>
      </c>
      <c r="Q225" s="9">
        <v>1.78117603825938E-2</v>
      </c>
      <c r="R225" s="9">
        <v>-5.8191747027735703E-4</v>
      </c>
      <c r="S225" s="9">
        <v>4.3524304066989003E-3</v>
      </c>
      <c r="T225" s="9">
        <v>1.74720464794362E-4</v>
      </c>
      <c r="U225" s="9">
        <v>1.449751793945E-4</v>
      </c>
      <c r="V225" s="9">
        <v>4.1122526834179598E-5</v>
      </c>
    </row>
    <row r="226" spans="1:22" x14ac:dyDescent="0.2">
      <c r="A226" s="2">
        <v>25</v>
      </c>
      <c r="B226" s="3" t="s">
        <v>652</v>
      </c>
      <c r="C226" s="4" t="s">
        <v>27</v>
      </c>
      <c r="D226" s="3" t="s">
        <v>653</v>
      </c>
      <c r="E226" s="3" t="s">
        <v>36</v>
      </c>
      <c r="F226" s="3" t="s">
        <v>654</v>
      </c>
      <c r="G226" s="3" t="s">
        <v>615</v>
      </c>
      <c r="H226" s="10">
        <v>1.5844961994046999E-5</v>
      </c>
      <c r="I226" s="10">
        <v>1.52175056104225E-4</v>
      </c>
      <c r="J226" s="10">
        <v>1.11663860261272E-4</v>
      </c>
      <c r="K226" s="10">
        <v>1.62735601872751E-6</v>
      </c>
      <c r="L226" s="10">
        <v>5.82887499086267E-5</v>
      </c>
      <c r="M226" s="10">
        <v>-2.1751652652470602E-2</v>
      </c>
      <c r="N226" s="10">
        <v>8.1877330250571995E-6</v>
      </c>
      <c r="O226" s="10">
        <v>1.2044294351694199E-3</v>
      </c>
      <c r="P226" s="10">
        <v>1.5397931967505201E-6</v>
      </c>
      <c r="Q226" s="10">
        <v>1.51755744208249E-2</v>
      </c>
      <c r="R226" s="10">
        <v>-1.0059636612170901E-3</v>
      </c>
      <c r="S226" s="10">
        <v>4.8671047423472902E-4</v>
      </c>
      <c r="T226" s="10">
        <v>2.6523436148901402E-6</v>
      </c>
      <c r="U226" s="10">
        <v>1.38420838950429E-4</v>
      </c>
      <c r="V226" s="10">
        <v>4.1075665221437697E-5</v>
      </c>
    </row>
    <row r="227" spans="1:22" x14ac:dyDescent="0.2">
      <c r="A227" s="2">
        <v>26</v>
      </c>
      <c r="B227" s="5" t="s">
        <v>655</v>
      </c>
      <c r="C227" s="6" t="s">
        <v>27</v>
      </c>
      <c r="D227" s="5" t="s">
        <v>656</v>
      </c>
      <c r="E227" s="5" t="s">
        <v>36</v>
      </c>
      <c r="F227" s="5" t="s">
        <v>657</v>
      </c>
      <c r="G227" s="5" t="s">
        <v>615</v>
      </c>
      <c r="H227" s="9">
        <v>-5.6763363476104998E-6</v>
      </c>
      <c r="I227" s="9">
        <v>1.5313531152042701E-4</v>
      </c>
      <c r="J227" s="9">
        <v>1.3096937339501799E-4</v>
      </c>
      <c r="K227" s="9">
        <v>2.9788899177487002E-6</v>
      </c>
      <c r="L227" s="9">
        <v>5.9712718063220002E-5</v>
      </c>
      <c r="M227" s="9">
        <v>-2.3071043053910001E-2</v>
      </c>
      <c r="N227" s="9">
        <v>-1.7831404499184499E-5</v>
      </c>
      <c r="O227" s="9">
        <v>7.9512980046965399E-4</v>
      </c>
      <c r="P227" s="9">
        <v>1.50205313782331E-6</v>
      </c>
      <c r="Q227" s="9">
        <v>1.56647735942755E-2</v>
      </c>
      <c r="R227" s="9">
        <v>-1.20411232435181E-3</v>
      </c>
      <c r="S227" s="9">
        <v>8.1711389025525098E-4</v>
      </c>
      <c r="T227" s="9">
        <v>1.5345727910929199E-6</v>
      </c>
      <c r="U227" s="9">
        <v>1.38875101648631E-4</v>
      </c>
      <c r="V227" s="9">
        <v>4.2930054320158002E-5</v>
      </c>
    </row>
    <row r="228" spans="1:22" x14ac:dyDescent="0.2">
      <c r="A228" s="2">
        <v>27</v>
      </c>
      <c r="B228" s="3" t="s">
        <v>658</v>
      </c>
      <c r="C228" s="4" t="s">
        <v>27</v>
      </c>
      <c r="D228" s="3" t="s">
        <v>659</v>
      </c>
      <c r="E228" s="3" t="s">
        <v>36</v>
      </c>
      <c r="F228" s="3" t="s">
        <v>660</v>
      </c>
      <c r="G228" s="3" t="s">
        <v>615</v>
      </c>
      <c r="H228" s="10">
        <v>1.28515378337949E-5</v>
      </c>
      <c r="I228" s="10">
        <v>1.5923084573406501E-4</v>
      </c>
      <c r="J228" s="10">
        <v>1.2793957482756999E-4</v>
      </c>
      <c r="K228" s="10">
        <v>1.4066973714819401E-6</v>
      </c>
      <c r="L228" s="10">
        <v>6.4346414092000798E-5</v>
      </c>
      <c r="M228" s="10">
        <v>-2.0166821102478701E-2</v>
      </c>
      <c r="N228" s="10">
        <v>2.6668140247513103E-4</v>
      </c>
      <c r="O228" s="10">
        <v>1.62869481296874E-3</v>
      </c>
      <c r="P228" s="10">
        <v>2.64935310888363E-6</v>
      </c>
      <c r="Q228" s="10">
        <v>1.6163679813865399E-2</v>
      </c>
      <c r="R228" s="10">
        <v>-1.17384303059875E-3</v>
      </c>
      <c r="S228" s="10">
        <v>4.0571767225608098E-3</v>
      </c>
      <c r="T228" s="10">
        <v>4.5507093566624704E-6</v>
      </c>
      <c r="U228" s="10">
        <v>2.3671540531741101E-4</v>
      </c>
      <c r="V228" s="10">
        <v>4.27961633055253E-5</v>
      </c>
    </row>
    <row r="229" spans="1:22" x14ac:dyDescent="0.2">
      <c r="A229" s="2">
        <v>28</v>
      </c>
      <c r="B229" s="5" t="s">
        <v>661</v>
      </c>
      <c r="C229" s="6" t="s">
        <v>27</v>
      </c>
      <c r="D229" s="5" t="s">
        <v>662</v>
      </c>
      <c r="E229" s="5" t="s">
        <v>36</v>
      </c>
      <c r="F229" s="5" t="s">
        <v>663</v>
      </c>
      <c r="G229" s="5" t="s">
        <v>615</v>
      </c>
      <c r="H229" s="9">
        <v>1.1408633285407701E-5</v>
      </c>
      <c r="I229" s="9">
        <v>4.40442931532908E-5</v>
      </c>
      <c r="J229" s="9">
        <v>1.5815615995174299E-4</v>
      </c>
      <c r="K229" s="9">
        <v>8.2746912912165405E-8</v>
      </c>
      <c r="L229" s="9">
        <v>6.5773713382447701E-5</v>
      </c>
      <c r="M229" s="9">
        <v>-2.15916449319229E-2</v>
      </c>
      <c r="N229" s="9">
        <v>8.8608603369451301E-5</v>
      </c>
      <c r="O229" s="9">
        <v>6.5760586961334099E-4</v>
      </c>
      <c r="P229" s="9">
        <v>4.9666053133530197E-6</v>
      </c>
      <c r="Q229" s="9">
        <v>7.4144924562741699E-4</v>
      </c>
      <c r="R229" s="9">
        <v>-8.3425173740737197E-4</v>
      </c>
      <c r="S229" s="9">
        <v>3.0766774358303201E-3</v>
      </c>
      <c r="T229" s="9">
        <v>7.3996400483392499E-7</v>
      </c>
      <c r="U229" s="9">
        <v>5.8046746772375403E-5</v>
      </c>
      <c r="V229" s="9">
        <v>4.1423780816980503E-5</v>
      </c>
    </row>
    <row r="230" spans="1:22" x14ac:dyDescent="0.2">
      <c r="A230" s="2">
        <v>29</v>
      </c>
      <c r="B230" s="3" t="s">
        <v>664</v>
      </c>
      <c r="C230" s="4" t="s">
        <v>27</v>
      </c>
      <c r="D230" s="3" t="s">
        <v>665</v>
      </c>
      <c r="E230" s="3" t="s">
        <v>36</v>
      </c>
      <c r="F230" s="3" t="s">
        <v>666</v>
      </c>
      <c r="G230" s="3" t="s">
        <v>615</v>
      </c>
      <c r="H230" s="10">
        <v>7.4364776293301405E-5</v>
      </c>
      <c r="I230" s="10">
        <v>2.5342112944418197E-4</v>
      </c>
      <c r="J230" s="10">
        <v>1.0307982845253201E-4</v>
      </c>
      <c r="K230" s="10">
        <v>-1.6549369839407401E-7</v>
      </c>
      <c r="L230" s="10">
        <v>4.75748150426159E-5</v>
      </c>
      <c r="M230" s="10">
        <v>-1.6426501331425401E-2</v>
      </c>
      <c r="N230" s="10">
        <v>1.6887285191939098E-2</v>
      </c>
      <c r="O230" s="10">
        <v>1.29700115267635E-3</v>
      </c>
      <c r="P230" s="10">
        <v>1.09447144222377E-5</v>
      </c>
      <c r="Q230" s="10">
        <v>5.8958851921443397E-4</v>
      </c>
      <c r="R230" s="10">
        <v>-2.2991799395038902E-3</v>
      </c>
      <c r="S230" s="10">
        <v>1.2125228575207999E-2</v>
      </c>
      <c r="T230" s="10">
        <v>9.4759212927328795E-7</v>
      </c>
      <c r="U230" s="10">
        <v>1.04203455695006E-5</v>
      </c>
      <c r="V230" s="10">
        <v>7.95039733474065E-5</v>
      </c>
    </row>
    <row r="231" spans="1:22" x14ac:dyDescent="0.2">
      <c r="A231" s="2">
        <v>30</v>
      </c>
      <c r="B231" s="5" t="s">
        <v>667</v>
      </c>
      <c r="C231" s="6" t="s">
        <v>27</v>
      </c>
      <c r="D231" s="5" t="s">
        <v>668</v>
      </c>
      <c r="E231" s="5" t="s">
        <v>36</v>
      </c>
      <c r="F231" s="5" t="s">
        <v>669</v>
      </c>
      <c r="G231" s="5" t="s">
        <v>615</v>
      </c>
      <c r="H231" s="9">
        <v>1.52522431616071E-4</v>
      </c>
      <c r="I231" s="9">
        <v>2.7400483917346298E-4</v>
      </c>
      <c r="J231" s="9">
        <v>1.91118704019133E-4</v>
      </c>
      <c r="K231" s="9">
        <v>1.9776613470524399E-5</v>
      </c>
      <c r="L231" s="9">
        <v>8.9068882346651806E-5</v>
      </c>
      <c r="M231" s="9">
        <v>-1.02447881512467E-2</v>
      </c>
      <c r="N231" s="9">
        <v>4.6207617388498899E-4</v>
      </c>
      <c r="O231" s="9">
        <v>2.4165215975111599E-3</v>
      </c>
      <c r="P231" s="9">
        <v>3.9551648738184801E-6</v>
      </c>
      <c r="Q231" s="9">
        <v>2.5041378361129199E-2</v>
      </c>
      <c r="R231" s="9">
        <v>1.2275010464376001E-3</v>
      </c>
      <c r="S231" s="9">
        <v>1.3171227247998799E-2</v>
      </c>
      <c r="T231" s="9">
        <v>2.0702318484533599E-5</v>
      </c>
      <c r="U231" s="9">
        <v>2.8692498182246299E-4</v>
      </c>
      <c r="V231" s="9">
        <v>6.4955711424965898E-5</v>
      </c>
    </row>
    <row r="232" spans="1:22" x14ac:dyDescent="0.2">
      <c r="A232" s="2">
        <v>31</v>
      </c>
      <c r="B232" s="3" t="s">
        <v>670</v>
      </c>
      <c r="C232" s="4" t="s">
        <v>27</v>
      </c>
      <c r="D232" s="3" t="s">
        <v>671</v>
      </c>
      <c r="E232" s="3" t="s">
        <v>36</v>
      </c>
      <c r="F232" s="3" t="s">
        <v>672</v>
      </c>
      <c r="G232" s="3" t="s">
        <v>615</v>
      </c>
      <c r="H232" s="10">
        <v>2.4681947732132901E-5</v>
      </c>
      <c r="I232" s="10">
        <v>1.01587458825953E-3</v>
      </c>
      <c r="J232" s="10">
        <v>2.0234712254530801E-4</v>
      </c>
      <c r="K232" s="10">
        <v>1.9562439489332199E-4</v>
      </c>
      <c r="L232" s="10">
        <v>8.15689502460817E-6</v>
      </c>
      <c r="M232" s="10">
        <v>-2.1495112392297101E-2</v>
      </c>
      <c r="N232" s="10">
        <v>1.66391182907551E-4</v>
      </c>
      <c r="O232" s="10">
        <v>8.0415662121320901E-4</v>
      </c>
      <c r="P232" s="10">
        <v>3.3664169953640001E-6</v>
      </c>
      <c r="Q232" s="10">
        <v>6.4107248988001598E-3</v>
      </c>
      <c r="R232" s="10">
        <v>1.15652726890261E-2</v>
      </c>
      <c r="S232" s="10">
        <v>9.0439701171019498E-3</v>
      </c>
      <c r="T232" s="10">
        <v>1.9766062471628099E-3</v>
      </c>
      <c r="U232" s="10">
        <v>1.32172288837418E-3</v>
      </c>
      <c r="V232" s="10">
        <v>7.6625079969487594E-5</v>
      </c>
    </row>
    <row r="233" spans="1:22" x14ac:dyDescent="0.2">
      <c r="A233" s="2">
        <v>32</v>
      </c>
      <c r="B233" s="5" t="s">
        <v>673</v>
      </c>
      <c r="C233" s="6" t="s">
        <v>27</v>
      </c>
      <c r="D233" s="5" t="s">
        <v>674</v>
      </c>
      <c r="E233" s="5" t="s">
        <v>36</v>
      </c>
      <c r="F233" s="5" t="s">
        <v>675</v>
      </c>
      <c r="G233" s="5" t="s">
        <v>615</v>
      </c>
      <c r="H233" s="9">
        <v>2.0825560213645901E-4</v>
      </c>
      <c r="I233" s="9">
        <v>7.2809155381308704E-5</v>
      </c>
      <c r="J233" s="9">
        <v>7.7170910134284406E-5</v>
      </c>
      <c r="K233" s="9">
        <v>2.5100061608893101E-5</v>
      </c>
      <c r="L233" s="9">
        <v>8.4012464938297896E-4</v>
      </c>
      <c r="M233" s="9">
        <v>-1.34519188745737E-2</v>
      </c>
      <c r="N233" s="9">
        <v>8.4460782807944999E-5</v>
      </c>
      <c r="O233" s="9">
        <v>7.7039574129168602E-4</v>
      </c>
      <c r="P233" s="9">
        <v>1.03407628278423E-6</v>
      </c>
      <c r="Q233" s="9">
        <v>1.1625894083788E-2</v>
      </c>
      <c r="R233" s="9">
        <v>-2.7336780330165802E-3</v>
      </c>
      <c r="S233" s="9">
        <v>4.8552625503936797E-2</v>
      </c>
      <c r="T233" s="9">
        <v>1.07160125895751E-4</v>
      </c>
      <c r="U233" s="9">
        <v>1.25195507136505E-4</v>
      </c>
      <c r="V233" s="9">
        <v>3.9226370328991602E-6</v>
      </c>
    </row>
    <row r="234" spans="1:22" x14ac:dyDescent="0.2">
      <c r="A234" s="2">
        <v>33</v>
      </c>
      <c r="B234" s="3" t="s">
        <v>676</v>
      </c>
      <c r="C234" s="4" t="s">
        <v>27</v>
      </c>
      <c r="D234" s="3" t="s">
        <v>677</v>
      </c>
      <c r="E234" s="3" t="s">
        <v>36</v>
      </c>
      <c r="F234" s="3" t="s">
        <v>678</v>
      </c>
      <c r="G234" s="3" t="s">
        <v>615</v>
      </c>
      <c r="H234" s="10">
        <v>2.6095503321994299E-5</v>
      </c>
      <c r="I234" s="10">
        <v>5.0707497191156505E-4</v>
      </c>
      <c r="J234" s="10">
        <v>5.0366842419452798E-5</v>
      </c>
      <c r="K234" s="10">
        <v>1.9859260772252599E-6</v>
      </c>
      <c r="L234" s="10">
        <v>2.7561179328209798E-4</v>
      </c>
      <c r="M234" s="10">
        <v>-1.14698768768882E-2</v>
      </c>
      <c r="N234" s="10">
        <v>1.3584321049822101E-4</v>
      </c>
      <c r="O234" s="10">
        <v>7.2614789411609996E-4</v>
      </c>
      <c r="P234" s="10">
        <v>9.6614418199879798E-7</v>
      </c>
      <c r="Q234" s="10">
        <v>2.7005919529539599E-2</v>
      </c>
      <c r="R234" s="10">
        <v>-2.6597515748307599E-3</v>
      </c>
      <c r="S234" s="10">
        <v>8.4886385658921194E-3</v>
      </c>
      <c r="T234" s="10">
        <v>8.9298880748343206E-5</v>
      </c>
      <c r="U234" s="10">
        <v>2.7604684669188301E-4</v>
      </c>
      <c r="V234" s="10">
        <v>1.0154749818551E-5</v>
      </c>
    </row>
    <row r="235" spans="1:22" x14ac:dyDescent="0.2">
      <c r="A235" s="2">
        <v>34</v>
      </c>
      <c r="B235" s="5" t="s">
        <v>679</v>
      </c>
      <c r="C235" s="6" t="s">
        <v>27</v>
      </c>
      <c r="D235" s="5" t="s">
        <v>680</v>
      </c>
      <c r="E235" s="5" t="s">
        <v>36</v>
      </c>
      <c r="F235" s="5" t="s">
        <v>681</v>
      </c>
      <c r="G235" s="5" t="s">
        <v>615</v>
      </c>
      <c r="H235" s="9">
        <v>1.71043840119131E-6</v>
      </c>
      <c r="I235" s="9">
        <v>4.0101761160934502E-4</v>
      </c>
      <c r="J235" s="9">
        <v>2.1540352735762201E-4</v>
      </c>
      <c r="K235" s="9">
        <v>4.6504350878245398E-5</v>
      </c>
      <c r="L235" s="9">
        <v>4.8564620919618799E-5</v>
      </c>
      <c r="M235" s="9">
        <v>-7.7322461751356004E-3</v>
      </c>
      <c r="N235" s="9">
        <v>5.3757565774866401E-4</v>
      </c>
      <c r="O235" s="9">
        <v>2.8138839733083201E-4</v>
      </c>
      <c r="P235" s="9">
        <v>2.49839243921257E-6</v>
      </c>
      <c r="Q235" s="9">
        <v>7.76944764515015E-3</v>
      </c>
      <c r="R235" s="9">
        <v>7.6328582236172603E-3</v>
      </c>
      <c r="S235" s="9">
        <v>2.8900775509262799E-3</v>
      </c>
      <c r="T235" s="9">
        <v>6.1149732327301997E-5</v>
      </c>
      <c r="U235" s="9">
        <v>5.6123585391518204E-4</v>
      </c>
      <c r="V235" s="9">
        <v>9.2706970208971705E-5</v>
      </c>
    </row>
    <row r="236" spans="1:22" x14ac:dyDescent="0.2">
      <c r="A236" s="2">
        <v>35</v>
      </c>
      <c r="B236" s="3" t="s">
        <v>682</v>
      </c>
      <c r="C236" s="4" t="s">
        <v>27</v>
      </c>
      <c r="D236" s="3" t="s">
        <v>683</v>
      </c>
      <c r="E236" s="3" t="s">
        <v>36</v>
      </c>
      <c r="F236" s="3" t="s">
        <v>684</v>
      </c>
      <c r="G236" s="3" t="s">
        <v>615</v>
      </c>
      <c r="H236" s="10">
        <v>1.04787123304818E-4</v>
      </c>
      <c r="I236" s="10">
        <v>3.9241628916217899E-4</v>
      </c>
      <c r="J236" s="10">
        <v>2.2670290131213E-4</v>
      </c>
      <c r="K236" s="10">
        <v>5.632393152253E-5</v>
      </c>
      <c r="L236" s="10">
        <v>5.0557423193444898E-5</v>
      </c>
      <c r="M236" s="10">
        <v>-1.9616616768083201E-2</v>
      </c>
      <c r="N236" s="10">
        <v>1.2125739311696701E-4</v>
      </c>
      <c r="O236" s="10">
        <v>6.8060967910304601E-3</v>
      </c>
      <c r="P236" s="10">
        <v>3.7438194603278601E-6</v>
      </c>
      <c r="Q236" s="10">
        <v>3.7873796365417003E-2</v>
      </c>
      <c r="R236" s="10">
        <v>7.4735633705711501E-3</v>
      </c>
      <c r="S236" s="10">
        <v>7.4829530518645496E-3</v>
      </c>
      <c r="T236" s="10">
        <v>5.62996831088792E-5</v>
      </c>
      <c r="U236" s="10">
        <v>5.8388271990364102E-4</v>
      </c>
      <c r="V236" s="10">
        <v>9.1173737366979097E-5</v>
      </c>
    </row>
    <row r="237" spans="1:22" x14ac:dyDescent="0.2">
      <c r="A237" s="2">
        <v>36</v>
      </c>
      <c r="B237" s="5" t="s">
        <v>685</v>
      </c>
      <c r="C237" s="6" t="s">
        <v>27</v>
      </c>
      <c r="D237" s="5" t="s">
        <v>686</v>
      </c>
      <c r="E237" s="5" t="s">
        <v>36</v>
      </c>
      <c r="F237" s="5" t="s">
        <v>687</v>
      </c>
      <c r="G237" s="5" t="s">
        <v>615</v>
      </c>
      <c r="H237" s="9">
        <v>1.39995609851833E-4</v>
      </c>
      <c r="I237" s="9">
        <v>3.3407751264009199E-3</v>
      </c>
      <c r="J237" s="9">
        <v>2.99960025315429E-4</v>
      </c>
      <c r="K237" s="9">
        <v>2.64790193529567E-6</v>
      </c>
      <c r="L237" s="9">
        <v>9.3752624299688598E-5</v>
      </c>
      <c r="M237" s="9">
        <v>-2.0133650019180601E-2</v>
      </c>
      <c r="N237" s="9">
        <v>6.3809823762926601E-4</v>
      </c>
      <c r="O237" s="9">
        <v>2.8961922464143001E-3</v>
      </c>
      <c r="P237" s="9">
        <v>3.7447044784250299E-5</v>
      </c>
      <c r="Q237" s="9">
        <v>4.18376458024451E-3</v>
      </c>
      <c r="R237" s="9">
        <v>7.6135265657756703E-4</v>
      </c>
      <c r="S237" s="9">
        <v>3.2379967145092399E-2</v>
      </c>
      <c r="T237" s="9">
        <v>8.3879465566338601E-2</v>
      </c>
      <c r="U237" s="9">
        <v>1.7252421465329599E-3</v>
      </c>
      <c r="V237" s="9">
        <v>1.4612563843783801E-4</v>
      </c>
    </row>
    <row r="238" spans="1:22" x14ac:dyDescent="0.2">
      <c r="A238" s="2">
        <v>37</v>
      </c>
      <c r="B238" s="3" t="s">
        <v>688</v>
      </c>
      <c r="C238" s="4" t="s">
        <v>27</v>
      </c>
      <c r="D238" s="3" t="s">
        <v>689</v>
      </c>
      <c r="E238" s="3" t="s">
        <v>36</v>
      </c>
      <c r="F238" s="3" t="s">
        <v>690</v>
      </c>
      <c r="G238" s="3" t="s">
        <v>615</v>
      </c>
      <c r="H238" s="10">
        <v>6.4991635819266196E-6</v>
      </c>
      <c r="I238" s="10">
        <v>8.7212580103015406E-5</v>
      </c>
      <c r="J238" s="10">
        <v>1.5918482758303499E-4</v>
      </c>
      <c r="K238" s="10">
        <v>-4.4131657624724702E-7</v>
      </c>
      <c r="L238" s="10">
        <v>4.28198063744488E-5</v>
      </c>
      <c r="M238" s="10">
        <v>-2.2161226819230301E-2</v>
      </c>
      <c r="N238" s="10">
        <v>8.9926452539671798E-5</v>
      </c>
      <c r="O238" s="10">
        <v>1.09073739567046E-3</v>
      </c>
      <c r="P238" s="10">
        <v>2.4682002497649202E-6</v>
      </c>
      <c r="Q238" s="10">
        <v>7.2605056465211803E-4</v>
      </c>
      <c r="R238" s="10">
        <v>-3.6380401499672003E-4</v>
      </c>
      <c r="S238" s="10">
        <v>1.0366640562203501E-2</v>
      </c>
      <c r="T238" s="10">
        <v>4.08373127051802E-5</v>
      </c>
      <c r="U238" s="10">
        <v>3.06578676710123E-4</v>
      </c>
      <c r="V238" s="10">
        <v>7.2594657252430394E-5</v>
      </c>
    </row>
    <row r="239" spans="1:22" x14ac:dyDescent="0.2">
      <c r="A239" s="2">
        <v>38</v>
      </c>
      <c r="B239" s="5" t="s">
        <v>573</v>
      </c>
      <c r="C239" s="6" t="s">
        <v>27</v>
      </c>
      <c r="D239" s="5" t="s">
        <v>691</v>
      </c>
      <c r="E239" s="5" t="s">
        <v>36</v>
      </c>
      <c r="F239" s="5" t="s">
        <v>692</v>
      </c>
      <c r="G239" s="5" t="s">
        <v>615</v>
      </c>
      <c r="H239" s="9">
        <v>-1.1933515179851999E-5</v>
      </c>
      <c r="I239" s="9">
        <v>3.3565447642292999E-5</v>
      </c>
      <c r="J239" s="9">
        <v>1.3350868434843099E-4</v>
      </c>
      <c r="K239" s="9">
        <v>-1.13087351795054E-6</v>
      </c>
      <c r="L239" s="9">
        <v>8.9562241089587293E-5</v>
      </c>
      <c r="M239" s="9">
        <v>-2.2099315263323999E-2</v>
      </c>
      <c r="N239" s="9">
        <v>6.7011501271231107E-5</v>
      </c>
      <c r="O239" s="9">
        <v>1.18522970350937E-4</v>
      </c>
      <c r="P239" s="9">
        <v>1.8266179323788601E-6</v>
      </c>
      <c r="Q239" s="9">
        <v>1.01916762995592E-3</v>
      </c>
      <c r="R239" s="9">
        <v>-2.3428961761945001E-3</v>
      </c>
      <c r="S239" s="9">
        <v>-9.9479933390260496E-5</v>
      </c>
      <c r="T239" s="9">
        <v>8.5598768128288693E-6</v>
      </c>
      <c r="U239" s="9">
        <v>1.00341788717164E-4</v>
      </c>
      <c r="V239" s="9">
        <v>3.5410820000037098E-6</v>
      </c>
    </row>
    <row r="240" spans="1:22" x14ac:dyDescent="0.2">
      <c r="A240" s="2">
        <v>11</v>
      </c>
      <c r="B240" s="3" t="s">
        <v>693</v>
      </c>
      <c r="C240" s="4" t="s">
        <v>27</v>
      </c>
      <c r="D240" s="3" t="s">
        <v>694</v>
      </c>
      <c r="E240" s="3" t="s">
        <v>36</v>
      </c>
      <c r="F240" s="3" t="s">
        <v>695</v>
      </c>
      <c r="G240" s="3" t="s">
        <v>696</v>
      </c>
      <c r="H240" s="10">
        <v>1.4297872299518999E-5</v>
      </c>
      <c r="I240" s="10">
        <v>7.5591044898953697E-5</v>
      </c>
      <c r="J240" s="10">
        <v>1.39779557988614E-4</v>
      </c>
      <c r="K240" s="10">
        <v>3.7020453434666199E-5</v>
      </c>
      <c r="L240" s="10">
        <v>7.7058828526108396E-4</v>
      </c>
      <c r="M240" s="10">
        <v>-2.7290785493057999E-2</v>
      </c>
      <c r="N240" s="10">
        <v>6.23866864588765E-5</v>
      </c>
      <c r="O240" s="10">
        <v>1.55217941573969E-3</v>
      </c>
      <c r="P240" s="10">
        <v>3.4556140186713101E-5</v>
      </c>
      <c r="Q240" s="10">
        <v>1.0911094256985799E-3</v>
      </c>
      <c r="R240" s="10">
        <v>-4.4832980917941202E-3</v>
      </c>
      <c r="S240" s="10">
        <v>4.76029335287452E-3</v>
      </c>
      <c r="T240" s="10">
        <v>9.8086515304551304E-5</v>
      </c>
      <c r="U240" s="10">
        <v>1.07323513543686E-4</v>
      </c>
      <c r="V240" s="10">
        <v>3.3040310632759799E-5</v>
      </c>
    </row>
    <row r="241" spans="1:22" x14ac:dyDescent="0.2">
      <c r="A241" s="2">
        <v>12</v>
      </c>
      <c r="B241" s="5" t="s">
        <v>697</v>
      </c>
      <c r="C241" s="6" t="s">
        <v>27</v>
      </c>
      <c r="D241" s="5" t="s">
        <v>698</v>
      </c>
      <c r="E241" s="5" t="s">
        <v>36</v>
      </c>
      <c r="F241" s="5" t="s">
        <v>699</v>
      </c>
      <c r="G241" s="5" t="s">
        <v>696</v>
      </c>
      <c r="H241" s="9">
        <v>5.3992319299721301E-5</v>
      </c>
      <c r="I241" s="9">
        <v>2.80140867769204E-4</v>
      </c>
      <c r="J241" s="9">
        <v>1.0771776841616999E-4</v>
      </c>
      <c r="K241" s="9">
        <v>9.2997567578208707E-6</v>
      </c>
      <c r="L241" s="9">
        <v>1.03209900746817E-4</v>
      </c>
      <c r="M241" s="9">
        <v>-2.15612210106765E-2</v>
      </c>
      <c r="N241" s="9">
        <v>2.64114982476536E-5</v>
      </c>
      <c r="O241" s="9">
        <v>5.0428263476074604E-3</v>
      </c>
      <c r="P241" s="9">
        <v>3.0837554946397398E-5</v>
      </c>
      <c r="Q241" s="9">
        <v>1.0000749080014699E-2</v>
      </c>
      <c r="R241" s="9">
        <v>-1.3805041499148399E-3</v>
      </c>
      <c r="S241" s="9">
        <v>1.71054747493976E-3</v>
      </c>
      <c r="T241" s="9">
        <v>1.41147132053059E-5</v>
      </c>
      <c r="U241" s="9">
        <v>2.5501463683484503E-4</v>
      </c>
      <c r="V241" s="9">
        <v>6.50174767261878E-5</v>
      </c>
    </row>
    <row r="242" spans="1:22" x14ac:dyDescent="0.2">
      <c r="A242" s="2">
        <v>13</v>
      </c>
      <c r="B242" s="3" t="s">
        <v>700</v>
      </c>
      <c r="C242" s="4" t="s">
        <v>27</v>
      </c>
      <c r="D242" s="3" t="s">
        <v>701</v>
      </c>
      <c r="E242" s="3" t="s">
        <v>36</v>
      </c>
      <c r="F242" s="3" t="s">
        <v>702</v>
      </c>
      <c r="G242" s="3" t="s">
        <v>696</v>
      </c>
      <c r="H242" s="10">
        <v>2.57364874627242E-5</v>
      </c>
      <c r="I242" s="10">
        <v>2.8411966080572101E-4</v>
      </c>
      <c r="J242" s="10">
        <v>1.21301851557362E-4</v>
      </c>
      <c r="K242" s="10">
        <v>4.7989074110573702E-6</v>
      </c>
      <c r="L242" s="10">
        <v>2.1496144801490201E-5</v>
      </c>
      <c r="M242" s="10">
        <v>-2.30687173408653E-2</v>
      </c>
      <c r="N242" s="10">
        <v>1.21150045817157E-4</v>
      </c>
      <c r="O242" s="10">
        <v>2.40157226744396E-3</v>
      </c>
      <c r="P242" s="10">
        <v>3.49158056297078E-6</v>
      </c>
      <c r="Q242" s="10">
        <v>8.5829431746098708E-3</v>
      </c>
      <c r="R242" s="10">
        <v>-1.4686759876755199E-3</v>
      </c>
      <c r="S242" s="10">
        <v>3.7803734615771498E-3</v>
      </c>
      <c r="T242" s="10">
        <v>2.1864148543032701E-5</v>
      </c>
      <c r="U242" s="10">
        <v>2.19423210531799E-4</v>
      </c>
      <c r="V242" s="10">
        <v>6.0565496750216103E-5</v>
      </c>
    </row>
    <row r="243" spans="1:22" x14ac:dyDescent="0.2">
      <c r="A243" s="2">
        <v>14</v>
      </c>
      <c r="B243" s="5" t="s">
        <v>703</v>
      </c>
      <c r="C243" s="6" t="s">
        <v>27</v>
      </c>
      <c r="D243" s="5" t="s">
        <v>704</v>
      </c>
      <c r="E243" s="5" t="s">
        <v>36</v>
      </c>
      <c r="F243" s="5" t="s">
        <v>705</v>
      </c>
      <c r="G243" s="5" t="s">
        <v>696</v>
      </c>
      <c r="H243" s="9">
        <v>1.0556439338868801E-4</v>
      </c>
      <c r="I243" s="9">
        <v>1.16967987244404E-4</v>
      </c>
      <c r="J243" s="9">
        <v>1.3422978578128499E-4</v>
      </c>
      <c r="K243" s="9">
        <v>1.1356439879217099E-5</v>
      </c>
      <c r="L243" s="9">
        <v>1.71592024766049E-4</v>
      </c>
      <c r="M243" s="9">
        <v>-2.45668693460332E-2</v>
      </c>
      <c r="N243" s="9">
        <v>3.1076477704213202E-4</v>
      </c>
      <c r="O243" s="9">
        <v>8.2423966922726296E-4</v>
      </c>
      <c r="P243" s="9">
        <v>1.1564901090467701E-6</v>
      </c>
      <c r="Q243" s="9">
        <v>-3.62892302404187E-4</v>
      </c>
      <c r="R243" s="9">
        <v>-1.88130984055237E-3</v>
      </c>
      <c r="S243" s="9">
        <v>2.5768245950487899E-3</v>
      </c>
      <c r="T243" s="9">
        <v>6.90611121960031E-6</v>
      </c>
      <c r="U243" s="9">
        <v>7.1776404744979094E-5</v>
      </c>
      <c r="V243" s="9">
        <v>4.6123727667732899E-5</v>
      </c>
    </row>
    <row r="244" spans="1:22" x14ac:dyDescent="0.2">
      <c r="A244" s="2">
        <v>15</v>
      </c>
      <c r="B244" s="3" t="s">
        <v>706</v>
      </c>
      <c r="C244" s="4" t="s">
        <v>27</v>
      </c>
      <c r="D244" s="3" t="s">
        <v>707</v>
      </c>
      <c r="E244" s="3" t="s">
        <v>36</v>
      </c>
      <c r="F244" s="3" t="s">
        <v>708</v>
      </c>
      <c r="G244" s="3" t="s">
        <v>696</v>
      </c>
      <c r="H244" s="10">
        <v>9.1968449484554202E-5</v>
      </c>
      <c r="I244" s="10">
        <v>1.19355075367148E-4</v>
      </c>
      <c r="J244" s="10">
        <v>1.19769253445156E-4</v>
      </c>
      <c r="K244" s="10">
        <v>1.7705345859172001E-5</v>
      </c>
      <c r="L244" s="10">
        <v>7.9292856760990006E-5</v>
      </c>
      <c r="M244" s="10">
        <v>-2.55465772976965E-2</v>
      </c>
      <c r="N244" s="10">
        <v>1.04571884048872E-4</v>
      </c>
      <c r="O244" s="10">
        <v>5.5005477113707305E-4</v>
      </c>
      <c r="P244" s="10">
        <v>9.2078902350409394E-6</v>
      </c>
      <c r="Q244" s="10">
        <v>-6.0294738533903005E-4</v>
      </c>
      <c r="R244" s="10">
        <v>-1.9123132300184499E-3</v>
      </c>
      <c r="S244" s="10">
        <v>2.49331752543906E-3</v>
      </c>
      <c r="T244" s="10">
        <v>2.6483382472883501E-5</v>
      </c>
      <c r="U244" s="10">
        <v>7.8978963459595797E-5</v>
      </c>
      <c r="V244" s="10">
        <v>4.4122858736167301E-5</v>
      </c>
    </row>
    <row r="245" spans="1:22" x14ac:dyDescent="0.2">
      <c r="A245" s="2">
        <v>16</v>
      </c>
      <c r="B245" s="5" t="s">
        <v>709</v>
      </c>
      <c r="C245" s="6" t="s">
        <v>27</v>
      </c>
      <c r="D245" s="5" t="s">
        <v>710</v>
      </c>
      <c r="E245" s="5" t="s">
        <v>36</v>
      </c>
      <c r="F245" s="5" t="s">
        <v>711</v>
      </c>
      <c r="G245" s="5" t="s">
        <v>696</v>
      </c>
      <c r="H245" s="9">
        <v>8.0131660251464398E-6</v>
      </c>
      <c r="I245" s="9">
        <v>1.68821446396364E-3</v>
      </c>
      <c r="J245" s="9">
        <v>5.2540912050322004E-4</v>
      </c>
      <c r="K245" s="9">
        <v>9.4966946622119394E-5</v>
      </c>
      <c r="L245" s="9">
        <v>2.6447255261330302E-4</v>
      </c>
      <c r="M245" s="9">
        <v>-2.6706230062303798E-2</v>
      </c>
      <c r="N245" s="9">
        <v>1.8834415896174899E-4</v>
      </c>
      <c r="O245" s="9">
        <v>1.8976545471647E-3</v>
      </c>
      <c r="P245" s="9">
        <v>5.1268936157308804E-6</v>
      </c>
      <c r="Q245" s="9">
        <v>2.4827079776931398E-3</v>
      </c>
      <c r="R245" s="9">
        <v>1.0988298788562801E-2</v>
      </c>
      <c r="S245" s="9">
        <v>1.2133974043535499E-3</v>
      </c>
      <c r="T245" s="9">
        <v>5.5669640168057102E-3</v>
      </c>
      <c r="U245" s="9">
        <v>4.70996927702856E-4</v>
      </c>
      <c r="V245" s="9">
        <v>9.9548576836297007E-5</v>
      </c>
    </row>
    <row r="246" spans="1:22" x14ac:dyDescent="0.2">
      <c r="A246" s="2">
        <v>17</v>
      </c>
      <c r="B246" s="3" t="s">
        <v>712</v>
      </c>
      <c r="C246" s="4" t="s">
        <v>27</v>
      </c>
      <c r="D246" s="3" t="s">
        <v>713</v>
      </c>
      <c r="E246" s="3" t="s">
        <v>36</v>
      </c>
      <c r="F246" s="3" t="s">
        <v>714</v>
      </c>
      <c r="G246" s="3" t="s">
        <v>696</v>
      </c>
      <c r="H246" s="10">
        <v>9.5155548246035707E-6</v>
      </c>
      <c r="I246" s="10">
        <v>4.0765220625739099E-4</v>
      </c>
      <c r="J246" s="10">
        <v>1.6691805543768101E-4</v>
      </c>
      <c r="K246" s="10">
        <v>4.8496343064931197E-5</v>
      </c>
      <c r="L246" s="10">
        <v>2.70745947546971E-5</v>
      </c>
      <c r="M246" s="10">
        <v>-1.5882680128412801E-2</v>
      </c>
      <c r="N246" s="10">
        <v>1.2920754250853999E-4</v>
      </c>
      <c r="O246" s="10">
        <v>1.3894509473225201E-3</v>
      </c>
      <c r="P246" s="10">
        <v>7.9702916798567896E-6</v>
      </c>
      <c r="Q246" s="10">
        <v>4.9682841966295598E-2</v>
      </c>
      <c r="R246" s="10">
        <v>3.34770624129423E-3</v>
      </c>
      <c r="S246" s="10">
        <v>-4.4925537083069403E-4</v>
      </c>
      <c r="T246" s="10">
        <v>2.3945739198203199E-5</v>
      </c>
      <c r="U246" s="10">
        <v>5.7677609326025898E-4</v>
      </c>
      <c r="V246" s="10">
        <v>8.9386216888802099E-5</v>
      </c>
    </row>
    <row r="247" spans="1:22" x14ac:dyDescent="0.2">
      <c r="A247" s="2">
        <v>18</v>
      </c>
      <c r="B247" s="5" t="s">
        <v>715</v>
      </c>
      <c r="C247" s="6" t="s">
        <v>27</v>
      </c>
      <c r="D247" s="5" t="s">
        <v>716</v>
      </c>
      <c r="E247" s="5" t="s">
        <v>36</v>
      </c>
      <c r="F247" s="5" t="s">
        <v>717</v>
      </c>
      <c r="G247" s="5" t="s">
        <v>696</v>
      </c>
      <c r="H247" s="9">
        <v>1.45561451706921E-5</v>
      </c>
      <c r="I247" s="9">
        <v>4.2107121840571299E-3</v>
      </c>
      <c r="J247" s="9">
        <v>1.63319974747946E-4</v>
      </c>
      <c r="K247" s="9">
        <v>7.6007595834630896E-6</v>
      </c>
      <c r="L247" s="9">
        <v>1.12331407679575E-4</v>
      </c>
      <c r="M247" s="9">
        <v>2.5041287905214801E-2</v>
      </c>
      <c r="N247" s="9">
        <v>1.6696348050485E-4</v>
      </c>
      <c r="O247" s="9">
        <v>6.83218632791395E-4</v>
      </c>
      <c r="P247" s="9">
        <v>1.16166085820799E-5</v>
      </c>
      <c r="Q247" s="9">
        <v>2.2414092706023901E-3</v>
      </c>
      <c r="R247" s="9">
        <v>-5.87512367900914E-3</v>
      </c>
      <c r="S247" s="9">
        <v>1.80032526708906E-3</v>
      </c>
      <c r="T247" s="9">
        <v>5.3940086294810103E-3</v>
      </c>
      <c r="U247" s="9">
        <v>7.7842934210988401E-4</v>
      </c>
      <c r="V247" s="9">
        <v>6.4860263710762902E-5</v>
      </c>
    </row>
    <row r="248" spans="1:22" x14ac:dyDescent="0.2">
      <c r="A248" s="2">
        <v>10</v>
      </c>
      <c r="B248" s="5" t="s">
        <v>718</v>
      </c>
      <c r="C248" s="6" t="s">
        <v>27</v>
      </c>
      <c r="D248" s="5" t="s">
        <v>719</v>
      </c>
      <c r="E248" s="5" t="s">
        <v>36</v>
      </c>
      <c r="F248" s="5" t="s">
        <v>720</v>
      </c>
      <c r="G248" s="5" t="s">
        <v>721</v>
      </c>
      <c r="H248" s="9">
        <v>-2.1124416646132302E-5</v>
      </c>
      <c r="I248" s="9">
        <v>4.6907783477583504E-3</v>
      </c>
      <c r="J248" s="9">
        <v>1.6533880252544799E-4</v>
      </c>
      <c r="K248" s="9">
        <v>2.04871021769882E-6</v>
      </c>
      <c r="L248" s="9">
        <v>3.0678004815700197E-4</v>
      </c>
      <c r="M248" s="9">
        <v>-2.0228606504010298E-2</v>
      </c>
      <c r="N248" s="9">
        <v>-3.74317457549717E-5</v>
      </c>
      <c r="O248" s="9">
        <v>2.3824286006225999E-4</v>
      </c>
      <c r="P248" s="9">
        <v>-2.6563224294463699E-7</v>
      </c>
      <c r="Q248" s="9">
        <v>-6.8521398473911702E-4</v>
      </c>
      <c r="R248" s="9">
        <v>2.48848807690887E-3</v>
      </c>
      <c r="S248" s="9">
        <v>1.7468062173676001E-3</v>
      </c>
      <c r="T248" s="9">
        <v>5.7527905221648596E-4</v>
      </c>
      <c r="U248" s="9">
        <v>3.0127425771892701E-4</v>
      </c>
      <c r="V248" s="9">
        <v>1.69268843536692E-6</v>
      </c>
    </row>
    <row r="249" spans="1:22" x14ac:dyDescent="0.2">
      <c r="A249" s="2">
        <v>11</v>
      </c>
      <c r="B249" s="3" t="s">
        <v>722</v>
      </c>
      <c r="C249" s="4" t="s">
        <v>27</v>
      </c>
      <c r="D249" s="3" t="s">
        <v>723</v>
      </c>
      <c r="E249" s="3" t="s">
        <v>36</v>
      </c>
      <c r="F249" s="3" t="s">
        <v>724</v>
      </c>
      <c r="G249" s="3" t="s">
        <v>721</v>
      </c>
      <c r="H249" s="10">
        <v>1.19260801375336E-4</v>
      </c>
      <c r="I249" s="10">
        <v>4.1636893991257602E-5</v>
      </c>
      <c r="J249" s="10">
        <v>1.33276046275961E-4</v>
      </c>
      <c r="K249" s="10">
        <v>2.7398424870777001E-6</v>
      </c>
      <c r="L249" s="10">
        <v>1.2198864899156401E-4</v>
      </c>
      <c r="M249" s="10">
        <v>-1.91302573997966E-2</v>
      </c>
      <c r="N249" s="10">
        <v>1.1769066273346399E-4</v>
      </c>
      <c r="O249" s="10">
        <v>3.9140013640448796E-3</v>
      </c>
      <c r="P249" s="10">
        <v>5.6687563343397399E-6</v>
      </c>
      <c r="Q249" s="10">
        <v>9.4575308500647801E-4</v>
      </c>
      <c r="R249" s="10">
        <v>2.94654302627372E-3</v>
      </c>
      <c r="S249" s="10">
        <v>3.49495358208139E-2</v>
      </c>
      <c r="T249" s="10">
        <v>2.45281049005712E-3</v>
      </c>
      <c r="U249" s="10">
        <v>1.4688277735938899E-3</v>
      </c>
      <c r="V249" s="10">
        <v>9.5939939229088093E-6</v>
      </c>
    </row>
    <row r="250" spans="1:22" x14ac:dyDescent="0.2">
      <c r="A250" s="2">
        <v>12</v>
      </c>
      <c r="B250" s="5" t="s">
        <v>725</v>
      </c>
      <c r="C250" s="6" t="s">
        <v>27</v>
      </c>
      <c r="D250" s="5" t="s">
        <v>726</v>
      </c>
      <c r="E250" s="5" t="s">
        <v>36</v>
      </c>
      <c r="F250" s="5" t="s">
        <v>727</v>
      </c>
      <c r="G250" s="5" t="s">
        <v>721</v>
      </c>
      <c r="H250" s="9">
        <v>2.7174367501277901E-5</v>
      </c>
      <c r="I250" s="9">
        <v>2.9231644434344597E-4</v>
      </c>
      <c r="J250" s="9">
        <v>3.1991597910002901E-4</v>
      </c>
      <c r="K250" s="9">
        <v>9.6264629742712697E-7</v>
      </c>
      <c r="L250" s="9">
        <v>9.9126684254242594E-5</v>
      </c>
      <c r="M250" s="9">
        <v>-1.7144161994501101E-2</v>
      </c>
      <c r="N250" s="9">
        <v>3.4214554736773E-3</v>
      </c>
      <c r="O250" s="9">
        <v>1.4751863709744301E-3</v>
      </c>
      <c r="P250" s="9">
        <v>3.5210617275565898E-6</v>
      </c>
      <c r="Q250" s="9">
        <v>-2.0676014116941899E-5</v>
      </c>
      <c r="R250" s="9">
        <v>3.37112077918565E-3</v>
      </c>
      <c r="S250" s="9">
        <v>9.4226540863363208E-3</v>
      </c>
      <c r="T250" s="9">
        <v>1.2924197672450999E-4</v>
      </c>
      <c r="U250" s="9">
        <v>1.0849044910002601E-5</v>
      </c>
      <c r="V250" s="9">
        <v>3.3848853952852203E-4</v>
      </c>
    </row>
    <row r="251" spans="1:22" x14ac:dyDescent="0.2">
      <c r="A251" s="2">
        <v>13</v>
      </c>
      <c r="B251" s="3" t="s">
        <v>728</v>
      </c>
      <c r="C251" s="4" t="s">
        <v>27</v>
      </c>
      <c r="D251" s="3" t="s">
        <v>729</v>
      </c>
      <c r="E251" s="3" t="s">
        <v>36</v>
      </c>
      <c r="F251" s="3" t="s">
        <v>730</v>
      </c>
      <c r="G251" s="3" t="s">
        <v>721</v>
      </c>
      <c r="H251" s="10">
        <v>-2.4437600586750901E-5</v>
      </c>
      <c r="I251" s="10">
        <v>2.84544818099674E-5</v>
      </c>
      <c r="J251" s="10">
        <v>5.8390219222416501E-5</v>
      </c>
      <c r="K251" s="10">
        <v>4.4429808976150801E-7</v>
      </c>
      <c r="L251" s="10">
        <v>6.39795355843236E-5</v>
      </c>
      <c r="M251" s="10">
        <v>-1.9630765144830298E-2</v>
      </c>
      <c r="N251" s="10">
        <v>2.3861142405158799E-4</v>
      </c>
      <c r="O251" s="10">
        <v>8.4425372123838704E-4</v>
      </c>
      <c r="P251" s="10">
        <v>3.29498944758407E-6</v>
      </c>
      <c r="Q251" s="10">
        <v>1.6140029469138601E-3</v>
      </c>
      <c r="R251" s="10">
        <v>1.1009220203376099E-3</v>
      </c>
      <c r="S251" s="10">
        <v>1.30074266080013E-3</v>
      </c>
      <c r="T251" s="10">
        <v>8.7161471816079801E-6</v>
      </c>
      <c r="U251" s="10">
        <v>2.24287649537179E-4</v>
      </c>
      <c r="V251" s="10">
        <v>4.0552873816484798E-6</v>
      </c>
    </row>
    <row r="252" spans="1:22" x14ac:dyDescent="0.2">
      <c r="A252" s="2">
        <v>14</v>
      </c>
      <c r="B252" s="5" t="s">
        <v>731</v>
      </c>
      <c r="C252" s="6" t="s">
        <v>27</v>
      </c>
      <c r="D252" s="5" t="s">
        <v>732</v>
      </c>
      <c r="E252" s="5" t="s">
        <v>36</v>
      </c>
      <c r="F252" s="5" t="s">
        <v>733</v>
      </c>
      <c r="G252" s="5" t="s">
        <v>721</v>
      </c>
      <c r="H252" s="9">
        <v>-1.9447033854566E-5</v>
      </c>
      <c r="I252" s="9">
        <v>-8.5603963073858096E-6</v>
      </c>
      <c r="J252" s="9">
        <v>1.51648944232091E-5</v>
      </c>
      <c r="K252" s="9">
        <v>-6.0473872753346896E-7</v>
      </c>
      <c r="L252" s="9">
        <v>3.9174046045493298E-6</v>
      </c>
      <c r="M252" s="9">
        <v>-1.7536447640276599E-2</v>
      </c>
      <c r="N252" s="9">
        <v>2.89966072154155E-4</v>
      </c>
      <c r="O252" s="9">
        <v>8.3891625080867005E-5</v>
      </c>
      <c r="P252" s="9">
        <v>4.4931748294467604E-6</v>
      </c>
      <c r="Q252" s="9">
        <v>1.5102109241620599E-2</v>
      </c>
      <c r="R252" s="9">
        <v>1.35219041528544E-3</v>
      </c>
      <c r="S252" s="9">
        <v>4.0511511350721399E-4</v>
      </c>
      <c r="T252" s="9">
        <v>5.4925757136418001E-5</v>
      </c>
      <c r="U252" s="9">
        <v>-7.0368404991623497E-6</v>
      </c>
      <c r="V252" s="9">
        <v>3.9296815522724099E-6</v>
      </c>
    </row>
    <row r="253" spans="1:22" x14ac:dyDescent="0.2">
      <c r="A253" s="2">
        <v>15</v>
      </c>
      <c r="B253" s="3" t="s">
        <v>734</v>
      </c>
      <c r="C253" s="4" t="s">
        <v>27</v>
      </c>
      <c r="D253" s="3" t="s">
        <v>735</v>
      </c>
      <c r="E253" s="3" t="s">
        <v>36</v>
      </c>
      <c r="F253" s="3" t="s">
        <v>736</v>
      </c>
      <c r="G253" s="3" t="s">
        <v>721</v>
      </c>
      <c r="H253" s="10">
        <v>-2.1643551061912901E-5</v>
      </c>
      <c r="I253" s="10">
        <v>3.47643462083182E-5</v>
      </c>
      <c r="J253" s="10">
        <v>9.5310863370826499E-5</v>
      </c>
      <c r="K253" s="10">
        <v>-1.1107442300388E-6</v>
      </c>
      <c r="L253" s="10">
        <v>2.5906353158577901E-5</v>
      </c>
      <c r="M253" s="10">
        <v>-1.6650193551107102E-2</v>
      </c>
      <c r="N253" s="10">
        <v>3.7839298785508197E-5</v>
      </c>
      <c r="O253" s="10">
        <v>6.5030641668061505E-4</v>
      </c>
      <c r="P253" s="10">
        <v>-6.4995127321978904E-7</v>
      </c>
      <c r="Q253" s="10">
        <v>1.0767437505537899E-2</v>
      </c>
      <c r="R253" s="10">
        <v>1.43385402166024E-3</v>
      </c>
      <c r="S253" s="10">
        <v>8.9908988945578002E-4</v>
      </c>
      <c r="T253" s="10">
        <v>9.5023359804046096E-5</v>
      </c>
      <c r="U253" s="10">
        <v>1.80547887483765E-4</v>
      </c>
      <c r="V253" s="10">
        <v>1.21600098305756E-5</v>
      </c>
    </row>
    <row r="254" spans="1:22" x14ac:dyDescent="0.2">
      <c r="A254" s="2">
        <v>16</v>
      </c>
      <c r="B254" s="5" t="s">
        <v>737</v>
      </c>
      <c r="C254" s="6" t="s">
        <v>27</v>
      </c>
      <c r="D254" s="5" t="s">
        <v>738</v>
      </c>
      <c r="E254" s="5" t="s">
        <v>36</v>
      </c>
      <c r="F254" s="5" t="s">
        <v>739</v>
      </c>
      <c r="G254" s="5" t="s">
        <v>721</v>
      </c>
      <c r="H254" s="9">
        <v>-1.23104302621694E-5</v>
      </c>
      <c r="I254" s="9">
        <v>-9.4445667916555998E-6</v>
      </c>
      <c r="J254" s="9">
        <v>1.9680171532997599E-5</v>
      </c>
      <c r="K254" s="9">
        <v>-1.3699177645520301E-6</v>
      </c>
      <c r="L254" s="9">
        <v>1.9995639019731499E-5</v>
      </c>
      <c r="M254" s="9">
        <v>-1.09805898488814E-2</v>
      </c>
      <c r="N254" s="9">
        <v>1.04563844948509E-3</v>
      </c>
      <c r="O254" s="9">
        <v>1.10784279997629E-3</v>
      </c>
      <c r="P254" s="9">
        <v>1.3394690285306701E-6</v>
      </c>
      <c r="Q254" s="9">
        <v>2.7302944099384E-2</v>
      </c>
      <c r="R254" s="9">
        <v>8.7921984626741897E-4</v>
      </c>
      <c r="S254" s="9">
        <v>1.3937978585603901E-3</v>
      </c>
      <c r="T254" s="9">
        <v>2.1849092828368101E-5</v>
      </c>
      <c r="U254" s="9">
        <v>5.3283971777471897E-6</v>
      </c>
      <c r="V254" s="9">
        <v>3.3494968810259801E-6</v>
      </c>
    </row>
    <row r="255" spans="1:22" x14ac:dyDescent="0.2">
      <c r="A255" s="2">
        <v>17</v>
      </c>
      <c r="B255" s="3" t="s">
        <v>740</v>
      </c>
      <c r="C255" s="4" t="s">
        <v>27</v>
      </c>
      <c r="D255" s="3" t="s">
        <v>741</v>
      </c>
      <c r="E255" s="3" t="s">
        <v>36</v>
      </c>
      <c r="F255" s="3" t="s">
        <v>742</v>
      </c>
      <c r="G255" s="3" t="s">
        <v>721</v>
      </c>
      <c r="H255" s="10">
        <v>-9.2254108664320792E-6</v>
      </c>
      <c r="I255" s="10">
        <v>2.80525819194123E-5</v>
      </c>
      <c r="J255" s="10">
        <v>7.0802324321222199E-5</v>
      </c>
      <c r="K255" s="10">
        <v>-1.5673831606341E-6</v>
      </c>
      <c r="L255" s="10">
        <v>2.87891679464177E-5</v>
      </c>
      <c r="M255" s="10">
        <v>-1.92047504956602E-2</v>
      </c>
      <c r="N255" s="10">
        <v>1.91599272319271E-3</v>
      </c>
      <c r="O255" s="10">
        <v>4.01926967596649E-4</v>
      </c>
      <c r="P255" s="10">
        <v>2.7174668194364702E-5</v>
      </c>
      <c r="Q255" s="10">
        <v>1.86562608655798E-2</v>
      </c>
      <c r="R255" s="10">
        <v>1.5107279484937301E-4</v>
      </c>
      <c r="S255" s="10">
        <v>4.6401301023708498E-3</v>
      </c>
      <c r="T255" s="10">
        <v>1.1426749767078E-4</v>
      </c>
      <c r="U255" s="10">
        <v>6.6987063597861597E-5</v>
      </c>
      <c r="V255" s="10">
        <v>1.88412998577978E-5</v>
      </c>
    </row>
    <row r="256" spans="1:22" x14ac:dyDescent="0.2">
      <c r="A256" s="2">
        <v>18</v>
      </c>
      <c r="B256" s="5" t="s">
        <v>743</v>
      </c>
      <c r="C256" s="6" t="s">
        <v>27</v>
      </c>
      <c r="D256" s="5" t="s">
        <v>744</v>
      </c>
      <c r="E256" s="5" t="s">
        <v>36</v>
      </c>
      <c r="F256" s="5" t="s">
        <v>745</v>
      </c>
      <c r="G256" s="5" t="s">
        <v>721</v>
      </c>
      <c r="H256" s="9">
        <v>-1.87594664271776E-5</v>
      </c>
      <c r="I256" s="9">
        <v>5.5542793626521303E-5</v>
      </c>
      <c r="J256" s="9">
        <v>8.2275427630585301E-5</v>
      </c>
      <c r="K256" s="9">
        <v>-1.41928415273656E-6</v>
      </c>
      <c r="L256" s="9">
        <v>4.3960923766564699E-5</v>
      </c>
      <c r="M256" s="9">
        <v>-1.9410741929040999E-2</v>
      </c>
      <c r="N256" s="9">
        <v>1.2631243734438199E-3</v>
      </c>
      <c r="O256" s="9">
        <v>7.4829209224245294E-5</v>
      </c>
      <c r="P256" s="9">
        <v>6.7708679610594803E-6</v>
      </c>
      <c r="Q256" s="9">
        <v>1.5735915206507101E-3</v>
      </c>
      <c r="R256" s="9">
        <v>-1.86414142297711E-4</v>
      </c>
      <c r="S256" s="9">
        <v>1.3183537006147101E-3</v>
      </c>
      <c r="T256" s="9">
        <v>1.3406001067148499E-4</v>
      </c>
      <c r="U256" s="9">
        <v>7.0746131676445101E-5</v>
      </c>
      <c r="V256" s="9">
        <v>1.55215756400694E-5</v>
      </c>
    </row>
    <row r="257" spans="1:22" x14ac:dyDescent="0.2">
      <c r="A257" s="2">
        <v>19</v>
      </c>
      <c r="B257" s="3" t="s">
        <v>746</v>
      </c>
      <c r="C257" s="4" t="s">
        <v>27</v>
      </c>
      <c r="D257" s="3" t="s">
        <v>747</v>
      </c>
      <c r="E257" s="3" t="s">
        <v>36</v>
      </c>
      <c r="F257" s="3" t="s">
        <v>748</v>
      </c>
      <c r="G257" s="3" t="s">
        <v>721</v>
      </c>
      <c r="H257" s="10">
        <v>-2.0462237119056901E-5</v>
      </c>
      <c r="I257" s="10">
        <v>1.3419696763363099E-4</v>
      </c>
      <c r="J257" s="10">
        <v>9.2935917059168801E-5</v>
      </c>
      <c r="K257" s="10">
        <v>-2.09807419325423E-7</v>
      </c>
      <c r="L257" s="10">
        <v>7.3176775365654906E-5</v>
      </c>
      <c r="M257" s="10">
        <v>-2.0267061841798901E-2</v>
      </c>
      <c r="N257" s="10">
        <v>5.2053870930042201E-5</v>
      </c>
      <c r="O257" s="10">
        <v>3.5770304597752502E-4</v>
      </c>
      <c r="P257" s="10">
        <v>5.5952461824821405E-7</v>
      </c>
      <c r="Q257" s="10">
        <v>1.9927394795124401E-3</v>
      </c>
      <c r="R257" s="10">
        <v>6.9942726055849196E-4</v>
      </c>
      <c r="S257" s="10">
        <v>9.9074057117632297E-4</v>
      </c>
      <c r="T257" s="10">
        <v>1.81245349256942E-3</v>
      </c>
      <c r="U257" s="10">
        <v>3.6178391902161803E-5</v>
      </c>
      <c r="V257" s="10">
        <v>2.56483203602357E-5</v>
      </c>
    </row>
    <row r="258" spans="1:22" x14ac:dyDescent="0.2">
      <c r="A258" s="2">
        <v>20</v>
      </c>
      <c r="B258" s="5" t="s">
        <v>749</v>
      </c>
      <c r="C258" s="6" t="s">
        <v>27</v>
      </c>
      <c r="D258" s="5" t="s">
        <v>750</v>
      </c>
      <c r="E258" s="5" t="s">
        <v>36</v>
      </c>
      <c r="F258" s="5" t="s">
        <v>751</v>
      </c>
      <c r="G258" s="5" t="s">
        <v>721</v>
      </c>
      <c r="H258" s="9">
        <v>-2.2151144205333101E-5</v>
      </c>
      <c r="I258" s="9">
        <v>6.7961720542201597E-5</v>
      </c>
      <c r="J258" s="9">
        <v>1.08144148510868E-4</v>
      </c>
      <c r="K258" s="9">
        <v>-6.7878837834744397E-7</v>
      </c>
      <c r="L258" s="9">
        <v>8.5007729174867006E-5</v>
      </c>
      <c r="M258" s="9">
        <v>-2.03700106916446E-2</v>
      </c>
      <c r="N258" s="9">
        <v>4.6212040117000499E-4</v>
      </c>
      <c r="O258" s="9">
        <v>4.4252682720403102E-4</v>
      </c>
      <c r="P258" s="9">
        <v>1.5672661841274001E-5</v>
      </c>
      <c r="Q258" s="9">
        <v>2.12645612420137E-4</v>
      </c>
      <c r="R258" s="9">
        <v>1.2193242744322E-3</v>
      </c>
      <c r="S258" s="9">
        <v>1.0021603935493699E-3</v>
      </c>
      <c r="T258" s="9">
        <v>5.36430632108965E-5</v>
      </c>
      <c r="U258" s="9">
        <v>6.3719246874220601E-5</v>
      </c>
      <c r="V258" s="9">
        <v>1.17233668134354E-5</v>
      </c>
    </row>
    <row r="259" spans="1:22" x14ac:dyDescent="0.2">
      <c r="A259" s="2">
        <v>21</v>
      </c>
      <c r="B259" s="3" t="s">
        <v>752</v>
      </c>
      <c r="C259" s="4" t="s">
        <v>27</v>
      </c>
      <c r="D259" s="3" t="s">
        <v>753</v>
      </c>
      <c r="E259" s="3" t="s">
        <v>36</v>
      </c>
      <c r="F259" s="3" t="s">
        <v>754</v>
      </c>
      <c r="G259" s="3" t="s">
        <v>721</v>
      </c>
      <c r="H259" s="10">
        <v>7.2694649140477303E-6</v>
      </c>
      <c r="I259" s="10">
        <v>-1.3302763140594199E-5</v>
      </c>
      <c r="J259" s="10">
        <v>4.8690387139618997E-5</v>
      </c>
      <c r="K259" s="10">
        <v>-1.5797248014517701E-6</v>
      </c>
      <c r="L259" s="10">
        <v>-1.6744502799651301E-6</v>
      </c>
      <c r="M259" s="10">
        <v>-2.0026977890372898E-2</v>
      </c>
      <c r="N259" s="10">
        <v>2.2177894852519101E-4</v>
      </c>
      <c r="O259" s="10">
        <v>3.3383820666138299E-3</v>
      </c>
      <c r="P259" s="10">
        <v>9.5572475322864299E-6</v>
      </c>
      <c r="Q259" s="10">
        <v>7.8151764148342E-3</v>
      </c>
      <c r="R259" s="10">
        <v>1.6689431203538499E-3</v>
      </c>
      <c r="S259" s="10">
        <v>1.83060317936907E-3</v>
      </c>
      <c r="T259" s="10">
        <v>3.5423959283592599E-6</v>
      </c>
      <c r="U259" s="10">
        <v>1.9331170733555701E-4</v>
      </c>
      <c r="V259" s="10">
        <v>5.9992091102698997E-6</v>
      </c>
    </row>
    <row r="260" spans="1:22" x14ac:dyDescent="0.2">
      <c r="A260" s="2">
        <v>22</v>
      </c>
      <c r="B260" s="5" t="s">
        <v>755</v>
      </c>
      <c r="C260" s="6" t="s">
        <v>27</v>
      </c>
      <c r="D260" s="5" t="s">
        <v>756</v>
      </c>
      <c r="E260" s="5" t="s">
        <v>36</v>
      </c>
      <c r="F260" s="5" t="s">
        <v>757</v>
      </c>
      <c r="G260" s="5" t="s">
        <v>721</v>
      </c>
      <c r="H260" s="9">
        <v>-1.8180334539295299E-5</v>
      </c>
      <c r="I260" s="9">
        <v>3.99087057985355E-5</v>
      </c>
      <c r="J260" s="9">
        <v>8.56380410574555E-5</v>
      </c>
      <c r="K260" s="9">
        <v>-1.9252891466853702E-6</v>
      </c>
      <c r="L260" s="9">
        <v>1.6309179129331901E-4</v>
      </c>
      <c r="M260" s="9">
        <v>-1.1388016532862101E-2</v>
      </c>
      <c r="N260" s="9">
        <v>3.2542469643178702E-4</v>
      </c>
      <c r="O260" s="9">
        <v>1.3809308736135201E-4</v>
      </c>
      <c r="P260" s="9">
        <v>5.0865854475435999E-7</v>
      </c>
      <c r="Q260" s="9">
        <v>2.3498923382849701E-2</v>
      </c>
      <c r="R260" s="9">
        <v>3.87058013676189E-4</v>
      </c>
      <c r="S260" s="9">
        <v>2.7453064805479E-4</v>
      </c>
      <c r="T260" s="9">
        <v>7.82718571633055E-6</v>
      </c>
      <c r="U260" s="9">
        <v>-7.1115867596900902E-6</v>
      </c>
      <c r="V260" s="9">
        <v>6.1846298487050896E-6</v>
      </c>
    </row>
    <row r="261" spans="1:22" x14ac:dyDescent="0.2">
      <c r="A261" s="2">
        <v>23</v>
      </c>
      <c r="B261" s="3" t="s">
        <v>758</v>
      </c>
      <c r="C261" s="4" t="s">
        <v>27</v>
      </c>
      <c r="D261" s="3" t="s">
        <v>759</v>
      </c>
      <c r="E261" s="3" t="s">
        <v>36</v>
      </c>
      <c r="F261" s="3" t="s">
        <v>760</v>
      </c>
      <c r="G261" s="3" t="s">
        <v>721</v>
      </c>
      <c r="H261" s="10">
        <v>-5.5842685372814703E-7</v>
      </c>
      <c r="I261" s="10">
        <v>5.64269859874181E-5</v>
      </c>
      <c r="J261" s="10">
        <v>7.4974853234521804E-5</v>
      </c>
      <c r="K261" s="10">
        <v>-2.09807128359384E-6</v>
      </c>
      <c r="L261" s="10">
        <v>5.2063304208641499E-5</v>
      </c>
      <c r="M261" s="10">
        <v>-1.0420363881237699E-2</v>
      </c>
      <c r="N261" s="10">
        <v>1.8501910046280501E-4</v>
      </c>
      <c r="O261" s="10">
        <v>1.4618662434877101E-4</v>
      </c>
      <c r="P261" s="10">
        <v>3.2780204449404199E-7</v>
      </c>
      <c r="Q261" s="10">
        <v>2.4931270794378901E-2</v>
      </c>
      <c r="R261" s="10">
        <v>-3.42335184156018E-4</v>
      </c>
      <c r="S261" s="10">
        <v>1.33571109686279E-3</v>
      </c>
      <c r="T261" s="10">
        <v>9.0878485443666201E-5</v>
      </c>
      <c r="U261" s="10">
        <v>7.9445597197351605E-6</v>
      </c>
      <c r="V261" s="10">
        <v>1.35955502357541E-5</v>
      </c>
    </row>
    <row r="262" spans="1:22" x14ac:dyDescent="0.2">
      <c r="A262" s="2">
        <v>24</v>
      </c>
      <c r="B262" s="5" t="s">
        <v>761</v>
      </c>
      <c r="C262" s="6" t="s">
        <v>27</v>
      </c>
      <c r="D262" s="5" t="s">
        <v>762</v>
      </c>
      <c r="E262" s="5" t="s">
        <v>36</v>
      </c>
      <c r="F262" s="5" t="s">
        <v>763</v>
      </c>
      <c r="G262" s="5" t="s">
        <v>721</v>
      </c>
      <c r="H262" s="9">
        <v>-1.29311285190194E-5</v>
      </c>
      <c r="I262" s="9">
        <v>1.6598888526436E-4</v>
      </c>
      <c r="J262" s="9">
        <v>1.8102768500386499E-4</v>
      </c>
      <c r="K262" s="9">
        <v>9.1327974221902101E-7</v>
      </c>
      <c r="L262" s="9">
        <v>2.9905680124929099E-6</v>
      </c>
      <c r="M262" s="9">
        <v>-2.0726746495213201E-2</v>
      </c>
      <c r="N262" s="9">
        <v>2.1556834818317699E-2</v>
      </c>
      <c r="O262" s="9">
        <v>1.9037452392697501E-4</v>
      </c>
      <c r="P262" s="9">
        <v>-9.2688688367530901E-7</v>
      </c>
      <c r="Q262" s="9">
        <v>-7.8842897654029197E-4</v>
      </c>
      <c r="R262" s="9">
        <v>3.3127500542719001E-3</v>
      </c>
      <c r="S262" s="9">
        <v>1.79010444461533E-2</v>
      </c>
      <c r="T262" s="9">
        <v>3.9939421924250502E-3</v>
      </c>
      <c r="U262" s="9">
        <v>8.6706791989067792E-6</v>
      </c>
      <c r="V262" s="9">
        <v>1.20523438840332E-5</v>
      </c>
    </row>
    <row r="263" spans="1:22" x14ac:dyDescent="0.2">
      <c r="A263" s="2">
        <v>25</v>
      </c>
      <c r="B263" s="3" t="s">
        <v>764</v>
      </c>
      <c r="C263" s="4" t="s">
        <v>27</v>
      </c>
      <c r="D263" s="3" t="s">
        <v>765</v>
      </c>
      <c r="E263" s="3" t="s">
        <v>36</v>
      </c>
      <c r="F263" s="3" t="s">
        <v>766</v>
      </c>
      <c r="G263" s="3" t="s">
        <v>721</v>
      </c>
      <c r="H263" s="10">
        <v>-5.5865340112978799E-6</v>
      </c>
      <c r="I263" s="10">
        <v>5.75925164311067E-5</v>
      </c>
      <c r="J263" s="10">
        <v>6.8054893633535805E-5</v>
      </c>
      <c r="K263" s="10">
        <v>-1.1847938969790701E-6</v>
      </c>
      <c r="L263" s="10">
        <v>4.9773465595220797E-5</v>
      </c>
      <c r="M263" s="10">
        <v>-1.9921235143336099E-2</v>
      </c>
      <c r="N263" s="10">
        <v>2.6133156231721301E-5</v>
      </c>
      <c r="O263" s="10">
        <v>1.01890780622415E-3</v>
      </c>
      <c r="P263" s="10">
        <v>1.9272543675717001E-6</v>
      </c>
      <c r="Q263" s="10">
        <v>1.5335392343346799E-3</v>
      </c>
      <c r="R263" s="10">
        <v>4.2412620712302401E-4</v>
      </c>
      <c r="S263" s="10">
        <v>2.48406898998331E-3</v>
      </c>
      <c r="T263" s="10">
        <v>3.85584315675998E-4</v>
      </c>
      <c r="U263" s="10">
        <v>4.9526867379619199E-5</v>
      </c>
      <c r="V263" s="10">
        <v>2.3326828358507902E-6</v>
      </c>
    </row>
    <row r="264" spans="1:22" x14ac:dyDescent="0.2">
      <c r="A264" s="2">
        <v>26</v>
      </c>
      <c r="B264" s="5" t="s">
        <v>767</v>
      </c>
      <c r="C264" s="6" t="s">
        <v>27</v>
      </c>
      <c r="D264" s="5" t="s">
        <v>768</v>
      </c>
      <c r="E264" s="5" t="s">
        <v>36</v>
      </c>
      <c r="F264" s="5" t="s">
        <v>769</v>
      </c>
      <c r="G264" s="5" t="s">
        <v>721</v>
      </c>
      <c r="H264" s="9">
        <v>-2.3904635842621499E-5</v>
      </c>
      <c r="I264" s="9">
        <v>-7.2743263114405903E-6</v>
      </c>
      <c r="J264" s="9">
        <v>1.0807115292457E-4</v>
      </c>
      <c r="K264" s="9">
        <v>-2.07338811945052E-6</v>
      </c>
      <c r="L264" s="9">
        <v>4.4183249917640302E-7</v>
      </c>
      <c r="M264" s="9">
        <v>-2.0398317226801601E-2</v>
      </c>
      <c r="N264" s="9">
        <v>1.7380497878076101E-4</v>
      </c>
      <c r="O264" s="9">
        <v>-5.1723835249943502E-5</v>
      </c>
      <c r="P264" s="9">
        <v>9.9471055572962703E-7</v>
      </c>
      <c r="Q264" s="9">
        <v>5.0881459466142601E-4</v>
      </c>
      <c r="R264" s="9">
        <v>-4.8559499335431899E-4</v>
      </c>
      <c r="S264" s="9">
        <v>2.21689271122065E-4</v>
      </c>
      <c r="T264" s="9">
        <v>3.5423954063828498E-6</v>
      </c>
      <c r="U264" s="9">
        <v>2.9440181724275699E-5</v>
      </c>
      <c r="V264" s="9">
        <v>2.0994133106190599E-6</v>
      </c>
    </row>
    <row r="265" spans="1:22" x14ac:dyDescent="0.2">
      <c r="A265" s="2">
        <v>27</v>
      </c>
      <c r="B265" s="3" t="s">
        <v>770</v>
      </c>
      <c r="C265" s="4" t="s">
        <v>27</v>
      </c>
      <c r="D265" s="3" t="s">
        <v>771</v>
      </c>
      <c r="E265" s="3" t="s">
        <v>36</v>
      </c>
      <c r="F265" s="3" t="s">
        <v>772</v>
      </c>
      <c r="G265" s="3" t="s">
        <v>721</v>
      </c>
      <c r="H265" s="10">
        <v>-1.33326163319062E-5</v>
      </c>
      <c r="I265" s="10">
        <v>2.66057336456375E-5</v>
      </c>
      <c r="J265" s="10">
        <v>6.8408464414496293E-5</v>
      </c>
      <c r="K265" s="10">
        <v>-2.3078780688073601E-6</v>
      </c>
      <c r="L265" s="10">
        <v>4.9004013349497398E-5</v>
      </c>
      <c r="M265" s="10">
        <v>-1.7234252888454302E-2</v>
      </c>
      <c r="N265" s="10">
        <v>7.84659983811177E-4</v>
      </c>
      <c r="O265" s="10">
        <v>4.6317416752691298E-4</v>
      </c>
      <c r="P265" s="10">
        <v>6.4600155927953298E-6</v>
      </c>
      <c r="Q265" s="10">
        <v>5.9212665401523002E-3</v>
      </c>
      <c r="R265" s="10">
        <v>2.4210578535172799E-5</v>
      </c>
      <c r="S265" s="10">
        <v>2.4916643457360901E-3</v>
      </c>
      <c r="T265" s="10">
        <v>8.2434694342139097E-7</v>
      </c>
      <c r="U265" s="10">
        <v>3.6936578943666702E-5</v>
      </c>
      <c r="V265" s="10">
        <v>-3.4511474202397399E-6</v>
      </c>
    </row>
    <row r="266" spans="1:22" x14ac:dyDescent="0.2">
      <c r="A266" s="2">
        <v>28</v>
      </c>
      <c r="B266" s="5" t="s">
        <v>773</v>
      </c>
      <c r="C266" s="6" t="s">
        <v>27</v>
      </c>
      <c r="D266" s="5" t="s">
        <v>774</v>
      </c>
      <c r="E266" s="5" t="s">
        <v>36</v>
      </c>
      <c r="F266" s="5" t="s">
        <v>775</v>
      </c>
      <c r="G266" s="5" t="s">
        <v>721</v>
      </c>
      <c r="H266" s="9">
        <v>-1.00053123636143E-5</v>
      </c>
      <c r="I266" s="9">
        <v>2.6502462869372901E-4</v>
      </c>
      <c r="J266" s="9">
        <v>1.86231183049113E-4</v>
      </c>
      <c r="K266" s="9">
        <v>-2.0857297061297E-6</v>
      </c>
      <c r="L266" s="9">
        <v>1.9214275668130701E-4</v>
      </c>
      <c r="M266" s="9">
        <v>-2.0106889327099101E-2</v>
      </c>
      <c r="N266" s="9">
        <v>3.3588322847726199E-4</v>
      </c>
      <c r="O266" s="9">
        <v>1.6863969768194701E-3</v>
      </c>
      <c r="P266" s="9">
        <v>1.51187634809171E-5</v>
      </c>
      <c r="Q266" s="9">
        <v>3.1589801590681699E-4</v>
      </c>
      <c r="R266" s="9">
        <v>7.9514129373640398E-4</v>
      </c>
      <c r="S266" s="9">
        <v>3.2374252914024399E-3</v>
      </c>
      <c r="T266" s="9">
        <v>1.3920065687864501E-6</v>
      </c>
      <c r="U266" s="9">
        <v>2.5820156677386499E-5</v>
      </c>
      <c r="V266" s="9">
        <v>3.4152912053428301E-6</v>
      </c>
    </row>
    <row r="267" spans="1:22" x14ac:dyDescent="0.2">
      <c r="A267" s="2">
        <v>10</v>
      </c>
      <c r="B267" s="5" t="s">
        <v>776</v>
      </c>
      <c r="C267" s="6" t="s">
        <v>27</v>
      </c>
      <c r="D267" s="5" t="s">
        <v>777</v>
      </c>
      <c r="E267" s="5" t="s">
        <v>36</v>
      </c>
      <c r="F267" s="5" t="s">
        <v>778</v>
      </c>
      <c r="G267" s="5" t="s">
        <v>779</v>
      </c>
      <c r="H267" s="9">
        <v>-2.9004204605308799E-5</v>
      </c>
      <c r="I267" s="9">
        <v>1.2703622216642899E-4</v>
      </c>
      <c r="J267" s="9">
        <v>8.0652281394590002E-5</v>
      </c>
      <c r="K267" s="9">
        <v>6.3721409168681996E-6</v>
      </c>
      <c r="L267" s="9">
        <v>2.7999053453196399E-5</v>
      </c>
      <c r="M267" s="9">
        <v>-2.4530132378133899E-2</v>
      </c>
      <c r="N267" s="9">
        <v>-7.6512559541578397E-5</v>
      </c>
      <c r="O267" s="9">
        <v>1.48470498490736E-3</v>
      </c>
      <c r="P267" s="9">
        <v>4.9835198058884304E-6</v>
      </c>
      <c r="Q267" s="9">
        <v>6.2688412335717997E-3</v>
      </c>
      <c r="R267" s="9">
        <v>-7.1665820529848998E-3</v>
      </c>
      <c r="S267" s="9">
        <v>2.27280667295141E-4</v>
      </c>
      <c r="T267" s="9">
        <v>5.9063268628647799E-6</v>
      </c>
      <c r="U267" s="9">
        <v>1.95507098032637E-4</v>
      </c>
      <c r="V267" s="9">
        <v>2.46577614272561E-5</v>
      </c>
    </row>
    <row r="268" spans="1:22" x14ac:dyDescent="0.2">
      <c r="A268" s="2">
        <v>11</v>
      </c>
      <c r="B268" s="3" t="s">
        <v>780</v>
      </c>
      <c r="C268" s="4" t="s">
        <v>27</v>
      </c>
      <c r="D268" s="3" t="s">
        <v>781</v>
      </c>
      <c r="E268" s="3" t="s">
        <v>36</v>
      </c>
      <c r="F268" s="3" t="s">
        <v>782</v>
      </c>
      <c r="G268" s="3" t="s">
        <v>779</v>
      </c>
      <c r="H268" s="10">
        <v>-1.9245600348806302E-5</v>
      </c>
      <c r="I268" s="10">
        <v>9.0640362110927302E-5</v>
      </c>
      <c r="J268" s="10">
        <v>4.9236342447208002E-5</v>
      </c>
      <c r="K268" s="10">
        <v>-2.6402957893360601E-6</v>
      </c>
      <c r="L268" s="10">
        <v>8.4952505584192604E-5</v>
      </c>
      <c r="M268" s="10">
        <v>-2.32930232631441E-2</v>
      </c>
      <c r="N268" s="10">
        <v>-7.2573506206058397E-6</v>
      </c>
      <c r="O268" s="10">
        <v>3.8592557490716399E-4</v>
      </c>
      <c r="P268" s="10">
        <v>4.8395467456272504E-6</v>
      </c>
      <c r="Q268" s="10">
        <v>1.0030322792262099E-3</v>
      </c>
      <c r="R268" s="10">
        <v>-9.1762330014015202E-3</v>
      </c>
      <c r="S268" s="10">
        <v>4.6547033007835598E-4</v>
      </c>
      <c r="T268" s="10">
        <v>8.1675617264598006E-6</v>
      </c>
      <c r="U268" s="10">
        <v>5.2164534034251998E-5</v>
      </c>
      <c r="V268" s="10">
        <v>-1.3060963025186201E-6</v>
      </c>
    </row>
    <row r="269" spans="1:22" x14ac:dyDescent="0.2">
      <c r="A269" s="2">
        <v>12</v>
      </c>
      <c r="B269" s="5" t="s">
        <v>783</v>
      </c>
      <c r="C269" s="6" t="s">
        <v>27</v>
      </c>
      <c r="D269" s="5" t="s">
        <v>784</v>
      </c>
      <c r="E269" s="5" t="s">
        <v>36</v>
      </c>
      <c r="F269" s="5" t="s">
        <v>785</v>
      </c>
      <c r="G269" s="5" t="s">
        <v>779</v>
      </c>
      <c r="H269" s="9">
        <v>-9.2494529992692104E-6</v>
      </c>
      <c r="I269" s="9">
        <v>3.1383135590534001E-4</v>
      </c>
      <c r="J269" s="9">
        <v>4.4878544662620398E-5</v>
      </c>
      <c r="K269" s="9">
        <v>-2.9943014411417199E-6</v>
      </c>
      <c r="L269" s="9">
        <v>1.76912388838336E-4</v>
      </c>
      <c r="M269" s="9">
        <v>-2.2918194713938699E-2</v>
      </c>
      <c r="N269" s="9">
        <v>-4.5848942860262202E-5</v>
      </c>
      <c r="O269" s="9">
        <v>2.7950361245368E-3</v>
      </c>
      <c r="P269" s="9">
        <v>4.7177274676261297E-6</v>
      </c>
      <c r="Q269" s="9">
        <v>3.1042460946121698E-3</v>
      </c>
      <c r="R269" s="9">
        <v>-9.5373905838978205E-3</v>
      </c>
      <c r="S269" s="9">
        <v>9.4842747633812298E-4</v>
      </c>
      <c r="T269" s="9">
        <v>1.3024514721712101E-5</v>
      </c>
      <c r="U269" s="9">
        <v>6.2106620975677202E-5</v>
      </c>
      <c r="V269" s="9">
        <v>1.32053149070735E-6</v>
      </c>
    </row>
    <row r="270" spans="1:22" x14ac:dyDescent="0.2">
      <c r="A270" s="2">
        <v>13</v>
      </c>
      <c r="B270" s="3" t="s">
        <v>786</v>
      </c>
      <c r="C270" s="4" t="s">
        <v>27</v>
      </c>
      <c r="D270" s="3" t="s">
        <v>787</v>
      </c>
      <c r="E270" s="3" t="s">
        <v>36</v>
      </c>
      <c r="F270" s="3" t="s">
        <v>788</v>
      </c>
      <c r="G270" s="3" t="s">
        <v>779</v>
      </c>
      <c r="H270" s="10">
        <v>-6.1110015460829897E-6</v>
      </c>
      <c r="I270" s="10">
        <v>2.1026118200413E-4</v>
      </c>
      <c r="J270" s="10">
        <v>9.0515739173452396E-5</v>
      </c>
      <c r="K270" s="10">
        <v>-4.2923206025708803E-6</v>
      </c>
      <c r="L270" s="10">
        <v>8.76092946140297E-5</v>
      </c>
      <c r="M270" s="10">
        <v>-2.2180842220228699E-2</v>
      </c>
      <c r="N270" s="10">
        <v>-2.72316959948978E-5</v>
      </c>
      <c r="O270" s="10">
        <v>7.4543592972196296E-4</v>
      </c>
      <c r="P270" s="10">
        <v>1.35108291796377E-6</v>
      </c>
      <c r="Q270" s="10">
        <v>1.9352467706750501E-3</v>
      </c>
      <c r="R270" s="10">
        <v>-8.8416078871076595E-3</v>
      </c>
      <c r="S270" s="10">
        <v>-1.56725551534365E-4</v>
      </c>
      <c r="T270" s="10">
        <v>4.3592777058584299E-5</v>
      </c>
      <c r="U270" s="10">
        <v>1.11576697456484E-4</v>
      </c>
      <c r="V270" s="10">
        <v>4.2201142781220398E-5</v>
      </c>
    </row>
    <row r="271" spans="1:22" x14ac:dyDescent="0.2">
      <c r="A271" s="2">
        <v>14</v>
      </c>
      <c r="B271" s="5" t="s">
        <v>789</v>
      </c>
      <c r="C271" s="6" t="s">
        <v>27</v>
      </c>
      <c r="D271" s="5" t="s">
        <v>790</v>
      </c>
      <c r="E271" s="5" t="s">
        <v>36</v>
      </c>
      <c r="F271" s="5" t="s">
        <v>791</v>
      </c>
      <c r="G271" s="5" t="s">
        <v>779</v>
      </c>
      <c r="H271" s="9">
        <v>-2.3016285502503002E-5</v>
      </c>
      <c r="I271" s="9">
        <v>1.2657256411607599E-4</v>
      </c>
      <c r="J271" s="9">
        <v>5.1445531017627202E-5</v>
      </c>
      <c r="K271" s="9">
        <v>-5.7820906670017697E-6</v>
      </c>
      <c r="L271" s="9">
        <v>1.6497498760102301E-4</v>
      </c>
      <c r="M271" s="9">
        <v>-2.3957955324025601E-2</v>
      </c>
      <c r="N271" s="9">
        <v>-3.3677926183333399E-5</v>
      </c>
      <c r="O271" s="9">
        <v>5.1744417361116596E-4</v>
      </c>
      <c r="P271" s="9">
        <v>3.5549040766010499E-6</v>
      </c>
      <c r="Q271" s="9">
        <v>-1.8411193725690399E-4</v>
      </c>
      <c r="R271" s="9">
        <v>-9.4348905120697907E-3</v>
      </c>
      <c r="S271" s="9">
        <v>2.86437062301805E-4</v>
      </c>
      <c r="T271" s="9">
        <v>2.9477331103359801E-6</v>
      </c>
      <c r="U271" s="9">
        <v>3.8237682523750597E-5</v>
      </c>
      <c r="V271" s="9">
        <v>5.2099877843893199E-6</v>
      </c>
    </row>
    <row r="272" spans="1:22" x14ac:dyDescent="0.2">
      <c r="A272" s="2">
        <v>15</v>
      </c>
      <c r="B272" s="3" t="s">
        <v>792</v>
      </c>
      <c r="C272" s="4" t="s">
        <v>27</v>
      </c>
      <c r="D272" s="3" t="s">
        <v>793</v>
      </c>
      <c r="E272" s="3" t="s">
        <v>36</v>
      </c>
      <c r="F272" s="3" t="s">
        <v>794</v>
      </c>
      <c r="G272" s="3" t="s">
        <v>779</v>
      </c>
      <c r="H272" s="10">
        <v>4.0566295924537399E-4</v>
      </c>
      <c r="I272" s="10">
        <v>4.3635740929289098E-4</v>
      </c>
      <c r="J272" s="10">
        <v>1.05871914855684E-4</v>
      </c>
      <c r="K272" s="10">
        <v>-4.5283238837806203E-6</v>
      </c>
      <c r="L272" s="10">
        <v>2.20267387549045E-4</v>
      </c>
      <c r="M272" s="10">
        <v>-2.4644384162765001E-2</v>
      </c>
      <c r="N272" s="10">
        <v>6.6999536819710402E-5</v>
      </c>
      <c r="O272" s="10">
        <v>5.0058069110792797E-4</v>
      </c>
      <c r="P272" s="10">
        <v>2.1927424576584999E-6</v>
      </c>
      <c r="Q272" s="10">
        <v>-1.7006987535575901E-3</v>
      </c>
      <c r="R272" s="10">
        <v>-8.0312782581209406E-3</v>
      </c>
      <c r="S272" s="10">
        <v>0.409565421242092</v>
      </c>
      <c r="T272" s="10">
        <v>1.15352874009955E-3</v>
      </c>
      <c r="U272" s="10">
        <v>2.1573963600489299E-5</v>
      </c>
      <c r="V272" s="10">
        <v>1.2267230953464399E-6</v>
      </c>
    </row>
    <row r="273" spans="1:22" x14ac:dyDescent="0.2">
      <c r="A273" s="2">
        <v>16</v>
      </c>
      <c r="B273" s="5" t="s">
        <v>795</v>
      </c>
      <c r="C273" s="6" t="s">
        <v>27</v>
      </c>
      <c r="D273" s="5" t="s">
        <v>796</v>
      </c>
      <c r="E273" s="5" t="s">
        <v>36</v>
      </c>
      <c r="F273" s="5" t="s">
        <v>797</v>
      </c>
      <c r="G273" s="5" t="s">
        <v>779</v>
      </c>
      <c r="H273" s="9">
        <v>4.3939594299377899E-5</v>
      </c>
      <c r="I273" s="9">
        <v>3.1829413487101399E-4</v>
      </c>
      <c r="J273" s="9">
        <v>1.09380265182451E-4</v>
      </c>
      <c r="K273" s="9">
        <v>-5.5903382069629803E-6</v>
      </c>
      <c r="L273" s="9">
        <v>4.7336473505889699E-4</v>
      </c>
      <c r="M273" s="9">
        <v>-1.7761656287538199E-2</v>
      </c>
      <c r="N273" s="9">
        <v>2.9569555581192698E-3</v>
      </c>
      <c r="O273" s="9">
        <v>2.8580352800304902E-3</v>
      </c>
      <c r="P273" s="9">
        <v>3.7763942774025201E-6</v>
      </c>
      <c r="Q273" s="9">
        <v>4.8613286296951197E-3</v>
      </c>
      <c r="R273" s="9">
        <v>-8.4504412678292097E-3</v>
      </c>
      <c r="S273" s="9">
        <v>4.71366428491337E-3</v>
      </c>
      <c r="T273" s="9">
        <v>4.0341392427233898E-4</v>
      </c>
      <c r="U273" s="9">
        <v>1.3745310106524699E-5</v>
      </c>
      <c r="V273" s="9">
        <v>5.0440175663954703E-6</v>
      </c>
    </row>
    <row r="274" spans="1:22" x14ac:dyDescent="0.2">
      <c r="A274" s="2">
        <v>17</v>
      </c>
      <c r="B274" s="3" t="s">
        <v>798</v>
      </c>
      <c r="C274" s="4" t="s">
        <v>27</v>
      </c>
      <c r="D274" s="3" t="s">
        <v>799</v>
      </c>
      <c r="E274" s="3" t="s">
        <v>36</v>
      </c>
      <c r="F274" s="3" t="s">
        <v>800</v>
      </c>
      <c r="G274" s="3" t="s">
        <v>779</v>
      </c>
      <c r="H274" s="10">
        <v>-1.81784155106512E-5</v>
      </c>
      <c r="I274" s="10">
        <v>1.7927590159459901E-3</v>
      </c>
      <c r="J274" s="10">
        <v>4.9909737361964197E-5</v>
      </c>
      <c r="K274" s="10">
        <v>6.7851512452945302E-6</v>
      </c>
      <c r="L274" s="10">
        <v>1.6577316411737599E-4</v>
      </c>
      <c r="M274" s="10">
        <v>-2.48862865913844E-2</v>
      </c>
      <c r="N274" s="10">
        <v>6.5369638403079495E-5</v>
      </c>
      <c r="O274" s="10">
        <v>5.8293156799654701E-4</v>
      </c>
      <c r="P274" s="10">
        <v>3.1008435393678598E-7</v>
      </c>
      <c r="Q274" s="10">
        <v>-9.0940122504366199E-4</v>
      </c>
      <c r="R274" s="10">
        <v>1.4448691497519201E-2</v>
      </c>
      <c r="S274" s="10">
        <v>-2.5540472069953801E-4</v>
      </c>
      <c r="T274" s="10">
        <v>1.4275496598834E-4</v>
      </c>
      <c r="U274" s="10">
        <v>4.6687923706264898E-4</v>
      </c>
      <c r="V274" s="10">
        <v>1.1105572290656501E-5</v>
      </c>
    </row>
    <row r="275" spans="1:22" x14ac:dyDescent="0.2">
      <c r="A275" s="2">
        <v>18</v>
      </c>
      <c r="B275" s="5" t="s">
        <v>801</v>
      </c>
      <c r="C275" s="6" t="s">
        <v>27</v>
      </c>
      <c r="D275" s="5" t="s">
        <v>802</v>
      </c>
      <c r="E275" s="5" t="s">
        <v>36</v>
      </c>
      <c r="F275" s="5" t="s">
        <v>803</v>
      </c>
      <c r="G275" s="5" t="s">
        <v>779</v>
      </c>
      <c r="H275" s="9">
        <v>-1.5115167767626301E-5</v>
      </c>
      <c r="I275" s="9">
        <v>5.5546762378260502E-4</v>
      </c>
      <c r="J275" s="9">
        <v>2.0357218935604501E-4</v>
      </c>
      <c r="K275" s="9">
        <v>-5.8115910848107798E-6</v>
      </c>
      <c r="L275" s="9">
        <v>1.19412454965468E-3</v>
      </c>
      <c r="M275" s="9">
        <v>-2.4698058999918601E-2</v>
      </c>
      <c r="N275" s="9">
        <v>-8.4968760473031298E-5</v>
      </c>
      <c r="O275" s="9">
        <v>6.8225088253277204E-4</v>
      </c>
      <c r="P275" s="9">
        <v>1.10744482863942E-6</v>
      </c>
      <c r="Q275" s="9">
        <v>-1.4220198490664799E-3</v>
      </c>
      <c r="R275" s="9">
        <v>-9.8227411539427503E-3</v>
      </c>
      <c r="S275" s="9">
        <v>4.3434675091092697E-3</v>
      </c>
      <c r="T275" s="9">
        <v>1.7309722205958E-3</v>
      </c>
      <c r="U275" s="9">
        <v>1.2616851607019899E-4</v>
      </c>
      <c r="V275" s="9">
        <v>-4.3873133817686803E-6</v>
      </c>
    </row>
    <row r="276" spans="1:22" x14ac:dyDescent="0.2">
      <c r="A276" s="2">
        <v>19</v>
      </c>
      <c r="B276" s="3" t="s">
        <v>804</v>
      </c>
      <c r="C276" s="4" t="s">
        <v>27</v>
      </c>
      <c r="D276" s="3" t="s">
        <v>805</v>
      </c>
      <c r="E276" s="3" t="s">
        <v>36</v>
      </c>
      <c r="F276" s="3" t="s">
        <v>806</v>
      </c>
      <c r="G276" s="3" t="s">
        <v>779</v>
      </c>
      <c r="H276" s="10">
        <v>4.7323741587016602E-5</v>
      </c>
      <c r="I276" s="10">
        <v>1.68300723402094E-4</v>
      </c>
      <c r="J276" s="10">
        <v>1.7237225420137299E-4</v>
      </c>
      <c r="K276" s="10">
        <v>-4.1005679463539197E-6</v>
      </c>
      <c r="L276" s="10">
        <v>7.6526209361315806E-5</v>
      </c>
      <c r="M276" s="10">
        <v>-2.2920516645630801E-2</v>
      </c>
      <c r="N276" s="10">
        <v>1.26722770017998E-4</v>
      </c>
      <c r="O276" s="10">
        <v>2.0453395016923901E-3</v>
      </c>
      <c r="P276" s="10">
        <v>5.1607076986811604E-6</v>
      </c>
      <c r="Q276" s="10">
        <v>6.2201374000176602E-3</v>
      </c>
      <c r="R276" s="10">
        <v>-6.8249033218545302E-3</v>
      </c>
      <c r="S276" s="10">
        <v>9.6912071263781895E-3</v>
      </c>
      <c r="T276" s="10">
        <v>9.1256341331711104E-6</v>
      </c>
      <c r="U276" s="10">
        <v>1.3446076710633899E-4</v>
      </c>
      <c r="V276" s="10">
        <v>2.5783517702927599E-5</v>
      </c>
    </row>
    <row r="277" spans="1:22" x14ac:dyDescent="0.2">
      <c r="A277" s="2">
        <v>20</v>
      </c>
      <c r="B277" s="5" t="s">
        <v>807</v>
      </c>
      <c r="C277" s="6" t="s">
        <v>27</v>
      </c>
      <c r="D277" s="5" t="s">
        <v>808</v>
      </c>
      <c r="E277" s="5" t="s">
        <v>36</v>
      </c>
      <c r="F277" s="5" t="s">
        <v>809</v>
      </c>
      <c r="G277" s="5" t="s">
        <v>779</v>
      </c>
      <c r="H277" s="9">
        <v>2.1286883413907499E-5</v>
      </c>
      <c r="I277" s="9">
        <v>2.41557968554963E-4</v>
      </c>
      <c r="J277" s="9">
        <v>2.5095437151873199E-5</v>
      </c>
      <c r="K277" s="9">
        <v>-6.3868481138719204E-6</v>
      </c>
      <c r="L277" s="9">
        <v>5.5399138743389604E-4</v>
      </c>
      <c r="M277" s="9">
        <v>-2.3250234190495302E-2</v>
      </c>
      <c r="N277" s="9">
        <v>1.3748873235982701E-4</v>
      </c>
      <c r="O277" s="9">
        <v>5.0761954726579004E-4</v>
      </c>
      <c r="P277" s="9">
        <v>3.61027675044856E-6</v>
      </c>
      <c r="Q277" s="9">
        <v>-7.0480160071440901E-4</v>
      </c>
      <c r="R277" s="9">
        <v>-9.0149533173148801E-3</v>
      </c>
      <c r="S277" s="9">
        <v>4.4792305133291204E-3</v>
      </c>
      <c r="T277" s="9">
        <v>1.09280934328723E-6</v>
      </c>
      <c r="U277" s="9">
        <v>2.1694715054956401E-5</v>
      </c>
      <c r="V277" s="9">
        <v>3.1563898816999801E-5</v>
      </c>
    </row>
    <row r="278" spans="1:22" x14ac:dyDescent="0.2">
      <c r="A278" s="2">
        <v>21</v>
      </c>
      <c r="B278" s="3" t="s">
        <v>810</v>
      </c>
      <c r="C278" s="4" t="s">
        <v>27</v>
      </c>
      <c r="D278" s="3" t="s">
        <v>811</v>
      </c>
      <c r="E278" s="3" t="s">
        <v>36</v>
      </c>
      <c r="F278" s="3" t="s">
        <v>812</v>
      </c>
      <c r="G278" s="3" t="s">
        <v>779</v>
      </c>
      <c r="H278" s="10">
        <v>-2.3798871528951199E-5</v>
      </c>
      <c r="I278" s="10">
        <v>4.7869884837042299E-5</v>
      </c>
      <c r="J278" s="10">
        <v>4.3178400356855597E-5</v>
      </c>
      <c r="K278" s="10">
        <v>-7.4783605454704198E-6</v>
      </c>
      <c r="L278" s="10">
        <v>4.7720143918476302E-5</v>
      </c>
      <c r="M278" s="10">
        <v>-2.37679156377513E-2</v>
      </c>
      <c r="N278" s="10">
        <v>-8.3224494044759694E-5</v>
      </c>
      <c r="O278" s="10">
        <v>4.3876856799389299E-4</v>
      </c>
      <c r="P278" s="10">
        <v>1.3843062985964499E-6</v>
      </c>
      <c r="Q278" s="10">
        <v>7.5054574831343593E-5</v>
      </c>
      <c r="R278" s="10">
        <v>-1.0150498861182199E-2</v>
      </c>
      <c r="S278" s="10">
        <v>-2.5630040053287601E-4</v>
      </c>
      <c r="T278" s="10">
        <v>5.9852749340006696E-7</v>
      </c>
      <c r="U278" s="10">
        <v>6.0416054810623399E-5</v>
      </c>
      <c r="V278" s="10">
        <v>5.3398457224517605E-7</v>
      </c>
    </row>
    <row r="279" spans="1:22" x14ac:dyDescent="0.2">
      <c r="A279" s="2">
        <v>22</v>
      </c>
      <c r="B279" s="5" t="s">
        <v>813</v>
      </c>
      <c r="C279" s="6" t="s">
        <v>27</v>
      </c>
      <c r="D279" s="5" t="s">
        <v>814</v>
      </c>
      <c r="E279" s="5" t="s">
        <v>36</v>
      </c>
      <c r="F279" s="5" t="s">
        <v>815</v>
      </c>
      <c r="G279" s="5" t="s">
        <v>779</v>
      </c>
      <c r="H279" s="9">
        <v>-2.9525925903692299E-5</v>
      </c>
      <c r="I279" s="9">
        <v>9.9100586508812793E-6</v>
      </c>
      <c r="J279" s="9">
        <v>1.1954641776856E-4</v>
      </c>
      <c r="K279" s="9">
        <v>-7.3456091530210599E-6</v>
      </c>
      <c r="L279" s="9">
        <v>2.90861124364328E-5</v>
      </c>
      <c r="M279" s="9">
        <v>-2.3969157564866599E-2</v>
      </c>
      <c r="N279" s="9">
        <v>-2.50372139267086E-5</v>
      </c>
      <c r="O279" s="9">
        <v>7.0684772474147997E-4</v>
      </c>
      <c r="P279" s="9">
        <v>5.4264773877202496E-7</v>
      </c>
      <c r="Q279" s="9">
        <v>-5.2491662918886404E-4</v>
      </c>
      <c r="R279" s="9">
        <v>-9.8361749886146394E-3</v>
      </c>
      <c r="S279" s="9">
        <v>-9.8298607804851398E-5</v>
      </c>
      <c r="T279" s="9">
        <v>4.7919025707698297E-6</v>
      </c>
      <c r="U279" s="9">
        <v>9.0605018040954504E-5</v>
      </c>
      <c r="V279" s="9">
        <v>-4.5893597436690296E-6</v>
      </c>
    </row>
    <row r="280" spans="1:22" x14ac:dyDescent="0.2">
      <c r="A280" s="2">
        <v>23</v>
      </c>
      <c r="B280" s="3" t="s">
        <v>816</v>
      </c>
      <c r="C280" s="4" t="s">
        <v>27</v>
      </c>
      <c r="D280" s="3" t="s">
        <v>817</v>
      </c>
      <c r="E280" s="3" t="s">
        <v>36</v>
      </c>
      <c r="F280" s="3" t="s">
        <v>818</v>
      </c>
      <c r="G280" s="3" t="s">
        <v>779</v>
      </c>
      <c r="H280" s="10">
        <v>-2.2091406172222401E-5</v>
      </c>
      <c r="I280" s="10">
        <v>6.45027861087021E-5</v>
      </c>
      <c r="J280" s="10">
        <v>7.2666236569322995E-5</v>
      </c>
      <c r="K280" s="10">
        <v>-7.3013586512419E-6</v>
      </c>
      <c r="L280" s="10">
        <v>2.03722319254362E-5</v>
      </c>
      <c r="M280" s="10">
        <v>-2.4464325545527198E-2</v>
      </c>
      <c r="N280" s="10">
        <v>-4.5797149720283597E-5</v>
      </c>
      <c r="O280" s="10">
        <v>4.8088512965517198E-4</v>
      </c>
      <c r="P280" s="10">
        <v>2.8239877972029301E-6</v>
      </c>
      <c r="Q280" s="10">
        <v>-1.3045583446119201E-3</v>
      </c>
      <c r="R280" s="10">
        <v>-9.8919153541876404E-3</v>
      </c>
      <c r="S280" s="10">
        <v>3.5955494054085201E-4</v>
      </c>
      <c r="T280" s="10">
        <v>3.31081317287611E-6</v>
      </c>
      <c r="U280" s="10">
        <v>6.9170784669670402E-5</v>
      </c>
      <c r="V280" s="10">
        <v>9.9654168287799106E-6</v>
      </c>
    </row>
    <row r="281" spans="1:22" x14ac:dyDescent="0.2">
      <c r="A281" s="2">
        <v>24</v>
      </c>
      <c r="B281" s="5" t="s">
        <v>819</v>
      </c>
      <c r="C281" s="6" t="s">
        <v>27</v>
      </c>
      <c r="D281" s="5" t="s">
        <v>820</v>
      </c>
      <c r="E281" s="5" t="s">
        <v>36</v>
      </c>
      <c r="F281" s="5" t="s">
        <v>821</v>
      </c>
      <c r="G281" s="5" t="s">
        <v>779</v>
      </c>
      <c r="H281" s="9">
        <v>-2.13443674831263E-5</v>
      </c>
      <c r="I281" s="9">
        <v>3.6568827756273999E-5</v>
      </c>
      <c r="J281" s="9">
        <v>7.2493260289899401E-5</v>
      </c>
      <c r="K281" s="9">
        <v>-7.1391068705824102E-6</v>
      </c>
      <c r="L281" s="9">
        <v>3.6906032521497101E-5</v>
      </c>
      <c r="M281" s="9">
        <v>-2.4496641198926E-2</v>
      </c>
      <c r="N281" s="9">
        <v>-3.16512692968045E-5</v>
      </c>
      <c r="O281" s="9">
        <v>3.0739043100897699E-4</v>
      </c>
      <c r="P281" s="9">
        <v>3.4884571871669002E-6</v>
      </c>
      <c r="Q281" s="9">
        <v>-9.7587392099759897E-4</v>
      </c>
      <c r="R281" s="9">
        <v>-1.04560755540468E-2</v>
      </c>
      <c r="S281" s="9">
        <v>2.2859059278506799E-3</v>
      </c>
      <c r="T281" s="9">
        <v>4.9386282713447397E-5</v>
      </c>
      <c r="U281" s="9">
        <v>6.7299079498555397E-5</v>
      </c>
      <c r="V281" s="9">
        <v>6.5810469623874202E-6</v>
      </c>
    </row>
    <row r="282" spans="1:22" x14ac:dyDescent="0.2">
      <c r="A282" s="2">
        <v>25</v>
      </c>
      <c r="B282" s="3" t="s">
        <v>822</v>
      </c>
      <c r="C282" s="4" t="s">
        <v>27</v>
      </c>
      <c r="D282" s="3" t="s">
        <v>823</v>
      </c>
      <c r="E282" s="3" t="s">
        <v>36</v>
      </c>
      <c r="F282" s="3" t="s">
        <v>824</v>
      </c>
      <c r="G282" s="3" t="s">
        <v>779</v>
      </c>
      <c r="H282" s="10">
        <v>9.7308595439730104E-4</v>
      </c>
      <c r="I282" s="10">
        <v>2.0342230351275999E-4</v>
      </c>
      <c r="J282" s="10">
        <v>1.5650698080712299E-4</v>
      </c>
      <c r="K282" s="10">
        <v>-7.9946160471295198E-6</v>
      </c>
      <c r="L282" s="10">
        <v>2.7354701691563099E-5</v>
      </c>
      <c r="M282" s="10">
        <v>2.3719495350449098E-3</v>
      </c>
      <c r="N282" s="10">
        <v>8.2356427284309799E-4</v>
      </c>
      <c r="O282" s="10">
        <v>1.28351066364428E-3</v>
      </c>
      <c r="P282" s="10">
        <v>2.8793604405583599E-6</v>
      </c>
      <c r="Q282" s="10">
        <v>-1.3228209384582501E-3</v>
      </c>
      <c r="R282" s="10">
        <v>-8.1138711537180296E-3</v>
      </c>
      <c r="S282" s="10">
        <v>0.118427191690885</v>
      </c>
      <c r="T282" s="10">
        <v>7.5136732792503794E-5</v>
      </c>
      <c r="U282" s="10">
        <v>4.8350815323324598E-4</v>
      </c>
      <c r="V282" s="10">
        <v>5.9398776646483503E-5</v>
      </c>
    </row>
    <row r="283" spans="1:22" x14ac:dyDescent="0.2">
      <c r="A283" s="2">
        <v>26</v>
      </c>
      <c r="B283" s="5" t="s">
        <v>825</v>
      </c>
      <c r="C283" s="6" t="s">
        <v>27</v>
      </c>
      <c r="D283" s="5" t="s">
        <v>826</v>
      </c>
      <c r="E283" s="5" t="s">
        <v>36</v>
      </c>
      <c r="F283" s="5" t="s">
        <v>827</v>
      </c>
      <c r="G283" s="5" t="s">
        <v>779</v>
      </c>
      <c r="H283" s="9">
        <v>-1.4727807820741199E-5</v>
      </c>
      <c r="I283" s="9">
        <v>1.2589044261482E-3</v>
      </c>
      <c r="J283" s="9">
        <v>2.0284365771286401E-4</v>
      </c>
      <c r="K283" s="9">
        <v>1.41602761014393E-6</v>
      </c>
      <c r="L283" s="9">
        <v>-1.8101014657991201E-6</v>
      </c>
      <c r="M283" s="9">
        <v>-2.5134369090461701E-2</v>
      </c>
      <c r="N283" s="9">
        <v>-9.0450402471418595E-5</v>
      </c>
      <c r="O283" s="9">
        <v>7.1771873278617495E-4</v>
      </c>
      <c r="P283" s="9">
        <v>9.56838072758522E-6</v>
      </c>
      <c r="Q283" s="9">
        <v>1.5804401419580399E-4</v>
      </c>
      <c r="R283" s="9">
        <v>-9.4993465931788798E-3</v>
      </c>
      <c r="S283" s="9">
        <v>1.1547656754813001E-3</v>
      </c>
      <c r="T283" s="9">
        <v>2.5879030856395002E-3</v>
      </c>
      <c r="U283" s="9">
        <v>4.6133543319685603E-3</v>
      </c>
      <c r="V283" s="9">
        <v>1.5893818374654799E-4</v>
      </c>
    </row>
    <row r="284" spans="1:22" x14ac:dyDescent="0.2">
      <c r="A284" s="2">
        <v>27</v>
      </c>
      <c r="B284" s="3" t="s">
        <v>828</v>
      </c>
      <c r="C284" s="4" t="s">
        <v>27</v>
      </c>
      <c r="D284" s="3" t="s">
        <v>829</v>
      </c>
      <c r="E284" s="3" t="s">
        <v>36</v>
      </c>
      <c r="F284" s="3" t="s">
        <v>830</v>
      </c>
      <c r="G284" s="3" t="s">
        <v>779</v>
      </c>
      <c r="H284" s="10">
        <v>4.6645569685484499E-4</v>
      </c>
      <c r="I284" s="10">
        <v>4.49804163276619E-4</v>
      </c>
      <c r="J284" s="10">
        <v>1.2338107784917401E-4</v>
      </c>
      <c r="K284" s="10">
        <v>-7.6848628093238495E-6</v>
      </c>
      <c r="L284" s="10">
        <v>1.1828944897263099E-3</v>
      </c>
      <c r="M284" s="10">
        <v>-2.3674086444248298E-2</v>
      </c>
      <c r="N284" s="10">
        <v>1.1574361217512799E-2</v>
      </c>
      <c r="O284" s="10">
        <v>2.2321355613332799E-3</v>
      </c>
      <c r="P284" s="10">
        <v>1.1484287133753E-5</v>
      </c>
      <c r="Q284" s="10">
        <v>-1.3162139653847399E-3</v>
      </c>
      <c r="R284" s="10">
        <v>-8.25652902531036E-3</v>
      </c>
      <c r="S284" s="10">
        <v>2.3935953888548398</v>
      </c>
      <c r="T284" s="10">
        <v>4.8487179227229397E-5</v>
      </c>
      <c r="U284" s="10">
        <v>4.2164298555170601E-4</v>
      </c>
      <c r="V284" s="10">
        <v>8.4500235191108807E-6</v>
      </c>
    </row>
    <row r="285" spans="1:22" x14ac:dyDescent="0.2">
      <c r="A285" s="2">
        <v>28</v>
      </c>
      <c r="B285" s="5" t="s">
        <v>53</v>
      </c>
      <c r="C285" s="6" t="s">
        <v>27</v>
      </c>
      <c r="D285" s="5" t="s">
        <v>831</v>
      </c>
      <c r="E285" s="5" t="s">
        <v>36</v>
      </c>
      <c r="F285" s="5" t="s">
        <v>832</v>
      </c>
      <c r="G285" s="5" t="s">
        <v>779</v>
      </c>
      <c r="H285" s="9">
        <v>3.5739867842812898E-4</v>
      </c>
      <c r="I285" s="9">
        <v>4.8614554845121099E-4</v>
      </c>
      <c r="J285" s="9">
        <v>1.19363675139528E-4</v>
      </c>
      <c r="K285" s="9">
        <v>-7.8766148412134007E-6</v>
      </c>
      <c r="L285" s="9">
        <v>1.2867332605101501E-3</v>
      </c>
      <c r="M285" s="9">
        <v>-2.2718643701982601E-2</v>
      </c>
      <c r="N285" s="9">
        <v>1.2295211819990401E-2</v>
      </c>
      <c r="O285" s="9">
        <v>1.37511427781465E-3</v>
      </c>
      <c r="P285" s="9">
        <v>1.2115540413132501E-5</v>
      </c>
      <c r="Q285" s="9">
        <v>-1.51176941039086E-3</v>
      </c>
      <c r="R285" s="9">
        <v>-7.62914662881273E-3</v>
      </c>
      <c r="S285" s="9">
        <v>2.5017750268521399</v>
      </c>
      <c r="T285" s="9">
        <v>4.6273704076593599E-5</v>
      </c>
      <c r="U285" s="9">
        <v>4.2411924443341999E-4</v>
      </c>
      <c r="V285" s="9">
        <v>1.0217982385667499E-5</v>
      </c>
    </row>
    <row r="286" spans="1:22" x14ac:dyDescent="0.2">
      <c r="A286" s="2">
        <v>29</v>
      </c>
      <c r="B286" s="3" t="s">
        <v>833</v>
      </c>
      <c r="C286" s="4" t="s">
        <v>27</v>
      </c>
      <c r="D286" s="3" t="s">
        <v>834</v>
      </c>
      <c r="E286" s="3" t="s">
        <v>36</v>
      </c>
      <c r="F286" s="3" t="s">
        <v>835</v>
      </c>
      <c r="G286" s="3" t="s">
        <v>779</v>
      </c>
      <c r="H286" s="10">
        <v>-3.3454551388374001E-5</v>
      </c>
      <c r="I286" s="10">
        <v>-3.6336658679128797E-5</v>
      </c>
      <c r="J286" s="10">
        <v>-3.1216834796358397E-5</v>
      </c>
      <c r="K286" s="10">
        <v>-8.3486196318375103E-6</v>
      </c>
      <c r="L286" s="10">
        <v>-3.2006144278336699E-5</v>
      </c>
      <c r="M286" s="10">
        <v>-2.5043222567197501E-2</v>
      </c>
      <c r="N286" s="10">
        <v>-1.06205511847733E-4</v>
      </c>
      <c r="O286" s="10">
        <v>1.7475911068525699E-4</v>
      </c>
      <c r="P286" s="10">
        <v>-1.1185176064687801E-6</v>
      </c>
      <c r="Q286" s="10">
        <v>-2.0846869251075302E-3</v>
      </c>
      <c r="R286" s="10">
        <v>-1.16117741373167E-2</v>
      </c>
      <c r="S286" s="10">
        <v>7.79559635372309E-5</v>
      </c>
      <c r="T286" s="10">
        <v>-1.1071778001089201E-6</v>
      </c>
      <c r="U286" s="10">
        <v>-4.2865750079434501E-6</v>
      </c>
      <c r="V286" s="10">
        <v>-8.9189022393970497E-6</v>
      </c>
    </row>
    <row r="287" spans="1:22" x14ac:dyDescent="0.2">
      <c r="A287" s="2">
        <v>30</v>
      </c>
      <c r="B287" s="5" t="s">
        <v>836</v>
      </c>
      <c r="C287" s="6" t="s">
        <v>27</v>
      </c>
      <c r="D287" s="5" t="s">
        <v>837</v>
      </c>
      <c r="E287" s="5" t="s">
        <v>36</v>
      </c>
      <c r="F287" s="5" t="s">
        <v>838</v>
      </c>
      <c r="G287" s="5" t="s">
        <v>779</v>
      </c>
      <c r="H287" s="9">
        <v>-2.5941061470265199E-5</v>
      </c>
      <c r="I287" s="9">
        <v>2.66827421895178E-4</v>
      </c>
      <c r="J287" s="9">
        <v>1.51930846296455E-5</v>
      </c>
      <c r="K287" s="9">
        <v>-8.3633697619268007E-6</v>
      </c>
      <c r="L287" s="9">
        <v>-3.0156784376957998E-5</v>
      </c>
      <c r="M287" s="9">
        <v>-2.5373260685458501E-2</v>
      </c>
      <c r="N287" s="9">
        <v>5.0524916850694704E-4</v>
      </c>
      <c r="O287" s="9">
        <v>9.3025546806924397E-6</v>
      </c>
      <c r="P287" s="9">
        <v>4.98350004046461E-7</v>
      </c>
      <c r="Q287" s="9">
        <v>-1.88892045793624E-3</v>
      </c>
      <c r="R287" s="9">
        <v>-1.10688070323396E-2</v>
      </c>
      <c r="S287" s="9">
        <v>-7.6122412906860695E-5</v>
      </c>
      <c r="T287" s="9">
        <v>1.12121028488447E-4</v>
      </c>
      <c r="U287" s="9">
        <v>1.94407011054406E-5</v>
      </c>
      <c r="V287" s="9">
        <v>1.10295423894508E-4</v>
      </c>
    </row>
    <row r="288" spans="1:22" x14ac:dyDescent="0.2">
      <c r="A288" s="2">
        <v>31</v>
      </c>
      <c r="B288" s="3" t="s">
        <v>839</v>
      </c>
      <c r="C288" s="4" t="s">
        <v>27</v>
      </c>
      <c r="D288" s="3" t="s">
        <v>840</v>
      </c>
      <c r="E288" s="3" t="s">
        <v>36</v>
      </c>
      <c r="F288" s="3" t="s">
        <v>841</v>
      </c>
      <c r="G288" s="3" t="s">
        <v>779</v>
      </c>
      <c r="H288" s="10">
        <v>-5.4034496263027999E-6</v>
      </c>
      <c r="I288" s="10">
        <v>9.48710612878039E-5</v>
      </c>
      <c r="J288" s="10">
        <v>1.13427940133338E-4</v>
      </c>
      <c r="K288" s="10">
        <v>-8.3781199167963602E-6</v>
      </c>
      <c r="L288" s="10">
        <v>4.5865909528891101E-5</v>
      </c>
      <c r="M288" s="10">
        <v>-2.54044049028265E-2</v>
      </c>
      <c r="N288" s="10">
        <v>-9.5790657864614498E-5</v>
      </c>
      <c r="O288" s="10">
        <v>4.0327195682354803E-5</v>
      </c>
      <c r="P288" s="10">
        <v>-2.2148923178043401E-8</v>
      </c>
      <c r="Q288" s="10">
        <v>-1.93809544073051E-3</v>
      </c>
      <c r="R288" s="10">
        <v>-1.0125723043648E-2</v>
      </c>
      <c r="S288" s="10">
        <v>-3.8853288556515601E-4</v>
      </c>
      <c r="T288" s="10">
        <v>1.10012193610378E-4</v>
      </c>
      <c r="U288" s="10">
        <v>1.0495509657762901E-4</v>
      </c>
      <c r="V288" s="10">
        <v>1.3856807889824299E-4</v>
      </c>
    </row>
    <row r="289" spans="1:22" x14ac:dyDescent="0.2">
      <c r="A289" s="2">
        <v>32</v>
      </c>
      <c r="B289" s="5" t="s">
        <v>842</v>
      </c>
      <c r="C289" s="6" t="s">
        <v>27</v>
      </c>
      <c r="D289" s="5" t="s">
        <v>843</v>
      </c>
      <c r="E289" s="5" t="s">
        <v>36</v>
      </c>
      <c r="F289" s="5" t="s">
        <v>844</v>
      </c>
      <c r="G289" s="5" t="s">
        <v>779</v>
      </c>
      <c r="H289" s="9">
        <v>2.7986310134657698E-6</v>
      </c>
      <c r="I289" s="9">
        <v>9.3525496408685804E-4</v>
      </c>
      <c r="J289" s="9">
        <v>1.7866365205318699E-4</v>
      </c>
      <c r="K289" s="9">
        <v>1.9617890143619098E-6</v>
      </c>
      <c r="L289" s="9">
        <v>-1.1960543371711199E-5</v>
      </c>
      <c r="M289" s="9">
        <v>-2.5586442829847199E-2</v>
      </c>
      <c r="N289" s="9">
        <v>-1.03868473220596E-4</v>
      </c>
      <c r="O289" s="9">
        <v>9.9310416130631799E-4</v>
      </c>
      <c r="P289" s="9">
        <v>7.7410756066118908E-6</v>
      </c>
      <c r="Q289" s="9">
        <v>1.0077762308369001E-3</v>
      </c>
      <c r="R289" s="9">
        <v>-1.0513339245993E-2</v>
      </c>
      <c r="S289" s="9">
        <v>8.2098618950793105E-4</v>
      </c>
      <c r="T289" s="9">
        <v>2.4740212737129801E-3</v>
      </c>
      <c r="U289" s="9">
        <v>3.8901907282785498E-3</v>
      </c>
      <c r="V289" s="9">
        <v>2.4372706919977501E-4</v>
      </c>
    </row>
    <row r="290" spans="1:22" x14ac:dyDescent="0.2">
      <c r="A290" s="2">
        <v>33</v>
      </c>
      <c r="B290" s="3" t="s">
        <v>845</v>
      </c>
      <c r="C290" s="4" t="s">
        <v>27</v>
      </c>
      <c r="D290" s="3" t="s">
        <v>846</v>
      </c>
      <c r="E290" s="3" t="s">
        <v>36</v>
      </c>
      <c r="F290" s="3" t="s">
        <v>847</v>
      </c>
      <c r="G290" s="3" t="s">
        <v>779</v>
      </c>
      <c r="H290" s="10">
        <v>-3.1201725765758501E-5</v>
      </c>
      <c r="I290" s="10">
        <v>1.3086127103124101E-4</v>
      </c>
      <c r="J290" s="10">
        <v>1.73985906809094E-4</v>
      </c>
      <c r="K290" s="10">
        <v>-7.9798657731769196E-6</v>
      </c>
      <c r="L290" s="10">
        <v>2.3162840171828499E-4</v>
      </c>
      <c r="M290" s="10">
        <v>-2.53914256304936E-2</v>
      </c>
      <c r="N290" s="10">
        <v>-1.0354569613124E-4</v>
      </c>
      <c r="O290" s="10">
        <v>7.0698551632030805E-4</v>
      </c>
      <c r="P290" s="10">
        <v>-5.8694509571120395E-7</v>
      </c>
      <c r="Q290" s="10">
        <v>2.2652745069128202E-3</v>
      </c>
      <c r="R290" s="10">
        <v>-8.4285224450021696E-3</v>
      </c>
      <c r="S290" s="10">
        <v>1.0640368861774699E-3</v>
      </c>
      <c r="T290" s="10">
        <v>3.2730672045139801E-6</v>
      </c>
      <c r="U290" s="10">
        <v>5.0514236010746798E-5</v>
      </c>
      <c r="V290" s="10">
        <v>4.28496836808186E-4</v>
      </c>
    </row>
    <row r="291" spans="1:22" x14ac:dyDescent="0.2">
      <c r="A291" s="2">
        <v>34</v>
      </c>
      <c r="B291" s="5" t="s">
        <v>848</v>
      </c>
      <c r="C291" s="6" t="s">
        <v>27</v>
      </c>
      <c r="D291" s="5" t="s">
        <v>849</v>
      </c>
      <c r="E291" s="5" t="s">
        <v>36</v>
      </c>
      <c r="F291" s="5" t="s">
        <v>850</v>
      </c>
      <c r="G291" s="5" t="s">
        <v>779</v>
      </c>
      <c r="H291" s="9">
        <v>-3.1845957069226799E-5</v>
      </c>
      <c r="I291" s="9">
        <v>1.4314785902365401E-4</v>
      </c>
      <c r="J291" s="9">
        <v>1.94063110860286E-4</v>
      </c>
      <c r="K291" s="9">
        <v>-7.7881139113076807E-6</v>
      </c>
      <c r="L291" s="9">
        <v>2.2886047145853999E-4</v>
      </c>
      <c r="M291" s="9">
        <v>-2.5381273620547099E-2</v>
      </c>
      <c r="N291" s="9">
        <v>-1.15876489752156E-4</v>
      </c>
      <c r="O291" s="9">
        <v>1.33787046889922E-4</v>
      </c>
      <c r="P291" s="9">
        <v>-4.2082862718346902E-7</v>
      </c>
      <c r="Q291" s="9">
        <v>2.1835058887187601E-3</v>
      </c>
      <c r="R291" s="9">
        <v>-8.33536865831838E-3</v>
      </c>
      <c r="S291" s="9">
        <v>9.8664268461064707E-4</v>
      </c>
      <c r="T291" s="9">
        <v>3.5193142984336202E-6</v>
      </c>
      <c r="U291" s="9">
        <v>5.0413603649827302E-5</v>
      </c>
      <c r="V291" s="9">
        <v>3.2585233388986097E-4</v>
      </c>
    </row>
    <row r="292" spans="1:22" x14ac:dyDescent="0.2">
      <c r="A292" s="2">
        <v>35</v>
      </c>
      <c r="B292" s="3" t="s">
        <v>851</v>
      </c>
      <c r="C292" s="4" t="s">
        <v>27</v>
      </c>
      <c r="D292" s="3" t="s">
        <v>852</v>
      </c>
      <c r="E292" s="3" t="s">
        <v>36</v>
      </c>
      <c r="F292" s="3" t="s">
        <v>853</v>
      </c>
      <c r="G292" s="3" t="s">
        <v>779</v>
      </c>
      <c r="H292" s="10">
        <v>-3.5762691166273297E-5</v>
      </c>
      <c r="I292" s="10">
        <v>1.4297398969705799E-4</v>
      </c>
      <c r="J292" s="10">
        <v>1.80769088388182E-4</v>
      </c>
      <c r="K292" s="10">
        <v>-8.5256213870210792E-6</v>
      </c>
      <c r="L292" s="10">
        <v>2.12451176403438E-4</v>
      </c>
      <c r="M292" s="10">
        <v>-2.53356863239848E-2</v>
      </c>
      <c r="N292" s="10">
        <v>-9.8222971265580599E-5</v>
      </c>
      <c r="O292" s="10">
        <v>1.3850812358574099E-5</v>
      </c>
      <c r="P292" s="10">
        <v>-7.1983825440901404E-7</v>
      </c>
      <c r="Q292" s="10">
        <v>2.2854595688821398E-3</v>
      </c>
      <c r="R292" s="10">
        <v>-8.1361523522421493E-3</v>
      </c>
      <c r="S292" s="10">
        <v>9.3631706995490199E-4</v>
      </c>
      <c r="T292" s="10">
        <v>3.9075598282797403E-6</v>
      </c>
      <c r="U292" s="10">
        <v>4.4033808161433401E-5</v>
      </c>
      <c r="V292" s="10">
        <v>3.3243799924939399E-4</v>
      </c>
    </row>
    <row r="293" spans="1:22" x14ac:dyDescent="0.2">
      <c r="A293" s="2">
        <v>36</v>
      </c>
      <c r="B293" s="5" t="s">
        <v>854</v>
      </c>
      <c r="C293" s="6" t="s">
        <v>27</v>
      </c>
      <c r="D293" s="5" t="s">
        <v>855</v>
      </c>
      <c r="E293" s="5" t="s">
        <v>36</v>
      </c>
      <c r="F293" s="5" t="s">
        <v>856</v>
      </c>
      <c r="G293" s="5" t="s">
        <v>779</v>
      </c>
      <c r="H293" s="9">
        <v>8.1051813293811803E-7</v>
      </c>
      <c r="I293" s="9">
        <v>3.4424536501808001E-5</v>
      </c>
      <c r="J293" s="9">
        <v>2.1285613029825399E-5</v>
      </c>
      <c r="K293" s="9">
        <v>-8.0831169316047208E-6</v>
      </c>
      <c r="L293" s="9">
        <v>1.8069771728565E-6</v>
      </c>
      <c r="M293" s="9">
        <v>-2.18640533853518E-2</v>
      </c>
      <c r="N293" s="9">
        <v>4.40195085988113E-4</v>
      </c>
      <c r="O293" s="9">
        <v>6.1265789144114404E-3</v>
      </c>
      <c r="P293" s="9">
        <v>1.52275190618676E-5</v>
      </c>
      <c r="Q293" s="9">
        <v>8.9274398545627406E-3</v>
      </c>
      <c r="R293" s="9">
        <v>-9.5488372509318995E-3</v>
      </c>
      <c r="S293" s="9">
        <v>1.85322518879748E-3</v>
      </c>
      <c r="T293" s="9">
        <v>5.0992663252643202E-6</v>
      </c>
      <c r="U293" s="9">
        <v>4.7293372536936701E-6</v>
      </c>
      <c r="V293" s="9">
        <v>1.7008445903748499E-5</v>
      </c>
    </row>
    <row r="294" spans="1:22" x14ac:dyDescent="0.2">
      <c r="A294" s="2">
        <v>64</v>
      </c>
      <c r="B294" s="5" t="s">
        <v>857</v>
      </c>
      <c r="C294" s="6" t="s">
        <v>36</v>
      </c>
      <c r="D294" s="5" t="s">
        <v>858</v>
      </c>
      <c r="E294" s="5" t="s">
        <v>36</v>
      </c>
      <c r="F294" s="5" t="s">
        <v>859</v>
      </c>
      <c r="G294" s="5" t="s">
        <v>860</v>
      </c>
      <c r="H294" s="9">
        <v>4.0208579224851799E-7</v>
      </c>
      <c r="I294" s="9">
        <v>1.4129820713843299E-4</v>
      </c>
      <c r="J294" s="9">
        <v>2.5094585805444599E-4</v>
      </c>
      <c r="K294" s="9">
        <v>-3.2541162339488999E-6</v>
      </c>
      <c r="L294" s="9">
        <v>4.0980519479690503E-5</v>
      </c>
      <c r="M294" s="9">
        <v>-1.44947686601259E-2</v>
      </c>
      <c r="N294" s="9">
        <v>2.7454509407205601E-5</v>
      </c>
      <c r="O294" s="9">
        <v>5.1559823537843596E-4</v>
      </c>
      <c r="P294" s="9">
        <v>5.0627483708530398E-6</v>
      </c>
      <c r="Q294" s="9">
        <v>1.2429391923367001E-2</v>
      </c>
      <c r="R294" s="9">
        <v>2.6686197306892701E-3</v>
      </c>
      <c r="S294" s="9">
        <v>1.5066826204649501E-3</v>
      </c>
      <c r="T294" s="9">
        <v>3.1926929918059002E-8</v>
      </c>
      <c r="U294" s="9">
        <v>1.7328076186934801E-4</v>
      </c>
      <c r="V294" s="9">
        <v>4.02358538445443E-5</v>
      </c>
    </row>
    <row r="295" spans="1:22" x14ac:dyDescent="0.2">
      <c r="A295" s="2">
        <v>65</v>
      </c>
      <c r="B295" s="3" t="s">
        <v>861</v>
      </c>
      <c r="C295" s="4" t="s">
        <v>36</v>
      </c>
      <c r="D295" s="3" t="s">
        <v>862</v>
      </c>
      <c r="E295" s="3" t="s">
        <v>36</v>
      </c>
      <c r="F295" s="3" t="s">
        <v>863</v>
      </c>
      <c r="G295" s="3" t="s">
        <v>860</v>
      </c>
      <c r="H295" s="10">
        <v>3.07149513651646E-6</v>
      </c>
      <c r="I295" s="10">
        <v>1.58571590156318E-4</v>
      </c>
      <c r="J295" s="10">
        <v>2.65918231875943E-4</v>
      </c>
      <c r="K295" s="10">
        <v>-7.9820489702805495E-6</v>
      </c>
      <c r="L295" s="10">
        <v>3.3599710517952099E-5</v>
      </c>
      <c r="M295" s="10">
        <v>-1.448669219983E-2</v>
      </c>
      <c r="N295" s="10">
        <v>5.2657029462210897E-5</v>
      </c>
      <c r="O295" s="10">
        <v>4.8743515308665602E-4</v>
      </c>
      <c r="P295" s="10">
        <v>4.4922938097664404E-6</v>
      </c>
      <c r="Q295" s="10">
        <v>1.42700327734533E-2</v>
      </c>
      <c r="R295" s="10">
        <v>2.6864213417063902E-3</v>
      </c>
      <c r="S295" s="10">
        <v>1.2169002089484E-3</v>
      </c>
      <c r="T295" s="10">
        <v>1.44343874146155E-6</v>
      </c>
      <c r="U295" s="10">
        <v>1.5693892057978899E-4</v>
      </c>
      <c r="V295" s="10">
        <v>4.4053551759770902E-5</v>
      </c>
    </row>
    <row r="296" spans="1:22" x14ac:dyDescent="0.2">
      <c r="A296" s="2">
        <v>66</v>
      </c>
      <c r="B296" s="5" t="s">
        <v>864</v>
      </c>
      <c r="C296" s="6" t="s">
        <v>36</v>
      </c>
      <c r="D296" s="5" t="s">
        <v>865</v>
      </c>
      <c r="E296" s="5" t="s">
        <v>36</v>
      </c>
      <c r="F296" s="5" t="s">
        <v>866</v>
      </c>
      <c r="G296" s="5" t="s">
        <v>860</v>
      </c>
      <c r="H296" s="9">
        <v>3.3925024168304601E-4</v>
      </c>
      <c r="I296" s="9">
        <v>9.7559118303278802E-3</v>
      </c>
      <c r="J296" s="9">
        <v>4.6192924750308902E-4</v>
      </c>
      <c r="K296" s="9">
        <v>-1.18490134042214E-5</v>
      </c>
      <c r="L296" s="9">
        <v>-1.8861180057336599E-5</v>
      </c>
      <c r="M296" s="9">
        <v>2.8123747914100099E-2</v>
      </c>
      <c r="N296" s="9">
        <v>5.9261114581136899E-2</v>
      </c>
      <c r="O296" s="9">
        <v>2.2650044311009901E-3</v>
      </c>
      <c r="P296" s="9">
        <v>7.3493331165390301E-6</v>
      </c>
      <c r="Q296" s="9">
        <v>2.4957466954378402E-3</v>
      </c>
      <c r="R296" s="9">
        <v>5.1121343122266204E-3</v>
      </c>
      <c r="S296" s="9">
        <v>1.9609518635761302E-3</v>
      </c>
      <c r="T296" s="9">
        <v>4.28957028486746E-4</v>
      </c>
      <c r="U296" s="9">
        <v>6.3203826772196398E-4</v>
      </c>
      <c r="V296" s="9">
        <v>5.9662246714564898E-4</v>
      </c>
    </row>
    <row r="297" spans="1:22" x14ac:dyDescent="0.2">
      <c r="A297" s="2">
        <v>67</v>
      </c>
      <c r="B297" s="3" t="s">
        <v>867</v>
      </c>
      <c r="C297" s="4" t="s">
        <v>36</v>
      </c>
      <c r="D297" s="3" t="s">
        <v>868</v>
      </c>
      <c r="E297" s="3" t="s">
        <v>36</v>
      </c>
      <c r="F297" s="3" t="s">
        <v>869</v>
      </c>
      <c r="G297" s="3" t="s">
        <v>860</v>
      </c>
      <c r="H297" s="10">
        <v>-6.2917877992609403E-6</v>
      </c>
      <c r="I297" s="10">
        <v>3.7430831892925102E-4</v>
      </c>
      <c r="J297" s="10">
        <v>2.5267941512077598E-4</v>
      </c>
      <c r="K297" s="10">
        <v>-1.2739142666174099E-5</v>
      </c>
      <c r="L297" s="10">
        <v>-2.8998785100874001E-5</v>
      </c>
      <c r="M297" s="10">
        <v>-1.48200937759534E-2</v>
      </c>
      <c r="N297" s="10">
        <v>5.9148938679848197E-4</v>
      </c>
      <c r="O297" s="10">
        <v>6.2096384769116399E-4</v>
      </c>
      <c r="P297" s="10">
        <v>1.4076075481791199E-5</v>
      </c>
      <c r="Q297" s="10">
        <v>-1.8276986244947999E-4</v>
      </c>
      <c r="R297" s="10">
        <v>4.7972090008219101E-4</v>
      </c>
      <c r="S297" s="10">
        <v>3.4285404300957098E-3</v>
      </c>
      <c r="T297" s="10">
        <v>2.8012060721210999E-4</v>
      </c>
      <c r="U297" s="10">
        <v>1.2531500269656701E-4</v>
      </c>
      <c r="V297" s="10">
        <v>2.0556965854836299E-4</v>
      </c>
    </row>
    <row r="298" spans="1:22" x14ac:dyDescent="0.2">
      <c r="A298" s="2">
        <v>11</v>
      </c>
      <c r="B298" s="3" t="s">
        <v>870</v>
      </c>
      <c r="C298" s="4" t="s">
        <v>27</v>
      </c>
      <c r="D298" s="3" t="s">
        <v>871</v>
      </c>
      <c r="E298" s="3" t="s">
        <v>36</v>
      </c>
      <c r="F298" s="3" t="s">
        <v>872</v>
      </c>
      <c r="G298" s="3" t="s">
        <v>873</v>
      </c>
      <c r="H298" s="10">
        <v>2.6566419237453599E-4</v>
      </c>
      <c r="I298" s="10">
        <v>4.4936462039340701E-4</v>
      </c>
      <c r="J298" s="10">
        <v>9.5715116347756801E-4</v>
      </c>
      <c r="K298" s="10">
        <v>1.2413765092971801E-5</v>
      </c>
      <c r="L298" s="10">
        <v>6.5720599357594895E-4</v>
      </c>
      <c r="M298" s="10">
        <v>-1.08140351657596E-2</v>
      </c>
      <c r="N298" s="10">
        <v>5.0638912724178401E-3</v>
      </c>
      <c r="O298" s="10">
        <v>4.67561483410627E-3</v>
      </c>
      <c r="P298" s="10">
        <v>9.2680188379186802E-5</v>
      </c>
      <c r="Q298" s="10">
        <v>2.1489042854727402E-3</v>
      </c>
      <c r="R298" s="10">
        <v>7.5982583598236996E-3</v>
      </c>
      <c r="S298" s="10">
        <v>0.102688273136</v>
      </c>
      <c r="T298" s="10">
        <v>1.39338252290082E-4</v>
      </c>
      <c r="U298" s="10">
        <v>4.0019427044378199E-4</v>
      </c>
      <c r="V298" s="10">
        <v>2.04998133009492E-4</v>
      </c>
    </row>
    <row r="299" spans="1:22" x14ac:dyDescent="0.2">
      <c r="A299" s="2">
        <v>12</v>
      </c>
      <c r="B299" s="5" t="s">
        <v>874</v>
      </c>
      <c r="C299" s="6" t="s">
        <v>27</v>
      </c>
      <c r="D299" s="5" t="s">
        <v>875</v>
      </c>
      <c r="E299" s="5" t="s">
        <v>36</v>
      </c>
      <c r="F299" s="5" t="s">
        <v>876</v>
      </c>
      <c r="G299" s="5" t="s">
        <v>873</v>
      </c>
      <c r="H299" s="9">
        <v>2.3904129136504299E-5</v>
      </c>
      <c r="I299" s="9">
        <v>3.9212338058189101E-4</v>
      </c>
      <c r="J299" s="9">
        <v>1.73241829759878E-4</v>
      </c>
      <c r="K299" s="9">
        <v>3.7988050980510201E-5</v>
      </c>
      <c r="L299" s="9">
        <v>5.5485154948456899E-5</v>
      </c>
      <c r="M299" s="9">
        <v>-1.11799977033841E-2</v>
      </c>
      <c r="N299" s="9">
        <v>3.2159661216372298E-4</v>
      </c>
      <c r="O299" s="9">
        <v>1.6672738040923801E-3</v>
      </c>
      <c r="P299" s="9">
        <v>3.1233637360075799E-6</v>
      </c>
      <c r="Q299" s="9">
        <v>4.9173758267690201E-2</v>
      </c>
      <c r="R299" s="9">
        <v>5.3404223096715896E-3</v>
      </c>
      <c r="S299" s="9">
        <v>3.0258010457109501E-3</v>
      </c>
      <c r="T299" s="9">
        <v>2.8684915820506801E-5</v>
      </c>
      <c r="U299" s="9">
        <v>6.1925582123794698E-4</v>
      </c>
      <c r="V299" s="9">
        <v>1.01912089762811E-4</v>
      </c>
    </row>
    <row r="300" spans="1:22" x14ac:dyDescent="0.2">
      <c r="A300" s="2">
        <v>13</v>
      </c>
      <c r="B300" s="3" t="s">
        <v>877</v>
      </c>
      <c r="C300" s="4" t="s">
        <v>27</v>
      </c>
      <c r="D300" s="3" t="s">
        <v>878</v>
      </c>
      <c r="E300" s="3" t="s">
        <v>36</v>
      </c>
      <c r="F300" s="3" t="s">
        <v>879</v>
      </c>
      <c r="G300" s="3" t="s">
        <v>873</v>
      </c>
      <c r="H300" s="10">
        <v>3.6294947369005498E-5</v>
      </c>
      <c r="I300" s="10">
        <v>4.7475482795001997E-5</v>
      </c>
      <c r="J300" s="10">
        <v>1.3059750741982001E-4</v>
      </c>
      <c r="K300" s="10">
        <v>5.00420192912299E-6</v>
      </c>
      <c r="L300" s="10">
        <v>1.3000285552617699E-4</v>
      </c>
      <c r="M300" s="10">
        <v>-1.6790274116140699E-2</v>
      </c>
      <c r="N300" s="10">
        <v>2.77932265897873E-3</v>
      </c>
      <c r="O300" s="10">
        <v>3.3972548308402501E-3</v>
      </c>
      <c r="P300" s="10">
        <v>6.1974678709537804E-6</v>
      </c>
      <c r="Q300" s="10">
        <v>3.6319916802292299E-3</v>
      </c>
      <c r="R300" s="10">
        <v>3.3886318142443098E-2</v>
      </c>
      <c r="S300" s="10">
        <v>1.00923742056087E-2</v>
      </c>
      <c r="T300" s="10">
        <v>4.2020541533748197E-5</v>
      </c>
      <c r="U300" s="10">
        <v>3.02143925451084E-5</v>
      </c>
      <c r="V300" s="10">
        <v>1.2572615843818699E-5</v>
      </c>
    </row>
    <row r="301" spans="1:22" x14ac:dyDescent="0.2">
      <c r="A301" s="2">
        <v>14</v>
      </c>
      <c r="B301" s="5" t="s">
        <v>880</v>
      </c>
      <c r="C301" s="6" t="s">
        <v>27</v>
      </c>
      <c r="D301" s="5" t="s">
        <v>881</v>
      </c>
      <c r="E301" s="5" t="s">
        <v>36</v>
      </c>
      <c r="F301" s="5" t="s">
        <v>882</v>
      </c>
      <c r="G301" s="5" t="s">
        <v>873</v>
      </c>
      <c r="H301" s="9">
        <v>3.4908308007703E-5</v>
      </c>
      <c r="I301" s="9">
        <v>6.9562882599724803E-4</v>
      </c>
      <c r="J301" s="9">
        <v>7.5568694302152403E-4</v>
      </c>
      <c r="K301" s="9">
        <v>2.7371031095570201E-6</v>
      </c>
      <c r="L301" s="9">
        <v>1.3340779283657201E-6</v>
      </c>
      <c r="M301" s="9">
        <v>-1.7778119597987498E-2</v>
      </c>
      <c r="N301" s="9">
        <v>0.37043911261460699</v>
      </c>
      <c r="O301" s="9">
        <v>6.7349603782230203E-4</v>
      </c>
      <c r="P301" s="9">
        <v>2.4562118243830501E-5</v>
      </c>
      <c r="Q301" s="9">
        <v>4.7043736681075E-4</v>
      </c>
      <c r="R301" s="9">
        <v>1.54581160158574E-2</v>
      </c>
      <c r="S301" s="9">
        <v>3.8066634107117102E-2</v>
      </c>
      <c r="T301" s="9">
        <v>9.6100037128281392E-3</v>
      </c>
      <c r="U301" s="9">
        <v>1.3111838274455399E-4</v>
      </c>
      <c r="V301" s="9">
        <v>1.24873767256431E-5</v>
      </c>
    </row>
    <row r="302" spans="1:22" x14ac:dyDescent="0.2">
      <c r="A302" s="2">
        <v>15</v>
      </c>
      <c r="B302" s="3" t="s">
        <v>883</v>
      </c>
      <c r="C302" s="4" t="s">
        <v>27</v>
      </c>
      <c r="D302" s="3" t="s">
        <v>884</v>
      </c>
      <c r="E302" s="3" t="s">
        <v>36</v>
      </c>
      <c r="F302" s="3" t="s">
        <v>885</v>
      </c>
      <c r="G302" s="3" t="s">
        <v>873</v>
      </c>
      <c r="H302" s="10">
        <v>3.3711751296987001E-5</v>
      </c>
      <c r="I302" s="10">
        <v>4.0927812053669402E-4</v>
      </c>
      <c r="J302" s="10">
        <v>4.2512607483584602E-4</v>
      </c>
      <c r="K302" s="10">
        <v>3.9535947720451204E-6</v>
      </c>
      <c r="L302" s="10">
        <v>9.7002923387040405E-5</v>
      </c>
      <c r="M302" s="10">
        <v>-1.8128858347069999E-2</v>
      </c>
      <c r="N302" s="10">
        <v>1.3717152899492499E-4</v>
      </c>
      <c r="O302" s="10">
        <v>1.1434159550083201E-3</v>
      </c>
      <c r="P302" s="10">
        <v>3.8403530015348799E-6</v>
      </c>
      <c r="Q302" s="10">
        <v>2.44267492669611E-4</v>
      </c>
      <c r="R302" s="10">
        <v>3.7355031176588898E-3</v>
      </c>
      <c r="S302" s="10">
        <v>5.5841302518236397E-3</v>
      </c>
      <c r="T302" s="10">
        <v>2.6391471177385399E-3</v>
      </c>
      <c r="U302" s="10">
        <v>5.9172730216780999E-5</v>
      </c>
      <c r="V302" s="10">
        <v>7.6926950478805208E-6</v>
      </c>
    </row>
    <row r="303" spans="1:22" x14ac:dyDescent="0.2">
      <c r="A303" s="2">
        <v>16</v>
      </c>
      <c r="B303" s="5" t="s">
        <v>886</v>
      </c>
      <c r="C303" s="6" t="s">
        <v>27</v>
      </c>
      <c r="D303" s="5" t="s">
        <v>887</v>
      </c>
      <c r="E303" s="5" t="s">
        <v>36</v>
      </c>
      <c r="F303" s="5" t="s">
        <v>888</v>
      </c>
      <c r="G303" s="5" t="s">
        <v>873</v>
      </c>
      <c r="H303" s="9">
        <v>4.7263565846555102E-5</v>
      </c>
      <c r="I303" s="9">
        <v>4.4039324758092302E-4</v>
      </c>
      <c r="J303" s="9">
        <v>4.3062487119031097E-4</v>
      </c>
      <c r="K303" s="9">
        <v>1.63120251250123E-6</v>
      </c>
      <c r="L303" s="9">
        <v>7.6733066947507202E-5</v>
      </c>
      <c r="M303" s="9">
        <v>-1.5085227156821699E-2</v>
      </c>
      <c r="N303" s="9">
        <v>3.0912648153448999E-3</v>
      </c>
      <c r="O303" s="9">
        <v>7.6019188999623297E-4</v>
      </c>
      <c r="P303" s="9">
        <v>5.41325471972525E-6</v>
      </c>
      <c r="Q303" s="9">
        <v>4.3090394103076802E-4</v>
      </c>
      <c r="R303" s="9">
        <v>1.5246460021917101E-3</v>
      </c>
      <c r="S303" s="9">
        <v>1.07666783036964E-2</v>
      </c>
      <c r="T303" s="9">
        <v>3.0975459227623601E-4</v>
      </c>
      <c r="U303" s="9">
        <v>3.9804893360319701E-5</v>
      </c>
      <c r="V303" s="9">
        <v>8.6435236441176604E-4</v>
      </c>
    </row>
    <row r="304" spans="1:22" x14ac:dyDescent="0.2">
      <c r="A304" s="2">
        <v>17</v>
      </c>
      <c r="B304" s="3" t="s">
        <v>889</v>
      </c>
      <c r="C304" s="4" t="s">
        <v>27</v>
      </c>
      <c r="D304" s="3" t="s">
        <v>890</v>
      </c>
      <c r="E304" s="3" t="s">
        <v>36</v>
      </c>
      <c r="F304" s="3" t="s">
        <v>891</v>
      </c>
      <c r="G304" s="3" t="s">
        <v>873</v>
      </c>
      <c r="H304" s="10">
        <v>3.2054147128077902E-6</v>
      </c>
      <c r="I304" s="10">
        <v>3.45035928953377E-4</v>
      </c>
      <c r="J304" s="10">
        <v>1.54966929175922E-4</v>
      </c>
      <c r="K304" s="10">
        <v>8.0454367655509707E-6</v>
      </c>
      <c r="L304" s="10">
        <v>8.5876847891560898E-4</v>
      </c>
      <c r="M304" s="10">
        <v>-1.8282866615757801E-2</v>
      </c>
      <c r="N304" s="10">
        <v>3.9673882849290199E-4</v>
      </c>
      <c r="O304" s="10">
        <v>1.06946889168311E-4</v>
      </c>
      <c r="P304" s="10">
        <v>5.0637202216785698E-6</v>
      </c>
      <c r="Q304" s="10">
        <v>2.6272395656436198E-4</v>
      </c>
      <c r="R304" s="10">
        <v>-1.53161295645781E-3</v>
      </c>
      <c r="S304" s="10">
        <v>1.56475567310278E-3</v>
      </c>
      <c r="T304" s="10">
        <v>2.7541467417787498E-3</v>
      </c>
      <c r="U304" s="10">
        <v>1.6585016792070899E-4</v>
      </c>
      <c r="V304" s="10">
        <v>4.0574568200013199E-5</v>
      </c>
    </row>
    <row r="305" spans="1:22" x14ac:dyDescent="0.2">
      <c r="A305" s="2">
        <v>18</v>
      </c>
      <c r="B305" s="5" t="s">
        <v>892</v>
      </c>
      <c r="C305" s="6" t="s">
        <v>27</v>
      </c>
      <c r="D305" s="5" t="s">
        <v>893</v>
      </c>
      <c r="E305" s="5" t="s">
        <v>36</v>
      </c>
      <c r="F305" s="5" t="s">
        <v>894</v>
      </c>
      <c r="G305" s="5" t="s">
        <v>873</v>
      </c>
      <c r="H305" s="9">
        <v>3.6478844157744398E-6</v>
      </c>
      <c r="I305" s="9">
        <v>3.0573506436637802E-3</v>
      </c>
      <c r="J305" s="9">
        <v>2.21227220800693E-4</v>
      </c>
      <c r="K305" s="9">
        <v>9.0131031943248995E-6</v>
      </c>
      <c r="L305" s="9">
        <v>2.98048428714304E-4</v>
      </c>
      <c r="M305" s="9">
        <v>-1.83829213014833E-2</v>
      </c>
      <c r="N305" s="9">
        <v>1.8014522413771399E-4</v>
      </c>
      <c r="O305" s="9">
        <v>2.0373016367040099E-4</v>
      </c>
      <c r="P305" s="9">
        <v>5.2716346364861002E-5</v>
      </c>
      <c r="Q305" s="9">
        <v>7.3529418950959004E-4</v>
      </c>
      <c r="R305" s="9">
        <v>-3.5386521122719099E-3</v>
      </c>
      <c r="S305" s="9">
        <v>1.42489853994557E-3</v>
      </c>
      <c r="T305" s="9">
        <v>2.5325206199584499E-3</v>
      </c>
      <c r="U305" s="9">
        <v>1.16485289126745E-2</v>
      </c>
      <c r="V305" s="9">
        <v>6.9994032991975799E-4</v>
      </c>
    </row>
    <row r="306" spans="1:22" x14ac:dyDescent="0.2">
      <c r="A306" s="2">
        <v>19</v>
      </c>
      <c r="B306" s="3" t="s">
        <v>895</v>
      </c>
      <c r="C306" s="4" t="s">
        <v>27</v>
      </c>
      <c r="D306" s="3" t="s">
        <v>896</v>
      </c>
      <c r="E306" s="3" t="s">
        <v>36</v>
      </c>
      <c r="F306" s="3" t="s">
        <v>897</v>
      </c>
      <c r="G306" s="3" t="s">
        <v>873</v>
      </c>
      <c r="H306" s="10">
        <v>2.1631579683055302E-6</v>
      </c>
      <c r="I306" s="10">
        <v>2.2193835527442899E-4</v>
      </c>
      <c r="J306" s="10">
        <v>1.6975312685995101E-4</v>
      </c>
      <c r="K306" s="10">
        <v>2.00445399688256E-5</v>
      </c>
      <c r="L306" s="10">
        <v>4.9114455054258602E-5</v>
      </c>
      <c r="M306" s="10">
        <v>-1.81829115305383E-2</v>
      </c>
      <c r="N306" s="10">
        <v>3.4425974908947601E-5</v>
      </c>
      <c r="O306" s="10">
        <v>2.0157498401412901E-3</v>
      </c>
      <c r="P306" s="10">
        <v>5.6014654973106004E-6</v>
      </c>
      <c r="Q306" s="10">
        <v>1.0841467515713601E-2</v>
      </c>
      <c r="R306" s="10">
        <v>-1.6540323146471299E-3</v>
      </c>
      <c r="S306" s="10">
        <v>1.83249362487937E-3</v>
      </c>
      <c r="T306" s="10">
        <v>1.16770122690628E-5</v>
      </c>
      <c r="U306" s="10">
        <v>1.7019103955975501E-4</v>
      </c>
      <c r="V306" s="10">
        <v>5.1876705550938098E-5</v>
      </c>
    </row>
    <row r="307" spans="1:22" x14ac:dyDescent="0.2">
      <c r="A307" s="2">
        <v>20</v>
      </c>
      <c r="B307" s="5" t="s">
        <v>898</v>
      </c>
      <c r="C307" s="6" t="s">
        <v>27</v>
      </c>
      <c r="D307" s="5" t="s">
        <v>899</v>
      </c>
      <c r="E307" s="5" t="s">
        <v>36</v>
      </c>
      <c r="F307" s="5" t="s">
        <v>900</v>
      </c>
      <c r="G307" s="5" t="s">
        <v>873</v>
      </c>
      <c r="H307" s="9">
        <v>3.6999617753968398E-5</v>
      </c>
      <c r="I307" s="9">
        <v>5.87439685998993E-4</v>
      </c>
      <c r="J307" s="9">
        <v>4.9124982477533497E-4</v>
      </c>
      <c r="K307" s="9">
        <v>2.7094556496262801E-6</v>
      </c>
      <c r="L307" s="9">
        <v>1.65524867046164E-3</v>
      </c>
      <c r="M307" s="9">
        <v>-1.3145548175492201E-2</v>
      </c>
      <c r="N307" s="9">
        <v>9.9151218846012809E-4</v>
      </c>
      <c r="O307" s="9">
        <v>8.0849242948062203E-4</v>
      </c>
      <c r="P307" s="9">
        <v>5.0762221452882798E-5</v>
      </c>
      <c r="Q307" s="9">
        <v>3.6133384651210198E-4</v>
      </c>
      <c r="R307" s="9">
        <v>5.60474627104805E-5</v>
      </c>
      <c r="S307" s="9">
        <v>2.7520273881006301E-2</v>
      </c>
      <c r="T307" s="9">
        <v>5.8018035349643299E-4</v>
      </c>
      <c r="U307" s="9">
        <v>4.3560272654144098E-5</v>
      </c>
      <c r="V307" s="9">
        <v>8.9712719232480797E-6</v>
      </c>
    </row>
    <row r="308" spans="1:22" x14ac:dyDescent="0.2">
      <c r="A308" s="2">
        <v>21</v>
      </c>
      <c r="B308" s="3" t="s">
        <v>901</v>
      </c>
      <c r="C308" s="4" t="s">
        <v>27</v>
      </c>
      <c r="D308" s="3" t="s">
        <v>902</v>
      </c>
      <c r="E308" s="3" t="s">
        <v>36</v>
      </c>
      <c r="F308" s="3" t="s">
        <v>903</v>
      </c>
      <c r="G308" s="3" t="s">
        <v>873</v>
      </c>
      <c r="H308" s="10">
        <v>3.4568247573706198E-4</v>
      </c>
      <c r="I308" s="10">
        <v>1.3274350840815999E-2</v>
      </c>
      <c r="J308" s="10">
        <v>3.6388546695648101E-4</v>
      </c>
      <c r="K308" s="10">
        <v>2.2394477741130598E-6</v>
      </c>
      <c r="L308" s="10">
        <v>1.75565486006594E-4</v>
      </c>
      <c r="M308" s="10">
        <v>6.5480264243408595E-2</v>
      </c>
      <c r="N308" s="10">
        <v>2.4246071011072599E-2</v>
      </c>
      <c r="O308" s="10">
        <v>3.1744942942859402E-3</v>
      </c>
      <c r="P308" s="10">
        <v>3.3803146141616598E-5</v>
      </c>
      <c r="Q308" s="10">
        <v>0.15160539477989701</v>
      </c>
      <c r="R308" s="10">
        <v>-2.9436039349669402E-3</v>
      </c>
      <c r="S308" s="10">
        <v>3.70146137755651E-2</v>
      </c>
      <c r="T308" s="10">
        <v>1.7196830555984699E-3</v>
      </c>
      <c r="U308" s="10">
        <v>3.2569973501096901E-3</v>
      </c>
      <c r="V308" s="10">
        <v>3.2626843293393501E-4</v>
      </c>
    </row>
  </sheetData>
  <phoneticPr fontId="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68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연구사업(~0517)</vt:lpstr>
      <vt:lpstr>Concentrations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2023-01-06T00:05:50Z</cp:lastPrinted>
  <dcterms:created xsi:type="dcterms:W3CDTF">2023-01-05T05:09:42Z</dcterms:created>
  <dcterms:modified xsi:type="dcterms:W3CDTF">2023-06-09T01:54:59Z</dcterms:modified>
</cp:coreProperties>
</file>