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y\2. 연구사업(2023년)\4. 실험계획\"/>
    </mc:Choice>
  </mc:AlternateContent>
  <bookViews>
    <workbookView xWindow="13485" yWindow="1515" windowWidth="16170" windowHeight="14430"/>
  </bookViews>
  <sheets>
    <sheet name="양이온" sheetId="3" r:id="rId1"/>
    <sheet name="검량선" sheetId="1" r:id="rId2"/>
    <sheet name="양이온 (2)" sheetId="4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E9" i="3"/>
  <c r="E10" i="3"/>
  <c r="E11" i="3"/>
  <c r="E8" i="4"/>
  <c r="E7" i="4"/>
  <c r="E6" i="4"/>
  <c r="E5" i="4"/>
  <c r="E4" i="4"/>
  <c r="E3" i="4"/>
  <c r="C8" i="4"/>
  <c r="C7" i="4"/>
  <c r="C6" i="4"/>
  <c r="C5" i="4"/>
  <c r="C4" i="4"/>
  <c r="C3" i="4"/>
  <c r="J8" i="4"/>
  <c r="I8" i="4" s="1"/>
  <c r="J7" i="4"/>
  <c r="I7" i="4" s="1"/>
  <c r="J6" i="4"/>
  <c r="I6" i="4" s="1"/>
  <c r="J5" i="4"/>
  <c r="I5" i="4" s="1"/>
  <c r="J4" i="4"/>
  <c r="I4" i="4" s="1"/>
  <c r="N3" i="4"/>
  <c r="J3" i="4"/>
  <c r="I3" i="4" s="1"/>
  <c r="E8" i="3"/>
  <c r="E7" i="3"/>
  <c r="E6" i="3"/>
  <c r="E5" i="3"/>
  <c r="E4" i="3"/>
  <c r="I3" i="3"/>
  <c r="E3" i="3"/>
  <c r="M2" i="1" l="1"/>
  <c r="M4" i="1"/>
  <c r="M3" i="1"/>
  <c r="M7" i="1" a="1"/>
  <c r="M7" i="1" s="1"/>
  <c r="M8" i="1" l="1"/>
  <c r="N8" i="1"/>
  <c r="N7" i="1"/>
  <c r="J17" i="1" s="1"/>
  <c r="M9" i="1"/>
  <c r="N9" i="1"/>
  <c r="M10" i="1"/>
  <c r="N10" i="1"/>
  <c r="M11" i="1"/>
  <c r="N11" i="1"/>
  <c r="J16" i="1" l="1"/>
  <c r="J15" i="1"/>
  <c r="J1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<sst xmlns="http://schemas.openxmlformats.org/spreadsheetml/2006/main" count="70" uniqueCount="51">
  <si>
    <t>기울기</t>
    <phoneticPr fontId="1" type="noConversion"/>
  </si>
  <si>
    <t>Y-절편</t>
    <phoneticPr fontId="1" type="noConversion"/>
  </si>
  <si>
    <t>Y-절편의 표준오차</t>
    <phoneticPr fontId="1" type="noConversion"/>
  </si>
  <si>
    <t>기울기의 표준오차</t>
    <phoneticPr fontId="1" type="noConversion"/>
  </si>
  <si>
    <t>F 통계량</t>
    <phoneticPr fontId="1" type="noConversion"/>
  </si>
  <si>
    <t>자유도</t>
    <phoneticPr fontId="1" type="noConversion"/>
  </si>
  <si>
    <t>잔차제곱합</t>
    <phoneticPr fontId="1" type="noConversion"/>
  </si>
  <si>
    <t>SLOPE()</t>
    <phoneticPr fontId="1" type="noConversion"/>
  </si>
  <si>
    <t>LINEST()</t>
    <phoneticPr fontId="1" type="noConversion"/>
  </si>
  <si>
    <t>INTERCEPT()</t>
    <phoneticPr fontId="1" type="noConversion"/>
  </si>
  <si>
    <t>RSQ()</t>
    <phoneticPr fontId="1" type="noConversion"/>
  </si>
  <si>
    <t>X(농도)</t>
    <phoneticPr fontId="1" type="noConversion"/>
  </si>
  <si>
    <t>Y(면적)</t>
    <phoneticPr fontId="1" type="noConversion"/>
  </si>
  <si>
    <t>Blank</t>
    <phoneticPr fontId="1" type="noConversion"/>
  </si>
  <si>
    <t>시료 면적</t>
    <phoneticPr fontId="1" type="noConversion"/>
  </si>
  <si>
    <t>농도</t>
    <phoneticPr fontId="1" type="noConversion"/>
  </si>
  <si>
    <t>시료</t>
    <phoneticPr fontId="1" type="noConversion"/>
  </si>
  <si>
    <r>
      <t>R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phoneticPr fontId="1" type="noConversion"/>
  </si>
  <si>
    <t>구분</t>
    <phoneticPr fontId="1" type="noConversion"/>
  </si>
  <si>
    <t>농도(mg/L)</t>
    <phoneticPr fontId="1" type="noConversion"/>
  </si>
  <si>
    <t>표적물질농도</t>
    <phoneticPr fontId="1" type="noConversion"/>
  </si>
  <si>
    <t>1mL 피펫 분취 횟수</t>
    <phoneticPr fontId="1" type="noConversion"/>
  </si>
  <si>
    <t>표준용액 분취량(mL)</t>
    <phoneticPr fontId="1" type="noConversion"/>
  </si>
  <si>
    <t>최종 부피(mL)</t>
    <phoneticPr fontId="1" type="noConversion"/>
  </si>
  <si>
    <t>표준원액(mg/L)</t>
    <phoneticPr fontId="1" type="noConversion"/>
  </si>
  <si>
    <t>분취량(mL)</t>
    <phoneticPr fontId="1" type="noConversion"/>
  </si>
  <si>
    <t>제조농도(mg/L)</t>
    <phoneticPr fontId="1" type="noConversion"/>
  </si>
  <si>
    <t>제조량(mL)</t>
    <phoneticPr fontId="1" type="noConversion"/>
  </si>
  <si>
    <t>STD1</t>
    <phoneticPr fontId="1" type="noConversion"/>
  </si>
  <si>
    <t>STD2</t>
  </si>
  <si>
    <t>STD3</t>
  </si>
  <si>
    <t>STD4</t>
  </si>
  <si>
    <t>STD5</t>
  </si>
  <si>
    <t>STD6</t>
    <phoneticPr fontId="1" type="noConversion"/>
  </si>
  <si>
    <t>No.</t>
    <phoneticPr fontId="1" type="noConversion"/>
  </si>
  <si>
    <t>Cup</t>
    <phoneticPr fontId="1" type="noConversion"/>
  </si>
  <si>
    <t>ID</t>
    <phoneticPr fontId="1" type="noConversion"/>
  </si>
  <si>
    <t>Ca(500)</t>
    <phoneticPr fontId="1" type="noConversion"/>
  </si>
  <si>
    <t>Na(500)</t>
    <phoneticPr fontId="1" type="noConversion"/>
  </si>
  <si>
    <t>K(100)</t>
    <phoneticPr fontId="1" type="noConversion"/>
  </si>
  <si>
    <t>Mg(100)</t>
    <phoneticPr fontId="1" type="noConversion"/>
  </si>
  <si>
    <t>양이온</t>
    <phoneticPr fontId="1" type="noConversion"/>
  </si>
  <si>
    <t>STD6</t>
  </si>
  <si>
    <t>STD7</t>
  </si>
  <si>
    <t>STD8</t>
  </si>
  <si>
    <t>STD9</t>
  </si>
  <si>
    <t>STD10</t>
  </si>
  <si>
    <t>고농도</t>
    <phoneticPr fontId="1" type="noConversion"/>
  </si>
  <si>
    <t>저농도</t>
    <phoneticPr fontId="1" type="noConversion"/>
  </si>
  <si>
    <t>mg/L</t>
    <phoneticPr fontId="1" type="noConversion"/>
  </si>
  <si>
    <t>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</si>
</sst>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.000"/>
    <numFmt numFmtId="177" formatCode="0.0000"/>
    <numFmt numFmtId="178" formatCode="0.0000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177" fontId="3" fillId="0" borderId="1" xfId="0" applyNumberFormat="1" applyFont="1" applyBorder="1">
      <alignment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2" fontId="4" fillId="0" borderId="1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Fill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71106736657918"/>
                  <c:y val="-9.7222222222222219E-4"/>
                </c:manualLayout>
              </c:layout>
              <c:numFmt formatCode="0.0000000000_ 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검량선!$I$3:$I$9</c:f>
              <c:numCache>
                <c:formatCode>0.00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0.10199999999999999</c:v>
                </c:pt>
                <c:pt idx="3">
                  <c:v>0.21199999999999999</c:v>
                </c:pt>
                <c:pt idx="4">
                  <c:v>0.502</c:v>
                </c:pt>
                <c:pt idx="5">
                  <c:v>1.012</c:v>
                </c:pt>
                <c:pt idx="6">
                  <c:v>1.218</c:v>
                </c:pt>
              </c:numCache>
            </c:numRef>
          </c:xVal>
          <c:yVal>
            <c:numRef>
              <c:f>검량선!$J$3:$J$9</c:f>
              <c:numCache>
                <c:formatCode>0.00</c:formatCode>
                <c:ptCount val="7"/>
                <c:pt idx="0">
                  <c:v>1.2999999999999999E-2</c:v>
                </c:pt>
                <c:pt idx="1">
                  <c:v>0.02</c:v>
                </c:pt>
                <c:pt idx="2">
                  <c:v>2.9000000000000001E-2</c:v>
                </c:pt>
                <c:pt idx="3">
                  <c:v>6.3E-2</c:v>
                </c:pt>
                <c:pt idx="4">
                  <c:v>0.14099999999999999</c:v>
                </c:pt>
                <c:pt idx="5">
                  <c:v>0.29199999999999998</c:v>
                </c:pt>
                <c:pt idx="6">
                  <c:v>0.35699999999999998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B-408D-9DED-A3D1B1A61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095903"/>
        <c:axId val="1655097151"/>
      </c:scatterChart>
      <c:valAx>
        <c:axId val="1655095903"/>
        <c:scaling>
          <c:orientation val="minMax"/>
          <c:max val="1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5097151"/>
        <c:crossesAt val="0"/>
        <c:crossBetween val="midCat"/>
        <c:majorUnit val="0.25"/>
      </c:valAx>
      <c:valAx>
        <c:axId val="1655097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_ 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509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6</xdr:col>
      <xdr:colOff>533400</xdr:colOff>
      <xdr:row>18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2FCAF44-9CCC-45EA-91A5-91995765D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3_&#47673;&#45716;&#47932;&#44160;&#49324;/10.%20&#49689;&#47144;&#46020;&#49884;&#54744;/2023_&#49689;&#47144;&#46020;%20&#49884;&#54744;%20&#44228;&#49328;%20&#48143;%20&#51221;&#475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암모니아성질소"/>
      <sheetName val="페놀"/>
      <sheetName val="시안"/>
      <sheetName val="피펫점검"/>
    </sheetNames>
    <sheetDataSet>
      <sheetData sheetId="0">
        <row r="11">
          <cell r="G11" t="str">
            <v>농도</v>
          </cell>
        </row>
        <row r="12">
          <cell r="F12">
            <v>1.6E-2</v>
          </cell>
          <cell r="G12">
            <v>4.9540000000000001E-2</v>
          </cell>
        </row>
        <row r="13">
          <cell r="F13">
            <v>5.1999999999999998E-2</v>
          </cell>
          <cell r="G13">
            <v>0.20014999999999999</v>
          </cell>
        </row>
        <row r="14">
          <cell r="F14">
            <v>0.1</v>
          </cell>
          <cell r="G14">
            <v>0.40144999999999997</v>
          </cell>
        </row>
        <row r="15">
          <cell r="F15">
            <v>0.21</v>
          </cell>
          <cell r="G15">
            <v>0.8014</v>
          </cell>
        </row>
        <row r="16">
          <cell r="F16">
            <v>0.27500000000000002</v>
          </cell>
          <cell r="G16">
            <v>1.0015099999999999</v>
          </cell>
        </row>
        <row r="17">
          <cell r="F17">
            <v>0.34200000000000003</v>
          </cell>
          <cell r="G17">
            <v>1.2029799999999999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tabSelected="1" zoomScale="145" zoomScaleNormal="145" workbookViewId="0">
      <selection activeCell="K3" sqref="K3"/>
    </sheetView>
  </sheetViews>
  <sheetFormatPr defaultColWidth="13.125" defaultRowHeight="15" customHeight="1" x14ac:dyDescent="0.3"/>
  <cols>
    <col min="1" max="1" width="13.125" style="14"/>
    <col min="2" max="2" width="10.125" style="14" bestFit="1" customWidth="1"/>
    <col min="3" max="3" width="10.125" style="14" customWidth="1"/>
    <col min="4" max="4" width="2.5" style="2" customWidth="1"/>
    <col min="5" max="5" width="13.125" style="14"/>
    <col min="6" max="6" width="6.625" style="14" bestFit="1" customWidth="1"/>
    <col min="7" max="7" width="2.5" style="2" customWidth="1"/>
    <col min="8" max="16384" width="13.125" style="2"/>
  </cols>
  <sheetData>
    <row r="1" spans="1:11" ht="47.25" customHeight="1" x14ac:dyDescent="0.3">
      <c r="A1" s="36" t="s">
        <v>41</v>
      </c>
    </row>
    <row r="2" spans="1:11" ht="15" customHeight="1" x14ac:dyDescent="0.3">
      <c r="A2" s="15" t="s">
        <v>18</v>
      </c>
      <c r="B2" s="16" t="s">
        <v>49</v>
      </c>
      <c r="C2" s="16" t="s">
        <v>15</v>
      </c>
      <c r="D2" s="17"/>
      <c r="E2" s="15" t="s">
        <v>22</v>
      </c>
      <c r="F2" s="15" t="s">
        <v>50</v>
      </c>
      <c r="H2" s="18" t="s">
        <v>24</v>
      </c>
      <c r="I2" s="19" t="s">
        <v>25</v>
      </c>
      <c r="J2" s="18" t="s">
        <v>26</v>
      </c>
      <c r="K2" s="20" t="s">
        <v>27</v>
      </c>
    </row>
    <row r="3" spans="1:11" ht="15" customHeight="1" x14ac:dyDescent="0.3">
      <c r="A3" s="18" t="s">
        <v>28</v>
      </c>
      <c r="B3" s="33">
        <v>0.05</v>
      </c>
      <c r="C3" s="40" t="s">
        <v>48</v>
      </c>
      <c r="D3" s="21"/>
      <c r="E3" s="13">
        <f>B3*F3/$J$3</f>
        <v>0.1</v>
      </c>
      <c r="F3" s="43">
        <v>1000</v>
      </c>
      <c r="H3" s="13">
        <v>5000</v>
      </c>
      <c r="I3" s="22">
        <f>K3*J3/H3</f>
        <v>10</v>
      </c>
      <c r="J3" s="13">
        <v>500</v>
      </c>
      <c r="K3" s="23">
        <v>100</v>
      </c>
    </row>
    <row r="4" spans="1:11" ht="15" customHeight="1" x14ac:dyDescent="0.3">
      <c r="A4" s="18" t="s">
        <v>29</v>
      </c>
      <c r="B4" s="34">
        <v>0.1</v>
      </c>
      <c r="C4" s="41"/>
      <c r="D4" s="21"/>
      <c r="E4" s="13">
        <f>B4*F4/$J$3</f>
        <v>0.2</v>
      </c>
      <c r="F4" s="43">
        <v>1000</v>
      </c>
    </row>
    <row r="5" spans="1:11" ht="15" customHeight="1" x14ac:dyDescent="0.3">
      <c r="A5" s="18" t="s">
        <v>30</v>
      </c>
      <c r="B5" s="34">
        <v>0.5</v>
      </c>
      <c r="C5" s="41"/>
      <c r="D5" s="27"/>
      <c r="E5" s="13">
        <f>B5*F5/$J$3</f>
        <v>1</v>
      </c>
      <c r="F5" s="43">
        <v>1000</v>
      </c>
    </row>
    <row r="6" spans="1:11" ht="15" customHeight="1" x14ac:dyDescent="0.3">
      <c r="A6" s="18" t="s">
        <v>31</v>
      </c>
      <c r="B6" s="34">
        <v>1</v>
      </c>
      <c r="C6" s="41"/>
      <c r="D6" s="27"/>
      <c r="E6" s="13">
        <f>B6*F6/$J$3</f>
        <v>2</v>
      </c>
      <c r="F6" s="43">
        <v>1000</v>
      </c>
    </row>
    <row r="7" spans="1:11" ht="15" customHeight="1" x14ac:dyDescent="0.3">
      <c r="A7" s="18" t="s">
        <v>32</v>
      </c>
      <c r="B7" s="33">
        <v>2</v>
      </c>
      <c r="C7" s="42"/>
      <c r="D7" s="29"/>
      <c r="E7" s="13">
        <f>B7*F7/$J$3</f>
        <v>4</v>
      </c>
      <c r="F7" s="43">
        <v>1000</v>
      </c>
    </row>
    <row r="8" spans="1:11" ht="15" customHeight="1" x14ac:dyDescent="0.3">
      <c r="A8" s="18" t="s">
        <v>42</v>
      </c>
      <c r="B8" s="33">
        <v>5</v>
      </c>
      <c r="C8" s="37" t="s">
        <v>47</v>
      </c>
      <c r="D8" s="29"/>
      <c r="E8" s="13">
        <f>B8*F8/$J$3</f>
        <v>1</v>
      </c>
      <c r="F8" s="43">
        <v>100</v>
      </c>
    </row>
    <row r="9" spans="1:11" ht="15" customHeight="1" x14ac:dyDescent="0.3">
      <c r="A9" s="18" t="s">
        <v>43</v>
      </c>
      <c r="B9" s="35">
        <v>10</v>
      </c>
      <c r="C9" s="38"/>
      <c r="E9" s="13">
        <f>B9*F9/$J$3</f>
        <v>2</v>
      </c>
      <c r="F9" s="43">
        <v>100</v>
      </c>
    </row>
    <row r="10" spans="1:11" ht="15" customHeight="1" x14ac:dyDescent="0.3">
      <c r="A10" s="18" t="s">
        <v>44</v>
      </c>
      <c r="B10" s="35">
        <v>20</v>
      </c>
      <c r="C10" s="38"/>
      <c r="E10" s="13">
        <f>B10*F10/$J$3</f>
        <v>4</v>
      </c>
      <c r="F10" s="43">
        <v>100</v>
      </c>
    </row>
    <row r="11" spans="1:11" ht="15" customHeight="1" x14ac:dyDescent="0.3">
      <c r="A11" s="18" t="s">
        <v>45</v>
      </c>
      <c r="B11" s="35">
        <v>40</v>
      </c>
      <c r="C11" s="38"/>
      <c r="E11" s="13">
        <f>B11*F11/$J$3</f>
        <v>8</v>
      </c>
      <c r="F11" s="43">
        <v>100</v>
      </c>
    </row>
    <row r="12" spans="1:11" ht="15" customHeight="1" x14ac:dyDescent="0.3">
      <c r="A12" s="18" t="s">
        <v>46</v>
      </c>
      <c r="B12" s="35">
        <v>50</v>
      </c>
      <c r="C12" s="39"/>
      <c r="E12" s="13">
        <f>B12*F12/$J$3</f>
        <v>10</v>
      </c>
      <c r="F12" s="43">
        <v>100</v>
      </c>
    </row>
    <row r="13" spans="1:11" ht="15" customHeight="1" x14ac:dyDescent="0.3">
      <c r="E13" s="2"/>
      <c r="F13" s="2"/>
    </row>
    <row r="14" spans="1:11" ht="15" customHeight="1" x14ac:dyDescent="0.3">
      <c r="E14" s="2"/>
      <c r="F14" s="2"/>
    </row>
    <row r="15" spans="1:11" ht="15" customHeight="1" x14ac:dyDescent="0.3">
      <c r="E15" s="2"/>
      <c r="F15" s="2"/>
    </row>
    <row r="16" spans="1:11" ht="15" customHeight="1" x14ac:dyDescent="0.3">
      <c r="E16" s="2"/>
      <c r="F16" s="2"/>
    </row>
    <row r="17" spans="5:6" ht="15" customHeight="1" x14ac:dyDescent="0.3">
      <c r="E17" s="2"/>
      <c r="F17" s="2"/>
    </row>
    <row r="18" spans="5:6" ht="15" customHeight="1" x14ac:dyDescent="0.3">
      <c r="E18" s="2"/>
      <c r="F18" s="2"/>
    </row>
    <row r="19" spans="5:6" ht="15" customHeight="1" x14ac:dyDescent="0.3">
      <c r="E19" s="2"/>
      <c r="F19" s="2"/>
    </row>
    <row r="20" spans="5:6" ht="15" customHeight="1" x14ac:dyDescent="0.3">
      <c r="E20" s="2"/>
      <c r="F20" s="2"/>
    </row>
    <row r="21" spans="5:6" ht="15" customHeight="1" x14ac:dyDescent="0.3">
      <c r="E21" s="2"/>
      <c r="F21" s="2"/>
    </row>
    <row r="22" spans="5:6" ht="15" customHeight="1" x14ac:dyDescent="0.3">
      <c r="E22" s="2"/>
      <c r="F22" s="2"/>
    </row>
    <row r="23" spans="5:6" ht="15" customHeight="1" x14ac:dyDescent="0.3">
      <c r="E23" s="2"/>
      <c r="F23" s="2"/>
    </row>
    <row r="24" spans="5:6" ht="15" customHeight="1" x14ac:dyDescent="0.3">
      <c r="E24" s="2"/>
      <c r="F24" s="2"/>
    </row>
    <row r="25" spans="5:6" ht="15" customHeight="1" x14ac:dyDescent="0.3">
      <c r="E25" s="2"/>
      <c r="F25" s="2"/>
    </row>
    <row r="26" spans="5:6" ht="15" customHeight="1" x14ac:dyDescent="0.3">
      <c r="E26" s="2"/>
      <c r="F26" s="2"/>
    </row>
    <row r="27" spans="5:6" ht="15" customHeight="1" x14ac:dyDescent="0.3">
      <c r="E27" s="2"/>
      <c r="F27" s="2"/>
    </row>
    <row r="28" spans="5:6" ht="15" customHeight="1" x14ac:dyDescent="0.3">
      <c r="E28" s="2"/>
      <c r="F28" s="2"/>
    </row>
    <row r="29" spans="5:6" ht="15" customHeight="1" x14ac:dyDescent="0.3">
      <c r="E29" s="2"/>
      <c r="F29" s="2"/>
    </row>
    <row r="30" spans="5:6" ht="15" customHeight="1" x14ac:dyDescent="0.3">
      <c r="E30" s="2"/>
      <c r="F30" s="2"/>
    </row>
    <row r="31" spans="5:6" ht="15" customHeight="1" x14ac:dyDescent="0.3">
      <c r="E31" s="2"/>
      <c r="F31" s="2"/>
    </row>
    <row r="32" spans="5:6" ht="15" customHeight="1" x14ac:dyDescent="0.3">
      <c r="E32" s="2"/>
      <c r="F32" s="2"/>
    </row>
  </sheetData>
  <mergeCells count="2">
    <mergeCell ref="C8:C12"/>
    <mergeCell ref="C3:C7"/>
  </mergeCells>
  <phoneticPr fontId="1" type="noConversion"/>
  <pageMargins left="0.25" right="0.25" top="0.75" bottom="0.75" header="0.3" footer="0.3"/>
  <pageSetup paperSize="9" scale="8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20"/>
  <sheetViews>
    <sheetView workbookViewId="0">
      <selection activeCell="O22" sqref="O22"/>
    </sheetView>
  </sheetViews>
  <sheetFormatPr defaultRowHeight="13.5" x14ac:dyDescent="0.3"/>
  <cols>
    <col min="1" max="7" width="9" style="2"/>
    <col min="8" max="8" width="9" style="10"/>
    <col min="9" max="10" width="10.75" style="2" customWidth="1"/>
    <col min="11" max="11" width="3.5" style="2" customWidth="1"/>
    <col min="12" max="12" width="17.875" style="2" bestFit="1" customWidth="1"/>
    <col min="13" max="14" width="10" style="2" customWidth="1"/>
    <col min="15" max="15" width="17.75" style="2" bestFit="1" customWidth="1"/>
    <col min="16" max="16384" width="9" style="2"/>
  </cols>
  <sheetData>
    <row r="1" spans="8:15" ht="21" customHeight="1" x14ac:dyDescent="0.3"/>
    <row r="2" spans="8:15" ht="21" customHeight="1" x14ac:dyDescent="0.3">
      <c r="H2" s="1"/>
      <c r="I2" s="1" t="s">
        <v>11</v>
      </c>
      <c r="J2" s="1" t="s">
        <v>12</v>
      </c>
      <c r="L2" s="3" t="s">
        <v>7</v>
      </c>
      <c r="M2" s="4">
        <f>SLOPE(J3:J9,I3:I9)</f>
        <v>0.28568815904316519</v>
      </c>
    </row>
    <row r="3" spans="8:15" ht="21" customHeight="1" x14ac:dyDescent="0.3">
      <c r="H3" s="1" t="s">
        <v>13</v>
      </c>
      <c r="I3" s="5">
        <v>0</v>
      </c>
      <c r="J3" s="6">
        <v>1.2999999999999999E-2</v>
      </c>
      <c r="L3" s="3" t="s">
        <v>9</v>
      </c>
      <c r="M3" s="4">
        <f>INTERCEPT(J3:J9,I3:I9)</f>
        <v>4.3584942289086603E-3</v>
      </c>
    </row>
    <row r="4" spans="8:15" ht="21" customHeight="1" x14ac:dyDescent="0.3">
      <c r="H4" s="7">
        <v>0.05</v>
      </c>
      <c r="I4" s="5">
        <v>0.05</v>
      </c>
      <c r="J4" s="6">
        <v>0.02</v>
      </c>
      <c r="L4" s="3" t="s">
        <v>10</v>
      </c>
      <c r="M4" s="4">
        <f>RSQ(J3:J9,I3:I9)</f>
        <v>0.99856077257833309</v>
      </c>
    </row>
    <row r="5" spans="8:15" ht="21" customHeight="1" x14ac:dyDescent="0.3">
      <c r="H5" s="7">
        <v>0.1</v>
      </c>
      <c r="I5" s="5">
        <v>0.10199999999999999</v>
      </c>
      <c r="J5" s="6">
        <v>2.9000000000000001E-2</v>
      </c>
    </row>
    <row r="6" spans="8:15" ht="21" customHeight="1" x14ac:dyDescent="0.3">
      <c r="H6" s="7">
        <v>0.2</v>
      </c>
      <c r="I6" s="5">
        <v>0.21199999999999999</v>
      </c>
      <c r="J6" s="6">
        <v>6.3E-2</v>
      </c>
      <c r="L6" s="3" t="s">
        <v>8</v>
      </c>
    </row>
    <row r="7" spans="8:15" ht="21" customHeight="1" x14ac:dyDescent="0.3">
      <c r="H7" s="7">
        <v>0.5</v>
      </c>
      <c r="I7" s="5">
        <v>0.502</v>
      </c>
      <c r="J7" s="6">
        <v>0.14099999999999999</v>
      </c>
      <c r="L7" s="3" t="s">
        <v>0</v>
      </c>
      <c r="M7" s="8" cm="1">
        <f t="array" ref="M7:N11">LINEST(J3:J9,I3:I9,TRUE,TRUE)</f>
        <v>0.28568815904316525</v>
      </c>
      <c r="N7" s="8">
        <v>4.3584942289086326E-3</v>
      </c>
      <c r="O7" s="13" t="s">
        <v>1</v>
      </c>
    </row>
    <row r="8" spans="8:15" ht="21" customHeight="1" x14ac:dyDescent="0.3">
      <c r="H8" s="7">
        <v>1</v>
      </c>
      <c r="I8" s="5">
        <v>1.012</v>
      </c>
      <c r="J8" s="6">
        <v>0.29199999999999998</v>
      </c>
      <c r="L8" s="3" t="s">
        <v>3</v>
      </c>
      <c r="M8" s="9">
        <v>4.8504797992742522E-3</v>
      </c>
      <c r="N8" s="8">
        <v>3.077295374093258E-3</v>
      </c>
      <c r="O8" s="13" t="s">
        <v>2</v>
      </c>
    </row>
    <row r="9" spans="8:15" ht="21" customHeight="1" x14ac:dyDescent="0.3">
      <c r="H9" s="7">
        <v>1.2</v>
      </c>
      <c r="I9" s="5">
        <v>1.218</v>
      </c>
      <c r="J9" s="6">
        <v>0.35699999999999998</v>
      </c>
      <c r="L9" s="3" t="s">
        <v>17</v>
      </c>
      <c r="M9" s="4">
        <v>0.99856077257833298</v>
      </c>
      <c r="N9" s="9">
        <v>5.8371316155636137E-3</v>
      </c>
      <c r="O9" s="13"/>
    </row>
    <row r="10" spans="8:15" ht="21" customHeight="1" x14ac:dyDescent="0.3">
      <c r="I10" s="11"/>
      <c r="J10" s="11"/>
      <c r="L10" s="3" t="s">
        <v>4</v>
      </c>
      <c r="M10" s="9">
        <v>3469.0861136514886</v>
      </c>
      <c r="N10" s="9">
        <v>5</v>
      </c>
      <c r="O10" s="13" t="s">
        <v>5</v>
      </c>
    </row>
    <row r="11" spans="8:15" ht="21" customHeight="1" x14ac:dyDescent="0.3">
      <c r="I11" s="11"/>
      <c r="J11" s="11"/>
      <c r="L11" s="3"/>
      <c r="M11" s="9">
        <v>0.11819906804394149</v>
      </c>
      <c r="N11" s="9">
        <v>1.703605274870614E-4</v>
      </c>
      <c r="O11" s="13" t="s">
        <v>6</v>
      </c>
    </row>
    <row r="12" spans="8:15" ht="21" customHeight="1" x14ac:dyDescent="0.3">
      <c r="I12" s="11"/>
      <c r="J12" s="11"/>
    </row>
    <row r="13" spans="8:15" ht="21" customHeight="1" x14ac:dyDescent="0.3">
      <c r="I13" s="11"/>
      <c r="J13" s="11"/>
    </row>
    <row r="14" spans="8:15" ht="21" customHeight="1" x14ac:dyDescent="0.3">
      <c r="H14" s="1"/>
      <c r="I14" s="7" t="s">
        <v>14</v>
      </c>
      <c r="J14" s="7" t="s">
        <v>15</v>
      </c>
    </row>
    <row r="15" spans="8:15" ht="21" customHeight="1" x14ac:dyDescent="0.3">
      <c r="H15" s="1" t="s">
        <v>13</v>
      </c>
      <c r="I15" s="12">
        <v>2.1999999999999999E-2</v>
      </c>
      <c r="J15" s="12">
        <f>I15/$M$7-$N$7</f>
        <v>7.2648547552882442E-2</v>
      </c>
    </row>
    <row r="16" spans="8:15" ht="21" customHeight="1" x14ac:dyDescent="0.3">
      <c r="H16" s="1" t="s">
        <v>16</v>
      </c>
      <c r="I16" s="12">
        <v>1.7000000000000001E-2</v>
      </c>
      <c r="J16" s="12">
        <f t="shared" ref="J16:J18" si="0">I16/$M$7-$N$7</f>
        <v>5.5146947147929927E-2</v>
      </c>
    </row>
    <row r="17" spans="8:10" ht="21" customHeight="1" x14ac:dyDescent="0.3">
      <c r="H17" s="1" t="s">
        <v>16</v>
      </c>
      <c r="I17" s="12">
        <v>6.0000000000000001E-3</v>
      </c>
      <c r="J17" s="12">
        <f t="shared" si="0"/>
        <v>1.664342625703439E-2</v>
      </c>
    </row>
    <row r="18" spans="8:10" ht="21" customHeight="1" x14ac:dyDescent="0.3">
      <c r="H18" s="1" t="s">
        <v>16</v>
      </c>
      <c r="I18" s="12">
        <v>4.0000000000000001E-3</v>
      </c>
      <c r="J18" s="12">
        <f t="shared" si="0"/>
        <v>9.6427860950533822E-3</v>
      </c>
    </row>
    <row r="19" spans="8:10" ht="21" customHeight="1" x14ac:dyDescent="0.3"/>
    <row r="20" spans="8:10" ht="21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zoomScale="145" zoomScaleNormal="145" workbookViewId="0">
      <selection activeCell="M4" sqref="M4"/>
    </sheetView>
  </sheetViews>
  <sheetFormatPr defaultColWidth="13.125" defaultRowHeight="15" customHeight="1" x14ac:dyDescent="0.3"/>
  <cols>
    <col min="1" max="7" width="13.125" style="14"/>
    <col min="8" max="8" width="2.5" style="2" customWidth="1"/>
    <col min="9" max="11" width="13.125" style="14"/>
    <col min="12" max="12" width="2.5" style="2" customWidth="1"/>
    <col min="13" max="16384" width="13.125" style="2"/>
  </cols>
  <sheetData>
    <row r="1" spans="1:16" ht="15" customHeight="1" x14ac:dyDescent="0.3">
      <c r="B1" s="14" t="s">
        <v>37</v>
      </c>
      <c r="C1" s="14" t="s">
        <v>39</v>
      </c>
      <c r="D1" s="14" t="s">
        <v>38</v>
      </c>
      <c r="E1" s="14" t="s">
        <v>40</v>
      </c>
    </row>
    <row r="2" spans="1:16" ht="15" customHeight="1" x14ac:dyDescent="0.3">
      <c r="A2" s="15" t="s">
        <v>18</v>
      </c>
      <c r="B2" s="16" t="s">
        <v>19</v>
      </c>
      <c r="C2" s="16" t="s">
        <v>19</v>
      </c>
      <c r="D2" s="16" t="s">
        <v>19</v>
      </c>
      <c r="E2" s="16" t="s">
        <v>19</v>
      </c>
      <c r="F2" s="16"/>
      <c r="G2" s="15" t="s">
        <v>20</v>
      </c>
      <c r="H2" s="17"/>
      <c r="I2" s="15" t="s">
        <v>21</v>
      </c>
      <c r="J2" s="15" t="s">
        <v>22</v>
      </c>
      <c r="K2" s="15" t="s">
        <v>23</v>
      </c>
      <c r="M2" s="18" t="s">
        <v>24</v>
      </c>
      <c r="N2" s="19" t="s">
        <v>25</v>
      </c>
      <c r="O2" s="18" t="s">
        <v>26</v>
      </c>
      <c r="P2" s="20" t="s">
        <v>27</v>
      </c>
    </row>
    <row r="3" spans="1:16" ht="15" customHeight="1" x14ac:dyDescent="0.3">
      <c r="A3" s="18" t="s">
        <v>28</v>
      </c>
      <c r="B3" s="12">
        <v>1</v>
      </c>
      <c r="C3" s="12">
        <f>B3/5</f>
        <v>0.2</v>
      </c>
      <c r="D3" s="12">
        <v>1</v>
      </c>
      <c r="E3" s="12">
        <f>D3/5</f>
        <v>0.2</v>
      </c>
      <c r="F3" s="12"/>
      <c r="G3" s="13"/>
      <c r="H3" s="21"/>
      <c r="I3" s="13">
        <f>J3/1</f>
        <v>2</v>
      </c>
      <c r="J3" s="13">
        <f t="shared" ref="J3:J8" si="0">B3*K3/$O$3</f>
        <v>2</v>
      </c>
      <c r="K3" s="13">
        <v>100</v>
      </c>
      <c r="M3" s="13">
        <v>5000</v>
      </c>
      <c r="N3" s="22">
        <f>P3*O3/M3</f>
        <v>1</v>
      </c>
      <c r="O3" s="13">
        <v>50</v>
      </c>
      <c r="P3" s="23">
        <v>100</v>
      </c>
    </row>
    <row r="4" spans="1:16" ht="15" customHeight="1" x14ac:dyDescent="0.3">
      <c r="A4" s="18" t="s">
        <v>29</v>
      </c>
      <c r="B4" s="24">
        <v>5</v>
      </c>
      <c r="C4" s="12">
        <f>B4/5</f>
        <v>1</v>
      </c>
      <c r="D4" s="24">
        <v>5</v>
      </c>
      <c r="E4" s="12">
        <f>D4/5</f>
        <v>1</v>
      </c>
      <c r="F4" s="24"/>
      <c r="G4" s="25"/>
      <c r="H4" s="21"/>
      <c r="I4" s="13">
        <f t="shared" ref="I4:I8" si="1">J4/1</f>
        <v>10</v>
      </c>
      <c r="J4" s="13">
        <f t="shared" si="0"/>
        <v>10</v>
      </c>
      <c r="K4" s="13">
        <v>100</v>
      </c>
    </row>
    <row r="5" spans="1:16" ht="15" customHeight="1" x14ac:dyDescent="0.3">
      <c r="A5" s="18" t="s">
        <v>30</v>
      </c>
      <c r="B5" s="24">
        <v>10</v>
      </c>
      <c r="C5" s="12">
        <f>B5/5</f>
        <v>2</v>
      </c>
      <c r="D5" s="24">
        <v>10</v>
      </c>
      <c r="E5" s="12">
        <f>D5/5</f>
        <v>2</v>
      </c>
      <c r="F5" s="31"/>
      <c r="G5" s="26" t="s">
        <v>20</v>
      </c>
      <c r="H5" s="27"/>
      <c r="I5" s="13">
        <f t="shared" si="1"/>
        <v>20</v>
      </c>
      <c r="J5" s="13">
        <f t="shared" si="0"/>
        <v>20</v>
      </c>
      <c r="K5" s="13">
        <v>100</v>
      </c>
    </row>
    <row r="6" spans="1:16" ht="15" customHeight="1" x14ac:dyDescent="0.3">
      <c r="A6" s="18" t="s">
        <v>31</v>
      </c>
      <c r="B6" s="24">
        <v>20</v>
      </c>
      <c r="C6" s="12">
        <f>B6/5</f>
        <v>4</v>
      </c>
      <c r="D6" s="24">
        <v>20</v>
      </c>
      <c r="E6" s="12">
        <f>D6/5</f>
        <v>4</v>
      </c>
      <c r="F6" s="32"/>
      <c r="G6" s="28"/>
      <c r="H6" s="27"/>
      <c r="I6" s="13">
        <f t="shared" si="1"/>
        <v>40</v>
      </c>
      <c r="J6" s="13">
        <f t="shared" si="0"/>
        <v>40</v>
      </c>
      <c r="K6" s="13">
        <v>100</v>
      </c>
    </row>
    <row r="7" spans="1:16" ht="15" customHeight="1" x14ac:dyDescent="0.3">
      <c r="A7" s="18" t="s">
        <v>32</v>
      </c>
      <c r="B7" s="12">
        <v>40</v>
      </c>
      <c r="C7" s="12">
        <f>B7/5</f>
        <v>8</v>
      </c>
      <c r="D7" s="12">
        <v>40</v>
      </c>
      <c r="E7" s="12">
        <f>D7/5</f>
        <v>8</v>
      </c>
      <c r="F7" s="12"/>
      <c r="G7" s="25"/>
      <c r="H7" s="29"/>
      <c r="I7" s="13">
        <f t="shared" si="1"/>
        <v>80</v>
      </c>
      <c r="J7" s="13">
        <f t="shared" si="0"/>
        <v>80</v>
      </c>
      <c r="K7" s="13">
        <v>100</v>
      </c>
    </row>
    <row r="8" spans="1:16" ht="15" customHeight="1" x14ac:dyDescent="0.3">
      <c r="A8" s="18" t="s">
        <v>33</v>
      </c>
      <c r="B8" s="12">
        <v>50</v>
      </c>
      <c r="C8" s="12">
        <f>B8/5</f>
        <v>10</v>
      </c>
      <c r="D8" s="12">
        <v>50</v>
      </c>
      <c r="E8" s="12">
        <f>D8/5</f>
        <v>10</v>
      </c>
      <c r="F8" s="12"/>
      <c r="G8" s="13"/>
      <c r="H8" s="29"/>
      <c r="I8" s="13">
        <f t="shared" si="1"/>
        <v>100</v>
      </c>
      <c r="J8" s="13">
        <f t="shared" si="0"/>
        <v>100</v>
      </c>
      <c r="K8" s="13">
        <v>100</v>
      </c>
    </row>
    <row r="10" spans="1:16" ht="15" customHeight="1" x14ac:dyDescent="0.3">
      <c r="A10" s="18" t="s">
        <v>34</v>
      </c>
      <c r="B10" s="18" t="s">
        <v>35</v>
      </c>
      <c r="C10" s="18"/>
      <c r="D10" s="18"/>
      <c r="E10" s="18"/>
      <c r="F10" s="18"/>
      <c r="G10" s="18" t="s">
        <v>36</v>
      </c>
      <c r="I10" s="2"/>
      <c r="J10" s="2"/>
      <c r="K10" s="2"/>
    </row>
    <row r="11" spans="1:16" ht="15" customHeight="1" x14ac:dyDescent="0.3">
      <c r="A11" s="30"/>
      <c r="B11" s="13"/>
      <c r="C11" s="13"/>
      <c r="D11" s="13"/>
      <c r="E11" s="13"/>
      <c r="F11" s="13"/>
      <c r="G11" s="30"/>
      <c r="I11" s="2"/>
      <c r="J11" s="2"/>
      <c r="K11" s="2"/>
    </row>
    <row r="12" spans="1:16" ht="15" customHeight="1" x14ac:dyDescent="0.3">
      <c r="A12" s="30"/>
      <c r="B12" s="13"/>
      <c r="C12" s="13"/>
      <c r="D12" s="13"/>
      <c r="E12" s="13"/>
      <c r="F12" s="13"/>
      <c r="G12" s="30"/>
      <c r="I12" s="2"/>
      <c r="J12" s="2"/>
      <c r="K12" s="2"/>
    </row>
    <row r="13" spans="1:16" ht="15" customHeight="1" x14ac:dyDescent="0.3">
      <c r="A13" s="30"/>
      <c r="B13" s="13"/>
      <c r="C13" s="13"/>
      <c r="D13" s="13"/>
      <c r="E13" s="13"/>
      <c r="F13" s="13"/>
      <c r="G13" s="13"/>
      <c r="I13" s="2"/>
      <c r="J13" s="2"/>
      <c r="K13" s="2"/>
    </row>
    <row r="14" spans="1:16" ht="15" customHeight="1" x14ac:dyDescent="0.3">
      <c r="A14" s="30"/>
      <c r="B14" s="13"/>
      <c r="C14" s="13"/>
      <c r="D14" s="13"/>
      <c r="E14" s="13"/>
      <c r="F14" s="13"/>
      <c r="G14" s="13"/>
      <c r="I14" s="2"/>
      <c r="J14" s="2"/>
      <c r="K14" s="2"/>
    </row>
    <row r="15" spans="1:16" ht="15" customHeight="1" x14ac:dyDescent="0.3">
      <c r="A15" s="30"/>
      <c r="B15" s="13"/>
      <c r="C15" s="13"/>
      <c r="D15" s="13"/>
      <c r="E15" s="13"/>
      <c r="F15" s="13"/>
      <c r="G15" s="13"/>
      <c r="I15" s="2"/>
      <c r="J15" s="2"/>
      <c r="K15" s="2"/>
    </row>
    <row r="16" spans="1:16" ht="15" customHeight="1" x14ac:dyDescent="0.3">
      <c r="A16" s="30"/>
      <c r="B16" s="13"/>
      <c r="C16" s="13"/>
      <c r="D16" s="13"/>
      <c r="E16" s="13"/>
      <c r="F16" s="13"/>
      <c r="G16" s="13"/>
      <c r="I16" s="2"/>
      <c r="J16" s="2"/>
      <c r="K16" s="2"/>
    </row>
    <row r="17" spans="1:11" ht="15" customHeight="1" x14ac:dyDescent="0.3">
      <c r="A17" s="30"/>
      <c r="B17" s="13"/>
      <c r="C17" s="13"/>
      <c r="D17" s="13"/>
      <c r="E17" s="13"/>
      <c r="F17" s="13"/>
      <c r="G17" s="13"/>
      <c r="I17" s="2"/>
      <c r="J17" s="2"/>
      <c r="K17" s="2"/>
    </row>
    <row r="18" spans="1:11" ht="15" customHeight="1" x14ac:dyDescent="0.3">
      <c r="A18" s="30"/>
      <c r="B18" s="13"/>
      <c r="C18" s="13"/>
      <c r="D18" s="13"/>
      <c r="E18" s="13"/>
      <c r="F18" s="13"/>
      <c r="G18" s="13"/>
      <c r="I18" s="2"/>
      <c r="J18" s="2"/>
      <c r="K18" s="2"/>
    </row>
    <row r="19" spans="1:11" ht="15" customHeight="1" x14ac:dyDescent="0.3">
      <c r="A19" s="30"/>
      <c r="B19" s="13"/>
      <c r="C19" s="13"/>
      <c r="D19" s="13"/>
      <c r="E19" s="13"/>
      <c r="F19" s="13"/>
      <c r="G19" s="13"/>
      <c r="I19" s="2"/>
      <c r="J19" s="2"/>
      <c r="K19" s="2"/>
    </row>
    <row r="20" spans="1:11" ht="15" customHeight="1" x14ac:dyDescent="0.3">
      <c r="A20" s="30"/>
      <c r="B20" s="13"/>
      <c r="C20" s="13"/>
      <c r="D20" s="13"/>
      <c r="E20" s="13"/>
      <c r="F20" s="13"/>
      <c r="G20" s="13"/>
      <c r="I20" s="2"/>
      <c r="J20" s="2"/>
      <c r="K20" s="2"/>
    </row>
    <row r="21" spans="1:11" ht="15" customHeight="1" x14ac:dyDescent="0.3">
      <c r="A21" s="30"/>
      <c r="B21" s="13"/>
      <c r="C21" s="13"/>
      <c r="D21" s="13"/>
      <c r="E21" s="13"/>
      <c r="F21" s="13"/>
      <c r="G21" s="13"/>
      <c r="I21" s="2"/>
      <c r="J21" s="2"/>
      <c r="K21" s="2"/>
    </row>
    <row r="22" spans="1:11" ht="15" customHeight="1" x14ac:dyDescent="0.3">
      <c r="A22" s="30"/>
      <c r="B22" s="13"/>
      <c r="C22" s="13"/>
      <c r="D22" s="13"/>
      <c r="E22" s="13"/>
      <c r="F22" s="13"/>
      <c r="G22" s="13"/>
      <c r="I22" s="2"/>
      <c r="J22" s="2"/>
      <c r="K22" s="2"/>
    </row>
    <row r="23" spans="1:11" ht="15" customHeight="1" x14ac:dyDescent="0.3">
      <c r="A23" s="30"/>
      <c r="B23" s="13"/>
      <c r="C23" s="13"/>
      <c r="D23" s="13"/>
      <c r="E23" s="13"/>
      <c r="F23" s="13"/>
      <c r="G23" s="13"/>
      <c r="I23" s="2"/>
      <c r="J23" s="2"/>
      <c r="K23" s="2"/>
    </row>
    <row r="24" spans="1:11" ht="15" customHeight="1" x14ac:dyDescent="0.3">
      <c r="A24" s="30"/>
      <c r="B24" s="13"/>
      <c r="C24" s="13"/>
      <c r="D24" s="13"/>
      <c r="E24" s="13"/>
      <c r="F24" s="13"/>
      <c r="G24" s="13"/>
      <c r="I24" s="2"/>
      <c r="J24" s="2"/>
      <c r="K24" s="2"/>
    </row>
    <row r="25" spans="1:11" ht="15" customHeight="1" x14ac:dyDescent="0.3">
      <c r="A25" s="30"/>
      <c r="B25" s="13"/>
      <c r="C25" s="13"/>
      <c r="D25" s="13"/>
      <c r="E25" s="13"/>
      <c r="F25" s="13"/>
      <c r="G25" s="13"/>
      <c r="I25" s="2"/>
      <c r="J25" s="2"/>
      <c r="K25" s="2"/>
    </row>
    <row r="26" spans="1:11" ht="15" customHeight="1" x14ac:dyDescent="0.3">
      <c r="A26" s="30"/>
      <c r="B26" s="13"/>
      <c r="C26" s="13"/>
      <c r="D26" s="13"/>
      <c r="E26" s="13"/>
      <c r="F26" s="13"/>
      <c r="G26" s="13"/>
      <c r="I26" s="2"/>
      <c r="J26" s="2"/>
      <c r="K26" s="2"/>
    </row>
    <row r="27" spans="1:11" ht="15" customHeight="1" x14ac:dyDescent="0.3">
      <c r="A27" s="30"/>
      <c r="B27" s="13"/>
      <c r="C27" s="13"/>
      <c r="D27" s="13"/>
      <c r="E27" s="13"/>
      <c r="F27" s="13"/>
      <c r="G27" s="13"/>
      <c r="I27" s="2"/>
      <c r="J27" s="2"/>
      <c r="K27" s="2"/>
    </row>
    <row r="28" spans="1:11" ht="15" customHeight="1" x14ac:dyDescent="0.3">
      <c r="A28" s="30"/>
      <c r="B28" s="13"/>
      <c r="C28" s="13"/>
      <c r="D28" s="13"/>
      <c r="E28" s="13"/>
      <c r="F28" s="13"/>
      <c r="G28" s="13"/>
      <c r="I28" s="2"/>
      <c r="J28" s="2"/>
      <c r="K28" s="2"/>
    </row>
    <row r="29" spans="1:11" ht="15" customHeight="1" x14ac:dyDescent="0.3">
      <c r="A29" s="30"/>
      <c r="B29" s="13"/>
      <c r="C29" s="13"/>
      <c r="D29" s="13"/>
      <c r="E29" s="13"/>
      <c r="F29" s="13"/>
      <c r="G29" s="13"/>
    </row>
    <row r="30" spans="1:11" ht="15" customHeight="1" x14ac:dyDescent="0.3">
      <c r="A30" s="30"/>
      <c r="B30" s="13"/>
      <c r="C30" s="13"/>
      <c r="D30" s="13"/>
      <c r="E30" s="13"/>
      <c r="F30" s="13"/>
      <c r="G30" s="13"/>
    </row>
    <row r="31" spans="1:11" ht="15" customHeight="1" x14ac:dyDescent="0.3">
      <c r="A31" s="30"/>
      <c r="B31" s="13"/>
      <c r="C31" s="13"/>
      <c r="D31" s="13"/>
      <c r="E31" s="13"/>
      <c r="F31" s="13"/>
      <c r="G31" s="13"/>
    </row>
    <row r="32" spans="1:11" ht="15" customHeight="1" x14ac:dyDescent="0.3">
      <c r="A32" s="30"/>
      <c r="B32" s="30"/>
      <c r="C32" s="30"/>
      <c r="D32" s="30"/>
      <c r="E32" s="30"/>
      <c r="F32" s="30"/>
      <c r="G32" s="30"/>
    </row>
    <row r="39" spans="7:7" ht="15" customHeight="1" x14ac:dyDescent="0.3">
      <c r="G39" s="2"/>
    </row>
    <row r="40" spans="7:7" ht="15" customHeight="1" x14ac:dyDescent="0.3">
      <c r="G40" s="2"/>
    </row>
    <row r="41" spans="7:7" ht="15" customHeight="1" x14ac:dyDescent="0.3">
      <c r="G41" s="2"/>
    </row>
    <row r="42" spans="7:7" ht="15" customHeight="1" x14ac:dyDescent="0.3">
      <c r="G42" s="2"/>
    </row>
    <row r="43" spans="7:7" ht="15" customHeight="1" x14ac:dyDescent="0.3">
      <c r="G43" s="2"/>
    </row>
    <row r="44" spans="7:7" ht="15" customHeight="1" x14ac:dyDescent="0.3">
      <c r="G44" s="2"/>
    </row>
    <row r="45" spans="7:7" ht="15" customHeight="1" x14ac:dyDescent="0.3">
      <c r="G45" s="2"/>
    </row>
    <row r="46" spans="7:7" ht="15" customHeight="1" x14ac:dyDescent="0.3">
      <c r="G46" s="2"/>
    </row>
    <row r="47" spans="7:7" ht="15" customHeight="1" x14ac:dyDescent="0.3">
      <c r="G47" s="2"/>
    </row>
    <row r="48" spans="7:7" ht="15" customHeight="1" x14ac:dyDescent="0.3">
      <c r="G48" s="2"/>
    </row>
    <row r="49" spans="7:7" ht="15" customHeight="1" x14ac:dyDescent="0.3">
      <c r="G49" s="2"/>
    </row>
    <row r="50" spans="7:7" ht="15" customHeight="1" x14ac:dyDescent="0.3">
      <c r="G50" s="2"/>
    </row>
    <row r="51" spans="7:7" ht="15" customHeight="1" x14ac:dyDescent="0.3">
      <c r="G51" s="2"/>
    </row>
    <row r="52" spans="7:7" ht="15" customHeight="1" x14ac:dyDescent="0.3">
      <c r="G52" s="2"/>
    </row>
    <row r="53" spans="7:7" ht="15" customHeight="1" x14ac:dyDescent="0.3">
      <c r="G53" s="2"/>
    </row>
    <row r="54" spans="7:7" ht="15" customHeight="1" x14ac:dyDescent="0.3">
      <c r="G54" s="2"/>
    </row>
    <row r="55" spans="7:7" ht="15" customHeight="1" x14ac:dyDescent="0.3">
      <c r="G55" s="2"/>
    </row>
    <row r="56" spans="7:7" ht="15" customHeight="1" x14ac:dyDescent="0.3">
      <c r="G56" s="2"/>
    </row>
    <row r="57" spans="7:7" ht="15" customHeight="1" x14ac:dyDescent="0.3">
      <c r="G57" s="2"/>
    </row>
    <row r="58" spans="7:7" ht="15" customHeight="1" x14ac:dyDescent="0.3">
      <c r="G58" s="2"/>
    </row>
    <row r="59" spans="7:7" ht="15" customHeight="1" x14ac:dyDescent="0.3">
      <c r="G59" s="2"/>
    </row>
  </sheetData>
  <mergeCells count="1">
    <mergeCell ref="G5:G6"/>
  </mergeCells>
  <phoneticPr fontId="1" type="noConversion"/>
  <pageMargins left="0.25" right="0.25" top="0.75" bottom="0.75" header="0.3" footer="0.3"/>
  <pageSetup paperSize="9" scale="8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양이온</vt:lpstr>
      <vt:lpstr>검량선</vt:lpstr>
      <vt:lpstr>양이온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김민수</dc:creator>
  <cp:lastModifiedBy>user</cp:lastModifiedBy>
  <dcterms:created xsi:type="dcterms:W3CDTF">2021-05-20T09:13:06Z</dcterms:created>
  <dcterms:modified xsi:type="dcterms:W3CDTF">2023-08-23T01:21:37Z</dcterms:modified>
</cp:coreProperties>
</file>