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3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5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7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3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5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0" autoFilterDateGrouping="1" firstSheet="2" minimized="0" showHorizontalScroll="1" showSheetTabs="1" showVerticalScroll="1" tabRatio="857" visibility="visible" windowHeight="4920" windowWidth="5505" xWindow="1005" yWindow="0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咨询转化" sheetId="2" state="visible" r:id="rId2"/>
    <sheet xmlns:r="http://schemas.openxmlformats.org/officeDocument/2006/relationships" name="关键指标-竞对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CPC" sheetId="6" state="visible" r:id="rId6"/>
    <sheet xmlns:r="http://schemas.openxmlformats.org/officeDocument/2006/relationships" name="体验报告-案例数" sheetId="7" state="visible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预约数据" sheetId="12" state="visible" r:id="rId12"/>
    <sheet xmlns:r="http://schemas.openxmlformats.org/officeDocument/2006/relationships" name="消费数据明细（线上）" sheetId="13" state="visible" r:id="rId13"/>
    <sheet xmlns:r="http://schemas.openxmlformats.org/officeDocument/2006/relationships" name="线下" sheetId="14" state="visible" r:id="rId14"/>
    <sheet xmlns:r="http://schemas.openxmlformats.org/officeDocument/2006/relationships" name="口碑数据" sheetId="15" state="visible" r:id="rId15"/>
    <sheet xmlns:r="http://schemas.openxmlformats.org/officeDocument/2006/relationships" name="回复口碑" sheetId="16" state="visible" r:id="rId16"/>
    <sheet xmlns:r="http://schemas.openxmlformats.org/officeDocument/2006/relationships" name="CPC数据" sheetId="17" state="visible" r:id="rId17"/>
  </sheets>
  <definedNames>
    <definedName hidden="1" localSheetId="16" name="_xlnm._FilterDatabase">CPC数据!$A$1:$AE$1</definedName>
    <definedName hidden="1" localSheetId="14" name="_xlnm._FilterDatabase">口碑数据!$C$1:$C$1</definedName>
    <definedName hidden="1" localSheetId="9" name="_xlnm._FilterDatabase">流量!$F$2:$G$31</definedName>
    <definedName hidden="1" localSheetId="13" name="_xlnm._FilterDatabase">线下!$A$1:$G$39</definedName>
    <definedName hidden="1" localSheetId="12" name="_xlnm._FilterDatabase">'消费数据明细（线上）'!$A$1:$N$92</definedName>
    <definedName hidden="1" localSheetId="11" name="_xlnm._FilterDatabase">预约数据!#REF!</definedName>
    <definedName hidden="1" localSheetId="10" name="_xlnm._FilterDatabase">咨询明细!$E$1:$E$1</definedName>
    <definedName hidden="1" localSheetId="13" name="_xlnm._FilterDatabase">线下!$A$1:$G$39</definedName>
    <definedName hidden="1" localSheetId="16" name="_xlnm._FilterDatabase">CPC数据!$A$1:$AE$1</definedName>
  </definedNames>
  <calcPr calcId="162913" fullCalcOnLoad="1"/>
  <pivotCaches>
    <pivotCache xmlns:r="http://schemas.openxmlformats.org/officeDocument/2006/relationships" cacheId="9" r:id="rId18"/>
    <pivotCache xmlns:r="http://schemas.openxmlformats.org/officeDocument/2006/relationships" cacheId="14" r:id="rId19"/>
    <pivotCache xmlns:r="http://schemas.openxmlformats.org/officeDocument/2006/relationships" cacheId="13" r:id="rId20"/>
    <pivotCache xmlns:r="http://schemas.openxmlformats.org/officeDocument/2006/relationships" cacheId="10" r:id="rId21"/>
    <pivotCache xmlns:r="http://schemas.openxmlformats.org/officeDocument/2006/relationships" cacheId="12" r:id="rId22"/>
    <pivotCache xmlns:r="http://schemas.openxmlformats.org/officeDocument/2006/relationships" cacheId="15" r:id="rId23"/>
    <pivotCache xmlns:r="http://schemas.openxmlformats.org/officeDocument/2006/relationships" cacheId="8" r:id="rId24"/>
    <pivotCache xmlns:r="http://schemas.openxmlformats.org/officeDocument/2006/relationships" cacheId="11" r:id="rId25"/>
  </pivotCaches>
</workbook>
</file>

<file path=xl/sharedStrings.xml><?xml version="1.0" encoding="utf-8"?>
<sst xmlns="http://schemas.openxmlformats.org/spreadsheetml/2006/main" uniqueCount="1932">
  <si>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</si>
  <si>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</si>
  <si>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</si>
  <si>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</si>
  <si>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</si>
  <si>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</si>
  <si>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</si>
  <si>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</si>
  <si>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</si>
  <si>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</si>
  <si>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</si>
  <si>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</si>
  <si>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</si>
  <si>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</si>
  <si>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</si>
  <si>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</si>
  <si>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</si>
  <si>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</si>
  <si>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</si>
  <si>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</si>
  <si>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</si>
  <si>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</si>
  <si>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</si>
  <si>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</si>
  <si>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</si>
  <si>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</si>
  <si>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</si>
  <si>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</si>
  <si>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</si>
  <si>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</si>
  <si>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</si>
  <si>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</si>
  <si>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 xml:space="preserve"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</si>
  <si>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</si>
  <si>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</si>
  <si>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</si>
  <si>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</si>
  <si>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</si>
  <si>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</si>
  <si>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</si>
  <si>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</si>
  <si>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</si>
  <si>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</si>
  <si>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</si>
  <si>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</si>
  <si>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</si>
  <si>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</si>
  <si>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</si>
  <si>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</si>
  <si>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</si>
  <si>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</si>
  <si>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</si>
  <si>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</si>
  <si>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</si>
  <si>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</si>
  <si>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</si>
  <si>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</si>
  <si>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</si>
  <si>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</si>
  <si>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</si>
  <si>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</si>
  <si>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</si>
  <si>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</si>
  <si>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</si>
  <si>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</si>
  <si>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</si>
  <si>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</si>
  <si>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</si>
  <si>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</si>
  <si>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</si>
  <si>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</si>
  <si>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</si>
  <si>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</si>
  <si>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</si>
  <si>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</si>
  <si>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</si>
  <si>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</si>
  <si>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</si>
  <si>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</si>
  <si>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</si>
  <si>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</si>
  <si>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</si>
  <si>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</si>
  <si>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</si>
  <si>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</si>
  <si>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</si>
  <si>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</si>
  <si>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</si>
  <si>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</si>
  <si>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</si>
  <si>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</si>
  <si>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</si>
  <si>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</si>
  <si>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</si>
  <si>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</si>
  <si>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</si>
  <si>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</si>
  <si>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</si>
  <si>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</si>
  <si>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</si>
  <si>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</si>
  <si>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</si>
  <si>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</si>
  <si>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</si>
  <si>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</si>
  <si>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</si>
  <si>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</si>
  <si>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</si>
  <si>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</si>
  <si>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</si>
  <si>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</si>
  <si>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</si>
  <si>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</si>
  <si>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</si>
  <si>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</si>
  <si>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</si>
  <si>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</si>
  <si>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</si>
  <si>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</si>
  <si>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</si>
  <si>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</si>
  <si>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</si>
  <si>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</si>
  <si>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</si>
  <si>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</si>
  <si>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</si>
  <si>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</si>
  <si>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</si>
  <si>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</si>
  <si>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</si>
  <si>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</si>
  <si>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</si>
  <si>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</si>
  <si>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</si>
  <si>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</si>
  <si>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</si>
  <si>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</si>
  <si>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</si>
  <si>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</si>
  <si>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</si>
  <si>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</si>
  <si>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</si>
  <si>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</si>
  <si>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</si>
  <si>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</si>
  <si>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</si>
  <si>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</si>
  <si>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</si>
  <si>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</si>
  <si>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</si>
  <si>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</si>
  <si>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</si>
  <si>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</si>
  <si>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</si>
  <si>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</si>
  <si>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</si>
  <si>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</si>
  <si>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</si>
  <si>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</si>
  <si>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</si>
  <si>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</si>
  <si>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</si>
  <si>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</si>
  <si>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</si>
  <si>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</si>
  <si>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</si>
  <si>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</si>
  <si>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</si>
  <si>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</si>
  <si>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</si>
  <si>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</si>
  <si>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</si>
  <si>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</si>
  <si>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</si>
  <si>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</si>
  <si>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</si>
  <si>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</si>
  <si>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</si>
  <si>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</si>
  <si>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</si>
  <si>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</si>
  <si>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</si>
  <si>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</si>
  <si>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</si>
  <si>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</si>
  <si>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</si>
  <si>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</si>
  <si>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</si>
  <si>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</si>
  <si>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</si>
  <si>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</si>
  <si>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</si>
  <si>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</si>
  <si>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</si>
  <si>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</si>
  <si>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</si>
  <si>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</si>
  <si>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</si>
  <si>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Z浅梦</t>
  </si>
  <si>
    <t>2018-09-13 15:15:16</t>
  </si>
  <si>
    <t>2018-09-13 15:22:04</t>
  </si>
  <si>
    <t>无</t>
  </si>
  <si>
    <t>美瑞紫荆皮肤医疗美容</t>
  </si>
  <si>
    <t>李静静静。</t>
  </si>
  <si>
    <t>2018-09-12 19:11:21</t>
  </si>
  <si>
    <t>2018-09-12 19:31:42</t>
  </si>
  <si>
    <t>舆生具来的寂寞</t>
  </si>
  <si>
    <t>2018-09-12 14:34:56</t>
  </si>
  <si>
    <t>2018-09-12 17:37:16</t>
  </si>
  <si>
    <t>凌木然</t>
  </si>
  <si>
    <t>2018-09-12 16:25:47</t>
  </si>
  <si>
    <t>2018-09-12 17:24:45</t>
  </si>
  <si>
    <t>小橙子呀WR</t>
  </si>
  <si>
    <t>2018-09-12 11:09:23</t>
  </si>
  <si>
    <t>2018-09-12 11:32:15</t>
  </si>
  <si>
    <t>FOXIEXYANG_6772</t>
  </si>
  <si>
    <t>2018-09-09 18:34:35</t>
  </si>
  <si>
    <t>2018-09-11 18:30:49</t>
  </si>
  <si>
    <t>昭君呀</t>
  </si>
  <si>
    <t>2018-09-11 10:34:31</t>
  </si>
  <si>
    <t>2018-09-11 10:54:40</t>
  </si>
  <si>
    <t>_qqx3m1423645327</t>
  </si>
  <si>
    <t>2018-09-11 10:13:47</t>
  </si>
  <si>
    <t>2018-09-11 10:29:41</t>
  </si>
  <si>
    <t>李丹_2546</t>
  </si>
  <si>
    <t>2018-09-10 23:18:14</t>
  </si>
  <si>
    <t>2018-09-10 23:19:10</t>
  </si>
  <si>
    <t>RlY553078614</t>
  </si>
  <si>
    <t>2018-09-10 00:45:42</t>
  </si>
  <si>
    <t>2018-09-10 18:51:06</t>
  </si>
  <si>
    <t>uXd270087150</t>
  </si>
  <si>
    <t>2018-09-10 15:09:28</t>
  </si>
  <si>
    <t>2018-09-10 17:00:19</t>
  </si>
  <si>
    <t>vfx984544608</t>
  </si>
  <si>
    <t>2018-09-10 15:49:59</t>
  </si>
  <si>
    <t>2018-09-10 15:58:27</t>
  </si>
  <si>
    <t>ssG990030912</t>
  </si>
  <si>
    <t>2018-09-10 11:04:30</t>
  </si>
  <si>
    <t>2018-09-10 15:25:06</t>
  </si>
  <si>
    <t>sherry4ever</t>
  </si>
  <si>
    <t>2018-08-14 18:16:04</t>
  </si>
  <si>
    <t>2018-09-10 11:27:09</t>
  </si>
  <si>
    <t>dpuser_4415050591</t>
  </si>
  <si>
    <t>2018-09-09 18:48:06</t>
  </si>
  <si>
    <t>2018-09-09 18:50:56</t>
  </si>
  <si>
    <t>uxx537960121</t>
  </si>
  <si>
    <t>2018-09-09 16:37:05</t>
  </si>
  <si>
    <t>2018-09-09 18:39:44</t>
  </si>
  <si>
    <t>aVu416804543</t>
  </si>
  <si>
    <t>2018-09-09 09:44:18</t>
  </si>
  <si>
    <t>2018-09-09 12:35:42</t>
  </si>
  <si>
    <t>思絮淡筎烟</t>
  </si>
  <si>
    <t>2018-09-09 09:33:20</t>
  </si>
  <si>
    <t>2018-09-09 09:42:50</t>
  </si>
  <si>
    <t>kTO266185538</t>
  </si>
  <si>
    <t>2018-09-08 16:12:42</t>
  </si>
  <si>
    <t>2018-09-08 16:24:00</t>
  </si>
  <si>
    <t>bCw509701224</t>
  </si>
  <si>
    <t>2018-09-04 22:19:51</t>
  </si>
  <si>
    <t>2018-09-08 16:02:06</t>
  </si>
  <si>
    <t>InH134431989</t>
  </si>
  <si>
    <t>2018-09-07 11:34:05</t>
  </si>
  <si>
    <t>2018-09-07 11:40:10</t>
  </si>
  <si>
    <t>Scm13683428556</t>
  </si>
  <si>
    <t>2018-09-06 14:07:18</t>
  </si>
  <si>
    <t>2018-09-06 14:21:15</t>
  </si>
  <si>
    <t>化工青年</t>
  </si>
  <si>
    <t>2018-05-03 18:46:41</t>
  </si>
  <si>
    <t>2018-09-06 10:08:50</t>
  </si>
  <si>
    <t>ggH405285294</t>
  </si>
  <si>
    <t>2018-09-05 15:23:39</t>
  </si>
  <si>
    <t>2018-09-05 23:15:10</t>
  </si>
  <si>
    <t>雨过天晴6269</t>
  </si>
  <si>
    <t>2018-09-05 15:43:35</t>
  </si>
  <si>
    <t>2018-09-05 16:05:35</t>
  </si>
  <si>
    <t>zoe._420</t>
  </si>
  <si>
    <t>2018-09-05 08:31:57</t>
  </si>
  <si>
    <t>2018-09-05 08:48:14</t>
  </si>
  <si>
    <t>ave686136905</t>
  </si>
  <si>
    <t>2018-09-04 16:41:36</t>
  </si>
  <si>
    <t>2018-09-04 16:47:43</t>
  </si>
  <si>
    <t>Caroline胖妹妹</t>
  </si>
  <si>
    <t>2018-09-04 11:25:33</t>
  </si>
  <si>
    <t>2018-09-04 11:39:19</t>
  </si>
  <si>
    <t>nxd356316335</t>
  </si>
  <si>
    <t>2018-09-03 22:12:22</t>
  </si>
  <si>
    <t>2018-09-04 09:08:13</t>
  </si>
  <si>
    <t>双鱼戒指</t>
  </si>
  <si>
    <t>2018-09-03 16:23:34</t>
  </si>
  <si>
    <t>2018-09-03 16:29:14</t>
  </si>
  <si>
    <t>鬼鬼jj</t>
  </si>
  <si>
    <t>2018-09-03 15:21:33</t>
  </si>
  <si>
    <t>2018-09-03 15:45:04</t>
  </si>
  <si>
    <t>dpuser_3570752519</t>
  </si>
  <si>
    <t>2018-09-03 10:31:12</t>
  </si>
  <si>
    <t>2018-09-03 10:32:34</t>
  </si>
  <si>
    <t>VLo663499131</t>
  </si>
  <si>
    <t>2018-09-02 18:31:45</t>
  </si>
  <si>
    <t>2018-09-02 18:32:04</t>
  </si>
  <si>
    <t>皇后娘娘888</t>
  </si>
  <si>
    <t>2018-09-02 12:33:29</t>
  </si>
  <si>
    <t>2018-09-02 12:39:56</t>
  </si>
  <si>
    <t>cXT810746603</t>
  </si>
  <si>
    <t>2018-09-01 12:29:19</t>
  </si>
  <si>
    <t>2018-09-01 12:31:02</t>
  </si>
  <si>
    <t>Fhe616005639</t>
  </si>
  <si>
    <t>2018-08-31 22:29:09</t>
  </si>
  <si>
    <t>2018-09-01 08:54:13</t>
  </si>
  <si>
    <t>fPo582479121</t>
  </si>
  <si>
    <t>2018-08-31 21:35:46</t>
  </si>
  <si>
    <t>欸罗酱</t>
  </si>
  <si>
    <t>2018-08-31 16:00:06</t>
  </si>
  <si>
    <t>2018-08-31 18:53:58</t>
  </si>
  <si>
    <t>ACS501706078</t>
  </si>
  <si>
    <t>2018-07-19 22:11:28</t>
  </si>
  <si>
    <t>2018-08-31 12:25:23</t>
  </si>
  <si>
    <t>summermaoz</t>
  </si>
  <si>
    <t>2018-08-31 11:18:18</t>
  </si>
  <si>
    <t>2018-08-31 12:03:05</t>
  </si>
  <si>
    <t>qingqianyun</t>
  </si>
  <si>
    <t>2018-06-22 22:29:37</t>
  </si>
  <si>
    <t>2018-08-31 10:32:11</t>
  </si>
  <si>
    <t>小MM哒</t>
  </si>
  <si>
    <t>2018-08-31 09:58:41</t>
  </si>
  <si>
    <t>2018-08-31 10:07:56</t>
  </si>
  <si>
    <t>pp.123</t>
  </si>
  <si>
    <t>2018-08-29 19:15:04</t>
  </si>
  <si>
    <t>2018-08-30 19:03:37</t>
  </si>
  <si>
    <t>eVM258416435</t>
  </si>
  <si>
    <t>2018-08-30 16:44:33</t>
  </si>
  <si>
    <t>2018-08-30 16:53:15</t>
  </si>
  <si>
    <t>yanglankai</t>
  </si>
  <si>
    <t>2018-08-30 16:02:53</t>
  </si>
  <si>
    <t>2018-08-30 16:09:17</t>
  </si>
  <si>
    <t>猪也有魅力耗子</t>
  </si>
  <si>
    <t>2018-08-30 14:29:38</t>
  </si>
  <si>
    <t>2018-08-30 15:02:13</t>
  </si>
  <si>
    <t>挽不住的日落</t>
  </si>
  <si>
    <t>2018-08-30 14:17:05</t>
  </si>
  <si>
    <t>2018-08-30 14:33:15</t>
  </si>
  <si>
    <t>uXp695287538</t>
  </si>
  <si>
    <t>2018-08-30 14:16:37</t>
  </si>
  <si>
    <t>2018-08-30 14:23:21</t>
  </si>
  <si>
    <t>the533937079</t>
  </si>
  <si>
    <t>2018-08-27 20:45:33</t>
  </si>
  <si>
    <t>2018-08-30 09:14:35</t>
  </si>
  <si>
    <t>GLy131817366</t>
  </si>
  <si>
    <t>2018-08-28 14:24:47</t>
  </si>
  <si>
    <t>2018-08-29 16:50:17</t>
  </si>
  <si>
    <t>kNG465015579</t>
  </si>
  <si>
    <t>2018-08-29 14:41:10</t>
  </si>
  <si>
    <t>2018-08-29 14:45:13</t>
  </si>
  <si>
    <t>Kwon360</t>
  </si>
  <si>
    <t>2018-08-28 09:55:45</t>
  </si>
  <si>
    <t>2018-08-28 18:51:41</t>
  </si>
  <si>
    <t>AKZ15680761777</t>
  </si>
  <si>
    <t>2018-06-21 22:55:10</t>
  </si>
  <si>
    <t>2018-08-28 17:16:51</t>
  </si>
  <si>
    <t>Y袁立玲</t>
  </si>
  <si>
    <t>2018-08-28 16:56:40</t>
  </si>
  <si>
    <t>2018-08-28 17:08:20</t>
  </si>
  <si>
    <t>天蝎的闹闹</t>
  </si>
  <si>
    <t>2018-08-28 13:59:07</t>
  </si>
  <si>
    <t>2018-08-28 14:09:53</t>
  </si>
  <si>
    <t>佳佳佳～～</t>
  </si>
  <si>
    <t>2018-08-28 13:54:40</t>
  </si>
  <si>
    <t>2018-08-28 13:57:15</t>
  </si>
  <si>
    <t>adnilinda</t>
  </si>
  <si>
    <t>2018-08-27 13:26:59</t>
  </si>
  <si>
    <t>2018-08-28 10:09:49</t>
  </si>
  <si>
    <t>克氏背灯鱼</t>
  </si>
  <si>
    <t>2018-08-28 00:23:09</t>
  </si>
  <si>
    <t>2018-08-28 07:49:23</t>
  </si>
  <si>
    <t>vhv545345092</t>
  </si>
  <si>
    <t>2018-08-25 22:29:05</t>
  </si>
  <si>
    <t>2018-08-27 14:47:08</t>
  </si>
  <si>
    <t>YZE13158904139</t>
  </si>
  <si>
    <t>2018-08-26 03:41:04</t>
  </si>
  <si>
    <t>2018-08-27 14:47:02</t>
  </si>
  <si>
    <t>cbP175825993</t>
  </si>
  <si>
    <t>2018-08-26 20:34:16</t>
  </si>
  <si>
    <t>2018-08-27 14:46:55</t>
  </si>
  <si>
    <t>knz334867424</t>
  </si>
  <si>
    <t>2018-08-27 09:58:03</t>
  </si>
  <si>
    <t>2018-08-27 14:46:46</t>
  </si>
  <si>
    <t>Eccentric_Me</t>
  </si>
  <si>
    <t>2018-08-27 14:10:13</t>
  </si>
  <si>
    <t>2018-08-27 14:16:37</t>
  </si>
  <si>
    <t>slpily520</t>
  </si>
  <si>
    <t>2018-08-26 09:04:38</t>
  </si>
  <si>
    <t>2018-08-26 09:08:25</t>
  </si>
  <si>
    <t>Aaj705855024</t>
  </si>
  <si>
    <t>2018-08-25 09:53:41</t>
  </si>
  <si>
    <t>2018-08-25 21:14:50</t>
  </si>
  <si>
    <t>Lucie11</t>
  </si>
  <si>
    <t>2018-08-25 14:07:09</t>
  </si>
  <si>
    <t>2018-08-25 14:23:47</t>
  </si>
  <si>
    <t>ibv313513084</t>
  </si>
  <si>
    <t>2018-08-24 16:42:47</t>
  </si>
  <si>
    <t>2018-08-24 16:55:14</t>
  </si>
  <si>
    <t>cherish8558870</t>
  </si>
  <si>
    <t>2018-08-24 11:25:30</t>
  </si>
  <si>
    <t>2018-08-24 16:51:14</t>
  </si>
  <si>
    <t>ikakun</t>
  </si>
  <si>
    <t>2018-08-24 12:41:51</t>
  </si>
  <si>
    <t>2018-08-24 12:54:31</t>
  </si>
  <si>
    <t>diP273705777</t>
  </si>
  <si>
    <t>2018-08-23 17:04:58</t>
  </si>
  <si>
    <t>2018-08-23 17:07:13</t>
  </si>
  <si>
    <t>my森林22</t>
  </si>
  <si>
    <t>2018-08-23 10:25:32</t>
  </si>
  <si>
    <t>2018-08-23 10:42:20</t>
  </si>
  <si>
    <t>uIK416101660</t>
  </si>
  <si>
    <t>2018-08-16 18:19:50</t>
  </si>
  <si>
    <t>2018-08-22 16:11:26</t>
  </si>
  <si>
    <t>KbZ872888526</t>
  </si>
  <si>
    <t>2018-08-09 14:26:49</t>
  </si>
  <si>
    <t>2018-08-22 11:54:09</t>
  </si>
  <si>
    <t>NMY892676935</t>
  </si>
  <si>
    <t>2018-08-22 11:45:59</t>
  </si>
  <si>
    <t>2018-08-22 11:48:48</t>
  </si>
  <si>
    <t>Sslander</t>
  </si>
  <si>
    <t>2018-08-20 23:50:20</t>
  </si>
  <si>
    <t>2018-08-21 10:02:12</t>
  </si>
  <si>
    <t>finddora1985</t>
  </si>
  <si>
    <t>2018-08-20 17:13:37</t>
  </si>
  <si>
    <t>2018-08-20 18:40:14</t>
  </si>
  <si>
    <t>YcB339400002</t>
  </si>
  <si>
    <t>2018-08-13 16:51:57</t>
  </si>
  <si>
    <t>2018-08-20 14:33:57</t>
  </si>
  <si>
    <t>NuE536790332</t>
  </si>
  <si>
    <t>2018-08-20 11:04:04</t>
  </si>
  <si>
    <t>2018-08-20 11:15:56</t>
  </si>
  <si>
    <t>dpuser_94172506687</t>
  </si>
  <si>
    <t>2018-08-18 11:25:38</t>
  </si>
  <si>
    <t>2018-08-18 11:31:40</t>
  </si>
  <si>
    <t>shelly快乐就好</t>
  </si>
  <si>
    <t>2018-08-15 14:30:02</t>
  </si>
  <si>
    <t>2018-08-18 10:27:51</t>
  </si>
  <si>
    <t>WNb718523862</t>
  </si>
  <si>
    <t>2018-08-16 14:39:08</t>
  </si>
  <si>
    <t>2018-08-16 16:10:34</t>
  </si>
  <si>
    <t>dpuser_7682487282</t>
  </si>
  <si>
    <t>2018-08-14 21:57:39</t>
  </si>
  <si>
    <t>2018-08-16 09:29:29</t>
  </si>
  <si>
    <t>Yuki缘</t>
  </si>
  <si>
    <t>2018-08-14 20:33:12</t>
  </si>
  <si>
    <t>2018-08-16 09:25:59</t>
  </si>
  <si>
    <t>wmz126540143</t>
  </si>
  <si>
    <t>2018-08-15 21:41:22</t>
  </si>
  <si>
    <t>2018-08-15 22:12:21</t>
  </si>
  <si>
    <t>谜语c</t>
  </si>
  <si>
    <t>2018-08-13 16:21:16</t>
  </si>
  <si>
    <t>2018-08-15 10:40:18</t>
  </si>
  <si>
    <t>iHK539344892</t>
  </si>
  <si>
    <t>2018-08-14 15:22:38</t>
  </si>
  <si>
    <t>2018-08-14 16:49:02</t>
  </si>
  <si>
    <t>Jie0095_5762</t>
  </si>
  <si>
    <t>2018-08-13 17:23:30</t>
  </si>
  <si>
    <t>2018-08-14 10:17:03</t>
  </si>
  <si>
    <t>Jcc23</t>
  </si>
  <si>
    <t>2018-08-13 10:56:10</t>
  </si>
  <si>
    <t>2018-08-13 11:14:46</t>
  </si>
  <si>
    <t>Coc_5456</t>
  </si>
  <si>
    <t>2018-08-12 15:01:28</t>
  </si>
  <si>
    <t>2018-08-12 15:18:19</t>
  </si>
  <si>
    <t>Luye_2478</t>
  </si>
  <si>
    <t>2018-08-12 12:09:17</t>
  </si>
  <si>
    <t>2018-08-12 15:16:02</t>
  </si>
  <si>
    <t>dpuser_0049908897</t>
  </si>
  <si>
    <t>2018-08-09 11:24:54</t>
  </si>
  <si>
    <t>2018-08-12 12:10:21</t>
  </si>
  <si>
    <t>AcA15882030300</t>
  </si>
  <si>
    <t>2018-08-11 08:58:23</t>
  </si>
  <si>
    <t>2018-08-11 09:19:25</t>
  </si>
  <si>
    <t>娜娜75235</t>
  </si>
  <si>
    <t>2018-08-10 22:47:05</t>
  </si>
  <si>
    <t>2018-08-11 09:04:50</t>
  </si>
  <si>
    <t>小雪妞Bx</t>
  </si>
  <si>
    <t>2018-08-11 00:07:44</t>
  </si>
  <si>
    <t>2018-08-11 09:00:41</t>
  </si>
  <si>
    <t>lena1338</t>
  </si>
  <si>
    <t>2018-07-22 11:00:53</t>
  </si>
  <si>
    <t>2018-08-10 23:01:30</t>
  </si>
  <si>
    <t>全柳</t>
  </si>
  <si>
    <t>2018-07-24 14:21:41</t>
  </si>
  <si>
    <t>2018-08-10 10:45:13</t>
  </si>
  <si>
    <t>ycm11111</t>
  </si>
  <si>
    <t>2018-08-09 19:41:12</t>
  </si>
  <si>
    <t>2018-08-09 19:52:24</t>
  </si>
  <si>
    <t>czp530304767</t>
  </si>
  <si>
    <t>2018-08-09 10:31:58</t>
  </si>
  <si>
    <t>2018-08-09 11:17:06</t>
  </si>
  <si>
    <t>叮叮AAA</t>
  </si>
  <si>
    <t>2018-08-08 21:17:26</t>
  </si>
  <si>
    <t>2018-08-08 21:17:50</t>
  </si>
  <si>
    <t>zzz450558198</t>
  </si>
  <si>
    <t>2018-08-08 16:12:17</t>
  </si>
  <si>
    <t>2018-08-08 16:22:15</t>
  </si>
  <si>
    <t>林先森森问</t>
  </si>
  <si>
    <t>2018-08-08 15:28:12</t>
  </si>
  <si>
    <t>2018-08-08 15:41:31</t>
  </si>
  <si>
    <t>dpuser_1747821826</t>
  </si>
  <si>
    <t>2018-08-08 11:55:26</t>
  </si>
  <si>
    <t>2018-08-08 12:45:05</t>
  </si>
  <si>
    <t>dpuser_79201626298</t>
  </si>
  <si>
    <t>2018-08-08 12:24:17</t>
  </si>
  <si>
    <t>2018-08-08 12:30:25</t>
  </si>
  <si>
    <t>ztQ85275756</t>
  </si>
  <si>
    <t>2018-08-08 09:34:38</t>
  </si>
  <si>
    <t>2018-08-08 10:02:46</t>
  </si>
  <si>
    <t>八戒爱美妞</t>
  </si>
  <si>
    <t>2018-08-07 22:40:14</t>
  </si>
  <si>
    <t>蔺婉婉</t>
  </si>
  <si>
    <t>2018-08-07 09:05:41</t>
  </si>
  <si>
    <t>2018-08-07 09:08:19</t>
  </si>
  <si>
    <t>wsg967188834</t>
  </si>
  <si>
    <t>2018-08-06 01:18:50</t>
  </si>
  <si>
    <t>2018-08-06 17:10:19</t>
  </si>
  <si>
    <t>Lib511397249</t>
  </si>
  <si>
    <t>2018-08-06 11:59:51</t>
  </si>
  <si>
    <t>2018-08-06 12:57:33</t>
  </si>
  <si>
    <t>luoqian725</t>
  </si>
  <si>
    <t>2018-08-05 18:01:04</t>
  </si>
  <si>
    <t>2018-08-05 18:03:43</t>
  </si>
  <si>
    <t>楚楚儿</t>
  </si>
  <si>
    <t>2018-08-04 07:32:42</t>
  </si>
  <si>
    <t>2018-08-05 15:38:45</t>
  </si>
  <si>
    <t>天天8881</t>
  </si>
  <si>
    <t>2018-08-05 13:14:15</t>
  </si>
  <si>
    <t>2018-08-05 13:35:10</t>
  </si>
  <si>
    <t>想睡起不来</t>
  </si>
  <si>
    <t>2018-07-05 23:19:40</t>
  </si>
  <si>
    <t>2018-08-04 15:56:07</t>
  </si>
  <si>
    <t>马潇洋_5705</t>
  </si>
  <si>
    <t>2018-07-17 22:03:24</t>
  </si>
  <si>
    <t>2018-08-04 14:41:24</t>
  </si>
  <si>
    <t>武恬静</t>
  </si>
  <si>
    <t>2018-08-04 14:14:34</t>
  </si>
  <si>
    <t>2018-08-04 14:28:39</t>
  </si>
  <si>
    <t>云峥邺汐</t>
  </si>
  <si>
    <t>2018-08-03 15:33:23</t>
  </si>
  <si>
    <t>2018-08-03 15:51:25</t>
  </si>
  <si>
    <t>1758BADANGEL</t>
  </si>
  <si>
    <t>2018-08-03 14:19:45</t>
  </si>
  <si>
    <t>2018-08-03 14:47:18</t>
  </si>
  <si>
    <t>Christinaboom</t>
  </si>
  <si>
    <t>2018-08-02 20:38:29</t>
  </si>
  <si>
    <t>2018-08-03 11:40:50</t>
  </si>
  <si>
    <t>_qqk5f1401406495</t>
  </si>
  <si>
    <t>2018-08-03 10:58:12</t>
  </si>
  <si>
    <t>2018-08-03 11:02:37</t>
  </si>
  <si>
    <t>bbsundeer</t>
  </si>
  <si>
    <t>2018-07-31 08:08:41</t>
  </si>
  <si>
    <t>2018-08-03 10:07:46</t>
  </si>
  <si>
    <t>槿顾</t>
  </si>
  <si>
    <t>2018-08-01 10:44:41</t>
  </si>
  <si>
    <t>2018-08-02 13:29:57</t>
  </si>
  <si>
    <t>JohnnyLeaf</t>
  </si>
  <si>
    <t>2018-08-01 16:53:55</t>
  </si>
  <si>
    <t>2018-08-01 17:05:48</t>
  </si>
  <si>
    <t>Sosal6</t>
  </si>
  <si>
    <t>2018-07-31 18:12:57</t>
  </si>
  <si>
    <t>2018-07-31 19:04:58</t>
  </si>
  <si>
    <t>梦究是虚否Maria.</t>
  </si>
  <si>
    <t>2018-07-31 14:16:32</t>
  </si>
  <si>
    <t>2018-07-31 14:18:23</t>
  </si>
  <si>
    <t>初心不变3247</t>
  </si>
  <si>
    <t>2018-07-30 14:50:26</t>
  </si>
  <si>
    <t>2018-07-30 15:03:37</t>
  </si>
  <si>
    <t>炎家小棉</t>
  </si>
  <si>
    <t>2018-07-30 11:53:22</t>
  </si>
  <si>
    <t>2018-07-30 12:10:44</t>
  </si>
  <si>
    <t>燕_375494</t>
  </si>
  <si>
    <t>2018-07-29 12:55:09</t>
  </si>
  <si>
    <t>2018-07-29 13:12:10</t>
  </si>
  <si>
    <t>爽喵喵大人</t>
  </si>
  <si>
    <t>2018-07-13 10:15:41</t>
  </si>
  <si>
    <t>2018-07-29 09:23:27</t>
  </si>
  <si>
    <t>长安1998</t>
  </si>
  <si>
    <t>2018-07-27 16:29:57</t>
  </si>
  <si>
    <t>2018-07-27 16:48:08</t>
  </si>
  <si>
    <t>tBf208778432</t>
  </si>
  <si>
    <t>2018-07-27 15:23:35</t>
  </si>
  <si>
    <t>2018-07-27 15:31:30</t>
  </si>
  <si>
    <t>唐麽麽。</t>
  </si>
  <si>
    <t>2018-07-27 11:42:53</t>
  </si>
  <si>
    <t>2018-07-27 11:51:19</t>
  </si>
  <si>
    <t>ZzC914113723</t>
  </si>
  <si>
    <t>2018-07-23 07:20:02</t>
  </si>
  <si>
    <t>2018-07-26 22:05:21</t>
  </si>
  <si>
    <t>空想_主义</t>
  </si>
  <si>
    <t>2018-07-26 18:39:42</t>
  </si>
  <si>
    <t>2018-07-26 20:13:26</t>
  </si>
  <si>
    <t>dpuser_7787407713</t>
  </si>
  <si>
    <t>2018-07-26 14:28:25</t>
  </si>
  <si>
    <t>2018-07-26 17:19:39</t>
  </si>
  <si>
    <t>cpN356003963</t>
  </si>
  <si>
    <t>2018-07-25 21:21:42</t>
  </si>
  <si>
    <t>2018-07-25 21:47:51</t>
  </si>
  <si>
    <t>BABEYK</t>
  </si>
  <si>
    <t>2018-07-25 12:09:23</t>
  </si>
  <si>
    <t>2018-07-25 12:28:29</t>
  </si>
  <si>
    <t>ouyangdijia</t>
  </si>
  <si>
    <t>2018-07-25 08:05:04</t>
  </si>
  <si>
    <t>2018-07-25 12:14:41</t>
  </si>
  <si>
    <t>DFz670900872</t>
  </si>
  <si>
    <t>2018-07-25 10:22:39</t>
  </si>
  <si>
    <t>2018-07-25 12:14:31</t>
  </si>
  <si>
    <t>NRl330700109</t>
  </si>
  <si>
    <t>2018-07-24 00:07:31</t>
  </si>
  <si>
    <t>2018-07-24 22:46:18</t>
  </si>
  <si>
    <t>dQu640316625</t>
  </si>
  <si>
    <t>2018-07-19 20:06:32</t>
  </si>
  <si>
    <t>2018-07-24 18:58:39</t>
  </si>
  <si>
    <t>言止于心1</t>
  </si>
  <si>
    <t>2018-05-27 12:45:37</t>
  </si>
  <si>
    <t>2018-07-24 15:43:42</t>
  </si>
  <si>
    <t>GgE913408092</t>
  </si>
  <si>
    <t>2018-07-24 15:25:32</t>
  </si>
  <si>
    <t>2018-07-24 15:35:29</t>
  </si>
  <si>
    <t>Dysis_1467</t>
  </si>
  <si>
    <t>2018-07-24 13:17:59</t>
  </si>
  <si>
    <t>2018-07-24 13:51:37</t>
  </si>
  <si>
    <t>Loi143001392</t>
  </si>
  <si>
    <t>2018-07-23 16:47:34</t>
  </si>
  <si>
    <t>2018-07-23 16:58:58</t>
  </si>
  <si>
    <t>dpuser_2130608602</t>
  </si>
  <si>
    <t>2018-07-23 16:49:00</t>
  </si>
  <si>
    <t>2018-07-23 16:52:52</t>
  </si>
  <si>
    <t>plp18628234890</t>
  </si>
  <si>
    <t>2018-07-23 13:37:29</t>
  </si>
  <si>
    <t>2018-07-23 13:56:50</t>
  </si>
  <si>
    <t>香子77</t>
  </si>
  <si>
    <t>2018-07-21 20:48:06</t>
  </si>
  <si>
    <t>2018-07-22 13:13:35</t>
  </si>
  <si>
    <t>啦啦啦真开心</t>
  </si>
  <si>
    <t>2018-07-21 18:09:13</t>
  </si>
  <si>
    <t>2018-07-21 18:15:29</t>
  </si>
  <si>
    <t>蓝沁沁儿</t>
  </si>
  <si>
    <t>2018-07-21 11:26:58</t>
  </si>
  <si>
    <t>2018-07-21 11:33:46</t>
  </si>
  <si>
    <t>orangefancyo</t>
  </si>
  <si>
    <t>2018-07-11 20:16:35</t>
  </si>
  <si>
    <t>2018-07-20 20:05:02</t>
  </si>
  <si>
    <t>乔乔Jay</t>
  </si>
  <si>
    <t>2018-07-19 15:24:59</t>
  </si>
  <si>
    <t>2018-07-19 16:37:44</t>
  </si>
  <si>
    <t>ctnice</t>
  </si>
  <si>
    <t>2018-07-19 14:17:36</t>
  </si>
  <si>
    <t>2018-07-19 15:27:14</t>
  </si>
  <si>
    <t>宝贝打怪兽</t>
  </si>
  <si>
    <t>2018-07-19 13:37:18</t>
  </si>
  <si>
    <t>2018-07-19 13:42:55</t>
  </si>
  <si>
    <t>vivi5935803171</t>
  </si>
  <si>
    <t>2018-07-18 21:00:46</t>
  </si>
  <si>
    <t>2018-07-18 21:49:47</t>
  </si>
  <si>
    <t>cmC715846807</t>
  </si>
  <si>
    <t>2018-07-18 13:25:23</t>
  </si>
  <si>
    <t>2018-07-18 13:28:06</t>
  </si>
  <si>
    <t>Rasx！</t>
  </si>
  <si>
    <t>2018-07-18 11:52:52</t>
  </si>
  <si>
    <t>2018-07-18 11:55:25</t>
  </si>
  <si>
    <t>dpuser_5131424594</t>
  </si>
  <si>
    <t>2018-07-18 11:20:30</t>
  </si>
  <si>
    <t>2018-07-18 11:26:18</t>
  </si>
  <si>
    <t>C彩andmm</t>
  </si>
  <si>
    <t>2018-07-17 15:27:58</t>
  </si>
  <si>
    <t>2018-07-17 15:37:41</t>
  </si>
  <si>
    <t>陈佑右</t>
  </si>
  <si>
    <t>2018-07-16 08:43:09</t>
  </si>
  <si>
    <t>2018-07-17 13:34:28</t>
  </si>
  <si>
    <t>寶兒JAY</t>
  </si>
  <si>
    <t>2018-07-17 07:52:53</t>
  </si>
  <si>
    <t>2018-07-17 09:08:59</t>
  </si>
  <si>
    <t>佚拉罐</t>
  </si>
  <si>
    <t>2018-07-15 17:06:27</t>
  </si>
  <si>
    <t>2018-07-16 15:33:40</t>
  </si>
  <si>
    <t>uwL344768630</t>
  </si>
  <si>
    <t>2018-07-16 14:42:56</t>
  </si>
  <si>
    <t>2018-07-16 14:54:45</t>
  </si>
  <si>
    <t>JHb604040550</t>
  </si>
  <si>
    <t>2018-07-16 07:36:44</t>
  </si>
  <si>
    <t>2018-07-16 11:09:29</t>
  </si>
  <si>
    <t>FYv108824016</t>
  </si>
  <si>
    <t>2018-07-16 04:28:28</t>
  </si>
  <si>
    <t>2018-07-16 07:51:30</t>
  </si>
  <si>
    <t>一溢丫</t>
  </si>
  <si>
    <t>2018-07-15 21:18:39</t>
  </si>
  <si>
    <t>2018-07-15 22:13:03</t>
  </si>
  <si>
    <t>孤城顾宸</t>
  </si>
  <si>
    <t>2018-07-15 18:39:25</t>
  </si>
  <si>
    <t>2018-07-15 18:44:41</t>
  </si>
  <si>
    <t>xl情愫</t>
  </si>
  <si>
    <t>2018-07-14 21:19:45</t>
  </si>
  <si>
    <t>2018-07-15 16:51:59</t>
  </si>
  <si>
    <t>我饿了T_T</t>
  </si>
  <si>
    <t>2018-07-15 15:33:30</t>
  </si>
  <si>
    <t>2018-07-15 16:51:28</t>
  </si>
  <si>
    <t>Ftl881389656</t>
  </si>
  <si>
    <t>2018-07-15 16:03:32</t>
  </si>
  <si>
    <t>2018-07-15 16:51:14</t>
  </si>
  <si>
    <t>Yxv146662516</t>
  </si>
  <si>
    <t>2018-07-10 11:33:55</t>
  </si>
  <si>
    <t>2018-07-15 09:54:37</t>
  </si>
  <si>
    <t>浮生</t>
  </si>
  <si>
    <t>2018-07-14 20:41:07</t>
  </si>
  <si>
    <t>2018-07-14 20:41:30</t>
  </si>
  <si>
    <t>FMk396471421</t>
  </si>
  <si>
    <t>2018-07-14 17:01:21</t>
  </si>
  <si>
    <t>2018-07-14 17:29:52</t>
  </si>
  <si>
    <t>O芒果软糖</t>
  </si>
  <si>
    <t>2018-07-14 15:57:11</t>
  </si>
  <si>
    <t>2018-07-14 16:21:42</t>
  </si>
  <si>
    <t>Xsq114480715</t>
  </si>
  <si>
    <t>2018-07-14 13:45:03</t>
  </si>
  <si>
    <t>2018-07-14 14:02:51</t>
  </si>
  <si>
    <t>sierrajuan</t>
  </si>
  <si>
    <t>2018-07-13 19:21:48</t>
  </si>
  <si>
    <t>2018-07-14 09:36:48</t>
  </si>
  <si>
    <t>诗口月371</t>
  </si>
  <si>
    <t>2018-07-13 18:03:08</t>
  </si>
  <si>
    <t>2018-07-14 09:18:31</t>
  </si>
  <si>
    <t>Iku348370600</t>
  </si>
  <si>
    <t>2018-07-13 12:44:13</t>
  </si>
  <si>
    <t>2018-07-13 19:51:03</t>
  </si>
  <si>
    <t>古野可儿</t>
  </si>
  <si>
    <t>2018-07-13 10:01:06</t>
  </si>
  <si>
    <t>2018-07-13 12:45:55</t>
  </si>
  <si>
    <t>BIJ375546904</t>
  </si>
  <si>
    <t>2018-07-13 09:20:34</t>
  </si>
  <si>
    <t>2018-07-13 09:38:51</t>
  </si>
  <si>
    <t>暖暖_493044</t>
  </si>
  <si>
    <t>2018-07-07 18:03:06</t>
  </si>
  <si>
    <t>2018-07-11 17:19:58</t>
  </si>
  <si>
    <t>wangyangice</t>
  </si>
  <si>
    <t>2018-07-10 16:58:03</t>
  </si>
  <si>
    <t>2018-07-10 17:02:10</t>
  </si>
  <si>
    <t>遇见86250</t>
  </si>
  <si>
    <t>2018-07-09 16:52:06</t>
  </si>
  <si>
    <t>2018-07-09 16:58:05</t>
  </si>
  <si>
    <t>Lth415671988</t>
  </si>
  <si>
    <t>2018-07-09 13:36:02</t>
  </si>
  <si>
    <t>2018-07-09 13:59:14</t>
  </si>
  <si>
    <t>觅云朽a</t>
  </si>
  <si>
    <t>2018-07-09 11:42:31</t>
  </si>
  <si>
    <t>2018-07-09 11:51:48</t>
  </si>
  <si>
    <t>july8602</t>
  </si>
  <si>
    <t>2018-07-08 15:59:36</t>
  </si>
  <si>
    <t>2018-07-08 16:11:22</t>
  </si>
  <si>
    <t>Rwi534425763</t>
  </si>
  <si>
    <t>2018-07-07 21:01:34</t>
  </si>
  <si>
    <t>2018-07-07 21:03:15</t>
  </si>
  <si>
    <t>一个棒棒一颗糖</t>
  </si>
  <si>
    <t>2018-07-07 20:42:42</t>
  </si>
  <si>
    <t>2018-07-07 20:51:21</t>
  </si>
  <si>
    <t>了了而去</t>
  </si>
  <si>
    <t>2018-07-07 13:54:40</t>
  </si>
  <si>
    <t>2018-07-07 14:03:10</t>
  </si>
  <si>
    <t>tpb400647721</t>
  </si>
  <si>
    <t>2018-07-06 14:30:46</t>
  </si>
  <si>
    <t>2018-07-06 14:37:04</t>
  </si>
  <si>
    <t>OuQ748865175</t>
  </si>
  <si>
    <t>2018-07-06 10:41:43</t>
  </si>
  <si>
    <t>2018-07-06 11:10:04</t>
  </si>
  <si>
    <t>ai千雅</t>
  </si>
  <si>
    <t>2018-07-03 20:50:05</t>
  </si>
  <si>
    <t>2018-07-06 09:08:10</t>
  </si>
  <si>
    <t>胡诗晨</t>
  </si>
  <si>
    <t>2018-07-05 20:03:52</t>
  </si>
  <si>
    <t>2018-07-05 20:16:34</t>
  </si>
  <si>
    <t>子木_8125</t>
  </si>
  <si>
    <t>2018-07-05 19:50:12</t>
  </si>
  <si>
    <t>2018-07-05 20:04:30</t>
  </si>
  <si>
    <t>jnp486766983</t>
  </si>
  <si>
    <t>2018-07-05 18:51:38</t>
  </si>
  <si>
    <t>2018-07-05 19:00:21</t>
  </si>
  <si>
    <t>梦儿媳妇</t>
  </si>
  <si>
    <t>2018-07-05 17:47:03</t>
  </si>
  <si>
    <t>2018-07-05 18:21:06</t>
  </si>
  <si>
    <t>X529468754</t>
  </si>
  <si>
    <t>2018-07-04 18:49:22</t>
  </si>
  <si>
    <t>2018-07-05 09:27:27</t>
  </si>
  <si>
    <t>罗钦钦儿</t>
  </si>
  <si>
    <t>2018-07-04 16:55:49</t>
  </si>
  <si>
    <t>2018-07-04 16:59:07</t>
  </si>
  <si>
    <t>dpuser_19203326146</t>
  </si>
  <si>
    <t>2018-07-04 10:21:02</t>
  </si>
  <si>
    <t>2018-07-04 10:26:02</t>
  </si>
  <si>
    <t>林宁若</t>
  </si>
  <si>
    <t>2018-07-03 21:29:47</t>
  </si>
  <si>
    <t>dcyldlq</t>
  </si>
  <si>
    <t>2018-07-03 15:49:10</t>
  </si>
  <si>
    <t>2018-07-03 21:29:33</t>
  </si>
  <si>
    <t>lijing000000001</t>
  </si>
  <si>
    <t>2018-07-03 16:13:36</t>
  </si>
  <si>
    <t>2018-07-03 21:29:26</t>
  </si>
  <si>
    <t>mt418866627</t>
  </si>
  <si>
    <t>2018-07-03 19:20:46</t>
  </si>
  <si>
    <t>2018-07-03 21:29:12</t>
  </si>
  <si>
    <t>利民541</t>
  </si>
  <si>
    <t>2018-06-28 16:35:08</t>
  </si>
  <si>
    <t>2018-06-28 16:45:31</t>
  </si>
  <si>
    <t>KNp117663857</t>
  </si>
  <si>
    <t>2018-06-28 11:25:29</t>
  </si>
  <si>
    <t>2018-06-28 11:34:52</t>
  </si>
  <si>
    <t>lEr240609680</t>
  </si>
  <si>
    <t>2018-06-28 09:53:02</t>
  </si>
  <si>
    <t>2018-06-28 09:56:12</t>
  </si>
  <si>
    <t>VoU518936758</t>
  </si>
  <si>
    <t>2018-06-28 07:45:14</t>
  </si>
  <si>
    <t>2018-06-28 09:23:53</t>
  </si>
  <si>
    <t>Aya413124729</t>
  </si>
  <si>
    <t>2018-06-27 10:45:52</t>
  </si>
  <si>
    <t>2018-06-27 10:48:43</t>
  </si>
  <si>
    <t>DCv833050880</t>
  </si>
  <si>
    <t>2018-06-26 21:27:16</t>
  </si>
  <si>
    <t>2018-06-27 09:15:34</t>
  </si>
  <si>
    <t>dpuser_4707168233</t>
  </si>
  <si>
    <t>2018-06-26 20:45:28</t>
  </si>
  <si>
    <t>2018-06-26 20:46:20</t>
  </si>
  <si>
    <t>dpuser_4410510421</t>
  </si>
  <si>
    <t>2018-06-26 15:55:58</t>
  </si>
  <si>
    <t>2018-06-26 17:53:43</t>
  </si>
  <si>
    <t>guohuan921009</t>
  </si>
  <si>
    <t>2018-06-26 15:38:57</t>
  </si>
  <si>
    <t>2018-06-26 16:05:27</t>
  </si>
  <si>
    <t>祎默默</t>
  </si>
  <si>
    <t>2018-06-26 13:41:54</t>
  </si>
  <si>
    <t>2018-06-26 14:32:04</t>
  </si>
  <si>
    <t>伴你一生gun</t>
  </si>
  <si>
    <t>2018-06-26 11:22:49</t>
  </si>
  <si>
    <t>2018-06-26 11:25:43</t>
  </si>
  <si>
    <t>张惠芳杨志涛</t>
  </si>
  <si>
    <t>2018-06-26 10:51:21</t>
  </si>
  <si>
    <t>2018-06-26 10:55:02</t>
  </si>
  <si>
    <t>昏昏妹</t>
  </si>
  <si>
    <t>2018-06-25 17:50:20</t>
  </si>
  <si>
    <t>2018-06-25 18:20:36</t>
  </si>
  <si>
    <t>twD471314472</t>
  </si>
  <si>
    <t>2018-06-24 12:42:43</t>
  </si>
  <si>
    <t>2018-06-24 13:20:22</t>
  </si>
  <si>
    <t>婕妤__瑜</t>
  </si>
  <si>
    <t>2018-06-23 21:51:44</t>
  </si>
  <si>
    <t>2018-06-24 09:05:00</t>
  </si>
  <si>
    <t>橙子ORIG</t>
  </si>
  <si>
    <t>2018-04-29 10:14:08</t>
  </si>
  <si>
    <t>2018-06-22 18:01:23</t>
  </si>
  <si>
    <t>一意传奇</t>
  </si>
  <si>
    <t>2018-06-22 15:44:23</t>
  </si>
  <si>
    <t>2018-06-22 16:12:00</t>
  </si>
  <si>
    <t>dFm439850504</t>
  </si>
  <si>
    <t>2018-06-21 14:23:23</t>
  </si>
  <si>
    <t>2018-06-21 15:01:09</t>
  </si>
  <si>
    <t>tfy739852078</t>
  </si>
  <si>
    <t>2018-06-20 12:13:33</t>
  </si>
  <si>
    <t>2018-06-20 12:20:22</t>
  </si>
  <si>
    <t>勿忘初心wym</t>
  </si>
  <si>
    <t>2018-06-19 18:33:26</t>
  </si>
  <si>
    <t>越忘</t>
  </si>
  <si>
    <t>2018-06-18 09:18:25</t>
  </si>
  <si>
    <t>2018-06-18 13:15:53</t>
  </si>
  <si>
    <t>dpuser_1721499403</t>
  </si>
  <si>
    <t>2018-06-17 14:23:04</t>
  </si>
  <si>
    <t>2018-06-17 15:10:23</t>
  </si>
  <si>
    <t>隐花</t>
  </si>
  <si>
    <t>2018-06-15 12:25:11</t>
  </si>
  <si>
    <t>2018-06-15 13:30:49</t>
  </si>
  <si>
    <t>小BIA快飞</t>
  </si>
  <si>
    <t>2018-06-13 01:27:44</t>
  </si>
  <si>
    <t>2018-06-15 11:49:58</t>
  </si>
  <si>
    <t>rrP256730043</t>
  </si>
  <si>
    <t>2018-06-13 20:08:55</t>
  </si>
  <si>
    <t>2018-06-14 09:00:24</t>
  </si>
  <si>
    <t>angelia甜</t>
  </si>
  <si>
    <t>2018-06-13 10:41:41</t>
  </si>
  <si>
    <t>2018-06-13 14:34:36</t>
  </si>
  <si>
    <t>小王子的玫瑰带刺</t>
  </si>
  <si>
    <t>2018-06-10 17:38:01</t>
  </si>
  <si>
    <t>2018-06-10 17:47:27</t>
  </si>
  <si>
    <t>mikizhou1105</t>
  </si>
  <si>
    <t>2018-06-08 14:00:15</t>
  </si>
  <si>
    <t>2018-06-08 14:09:47</t>
  </si>
  <si>
    <t>EcZ765550249</t>
  </si>
  <si>
    <t>2018-06-06 15:35:51</t>
  </si>
  <si>
    <t>2018-06-06 15:37:55</t>
  </si>
  <si>
    <t>mandy1121zyj</t>
  </si>
  <si>
    <t>2018-06-06 14:39:34</t>
  </si>
  <si>
    <t>2018-06-06 14:57:26</t>
  </si>
  <si>
    <t>Ues904524331</t>
  </si>
  <si>
    <t>2018-06-04 17:18:11</t>
  </si>
  <si>
    <t>悟空哥L</t>
  </si>
  <si>
    <t>2018-06-02 00:23:13</t>
  </si>
  <si>
    <t>2018-06-04 09:15:38</t>
  </si>
  <si>
    <t>Shmily_wang727</t>
  </si>
  <si>
    <t>2018-06-03 19:17:54</t>
  </si>
  <si>
    <t>2018-06-04 08:30:10</t>
  </si>
  <si>
    <t>mlyq1108</t>
  </si>
  <si>
    <t>2018-06-03 10:07:43</t>
  </si>
  <si>
    <t>2018-06-03 10:11:14</t>
  </si>
  <si>
    <t>uzZ172940429</t>
  </si>
  <si>
    <t>2018-06-02 13:51:58</t>
  </si>
  <si>
    <t>2018-06-02 13:52:28</t>
  </si>
  <si>
    <t>dWQ422372558</t>
  </si>
  <si>
    <t>2018-06-02 12:12:10</t>
  </si>
  <si>
    <t>2018-06-02 12:47:13</t>
  </si>
  <si>
    <t>加油宝贝</t>
  </si>
  <si>
    <t>2018-06-01 20:52:32</t>
  </si>
  <si>
    <t>wwD847746719</t>
  </si>
  <si>
    <t>2018-06-01 15:57:40</t>
  </si>
  <si>
    <t>2018-06-01 16:03:19</t>
  </si>
  <si>
    <t>7月呢还是7月呢</t>
  </si>
  <si>
    <t>2018-05-31 15:42:40</t>
  </si>
  <si>
    <t>2018-05-31 15:48:02</t>
  </si>
  <si>
    <t>heygirls2</t>
  </si>
  <si>
    <t>2018-04-28 14:24:34</t>
  </si>
  <si>
    <t>2018-05-31 10:31:34</t>
  </si>
  <si>
    <t>queen哈拉</t>
  </si>
  <si>
    <t>2018-05-29 20:47:37</t>
  </si>
  <si>
    <t>2018-05-30 13:58:45</t>
  </si>
  <si>
    <t>neS450269837</t>
  </si>
  <si>
    <t>2018-05-29 16:15:39</t>
  </si>
  <si>
    <t>2018-05-29 16:20:24</t>
  </si>
  <si>
    <t>Hvo570612220</t>
  </si>
  <si>
    <t>2018-05-28 16:32:31</t>
  </si>
  <si>
    <t>2018-05-28 16:35:36</t>
  </si>
  <si>
    <t>小西瓜。_9159</t>
  </si>
  <si>
    <t>2018-05-28 13:40:04</t>
  </si>
  <si>
    <t>2018-05-28 13:40:27</t>
  </si>
  <si>
    <t>XURUIL</t>
  </si>
  <si>
    <t>2018-05-22 08:58:20</t>
  </si>
  <si>
    <t>2018-05-28 10:18:34</t>
  </si>
  <si>
    <t>zhangbo13520</t>
  </si>
  <si>
    <t>2018-05-27 09:21:51</t>
  </si>
  <si>
    <t>2018-05-27 09:26:38</t>
  </si>
  <si>
    <t>kmb722030792</t>
  </si>
  <si>
    <t>2018-05-27 09:15:45</t>
  </si>
  <si>
    <t>2018-05-27 09:16:24</t>
  </si>
  <si>
    <t>BPA920719013</t>
  </si>
  <si>
    <t>2018-05-05 15:16:14</t>
  </si>
  <si>
    <t>2018-05-26 13:15:06</t>
  </si>
  <si>
    <t>13679000993</t>
  </si>
  <si>
    <t>2018-05-12 21:45:44</t>
  </si>
  <si>
    <t>2018-05-24 19:15:53</t>
  </si>
  <si>
    <t>何以存默</t>
  </si>
  <si>
    <t>2018-05-21 20:44:04</t>
  </si>
  <si>
    <t>2018-05-22 09:27:28</t>
  </si>
  <si>
    <t>Zzmmmm1</t>
  </si>
  <si>
    <t>2018-05-21 13:29:05</t>
  </si>
  <si>
    <t>2018-05-21 13:36:14</t>
  </si>
  <si>
    <t>jiaer33</t>
  </si>
  <si>
    <t>2018-05-20 15:29:43</t>
  </si>
  <si>
    <t>2018-05-20 15:43:50</t>
  </si>
  <si>
    <t>彭^_^^_^^_^666</t>
  </si>
  <si>
    <t>2018-05-20 08:54:20</t>
  </si>
  <si>
    <t>2018-05-20 15:34:10</t>
  </si>
  <si>
    <t>800_user_1356096516</t>
  </si>
  <si>
    <t>2018-05-19 16:20:36</t>
  </si>
  <si>
    <t>2018-05-20 09:04:50</t>
  </si>
  <si>
    <t>么1么1哒</t>
  </si>
  <si>
    <t>2018-05-18 14:51:02</t>
  </si>
  <si>
    <t>2018-05-18 14:52:26</t>
  </si>
  <si>
    <t>乖猫猫L</t>
  </si>
  <si>
    <t>2018-05-16 20:38:30</t>
  </si>
  <si>
    <t>2018-05-16 21:25:20</t>
  </si>
  <si>
    <t>qrV428181726</t>
  </si>
  <si>
    <t>2018-05-14 14:04:14</t>
  </si>
  <si>
    <t>2018-05-14 14:10:11</t>
  </si>
  <si>
    <t>jwF375096299</t>
  </si>
  <si>
    <t>2018-05-14 10:19:15</t>
  </si>
  <si>
    <t>2018-05-14 11:11:31</t>
  </si>
  <si>
    <t>扶桑飞鸿</t>
  </si>
  <si>
    <t>2018-04-06 15:48:32</t>
  </si>
  <si>
    <t>2018-05-13 17:30:48</t>
  </si>
  <si>
    <t>苏巧巧273</t>
  </si>
  <si>
    <t>2018-05-11 09:05:48</t>
  </si>
  <si>
    <t>2018-05-11 17:42:29</t>
  </si>
  <si>
    <t>淡定人生_7592</t>
  </si>
  <si>
    <t>2018-05-10 22:10:45</t>
  </si>
  <si>
    <t>2018-05-11 09:06:45</t>
  </si>
  <si>
    <t>眼部整形</t>
  </si>
  <si>
    <t>我就是幺蛾子。</t>
  </si>
  <si>
    <t>2018-05-08 10:51:01</t>
  </si>
  <si>
    <t>2018-05-10 14:41:23</t>
  </si>
  <si>
    <t>hbG172829933</t>
  </si>
  <si>
    <t>2018-05-04 16:34:58</t>
  </si>
  <si>
    <t>2018-05-04 16:36:52</t>
  </si>
  <si>
    <t>dpuser_2577619349</t>
  </si>
  <si>
    <t>2018-05-03 10:21:56</t>
  </si>
  <si>
    <t>2018-05-03 10:23:57</t>
  </si>
  <si>
    <t>tttsssyyy111</t>
  </si>
  <si>
    <t>2018-05-03 09:38:57</t>
  </si>
  <si>
    <t>2018-05-03 09:39:12</t>
  </si>
  <si>
    <t>panda0209</t>
  </si>
  <si>
    <t>2018-04-30 21:02:12</t>
  </si>
  <si>
    <t>2018-05-01 08:41:20</t>
  </si>
  <si>
    <t>大鱼丫</t>
  </si>
  <si>
    <t>2018-04-26 09:43:35</t>
  </si>
  <si>
    <t>2018-04-26 11:30:50</t>
  </si>
  <si>
    <t>QXU468741662</t>
  </si>
  <si>
    <t>2018-04-18 22:45:30</t>
  </si>
  <si>
    <t>2018-04-20 12:14:56</t>
  </si>
  <si>
    <t>pUR234370241</t>
  </si>
  <si>
    <t>2018-04-18 13:02:52</t>
  </si>
  <si>
    <t>2018-04-20 11:16:20</t>
  </si>
  <si>
    <t>YZG229875832</t>
  </si>
  <si>
    <t>2018-04-13 16:55:46</t>
  </si>
  <si>
    <t>2018-04-13 17:38:35</t>
  </si>
  <si>
    <t>show曼</t>
  </si>
  <si>
    <t>2018-04-12 16:27:02</t>
  </si>
  <si>
    <t>2018-04-13 08:39:38</t>
  </si>
  <si>
    <t>dpuser_3150515614</t>
  </si>
  <si>
    <t>2018-04-10 19:33:41</t>
  </si>
  <si>
    <t>2018-04-10 19:53:36</t>
  </si>
  <si>
    <t>蕾蕾4392</t>
  </si>
  <si>
    <t>2018-03-28 15:51:53</t>
  </si>
  <si>
    <t>2018-04-09 16:54:07</t>
  </si>
  <si>
    <t>dpuser_4866330094</t>
  </si>
  <si>
    <t>2018-04-06 21:26:33</t>
  </si>
  <si>
    <t>2018-04-07 09:03:27</t>
  </si>
  <si>
    <t>七月0506</t>
  </si>
  <si>
    <t>2018-04-04 15:26:01</t>
  </si>
  <si>
    <t>2018-04-06 09:39:09</t>
  </si>
  <si>
    <t>NxL762953252</t>
  </si>
  <si>
    <t>2018-04-02 15:30:33</t>
  </si>
  <si>
    <t>2018-04-02 15:40:29</t>
  </si>
  <si>
    <t>小艾是蔡夫人</t>
  </si>
  <si>
    <t>2018-03-30 19:41:48</t>
  </si>
  <si>
    <t>2018-03-31 00:17:18</t>
  </si>
  <si>
    <t>时间</t>
  </si>
  <si>
    <t>订单来源</t>
  </si>
  <si>
    <t>客户姓名</t>
  </si>
  <si>
    <t>联系方式</t>
  </si>
  <si>
    <t>顾客留言</t>
  </si>
  <si>
    <t>订单状态</t>
  </si>
  <si>
    <t>2018-09-13</t>
  </si>
  <si>
    <t>15:16:30</t>
  </si>
  <si>
    <t>咨询用户</t>
  </si>
  <si>
    <t>136****9470</t>
  </si>
  <si>
    <t>13699459470</t>
  </si>
  <si>
    <t>新订单</t>
  </si>
  <si>
    <t>2018-09-12</t>
  </si>
  <si>
    <t>16:29:07</t>
  </si>
  <si>
    <t>182****2215</t>
  </si>
  <si>
    <t>18215582215</t>
  </si>
  <si>
    <t>14:43:32</t>
  </si>
  <si>
    <t>182****0233</t>
  </si>
  <si>
    <t>18224430233</t>
  </si>
  <si>
    <t>2018-09-11</t>
  </si>
  <si>
    <t>10:38:15</t>
  </si>
  <si>
    <t>185****8188</t>
  </si>
  <si>
    <t>买了18570458188</t>
  </si>
  <si>
    <t>15:55:36</t>
  </si>
  <si>
    <t>156****0977</t>
  </si>
  <si>
    <t>无意向</t>
  </si>
  <si>
    <t>14:31:08</t>
  </si>
  <si>
    <t>400用户</t>
  </si>
  <si>
    <t>183****4990</t>
  </si>
  <si>
    <t>2018-09-10</t>
  </si>
  <si>
    <t>16:59:50</t>
  </si>
  <si>
    <t>183****3155</t>
  </si>
  <si>
    <t>18398333155</t>
  </si>
  <si>
    <t>15:20:37</t>
  </si>
  <si>
    <t>185****1717</t>
  </si>
  <si>
    <t>18500151717</t>
  </si>
  <si>
    <t>11:56:21</t>
  </si>
  <si>
    <t>老顾客</t>
  </si>
  <si>
    <t>177****3517</t>
  </si>
  <si>
    <t>2018-09-09</t>
  </si>
  <si>
    <t>18:43:26</t>
  </si>
  <si>
    <t>150****5026</t>
  </si>
  <si>
    <t>15010175026</t>
  </si>
  <si>
    <t>18:30:12</t>
  </si>
  <si>
    <t>16:38:35</t>
  </si>
  <si>
    <t>182****4915</t>
  </si>
  <si>
    <t>熊18200104915</t>
  </si>
  <si>
    <t>16:02:57</t>
  </si>
  <si>
    <t>130****7806</t>
  </si>
  <si>
    <t>13:12:46</t>
  </si>
  <si>
    <t>181****7506</t>
  </si>
  <si>
    <t>13:55:18</t>
  </si>
  <si>
    <t>159****2176</t>
  </si>
  <si>
    <t>13:58:51</t>
  </si>
  <si>
    <t>待跟进</t>
  </si>
  <si>
    <t>11:19:20</t>
  </si>
  <si>
    <t>185****5047</t>
  </si>
  <si>
    <t>2018-09-08</t>
  </si>
  <si>
    <t>16:35:20</t>
  </si>
  <si>
    <t>183****2220</t>
  </si>
  <si>
    <t>2018-09-07</t>
  </si>
  <si>
    <t>19:28:23</t>
  </si>
  <si>
    <t>157****3807</t>
  </si>
  <si>
    <t>18:09:25</t>
  </si>
  <si>
    <t>156****1080</t>
  </si>
  <si>
    <t>17:20:16</t>
  </si>
  <si>
    <t>重复</t>
  </si>
  <si>
    <t>17:00:47</t>
  </si>
  <si>
    <t>新顾客</t>
  </si>
  <si>
    <t>10:41:23</t>
  </si>
  <si>
    <t>187****0133</t>
  </si>
  <si>
    <t>你好，我们想预约脱唇毛12：30\n</t>
  </si>
  <si>
    <t>14:16:30</t>
  </si>
  <si>
    <t>130****3665</t>
  </si>
  <si>
    <t>14:23:05</t>
  </si>
  <si>
    <t>138****2070</t>
  </si>
  <si>
    <t>13:02:54</t>
  </si>
  <si>
    <t>182****2803</t>
  </si>
  <si>
    <t>2018-09-05</t>
  </si>
  <si>
    <t>16:29:34</t>
  </si>
  <si>
    <t>156****2610</t>
  </si>
  <si>
    <t>16:16:34</t>
  </si>
  <si>
    <t>16:04:38</t>
  </si>
  <si>
    <t>182****1003</t>
  </si>
  <si>
    <t>15:52:42</t>
  </si>
  <si>
    <t>15680802610</t>
  </si>
  <si>
    <t>15:24:59</t>
  </si>
  <si>
    <t>155****8027</t>
  </si>
  <si>
    <t>15528188027</t>
  </si>
  <si>
    <t>10:48:20</t>
  </si>
  <si>
    <t>登记过的</t>
  </si>
  <si>
    <t>138****7295</t>
  </si>
  <si>
    <t>08:32:37</t>
  </si>
  <si>
    <t>181****4035</t>
  </si>
  <si>
    <t>好的18181404035</t>
  </si>
  <si>
    <t>2018-08-24</t>
  </si>
  <si>
    <t>11:27:46</t>
  </si>
  <si>
    <t>159****5026</t>
  </si>
  <si>
    <t>15982325026</t>
  </si>
  <si>
    <t>2018-09-04</t>
  </si>
  <si>
    <t>15:50:57</t>
  </si>
  <si>
    <t>133****2113</t>
  </si>
  <si>
    <t>2018-09-03</t>
  </si>
  <si>
    <t>18:16:39</t>
  </si>
  <si>
    <t>136****7693</t>
  </si>
  <si>
    <t>17:29:22</t>
  </si>
  <si>
    <t>159****9849</t>
  </si>
  <si>
    <t>15:45:17</t>
  </si>
  <si>
    <t>180****2968</t>
  </si>
  <si>
    <t>15:17:33</t>
  </si>
  <si>
    <t>133****6904</t>
  </si>
  <si>
    <t>14:03:44</t>
  </si>
  <si>
    <t>187****4710</t>
  </si>
  <si>
    <t>2018-09-02</t>
  </si>
  <si>
    <t>18:31:01</t>
  </si>
  <si>
    <t>136****1719</t>
  </si>
  <si>
    <t>10:23:21</t>
  </si>
  <si>
    <t>173****1697</t>
  </si>
  <si>
    <t>16:42:57</t>
  </si>
  <si>
    <t>158****0300</t>
  </si>
  <si>
    <t>16:31:22</t>
  </si>
  <si>
    <t>151****7994</t>
  </si>
  <si>
    <t>15:11:51</t>
  </si>
  <si>
    <t>177****6759</t>
  </si>
  <si>
    <t>14:18:54</t>
  </si>
  <si>
    <t>158****8767</t>
  </si>
  <si>
    <t>2018-09-01</t>
  </si>
  <si>
    <t>12:52:08</t>
  </si>
  <si>
    <t>134****9985</t>
  </si>
  <si>
    <t>11:45:39</t>
  </si>
  <si>
    <t>181****5704</t>
  </si>
  <si>
    <t>11:38:41</t>
  </si>
  <si>
    <t>186****8829</t>
  </si>
  <si>
    <t>2018-08-31</t>
  </si>
  <si>
    <t>16:00:53</t>
  </si>
  <si>
    <t>158****7890</t>
  </si>
  <si>
    <t>15892497890</t>
  </si>
  <si>
    <t>18:50:11</t>
  </si>
  <si>
    <t>156****9727</t>
  </si>
  <si>
    <t>已到店</t>
  </si>
  <si>
    <t>15:36:42</t>
  </si>
  <si>
    <t>找合作</t>
  </si>
  <si>
    <t>131****7530</t>
  </si>
  <si>
    <t>11:20:42</t>
  </si>
  <si>
    <t>151****8330</t>
  </si>
  <si>
    <t>15198028330</t>
  </si>
  <si>
    <t>10:25:06</t>
  </si>
  <si>
    <t>182****8363</t>
  </si>
  <si>
    <t>10:02:58</t>
  </si>
  <si>
    <t>139****3406</t>
  </si>
  <si>
    <t>13981613406</t>
  </si>
  <si>
    <t>15:19:11</t>
  </si>
  <si>
    <t>173****4846</t>
  </si>
  <si>
    <t>15:16:58</t>
  </si>
  <si>
    <t>15:02:57</t>
  </si>
  <si>
    <t>183****3358</t>
  </si>
  <si>
    <t>2018-08-30</t>
  </si>
  <si>
    <t>20:10:34</t>
  </si>
  <si>
    <t>185****8973</t>
  </si>
  <si>
    <t>20:15:23</t>
  </si>
  <si>
    <t>176****3957</t>
  </si>
  <si>
    <t>19:41:29</t>
  </si>
  <si>
    <t>187****0340</t>
  </si>
  <si>
    <t>16:32:12</t>
  </si>
  <si>
    <t>177****7798</t>
  </si>
  <si>
    <t>17780587798</t>
  </si>
  <si>
    <t>16:51:28</t>
  </si>
  <si>
    <t>184****7259</t>
  </si>
  <si>
    <t>陈亭亭，18483667259，明天下午过来</t>
  </si>
  <si>
    <t>14:19:04</t>
  </si>
  <si>
    <t>182****6185</t>
  </si>
  <si>
    <t>你加我吧，我这边有客户推荐，18221126185</t>
  </si>
  <si>
    <t>14:17:39</t>
  </si>
  <si>
    <t>135****1461</t>
  </si>
  <si>
    <t>13547101461</t>
  </si>
  <si>
    <t>14:16:32</t>
  </si>
  <si>
    <t>157****2239</t>
  </si>
  <si>
    <t>09:55:40</t>
  </si>
  <si>
    <t>186****3934</t>
  </si>
  <si>
    <t>2018-08-29</t>
  </si>
  <si>
    <t>14:44:53</t>
  </si>
  <si>
    <t>170****7991</t>
  </si>
  <si>
    <t>17058057991微信聊</t>
  </si>
  <si>
    <t>17:15:00</t>
  </si>
  <si>
    <t>176****2046</t>
  </si>
  <si>
    <t>09:31:10</t>
  </si>
  <si>
    <t>189****4118</t>
  </si>
  <si>
    <t>2018-08-28</t>
  </si>
  <si>
    <t>18:14:07</t>
  </si>
  <si>
    <t>173****3475</t>
  </si>
  <si>
    <t>17:01:14</t>
  </si>
  <si>
    <t>186****6253</t>
  </si>
  <si>
    <t>袁立玲18616946253</t>
  </si>
  <si>
    <t>16:23:56</t>
  </si>
  <si>
    <t>184****8909</t>
  </si>
  <si>
    <t>14:08:16</t>
  </si>
  <si>
    <t>183****5636</t>
  </si>
  <si>
    <t>曾18384145636</t>
  </si>
  <si>
    <t>14:30:39</t>
  </si>
  <si>
    <t>130****9579</t>
  </si>
  <si>
    <t>13099199579</t>
  </si>
  <si>
    <t>14:30:34</t>
  </si>
  <si>
    <t>185****9579</t>
  </si>
  <si>
    <t>18565069579</t>
  </si>
  <si>
    <t>13:49:09</t>
  </si>
  <si>
    <t>199****7637</t>
  </si>
  <si>
    <t>13:56:06</t>
  </si>
  <si>
    <t>183****7876</t>
  </si>
  <si>
    <t>谢18380197876</t>
  </si>
  <si>
    <t>2018-08-27</t>
  </si>
  <si>
    <t>18:28:22</t>
  </si>
  <si>
    <t>151****4041</t>
  </si>
  <si>
    <t>10:05:17</t>
  </si>
  <si>
    <t>156****6774</t>
  </si>
  <si>
    <t>伍萌萌15608036774</t>
  </si>
  <si>
    <t>21:01:50</t>
  </si>
  <si>
    <t>于18628803934</t>
  </si>
  <si>
    <t>15:08:55</t>
  </si>
  <si>
    <t>159****3941</t>
  </si>
  <si>
    <t>14:12:44</t>
  </si>
  <si>
    <t>185****0521</t>
  </si>
  <si>
    <t>罗女士，18581950521</t>
  </si>
  <si>
    <t>13:30:00</t>
  </si>
  <si>
    <t>185****7710</t>
  </si>
  <si>
    <t>18502827710王宝莹</t>
  </si>
  <si>
    <t>09:35:19</t>
  </si>
  <si>
    <t>184****3835</t>
  </si>
  <si>
    <t>2018-08-26</t>
  </si>
  <si>
    <t>18:36:08</t>
  </si>
  <si>
    <t>186****2510</t>
  </si>
  <si>
    <t>14:08:10</t>
  </si>
  <si>
    <t>09:05:45</t>
  </si>
  <si>
    <t>187****7162</t>
  </si>
  <si>
    <t>宋宋18782227162</t>
  </si>
  <si>
    <t>2018-08-25</t>
  </si>
  <si>
    <t>20:57:39</t>
  </si>
  <si>
    <t>139****2574</t>
  </si>
  <si>
    <t>王燕13981852574</t>
  </si>
  <si>
    <t>23:12:08</t>
  </si>
  <si>
    <t>131****6695</t>
  </si>
  <si>
    <t>预约，8月25日，上午10时，脱腋毛</t>
  </si>
  <si>
    <t>15:46:04</t>
  </si>
  <si>
    <t>185****7487</t>
  </si>
  <si>
    <t>14:49:23</t>
  </si>
  <si>
    <t>135****7525</t>
  </si>
  <si>
    <t>14:03:28</t>
  </si>
  <si>
    <t>181****2751</t>
  </si>
  <si>
    <t>13:29:53</t>
  </si>
  <si>
    <t>2018-08-11</t>
  </si>
  <si>
    <t>13:23:41</t>
  </si>
  <si>
    <t>147****8602</t>
  </si>
  <si>
    <t>脱毛1点半的样子</t>
  </si>
  <si>
    <t>11:32:27</t>
  </si>
  <si>
    <t>181****7584</t>
  </si>
  <si>
    <t>11:27:26</t>
  </si>
  <si>
    <t>180****7701</t>
  </si>
  <si>
    <t>12:51:48</t>
  </si>
  <si>
    <t>158****4550</t>
  </si>
  <si>
    <t>15882304550</t>
  </si>
  <si>
    <t>12:52:14</t>
  </si>
  <si>
    <t>158****4437</t>
  </si>
  <si>
    <t>15882124437</t>
  </si>
  <si>
    <t>11:46:05</t>
  </si>
  <si>
    <t>159****5009</t>
  </si>
  <si>
    <t>11:33:18</t>
  </si>
  <si>
    <t>182****6106</t>
  </si>
  <si>
    <t>2018-08-23</t>
  </si>
  <si>
    <t>13:48:19</t>
  </si>
  <si>
    <t>139****6633</t>
  </si>
  <si>
    <t>12:57:01</t>
  </si>
  <si>
    <t>10:28:20</t>
  </si>
  <si>
    <t>137****2444</t>
  </si>
  <si>
    <t>10:27:50</t>
  </si>
  <si>
    <t>10:26:25</t>
  </si>
  <si>
    <t>183****8515</t>
  </si>
  <si>
    <t>18393988515</t>
  </si>
  <si>
    <t>2018-08-22</t>
  </si>
  <si>
    <t>18:20:10</t>
  </si>
  <si>
    <t>136****3835</t>
  </si>
  <si>
    <t>18:50:14</t>
  </si>
  <si>
    <t>180****5922</t>
  </si>
  <si>
    <t>18:02:19</t>
  </si>
  <si>
    <t>180****6677</t>
  </si>
  <si>
    <t>18:01:21</t>
  </si>
  <si>
    <t>185****8066</t>
  </si>
  <si>
    <t>18:05:15</t>
  </si>
  <si>
    <t>16:38:00</t>
  </si>
  <si>
    <t>173****6765</t>
  </si>
  <si>
    <t>16:07:14</t>
  </si>
  <si>
    <t>14:26:01</t>
  </si>
  <si>
    <t>12:29:34</t>
  </si>
  <si>
    <t>2018-08-21</t>
  </si>
  <si>
    <t>16:28:54</t>
  </si>
  <si>
    <t>181****0797</t>
  </si>
  <si>
    <t>12:46:00</t>
  </si>
  <si>
    <t>177****5867</t>
  </si>
  <si>
    <t>今天下午三点两个人</t>
  </si>
  <si>
    <t>13:47:06</t>
  </si>
  <si>
    <t>181****9897</t>
  </si>
  <si>
    <t>11:29:14</t>
  </si>
  <si>
    <t>186****9888</t>
  </si>
  <si>
    <t>10:12:24</t>
  </si>
  <si>
    <t>189****7926</t>
  </si>
  <si>
    <t>10:36:01</t>
  </si>
  <si>
    <t>159****8997</t>
  </si>
  <si>
    <t>2018-08-20</t>
  </si>
  <si>
    <t>16:57:34</t>
  </si>
  <si>
    <t>138****4997</t>
  </si>
  <si>
    <t>2018-08-18</t>
  </si>
  <si>
    <t>19:49:32</t>
  </si>
  <si>
    <t>180****0293</t>
  </si>
  <si>
    <t>2018-08-17</t>
  </si>
  <si>
    <t>18:15:47</t>
  </si>
  <si>
    <t>134****2710</t>
  </si>
  <si>
    <t>12:15:31</t>
  </si>
  <si>
    <t>测试</t>
  </si>
  <si>
    <t>138****1750</t>
  </si>
  <si>
    <t>11:57:17</t>
  </si>
  <si>
    <t>157****7518</t>
  </si>
  <si>
    <t>10:48:49</t>
  </si>
  <si>
    <t>182****9239</t>
  </si>
  <si>
    <t>预约8.18日来检测</t>
  </si>
  <si>
    <t>2018-08-16</t>
  </si>
  <si>
    <t>21:54:06</t>
  </si>
  <si>
    <t>156****6553</t>
  </si>
  <si>
    <t>预约医师谷云岗</t>
  </si>
  <si>
    <t>16:10:36</t>
  </si>
  <si>
    <t>156****0651</t>
  </si>
  <si>
    <t>2018-08-15</t>
  </si>
  <si>
    <t>18:35:50</t>
  </si>
  <si>
    <t>157****3638</t>
  </si>
  <si>
    <t>09:14:47</t>
  </si>
  <si>
    <t>181****3812</t>
  </si>
  <si>
    <t>手机:18123213812李</t>
  </si>
  <si>
    <t>21:55:04</t>
  </si>
  <si>
    <t>187****6925</t>
  </si>
  <si>
    <t>18782166925</t>
  </si>
  <si>
    <t>17:17:13</t>
  </si>
  <si>
    <t>14:34:22</t>
  </si>
  <si>
    <t>185****8319</t>
  </si>
  <si>
    <t>18581618319</t>
  </si>
  <si>
    <t>10:33:54</t>
  </si>
  <si>
    <t>177****8778</t>
  </si>
  <si>
    <t>17780878778</t>
  </si>
  <si>
    <t>2018-08-14</t>
  </si>
  <si>
    <t>18:16:54</t>
  </si>
  <si>
    <t>134****4794</t>
  </si>
  <si>
    <t>13408514794</t>
  </si>
  <si>
    <t>20:35:23</t>
  </si>
  <si>
    <t>180****3572</t>
  </si>
  <si>
    <t>18011513572</t>
  </si>
  <si>
    <t>16:33:24</t>
  </si>
  <si>
    <t>170****9999</t>
  </si>
  <si>
    <t>10:33:04</t>
  </si>
  <si>
    <t>173****1403</t>
  </si>
  <si>
    <t>15:24:12</t>
  </si>
  <si>
    <t>183****7721</t>
  </si>
  <si>
    <t>18380117721</t>
  </si>
  <si>
    <t>2018-08-13</t>
  </si>
  <si>
    <t>16:55:11</t>
  </si>
  <si>
    <t>183****9054</t>
  </si>
  <si>
    <t>18382099054</t>
  </si>
  <si>
    <t>11:06:49</t>
  </si>
  <si>
    <t>173****5950</t>
  </si>
  <si>
    <t>15:32:26</t>
  </si>
  <si>
    <t>186****0851</t>
  </si>
  <si>
    <t>11:12:54</t>
  </si>
  <si>
    <t>186****0420</t>
  </si>
  <si>
    <t>18628070420</t>
  </si>
  <si>
    <t>2018-08-12</t>
  </si>
  <si>
    <t>19:13:22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</si>
  <si>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</si>
  <si>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</si>
  <si>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</si>
  <si>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</si>
  <si>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</si>
  <si>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</si>
  <si>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</si>
  <si>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</si>
  <si>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</si>
  <si>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</si>
  <si>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</si>
  <si>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我姓黄。13550064165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</si>
  <si>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</si>
  <si>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</si>
  <si>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</si>
  <si>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</si>
  <si>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</si>
  <si>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</si>
  <si>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</si>
  <si>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</si>
  <si>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</si>
  <si>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</si>
  <si>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2018-08-10</t>
  </si>
  <si>
    <t>19:33:29</t>
  </si>
  <si>
    <t>138****0276</t>
  </si>
  <si>
    <t>2018-08-09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</si>
  <si>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</si>
  <si>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</si>
  <si>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</si>
  <si>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</si>
  <si>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</si>
  <si>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</si>
  <si>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</si>
  <si>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18200192662任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</si>
  <si>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</si>
  <si>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</si>
  <si>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</si>
  <si>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</si>
  <si>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</si>
  <si>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</si>
  <si>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</si>
  <si>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</si>
  <si>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</si>
  <si>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</si>
  <si>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</si>
  <si>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</si>
  <si>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</si>
  <si>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</si>
  <si>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</si>
  <si>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</si>
  <si>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</si>
  <si>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2018-08-04</t>
  </si>
  <si>
    <t>14:35:39</t>
  </si>
  <si>
    <t>网页咨询</t>
  </si>
  <si>
    <t>183****0550</t>
  </si>
  <si>
    <t>18320900550</t>
  </si>
  <si>
    <t>12:39:13</t>
  </si>
  <si>
    <t>156****6016</t>
  </si>
  <si>
    <t>15600486016</t>
  </si>
  <si>
    <t>2018-08-07</t>
  </si>
  <si>
    <t>22:40:14</t>
  </si>
  <si>
    <t>159****1211</t>
  </si>
  <si>
    <t>你好想去你们哪做项目方便vx15989141211了解一下谢谢</t>
  </si>
  <si>
    <t>2018-08-06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</si>
  <si>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</si>
  <si>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</si>
  <si>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</si>
  <si>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</si>
  <si>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</si>
  <si>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</si>
  <si>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</si>
  <si>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</si>
  <si>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</si>
  <si>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</si>
  <si>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</si>
  <si>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</si>
  <si>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</si>
  <si>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</si>
  <si>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</si>
  <si>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</si>
  <si>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</si>
  <si>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</si>
  <si>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</si>
  <si>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</si>
  <si>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14:15:40</t>
  </si>
  <si>
    <t>133****3687</t>
  </si>
  <si>
    <t>13363513687武</t>
  </si>
  <si>
    <t>09:26:47</t>
  </si>
  <si>
    <t>185****8133</t>
  </si>
  <si>
    <t>18508138133</t>
  </si>
  <si>
    <t>2018-08-03</t>
  </si>
  <si>
    <t>19:45:34</t>
  </si>
  <si>
    <t>19:05:42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</si>
  <si>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</si>
  <si>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</si>
  <si>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</si>
  <si>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</si>
  <si>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</si>
  <si>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</si>
  <si>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</si>
  <si>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</si>
  <si>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</si>
  <si>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</si>
  <si>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</si>
  <si>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</si>
  <si>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</si>
  <si>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</si>
  <si>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</si>
  <si>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</si>
  <si>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15828070350，刚下单了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</si>
  <si>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</si>
  <si>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</si>
  <si>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</si>
  <si>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</si>
  <si>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</si>
  <si>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</si>
  <si>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</si>
  <si>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</si>
  <si>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</si>
  <si>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</si>
  <si>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182xxxx2215</t>
  </si>
  <si>
    <t>2018/09/12</t>
  </si>
  <si>
    <t>18:31:12</t>
  </si>
  <si>
    <t>[预付][2018.03.28]小气泡水氧深层清洁祛螨虫二选一[108.00元][14207213]</t>
  </si>
  <si>
    <t>美瑞紫荆皮肤医疗美容(天府店)</t>
  </si>
  <si>
    <t>Meiruidp</t>
  </si>
  <si>
    <t>182xxxx0233</t>
  </si>
  <si>
    <t>17:42:29</t>
  </si>
  <si>
    <t>[预付][2018.04.02]冰肌祛痘痘肌调理水润嫩肤[18.00元][14192294]</t>
  </si>
  <si>
    <t>185xxxx8188</t>
  </si>
  <si>
    <t>2018/09/11</t>
  </si>
  <si>
    <t>19:12:33</t>
  </si>
  <si>
    <t>[预付][2018.03.27]脱毛年卡唇毛腋毛二选一[68.00元][14192308]</t>
  </si>
  <si>
    <t>MeiruiTF</t>
  </si>
  <si>
    <t>150xxxx5026</t>
  </si>
  <si>
    <t>18:40:08</t>
  </si>
  <si>
    <t>138xxxx9475</t>
  </si>
  <si>
    <t>12:27:40</t>
  </si>
  <si>
    <t>[预付][2018.04.03]二代瘦脸针女神小V脸必备[788.00元][14194585]</t>
  </si>
  <si>
    <t>138xxxx2572</t>
  </si>
  <si>
    <t>2018/09/10</t>
  </si>
  <si>
    <t>18:50:34</t>
  </si>
  <si>
    <t>151xxxx8653</t>
  </si>
  <si>
    <t>17:55:17</t>
  </si>
  <si>
    <t>182xxxx2803</t>
  </si>
  <si>
    <t>17:54:38</t>
  </si>
  <si>
    <t>155xxxx8027</t>
  </si>
  <si>
    <t>17:46:41</t>
  </si>
  <si>
    <t>17:46:29</t>
  </si>
  <si>
    <t>181xxxx4035</t>
  </si>
  <si>
    <t>17:36:13</t>
  </si>
  <si>
    <t>[预付][2018.04.27]韩国皮肤管理精雕面部SPA[398.00元][14190065]</t>
  </si>
  <si>
    <t>177xxxx6759</t>
  </si>
  <si>
    <t>16:54:22</t>
  </si>
  <si>
    <t>[预付][2018.03.27]祛黑头美瑞魔法精致祛黑头[88.00元][14198428]</t>
  </si>
  <si>
    <t>16:54:08</t>
  </si>
  <si>
    <t>134xxxx4794</t>
  </si>
  <si>
    <t>13:14:56</t>
  </si>
  <si>
    <t>[预付][2018.06.28]美睫美甲日式美睫夏日美甲二选一[199.00元][14414889]</t>
  </si>
  <si>
    <t>182xxxx4915</t>
  </si>
  <si>
    <t>2018/09/09</t>
  </si>
  <si>
    <t>19:29:43</t>
  </si>
  <si>
    <t>156xxxx1080</t>
  </si>
  <si>
    <t>2018/09/07</t>
  </si>
  <si>
    <t>18:37:00</t>
  </si>
  <si>
    <t>137xxxx2444</t>
  </si>
  <si>
    <t>2018/08/23</t>
  </si>
  <si>
    <t>11:38:04</t>
  </si>
  <si>
    <t>182xxxx9239</t>
  </si>
  <si>
    <t>2018/08/18</t>
  </si>
  <si>
    <t>17:10:08</t>
  </si>
  <si>
    <t>181xxxx1182</t>
  </si>
  <si>
    <t>2018/08/09</t>
  </si>
  <si>
    <t>12:08:20</t>
  </si>
  <si>
    <t>189xxxx0916</t>
  </si>
  <si>
    <t>12:08:09</t>
  </si>
  <si>
    <t>181xxxx7506</t>
  </si>
  <si>
    <t>17:38:41</t>
  </si>
  <si>
    <t>183xxxx8114</t>
  </si>
  <si>
    <t>15:42:16</t>
  </si>
  <si>
    <t>183xxxx2220</t>
  </si>
  <si>
    <t>15:42:02</t>
  </si>
  <si>
    <t>147xxxx9055</t>
  </si>
  <si>
    <t>2018/09/08</t>
  </si>
  <si>
    <t>17:26:20</t>
  </si>
  <si>
    <t>[预付][2018.03.27]埋线减肥全身减肥瘦体重[680.00元][14195299]</t>
  </si>
  <si>
    <t>184xxxx1425</t>
  </si>
  <si>
    <t>15:05:09</t>
  </si>
  <si>
    <t>15:04:56</t>
  </si>
  <si>
    <t>18:37:09</t>
  </si>
  <si>
    <t>138xxxx2070</t>
  </si>
  <si>
    <t>17:45:27</t>
  </si>
  <si>
    <t>176xxxx4128</t>
  </si>
  <si>
    <t>17:45:20</t>
  </si>
  <si>
    <t>17:45:10</t>
  </si>
  <si>
    <t>184xxxx3231</t>
  </si>
  <si>
    <t>17:44:56</t>
  </si>
  <si>
    <t>187xxxx0133</t>
  </si>
  <si>
    <t>17:44:42</t>
  </si>
  <si>
    <t>182xxxx1003</t>
  </si>
  <si>
    <t>2018/09/05</t>
  </si>
  <si>
    <t>20:04:20</t>
  </si>
  <si>
    <t>135xxxx1547</t>
  </si>
  <si>
    <t>2018/09/04</t>
  </si>
  <si>
    <t>16:52:04</t>
  </si>
  <si>
    <t>133xxxx2113</t>
  </si>
  <si>
    <t>16:51:55</t>
  </si>
  <si>
    <t>159xxxx9849</t>
  </si>
  <si>
    <t>2018/09/03</t>
  </si>
  <si>
    <t>19:18:08</t>
  </si>
  <si>
    <t>180xxxx2968</t>
  </si>
  <si>
    <t>17:26:59</t>
  </si>
  <si>
    <t>187xxxx4710</t>
  </si>
  <si>
    <t>15:30:01</t>
  </si>
  <si>
    <t>15:29:54</t>
  </si>
  <si>
    <t>135xxxx2508</t>
  </si>
  <si>
    <t>2018/09/02</t>
  </si>
  <si>
    <t>17:00:49</t>
  </si>
  <si>
    <t>17:00:37</t>
  </si>
  <si>
    <t>158xxxx8767</t>
  </si>
  <si>
    <t>15:07:51</t>
  </si>
  <si>
    <t>[预付][2018.03.30]减肥套餐超值减肥套餐6选3[68.00元][14191180]</t>
  </si>
  <si>
    <t>159xxxx5223</t>
  </si>
  <si>
    <t>15:07:43</t>
  </si>
  <si>
    <t>130xxxx9579</t>
  </si>
  <si>
    <t>2018/09/01</t>
  </si>
  <si>
    <t>19:13:44</t>
  </si>
  <si>
    <t>186xxxx1697</t>
  </si>
  <si>
    <t>16:49:40</t>
  </si>
  <si>
    <t>[预付][2018.06.28]上班族必备缓解肩颈僵硬肌肉疲劳[166.00元][14422048]</t>
  </si>
  <si>
    <t>186xxxx2077</t>
  </si>
  <si>
    <t>13:58:40</t>
  </si>
  <si>
    <t>13:58:26</t>
  </si>
  <si>
    <t>151xxxx8330</t>
  </si>
  <si>
    <t>11:13:38</t>
  </si>
  <si>
    <t>158xxxx7890</t>
  </si>
  <si>
    <t>2018/08/31</t>
  </si>
  <si>
    <t>19:30:04</t>
  </si>
  <si>
    <t>139xxxx3406</t>
  </si>
  <si>
    <t>19:29:45</t>
  </si>
  <si>
    <t>177xxxx7798</t>
  </si>
  <si>
    <t>17:40:46</t>
  </si>
  <si>
    <t>184xxxx7259</t>
  </si>
  <si>
    <t>16:10:03</t>
  </si>
  <si>
    <t>183xxxx5636</t>
  </si>
  <si>
    <t>16:09:41</t>
  </si>
  <si>
    <t>182xxxx4960</t>
  </si>
  <si>
    <t>2018/08/30</t>
  </si>
  <si>
    <t>19:35:24</t>
  </si>
  <si>
    <t>135xxxx1461</t>
  </si>
  <si>
    <t>19:35:16</t>
  </si>
  <si>
    <t>186xxxx3934</t>
  </si>
  <si>
    <t>10:01:46</t>
  </si>
  <si>
    <t>156xxxx7046</t>
  </si>
  <si>
    <t>2018/08/29</t>
  </si>
  <si>
    <t>18:33:34</t>
  </si>
  <si>
    <t>18:23:04</t>
  </si>
  <si>
    <t>185xxxx0521</t>
  </si>
  <si>
    <t>11:01:31</t>
  </si>
  <si>
    <t>156xxxx6774</t>
  </si>
  <si>
    <t>2018/08/28</t>
  </si>
  <si>
    <t>19:24:25</t>
  </si>
  <si>
    <t>183xxxx7876</t>
  </si>
  <si>
    <t>18:11:57</t>
  </si>
  <si>
    <t>186xxxx6969</t>
  </si>
  <si>
    <t>2018/08/27</t>
  </si>
  <si>
    <t>19:23:42</t>
  </si>
  <si>
    <t>176xxxx9094</t>
  </si>
  <si>
    <t>19:11:22</t>
  </si>
  <si>
    <t>184xxxx3835</t>
  </si>
  <si>
    <t>18:50:18</t>
  </si>
  <si>
    <t>158xxxx4550</t>
  </si>
  <si>
    <t>15:17:39</t>
  </si>
  <si>
    <t>187xxxx7162</t>
  </si>
  <si>
    <t>2018/08/26</t>
  </si>
  <si>
    <t>15:27:43</t>
  </si>
  <si>
    <t>159xxxx5026</t>
  </si>
  <si>
    <t>2018/08/25</t>
  </si>
  <si>
    <t>19:03:23</t>
  </si>
  <si>
    <t>135xxxx7525</t>
  </si>
  <si>
    <t>18:27:05</t>
  </si>
  <si>
    <t>181xxxx7584</t>
  </si>
  <si>
    <t>16:05:03</t>
  </si>
  <si>
    <t>15:32:19</t>
  </si>
  <si>
    <t>183xxxx1061</t>
  </si>
  <si>
    <t>2018/08/24</t>
  </si>
  <si>
    <t>11:48:30</t>
  </si>
  <si>
    <t>181xxxx8369</t>
  </si>
  <si>
    <t>11:12:45</t>
  </si>
  <si>
    <t>158xxxx4999</t>
  </si>
  <si>
    <t>2018/08/22</t>
  </si>
  <si>
    <t>16:43:52</t>
  </si>
  <si>
    <t>159xxxx8997</t>
  </si>
  <si>
    <t>2018/08/21</t>
  </si>
  <si>
    <t>18:13:55</t>
  </si>
  <si>
    <t>181xxxx0797</t>
  </si>
  <si>
    <t>16:33:57</t>
  </si>
  <si>
    <t>177xxxx5867</t>
  </si>
  <si>
    <t>16:33:34</t>
  </si>
  <si>
    <t>181xxxx9897</t>
  </si>
  <si>
    <t>13:53:37</t>
  </si>
  <si>
    <t>13:53:26</t>
  </si>
  <si>
    <t>182xxxx0013</t>
  </si>
  <si>
    <t>2018/08/20</t>
  </si>
  <si>
    <t>18:33:37</t>
  </si>
  <si>
    <t>187xxxx9917</t>
  </si>
  <si>
    <t>2018/08/19</t>
  </si>
  <si>
    <t>17:45:54</t>
  </si>
  <si>
    <t>185xxxx8319</t>
  </si>
  <si>
    <t>17:54:51</t>
  </si>
  <si>
    <t>157xxxx7518</t>
  </si>
  <si>
    <t>14:45:46</t>
  </si>
  <si>
    <t>181xxxx0612</t>
  </si>
  <si>
    <t>14:36:51</t>
  </si>
  <si>
    <t>[预付][2018.06.28]韩式半永久纹眉美瞳选二选一[680.00元][14415264]</t>
  </si>
  <si>
    <t>180xxxx3572</t>
  </si>
  <si>
    <t>10:24:54</t>
  </si>
  <si>
    <t>181xxxx3812</t>
  </si>
  <si>
    <t>10:24:43</t>
  </si>
  <si>
    <t>136xxxx7787</t>
  </si>
  <si>
    <t>2018/08/17</t>
  </si>
  <si>
    <t>14:31:29</t>
  </si>
  <si>
    <t>189xxxx7679</t>
  </si>
  <si>
    <t>11:31:02</t>
  </si>
  <si>
    <t>156xxxx0651</t>
  </si>
  <si>
    <t>2018/08/16</t>
  </si>
  <si>
    <t>16:39:04</t>
  </si>
  <si>
    <t>16:38:50</t>
  </si>
  <si>
    <t>187xxxx6925</t>
  </si>
  <si>
    <t>10:19:03</t>
  </si>
  <si>
    <t>2018/08/15</t>
  </si>
  <si>
    <t>12:42:07</t>
  </si>
  <si>
    <t>183xxxx7721</t>
  </si>
  <si>
    <t>2018/08/14</t>
  </si>
  <si>
    <t>17:32:06</t>
  </si>
  <si>
    <t>173xxxx1403</t>
  </si>
  <si>
    <t>12:32:07</t>
  </si>
  <si>
    <t>150xxxx7300</t>
  </si>
  <si>
    <t>2018/08/12</t>
  </si>
  <si>
    <t>16:54:19</t>
  </si>
  <si>
    <t>138xxxx7733</t>
  </si>
  <si>
    <t>15:30:37</t>
  </si>
  <si>
    <t>[预付][2018.03.27]双核白瓷提亮肤色收缩毛孔[598.00元][14193982]</t>
  </si>
  <si>
    <t>186xxxx8857</t>
  </si>
  <si>
    <t>15:13:08</t>
  </si>
  <si>
    <t>184xxxx6807</t>
  </si>
  <si>
    <t>14:54:30</t>
  </si>
  <si>
    <t>182xxxx2662</t>
  </si>
  <si>
    <t>12:25:35</t>
  </si>
  <si>
    <t>183xxxx9389</t>
  </si>
  <si>
    <t>2018/08/10</t>
  </si>
  <si>
    <t>12:43:58</t>
  </si>
  <si>
    <t>180xxxx3196</t>
  </si>
  <si>
    <t>11:34:09</t>
  </si>
  <si>
    <t>183xxxx4617</t>
  </si>
  <si>
    <t>10:08:56</t>
  </si>
  <si>
    <t>10:08:49</t>
  </si>
  <si>
    <t>158xxxx8672</t>
  </si>
  <si>
    <t>2018/08/06</t>
  </si>
  <si>
    <t>16:09:49</t>
  </si>
  <si>
    <t>185xxxx8133</t>
  </si>
  <si>
    <t>2018/08/05</t>
  </si>
  <si>
    <t>15:57:44</t>
  </si>
  <si>
    <t>177xxxx8881</t>
  </si>
  <si>
    <t>14:32:13</t>
  </si>
  <si>
    <t>14:29:05</t>
  </si>
  <si>
    <t>[预付][2018.04.08]伊婉C韩国进口打造完美小翘鼻[1200.00元][14195147]</t>
  </si>
  <si>
    <t>183xxxx0550</t>
  </si>
  <si>
    <t>2018/08/04</t>
  </si>
  <si>
    <t>18:33:02</t>
  </si>
  <si>
    <t>137xxxx0793</t>
  </si>
  <si>
    <t>18:32:50</t>
  </si>
  <si>
    <t>186xxxx3234</t>
  </si>
  <si>
    <t>17:35:48</t>
  </si>
  <si>
    <t>135xxxx3889</t>
  </si>
  <si>
    <t>15:59:44</t>
  </si>
  <si>
    <t>136xxxx4152</t>
  </si>
  <si>
    <t>13:07:36</t>
  </si>
  <si>
    <t>152xxxx2253</t>
  </si>
  <si>
    <t>10:23:50</t>
  </si>
  <si>
    <t>182xxxx6129</t>
  </si>
  <si>
    <t>2018/08/03</t>
  </si>
  <si>
    <t>19:00:22</t>
  </si>
  <si>
    <t>158xxxx7440</t>
  </si>
  <si>
    <t>17:15:34</t>
  </si>
  <si>
    <t>138xxxx1526</t>
  </si>
  <si>
    <t>11:19:44</t>
  </si>
  <si>
    <t>186xxxx9285</t>
  </si>
  <si>
    <t>11:11:50</t>
  </si>
  <si>
    <t>158xxxx0350</t>
  </si>
  <si>
    <t>2018/08/02</t>
  </si>
  <si>
    <t>13:46:31</t>
  </si>
  <si>
    <t>184xxxx9984</t>
  </si>
  <si>
    <t>2018/08/01</t>
  </si>
  <si>
    <t>10:59:51</t>
  </si>
  <si>
    <t>10:59:37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</si>
  <si>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</si>
  <si>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</si>
  <si>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</si>
  <si>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</si>
  <si>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</si>
  <si>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</si>
  <si>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</si>
  <si>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</si>
  <si>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</si>
  <si>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</si>
  <si>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</si>
  <si>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</si>
  <si>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</si>
  <si>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</si>
  <si>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</si>
  <si>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</si>
  <si>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</si>
  <si>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</si>
  <si>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</si>
  <si>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</si>
  <si>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</si>
  <si>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</si>
  <si>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</si>
  <si>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</si>
  <si>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</si>
  <si>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22:57:06</t>
  </si>
  <si>
    <t>成都</t>
  </si>
  <si>
    <t>{"效果":5,"环境":5,"服务":5}</t>
  </si>
  <si>
    <t>最近长了粉刺就预约了去体验。服务非常得好，医生也非常专业，下次一定会再去的。</t>
  </si>
  <si>
    <t>是</t>
  </si>
  <si>
    <t>2018-09-09 18:56:27</t>
  </si>
  <si>
    <t>22:52:38</t>
  </si>
  <si>
    <t>{"效果":4,"环境":5,"服务":5}</t>
  </si>
  <si>
    <t>突然想起就找了一家离家较近的，其实位置很好找，就是楼下的招牌不符合，差点错过了。去的时候没有几个人，前台的妹子很热情，填了资料马上就安排人。过程很快，第一次脱，有一点点刺痛。还会提醒之后的注意事项，比较贴心</t>
  </si>
  <si>
    <t>2018-08-31 17:25:11</t>
  </si>
  <si>
    <t>12:21:35</t>
  </si>
  <si>
    <t>到了以后走上来前台接待的服务态度特别好，环境各方面都不错看起来干净舒服\uD83C\uDF43，接待的帅哥服务态度超级好\uD83D\uDC49还有脱毛的小姐姐全程微笑服务，态度很好，超级有耐心，特别好[呲牙][呲牙]</t>
  </si>
  <si>
    <t>否</t>
  </si>
  <si>
    <t>00:25:59</t>
  </si>
  <si>
    <t>{"效果":4,"环境":4,"服务":4}</t>
  </si>
  <si>
    <t>体验项目：小气泡清洁 团购58 体验完感觉真的不错 黑头明显变少了 \n环境：在写字楼里 比较好找 环境干净舒适 \n服务：操作的医生很用心解释 还分享护肤经验</t>
  </si>
  <si>
    <t>12:22:04</t>
  </si>
  <si>
    <t>朋友在这里是长期客户，跟到过来体验下，在点评看了下口碑评价还不错就来了。\n环境：简单又比较高级，黑白灰那种，比较洋气，透明玻璃还是来挺不错的。\n服务：前台有个帅哥，很热情，来了之后就给水和水果，没有因为团购客人怠慢，这个还是比较欣赏的\n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</t>
  </si>
  <si>
    <t>13:08:59</t>
  </si>
  <si>
    <t>dpuser_01644432771</t>
  </si>
  <si>
    <t>朋友介绍来的，非常非常满意，环境优美，态度也好，最重要的是高美华院长医术精湛，效果满意极了！强烈推荐[愉快]</t>
  </si>
  <si>
    <t>2018-08-03 10:15:47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</si>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</sst>
</file>

<file path=xl/styles.xml><?xml version="1.0" encoding="utf-8"?>
<styleSheet xmlns="http://schemas.openxmlformats.org/spreadsheetml/2006/main">
  <numFmts count="6">
    <numFmt formatCode="0.0%" numFmtId="164"/>
    <numFmt formatCode="#,##0_);[Red]\(#,##0\)" numFmtId="165"/>
    <numFmt formatCode="#,##0_ " numFmtId="166"/>
    <numFmt formatCode="#,##0.0_);[Red]\(#,##0.0\)" numFmtId="167"/>
    <numFmt formatCode="0.0" numFmtId="168"/>
    <numFmt formatCode="0.00_);[Red]\(0.00\)" numFmtId="169"/>
  </numFmts>
  <fonts count="49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1"/>
    </font>
    <font>
      <name val="微软雅黑"/>
      <charset val="134"/>
      <family val="2"/>
      <b val="1"/>
      <color theme="1"/>
      <sz val="14"/>
    </font>
    <font>
      <name val="微软雅黑"/>
      <family val="2"/>
      <color theme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rgb="FF000000"/>
      <sz val="15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FF0000"/>
      <sz val="12"/>
    </font>
    <font>
      <name val="微软雅黑"/>
      <charset val="134"/>
      <family val="2"/>
      <b val="1"/>
      <color rgb="FF00B050"/>
      <sz val="10"/>
    </font>
    <font>
      <name val="微软雅黑"/>
      <charset val="134"/>
      <family val="2"/>
      <color rgb="FF00B050"/>
      <sz val="10"/>
    </font>
    <font>
      <name val="微软雅黑"/>
      <charset val="134"/>
      <family val="2"/>
      <color rgb="FF00B050"/>
      <sz val="11"/>
    </font>
    <font>
      <name val="微软雅黑"/>
      <charset val="134"/>
      <family val="2"/>
      <b val="1"/>
      <color rgb="FF00B050"/>
      <sz val="11"/>
    </font>
    <font>
      <name val="Arial"/>
      <family val="2"/>
      <sz val="10"/>
    </font>
    <font>
      <name val="微软雅黑"/>
      <charset val="134"/>
      <family val="2"/>
      <b val="1"/>
      <color rgb="FF000000"/>
      <sz val="12"/>
    </font>
    <font>
      <name val="宋体"/>
      <charset val="134"/>
      <family val="3"/>
      <color rgb="FF00B050"/>
      <sz val="11"/>
      <scheme val="minor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FF0000"/>
      <sz val="11"/>
    </font>
    <font>
      <name val="微软雅黑"/>
      <charset val="134"/>
      <family val="2"/>
      <color rgb="FFFF0000"/>
      <sz val="10"/>
    </font>
  </fonts>
  <fills count="19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applyAlignment="1" borderId="0" fillId="0" fontId="0" numFmtId="0">
      <alignment vertical="center"/>
    </xf>
    <xf applyAlignment="1" borderId="0" fillId="0" fontId="15" numFmtId="0">
      <alignment vertical="center"/>
    </xf>
    <xf applyAlignment="1" borderId="0" fillId="0" fontId="27" numFmtId="0">
      <alignment vertical="center"/>
    </xf>
    <xf applyAlignment="1" borderId="0" fillId="0" fontId="16" numFmtId="0">
      <alignment vertical="center"/>
    </xf>
    <xf applyAlignment="1" borderId="0" fillId="0" fontId="14" numFmtId="0">
      <alignment vertical="center" wrapText="1"/>
    </xf>
    <xf applyAlignment="1" borderId="0" fillId="0" fontId="17" numFmtId="0">
      <alignment vertical="center"/>
    </xf>
    <xf applyAlignment="1" borderId="0" fillId="0" fontId="18" numFmtId="0">
      <alignment vertical="center"/>
    </xf>
    <xf applyAlignment="1" borderId="0" fillId="0" fontId="22" numFmtId="0">
      <alignment vertical="center"/>
    </xf>
    <xf applyAlignment="1" borderId="0" fillId="0" fontId="22" numFmtId="0">
      <alignment vertical="center"/>
    </xf>
    <xf applyAlignment="1" borderId="0" fillId="0" fontId="22" numFmtId="0">
      <alignment vertical="center"/>
    </xf>
  </cellStyleXfs>
  <cellXfs count="278">
    <xf applyAlignment="1" borderId="0" fillId="0" fontId="0" numFmtId="0" pivotButton="0" quotePrefix="0" xfId="0">
      <alignment vertical="center"/>
    </xf>
    <xf applyAlignment="1" borderId="3" fillId="0" fontId="21" numFmtId="0" pivotButton="0" quotePrefix="0" xfId="0">
      <alignment horizontal="center" readingOrder="1" vertical="center" wrapText="1"/>
    </xf>
    <xf applyAlignment="1" borderId="3" fillId="0" fontId="28" numFmtId="0" pivotButton="0" quotePrefix="0" xfId="0">
      <alignment horizontal="center" vertical="center" wrapText="1"/>
    </xf>
    <xf applyAlignment="1" borderId="6" fillId="5" fontId="21" numFmtId="0" pivotButton="0" quotePrefix="0" xfId="0">
      <alignment horizontal="center" readingOrder="1" vertical="center" wrapText="1"/>
    </xf>
    <xf applyAlignment="1" borderId="3" fillId="5" fontId="25" numFmtId="0" pivotButton="0" quotePrefix="0" xfId="0">
      <alignment horizontal="center" readingOrder="1" vertical="center" wrapText="1"/>
    </xf>
    <xf applyAlignment="1" borderId="0" fillId="0" fontId="23" numFmtId="0" pivotButton="0" quotePrefix="0" xfId="0">
      <alignment vertical="center"/>
    </xf>
    <xf applyAlignment="1" borderId="0" fillId="0" fontId="23" numFmtId="14" pivotButton="0" quotePrefix="0" xfId="0">
      <alignment vertical="center"/>
    </xf>
    <xf applyAlignment="1" borderId="6" fillId="5" fontId="25" numFmtId="0" pivotButton="0" quotePrefix="0" xfId="0">
      <alignment horizontal="center" readingOrder="1" vertical="center" wrapText="1"/>
    </xf>
    <xf applyAlignment="1" borderId="2" fillId="3" fontId="30" numFmtId="0" pivotButton="0" quotePrefix="0" xfId="0">
      <alignment horizontal="center" readingOrder="1" vertical="center" wrapText="1"/>
    </xf>
    <xf applyAlignment="1" borderId="2" fillId="6" fontId="30" numFmtId="0" pivotButton="0" quotePrefix="0" xfId="0">
      <alignment horizontal="center" readingOrder="1" vertical="center" wrapText="1"/>
    </xf>
    <xf applyAlignment="1" borderId="3" fillId="0" fontId="28" numFmtId="9" pivotButton="0" quotePrefix="0" xfId="0">
      <alignment horizontal="center" vertical="center" wrapText="1"/>
    </xf>
    <xf applyAlignment="1" borderId="0" fillId="0" fontId="31" numFmtId="0" pivotButton="0" quotePrefix="0" xfId="0">
      <alignment vertical="center"/>
    </xf>
    <xf applyAlignment="1" borderId="0" fillId="4" fontId="20" numFmtId="0" pivotButton="0" quotePrefix="0" xfId="0">
      <alignment vertical="center"/>
    </xf>
    <xf applyAlignment="1" borderId="0" fillId="0" fontId="34" numFmtId="0" pivotButton="0" quotePrefix="0" xfId="0">
      <alignment vertical="center"/>
    </xf>
    <xf applyAlignment="1" borderId="0" fillId="4" fontId="34" numFmtId="0" pivotButton="0" quotePrefix="0" xfId="0">
      <alignment vertical="center"/>
    </xf>
    <xf applyAlignment="1" borderId="0" fillId="10" fontId="13" numFmtId="0" pivotButton="0" quotePrefix="0" xfId="0">
      <alignment horizontal="left" vertical="center"/>
    </xf>
    <xf applyAlignment="1" borderId="0" fillId="0" fontId="13" numFmtId="0" pivotButton="0" quotePrefix="0" xfId="0">
      <alignment horizontal="left" vertical="center"/>
    </xf>
    <xf applyAlignment="1" borderId="0" fillId="7" fontId="25" numFmtId="0" pivotButton="0" quotePrefix="0" xfId="0">
      <alignment horizontal="left" readingOrder="1" vertical="center" wrapText="1"/>
    </xf>
    <xf applyAlignment="1" borderId="0" fillId="11" fontId="13" numFmtId="0" pivotButton="0" quotePrefix="0" xfId="0">
      <alignment horizontal="left" vertical="center"/>
    </xf>
    <xf applyAlignment="1" borderId="0" fillId="12" fontId="13" numFmtId="0" pivotButton="0" quotePrefix="0" xfId="0">
      <alignment horizontal="left" vertical="center"/>
    </xf>
    <xf applyAlignment="1" borderId="0" fillId="0" fontId="28" numFmtId="0" pivotButton="0" quotePrefix="0" xfId="0">
      <alignment horizontal="left" vertical="center" wrapText="1"/>
    </xf>
    <xf applyAlignment="1" borderId="14" fillId="6" fontId="30" numFmtId="0" pivotButton="0" quotePrefix="0" xfId="0">
      <alignment horizontal="center" readingOrder="1" vertical="center" wrapText="1"/>
    </xf>
    <xf applyAlignment="1" borderId="0" fillId="0" fontId="36" numFmtId="0" pivotButton="0" quotePrefix="0" xfId="0">
      <alignment vertical="center"/>
    </xf>
    <xf applyAlignment="1" borderId="0" fillId="13" fontId="13" numFmtId="0" pivotButton="0" quotePrefix="0" xfId="0">
      <alignment vertical="center"/>
    </xf>
    <xf applyAlignment="1" borderId="0" fillId="0" fontId="32" numFmtId="0" pivotButton="0" quotePrefix="0" xfId="0">
      <alignment vertical="center"/>
    </xf>
    <xf applyAlignment="1" borderId="3" fillId="0" fontId="25" numFmtId="0" pivotButton="0" quotePrefix="0" xfId="0">
      <alignment horizontal="center" readingOrder="1" vertical="center" wrapText="1"/>
    </xf>
    <xf applyAlignment="1" borderId="0" fillId="14" fontId="13" numFmtId="0" pivotButton="0" quotePrefix="0" xfId="0">
      <alignment horizontal="left" vertical="center"/>
    </xf>
    <xf applyAlignment="1" borderId="3" fillId="0" fontId="37" numFmtId="0" pivotButton="0" quotePrefix="0" xfId="0">
      <alignment horizontal="center" readingOrder="1" vertical="center" wrapText="1"/>
    </xf>
    <xf applyAlignment="1" borderId="3" fillId="0" fontId="37" numFmtId="0" pivotButton="0" quotePrefix="0" xfId="0">
      <alignment horizontal="center" vertical="center" wrapText="1"/>
    </xf>
    <xf applyAlignment="1" borderId="3" fillId="0" fontId="37" numFmtId="9" pivotButton="0" quotePrefix="0" xfId="0">
      <alignment horizontal="center" vertical="center" wrapText="1"/>
    </xf>
    <xf applyAlignment="1" borderId="1" fillId="0" fontId="37" numFmtId="9" pivotButton="0" quotePrefix="0" xfId="0">
      <alignment horizontal="center" vertical="center" wrapText="1"/>
    </xf>
    <xf applyAlignment="1" borderId="0" fillId="15" fontId="13" numFmtId="0" pivotButton="0" quotePrefix="0" xfId="0">
      <alignment horizontal="left" vertical="center"/>
    </xf>
    <xf applyAlignment="1" borderId="7" fillId="9" fontId="34" numFmtId="14" pivotButton="0" quotePrefix="0" xfId="0">
      <alignment horizontal="center" vertical="center" wrapText="1"/>
    </xf>
    <xf applyAlignment="1" borderId="0" fillId="0" fontId="26" numFmtId="0" pivotButton="0" quotePrefix="0" xfId="0">
      <alignment horizontal="center" vertical="center" wrapText="1"/>
    </xf>
    <xf applyAlignment="1" borderId="0" fillId="0" fontId="12" numFmtId="14" pivotButton="0" quotePrefix="0" xfId="0">
      <alignment horizontal="center" vertical="center"/>
    </xf>
    <xf applyAlignment="1" borderId="0" fillId="0" fontId="24" numFmtId="14" pivotButton="0" quotePrefix="0" xfId="0">
      <alignment horizontal="center" vertical="center"/>
    </xf>
    <xf applyAlignment="1" borderId="0" fillId="2" fontId="26" numFmtId="14" pivotButton="0" quotePrefix="0" xfId="0">
      <alignment horizontal="center" vertical="center"/>
    </xf>
    <xf applyAlignment="1" borderId="0" fillId="2" fontId="24" numFmtId="0" pivotButton="0" quotePrefix="0" xfId="0">
      <alignment horizontal="center" vertical="center"/>
    </xf>
    <xf applyAlignment="1" borderId="0" fillId="0" fontId="24" numFmtId="21" pivotButton="0" quotePrefix="0" xfId="0">
      <alignment horizontal="center" vertical="center"/>
    </xf>
    <xf applyAlignment="1" borderId="0" fillId="7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center"/>
    </xf>
    <xf applyAlignment="1" borderId="0" fillId="0" fontId="11" numFmtId="0" pivotButton="0" quotePrefix="0" xfId="0">
      <alignment vertical="center"/>
    </xf>
    <xf applyAlignment="1" borderId="15" fillId="0" fontId="28" numFmtId="0" pivotButton="0" quotePrefix="0" xfId="0">
      <alignment horizontal="right" vertical="center" wrapText="1"/>
    </xf>
    <xf applyAlignment="1" borderId="1" fillId="16" fontId="30" numFmtId="0" pivotButton="0" quotePrefix="0" xfId="0">
      <alignment horizontal="center" readingOrder="1" vertical="center" wrapText="1"/>
    </xf>
    <xf applyAlignment="1" borderId="0" fillId="0" fontId="28" numFmtId="0" pivotButton="0" quotePrefix="0" xfId="0">
      <alignment horizontal="center" vertical="center" wrapText="1"/>
    </xf>
    <xf applyAlignment="1" borderId="0" fillId="0" fontId="28" numFmtId="0" pivotButton="0" quotePrefix="0" xfId="0">
      <alignment vertical="center" wrapText="1"/>
    </xf>
    <xf applyAlignment="1" borderId="20" fillId="6" fontId="30" numFmtId="0" pivotButton="0" quotePrefix="0" xfId="0">
      <alignment horizontal="center" readingOrder="1" vertical="center" wrapText="1"/>
    </xf>
    <xf applyAlignment="1" borderId="21" fillId="0" fontId="28" numFmtId="0" pivotButton="0" quotePrefix="0" xfId="0">
      <alignment horizontal="right" vertical="center" wrapText="1"/>
    </xf>
    <xf applyAlignment="1" borderId="22" fillId="0" fontId="28" numFmtId="9" pivotButton="0" quotePrefix="0" xfId="0">
      <alignment horizontal="center" vertical="center" wrapText="1"/>
    </xf>
    <xf applyAlignment="1" borderId="23" fillId="0" fontId="28" numFmtId="9" pivotButton="0" quotePrefix="0" xfId="0">
      <alignment horizontal="center" vertical="center" wrapText="1"/>
    </xf>
    <xf applyAlignment="1" borderId="22" fillId="0" fontId="28" numFmtId="0" pivotButton="0" quotePrefix="0" xfId="0">
      <alignment horizontal="center" vertical="center" wrapText="1"/>
    </xf>
    <xf applyAlignment="1" borderId="24" fillId="0" fontId="28" numFmtId="0" pivotButton="0" quotePrefix="0" xfId="0">
      <alignment horizontal="center" vertical="center" wrapText="1"/>
    </xf>
    <xf applyAlignment="1" borderId="25" fillId="0" fontId="28" numFmtId="9" pivotButton="0" quotePrefix="0" xfId="0">
      <alignment horizontal="center" vertical="center" wrapText="1"/>
    </xf>
    <xf applyAlignment="1" borderId="26" fillId="0" fontId="28" numFmtId="9" pivotButton="0" quotePrefix="0" xfId="0">
      <alignment horizontal="center" vertical="center" wrapText="1"/>
    </xf>
    <xf applyAlignment="1" borderId="1" fillId="5" fontId="25" numFmtId="0" pivotButton="0" quotePrefix="0" xfId="0">
      <alignment horizontal="center" readingOrder="1" vertical="center" wrapText="1"/>
    </xf>
    <xf applyAlignment="1" borderId="1" fillId="7" fontId="28" numFmtId="0" pivotButton="0" quotePrefix="0" xfId="0">
      <alignment horizontal="center" vertical="center" wrapText="1"/>
    </xf>
    <xf applyAlignment="1" borderId="1" fillId="7" fontId="28" numFmtId="9" pivotButton="0" quotePrefix="0" xfId="0">
      <alignment horizontal="center" vertical="center" wrapText="1"/>
    </xf>
    <xf applyAlignment="1" borderId="13" fillId="5" fontId="25" numFmtId="0" pivotButton="0" quotePrefix="0" xfId="0">
      <alignment horizontal="center" readingOrder="1" vertical="center" wrapText="1"/>
    </xf>
    <xf applyAlignment="1" borderId="0" fillId="0" fontId="39" numFmtId="0" pivotButton="0" quotePrefix="0" xfId="0">
      <alignment horizontal="center" vertical="center" wrapText="1"/>
    </xf>
    <xf applyAlignment="1" borderId="0" fillId="0" fontId="40" numFmtId="0" pivotButton="0" quotePrefix="0" xfId="0">
      <alignment horizontal="center"/>
    </xf>
    <xf applyAlignment="1" borderId="0" fillId="2" fontId="39" numFmtId="0" pivotButton="0" quotePrefix="0" xfId="0">
      <alignment horizontal="center" vertical="center"/>
    </xf>
    <xf applyAlignment="1" borderId="0" fillId="0" fontId="40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41" numFmtId="0" pivotButton="0" quotePrefix="0" xfId="0">
      <alignment horizontal="left" vertical="center"/>
    </xf>
    <xf applyAlignment="1" borderId="7" fillId="9" fontId="42" numFmtId="0" pivotButton="0" quotePrefix="0" xfId="0">
      <alignment horizontal="center" vertical="center" wrapText="1"/>
    </xf>
    <xf applyAlignment="1" borderId="0" fillId="0" fontId="41" numFmtId="0" pivotButton="0" quotePrefix="0" xfId="0">
      <alignment horizontal="center" vertical="center"/>
    </xf>
    <xf applyAlignment="1" borderId="7" fillId="0" fontId="4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/>
    </xf>
    <xf applyAlignment="1" borderId="0" fillId="0" fontId="0" numFmtId="14" pivotButton="0" quotePrefix="0" xfId="0">
      <alignment horizontal="left"/>
    </xf>
    <xf applyAlignment="1" borderId="0" fillId="0" fontId="0" numFmtId="20" pivotButton="0" quotePrefix="0" xfId="0">
      <alignment horizontal="left"/>
    </xf>
    <xf applyAlignment="1" borderId="0" fillId="0" fontId="41" numFmtId="0" pivotButton="0" quotePrefix="0" xfId="0">
      <alignment horizontal="center"/>
    </xf>
    <xf applyAlignment="1" borderId="0" fillId="0" fontId="9" numFmtId="0" pivotButton="0" quotePrefix="0" xfId="0">
      <alignment horizontal="left" vertical="center"/>
    </xf>
    <xf applyAlignment="1" borderId="0" fillId="0" fontId="43" numFmtId="14" pivotButton="0" quotePrefix="0" xfId="0">
      <alignment horizontal="left"/>
    </xf>
    <xf applyAlignment="1" borderId="0" fillId="0" fontId="43" numFmtId="20" pivotButton="0" quotePrefix="0" xfId="0">
      <alignment horizontal="left"/>
    </xf>
    <xf applyAlignment="1" borderId="0" fillId="0" fontId="43" numFmtId="0" pivotButton="0" quotePrefix="0" xfId="0">
      <alignment horizontal="left"/>
    </xf>
    <xf applyAlignment="1" borderId="1" fillId="0" fontId="28" numFmtId="9" pivotButton="0" quotePrefix="0" xfId="0">
      <alignment horizontal="center" vertical="center" wrapText="1"/>
    </xf>
    <xf applyAlignment="1" borderId="1" fillId="0" fontId="37" numFmtId="0" pivotButton="0" quotePrefix="0" xfId="0">
      <alignment horizontal="center" readingOrder="1" vertical="center" wrapText="1"/>
    </xf>
    <xf applyAlignment="1" borderId="1" fillId="0" fontId="25" numFmtId="0" pivotButton="0" quotePrefix="0" xfId="0">
      <alignment horizontal="center" readingOrder="1" vertical="center" wrapText="1"/>
    </xf>
    <xf applyAlignment="1" borderId="1" fillId="0" fontId="28" numFmtId="1" pivotButton="0" quotePrefix="0" xfId="0">
      <alignment horizontal="center" vertical="center" wrapText="1"/>
    </xf>
    <xf applyAlignment="1" borderId="16" fillId="0" fontId="25" numFmtId="0" pivotButton="0" quotePrefix="0" xfId="0">
      <alignment horizontal="center" readingOrder="1" vertical="center" wrapText="1"/>
    </xf>
    <xf applyAlignment="1" borderId="10" fillId="3" fontId="44" numFmtId="0" pivotButton="0" quotePrefix="0" xfId="0">
      <alignment horizontal="center" readingOrder="1" vertical="center" wrapText="1"/>
    </xf>
    <xf applyAlignment="1" borderId="11" fillId="3" fontId="44" numFmtId="0" pivotButton="0" quotePrefix="0" xfId="0">
      <alignment horizontal="center" readingOrder="1" vertical="center" wrapText="1"/>
    </xf>
    <xf applyAlignment="1" borderId="13" fillId="0" fontId="28" numFmtId="9" pivotButton="0" quotePrefix="0" xfId="0">
      <alignment horizontal="center" vertical="center" wrapText="1"/>
    </xf>
    <xf applyAlignment="1" borderId="10" fillId="3" fontId="33" numFmtId="0" pivotButton="0" quotePrefix="0" xfId="0">
      <alignment horizontal="center" readingOrder="1" vertical="center" wrapText="1"/>
    </xf>
    <xf applyAlignment="1" borderId="0" fillId="4" fontId="8" numFmtId="0" pivotButton="0" quotePrefix="0" xfId="0">
      <alignment vertical="center"/>
    </xf>
    <xf applyAlignment="1" borderId="7" fillId="9" fontId="34" numFmtId="0" pivotButton="0" quotePrefix="0" xfId="0">
      <alignment horizontal="center" vertical="center" wrapText="1"/>
    </xf>
    <xf applyAlignment="1" borderId="0" fillId="0" fontId="12" numFmtId="0" pivotButton="0" quotePrefix="0" xfId="0">
      <alignment horizontal="center" vertical="center"/>
    </xf>
    <xf applyAlignment="1" borderId="16" fillId="0" fontId="28" numFmtId="9" pivotButton="0" quotePrefix="0" xfId="0">
      <alignment horizontal="center" vertical="center" wrapText="1"/>
    </xf>
    <xf applyAlignment="1" borderId="17" fillId="0" fontId="28" numFmtId="0" pivotButton="0" quotePrefix="0" xfId="0">
      <alignment horizontal="center" vertical="center" wrapText="1"/>
    </xf>
    <xf applyAlignment="1" borderId="0" fillId="0" fontId="26" numFmtId="0" pivotButton="0" quotePrefix="0" xfId="0">
      <alignment horizontal="left" vertical="center" wrapText="1"/>
    </xf>
    <xf applyAlignment="1" borderId="1" fillId="0" fontId="20" numFmtId="0" pivotButton="0" quotePrefix="0" xfId="0">
      <alignment horizontal="center" vertical="center"/>
    </xf>
    <xf applyAlignment="1" borderId="13" fillId="0" fontId="20" numFmtId="0" pivotButton="0" quotePrefix="0" xfId="0">
      <alignment horizontal="center" vertical="center"/>
    </xf>
    <xf applyAlignment="1" borderId="12" fillId="0" fontId="20" numFmtId="0" pivotButton="0" quotePrefix="0" xfId="0">
      <alignment vertical="center"/>
    </xf>
    <xf borderId="0" fillId="0" fontId="0" numFmtId="14" pivotButton="0" quotePrefix="0" xfId="0"/>
    <xf applyAlignment="1" borderId="1" fillId="0" fontId="1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4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1" fillId="0" fontId="41" numFmtId="0" pivotButton="0" quotePrefix="0" xfId="0">
      <alignment horizontal="center" vertical="center"/>
    </xf>
    <xf applyAlignment="1" borderId="0" fillId="0" fontId="41" numFmtId="0" pivotButton="0" quotePrefix="0" xfId="0">
      <alignment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0" fillId="0" fontId="24" numFmtId="9" pivotButton="0" quotePrefix="0" xfId="0">
      <alignment vertical="center"/>
    </xf>
    <xf applyAlignment="1" borderId="13" fillId="0" fontId="4" numFmtId="0" pivotButton="0" quotePrefix="0" xfId="0">
      <alignment horizontal="center" vertical="center"/>
    </xf>
    <xf applyAlignment="1" borderId="0" fillId="4" fontId="4" numFmtId="0" pivotButton="0" quotePrefix="0" xfId="0">
      <alignment vertical="center"/>
    </xf>
    <xf applyAlignment="1" borderId="0" fillId="7" fontId="4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" fillId="4" fontId="4" numFmtId="0" pivotButton="0" quotePrefix="0" xfId="0">
      <alignment vertical="center"/>
    </xf>
    <xf applyAlignment="1" borderId="1" fillId="0" fontId="4" numFmtId="0" pivotButton="0" quotePrefix="0" xfId="0">
      <alignment vertical="center"/>
    </xf>
    <xf applyAlignment="1" borderId="9" fillId="8" fontId="4" numFmtId="0" pivotButton="0" quotePrefix="0" xfId="0">
      <alignment horizontal="left" vertical="center"/>
    </xf>
    <xf applyAlignment="1" borderId="11" fillId="8" fontId="4" numFmtId="0" pivotButton="0" quotePrefix="0" xfId="0">
      <alignment horizontal="left" vertical="center"/>
    </xf>
    <xf applyAlignment="1" borderId="12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applyAlignment="1" borderId="1" fillId="0" fontId="4" numFmtId="14" pivotButton="0" quotePrefix="0" xfId="0">
      <alignment horizontal="center" vertical="center"/>
    </xf>
    <xf applyAlignment="1" borderId="1" fillId="17" fontId="4" numFmtId="0" pivotButton="0" quotePrefix="0" xfId="0">
      <alignment horizontal="center"/>
    </xf>
    <xf applyAlignment="1" borderId="0" fillId="0" fontId="4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7" fontId="29" numFmtId="0" pivotButton="0" quotePrefix="0" xfId="0">
      <alignment horizontal="center" vertical="center" wrapText="1"/>
    </xf>
    <xf applyAlignment="1" borderId="1" fillId="7" fontId="29" numFmtId="9" pivotButton="0" quotePrefix="0" xfId="0">
      <alignment horizontal="center" vertical="center" wrapText="1"/>
    </xf>
    <xf applyAlignment="1" borderId="12" fillId="0" fontId="25" numFmtId="0" pivotButton="0" quotePrefix="0" xfId="0">
      <alignment horizontal="left" readingOrder="1" vertical="center" wrapText="1"/>
    </xf>
    <xf applyAlignment="1" borderId="16" fillId="0" fontId="0" numFmtId="0" pivotButton="0" quotePrefix="0" xfId="0">
      <alignment vertical="center"/>
    </xf>
    <xf applyAlignment="1" borderId="16" fillId="0" fontId="28" numFmtId="0" pivotButton="0" quotePrefix="0" xfId="0">
      <alignment horizontal="center" vertical="center" wrapText="1"/>
    </xf>
    <xf applyAlignment="1" borderId="16" fillId="0" fontId="20" numFmtId="0" pivotButton="0" quotePrefix="0" xfId="0">
      <alignment horizontal="center" vertical="center"/>
    </xf>
    <xf applyAlignment="1" borderId="4" fillId="5" fontId="25" numFmtId="0" pivotButton="0" quotePrefix="0" xfId="0">
      <alignment readingOrder="1" vertical="center" wrapText="1"/>
    </xf>
    <xf applyAlignment="1" borderId="5" fillId="5" fontId="25" numFmtId="0" pivotButton="0" quotePrefix="0" xfId="0">
      <alignment readingOrder="1" vertical="center" wrapText="1"/>
    </xf>
    <xf applyAlignment="1" borderId="1" fillId="0" fontId="28" numFmtId="0" pivotButton="0" quotePrefix="0" xfId="0">
      <alignment horizontal="center" vertical="center" wrapText="1"/>
    </xf>
    <xf applyAlignment="1" borderId="1" fillId="0" fontId="37" numFmtId="0" pivotButton="0" quotePrefix="0" xfId="0">
      <alignment horizontal="center" vertical="center" wrapText="1"/>
    </xf>
    <xf applyAlignment="1" borderId="13" fillId="0" fontId="37" numFmtId="0" pivotButton="0" quotePrefix="0" xfId="0">
      <alignment horizontal="center" vertical="center" wrapText="1"/>
    </xf>
    <xf applyAlignment="1" borderId="13" fillId="0" fontId="28" numFmtId="0" pivotButton="0" quotePrefix="0" xfId="0">
      <alignment horizontal="center" vertical="center" wrapText="1"/>
    </xf>
    <xf applyAlignment="1" borderId="15" fillId="0" fontId="20" numFmtId="0" pivotButton="0" quotePrefix="0" xfId="0">
      <alignment vertical="center"/>
    </xf>
    <xf applyAlignment="1" borderId="9" fillId="16" fontId="4" numFmtId="0" pivotButton="0" quotePrefix="0" xfId="0">
      <alignment vertical="center"/>
    </xf>
    <xf applyAlignment="1" borderId="0" fillId="0" fontId="46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7" numFmtId="0" pivotButton="0" quotePrefix="0" xfId="0">
      <alignment vertical="center"/>
    </xf>
    <xf applyAlignment="1" borderId="15" fillId="0" fontId="25" numFmtId="0" pivotButton="0" quotePrefix="0" xfId="0">
      <alignment horizontal="left" readingOrder="1" vertical="center" wrapText="1"/>
    </xf>
    <xf applyAlignment="1" borderId="1" fillId="0" fontId="29" numFmtId="9" pivotButton="0" quotePrefix="0" xfId="0">
      <alignment horizontal="center" vertical="center" wrapText="1"/>
    </xf>
    <xf applyAlignment="1" borderId="1" fillId="0" fontId="38" numFmtId="9" pivotButton="0" quotePrefix="0" xfId="0">
      <alignment horizontal="center" vertical="center" wrapText="1"/>
    </xf>
    <xf applyAlignment="1" borderId="9" fillId="3" fontId="21" numFmtId="0" pivotButton="0" quotePrefix="0" xfId="0">
      <alignment horizontal="center" readingOrder="1" vertical="center" wrapText="1"/>
    </xf>
    <xf applyAlignment="1" borderId="10" fillId="3" fontId="25" numFmtId="0" pivotButton="0" quotePrefix="0" xfId="0">
      <alignment horizontal="center" readingOrder="1" vertical="center" wrapText="1"/>
    </xf>
    <xf applyAlignment="1" borderId="11" fillId="3" fontId="25" numFmtId="0" pivotButton="0" quotePrefix="0" xfId="0">
      <alignment horizontal="center" readingOrder="1" vertical="center" wrapText="1"/>
    </xf>
    <xf applyAlignment="1" borderId="12" fillId="3" fontId="21" numFmtId="0" pivotButton="0" quotePrefix="0" xfId="0">
      <alignment horizontal="center" readingOrder="1" vertical="center" wrapText="1"/>
    </xf>
    <xf applyAlignment="1" borderId="12" fillId="7" fontId="21" numFmtId="0" pivotButton="0" quotePrefix="0" xfId="0">
      <alignment horizontal="center" readingOrder="1" vertical="center" wrapText="1"/>
    </xf>
    <xf applyAlignment="1" borderId="15" fillId="7" fontId="21" numFmtId="0" pivotButton="0" quotePrefix="0" xfId="0">
      <alignment horizontal="center" readingOrder="1" vertical="center" wrapText="1"/>
    </xf>
    <xf applyAlignment="1" borderId="16" fillId="0" fontId="29" numFmtId="9" pivotButton="0" quotePrefix="0" xfId="0">
      <alignment horizontal="center" vertical="center" wrapText="1"/>
    </xf>
    <xf borderId="0" fillId="0" fontId="0" numFmtId="3" pivotButton="0" quotePrefix="0" xfId="0"/>
    <xf applyAlignment="1" borderId="13" fillId="0" fontId="2" numFmtId="0" pivotButton="0" quotePrefix="0" xfId="0">
      <alignment horizontal="center" vertical="center"/>
    </xf>
    <xf applyAlignment="1" borderId="17" fillId="0" fontId="2" numFmtId="49" pivotButton="0" quotePrefix="0" xfId="0">
      <alignment horizontal="center" vertical="center"/>
    </xf>
    <xf applyAlignment="1" borderId="0" fillId="0" fontId="24" numFmtId="0" pivotButton="0" quotePrefix="0" xfId="0">
      <alignment horizontal="left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0" pivotButton="0" quotePrefix="0" xfId="0">
      <alignment horizontal="left"/>
    </xf>
    <xf borderId="0" fillId="0" fontId="24" numFmtId="14" pivotButton="0" quotePrefix="0" xfId="0"/>
    <xf borderId="0" fillId="0" fontId="24" numFmtId="21" pivotButton="0" quotePrefix="0" xfId="0"/>
    <xf applyAlignment="1" borderId="0" fillId="0" fontId="24" numFmtId="0" pivotButton="0" quotePrefix="0" xfId="0">
      <alignment horizontal="center"/>
    </xf>
    <xf applyAlignment="1" borderId="0" fillId="0" fontId="24" numFmtId="14" pivotButton="0" quotePrefix="0" xfId="0">
      <alignment horizontal="center"/>
    </xf>
    <xf applyAlignment="1" borderId="0" fillId="0" fontId="24" numFmtId="21" pivotButton="0" quotePrefix="0" xfId="0">
      <alignment horizontal="center"/>
    </xf>
    <xf borderId="0" fillId="0" fontId="24" numFmtId="0" pivotButton="0" quotePrefix="0" xfId="0"/>
    <xf applyAlignment="1" borderId="0" fillId="4" fontId="24" numFmtId="0" pivotButton="0" quotePrefix="0" xfId="0">
      <alignment vertical="center"/>
    </xf>
    <xf applyAlignment="1" borderId="0" fillId="0" fontId="40" numFmtId="0" pivotButton="0" quotePrefix="0" xfId="0">
      <alignment horizontal="center" vertical="center"/>
    </xf>
    <xf applyAlignment="1" borderId="0" fillId="0" fontId="48" numFmtId="0" pivotButton="0" quotePrefix="0" xfId="0">
      <alignment vertical="center"/>
    </xf>
    <xf applyAlignment="1" borderId="1" fillId="18" fontId="25" numFmtId="0" pivotButton="0" quotePrefix="0" xfId="0">
      <alignment horizontal="center" readingOrder="1" vertical="center" wrapText="1"/>
    </xf>
    <xf applyAlignment="1" borderId="1" fillId="18" fontId="28" numFmtId="9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1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1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2" pivotButton="0" quotePrefix="0" xfId="0">
      <alignment vertical="center"/>
    </xf>
    <xf applyAlignment="1" borderId="12" fillId="5" fontId="25" numFmtId="0" pivotButton="0" quotePrefix="0" xfId="0">
      <alignment horizontal="center" readingOrder="1" vertical="center" wrapText="1"/>
    </xf>
    <xf applyAlignment="1" borderId="11" fillId="5" fontId="21" numFmtId="0" pivotButton="0" quotePrefix="0" xfId="0">
      <alignment horizontal="center" readingOrder="1" vertical="center" wrapText="1"/>
    </xf>
    <xf applyAlignment="1" borderId="27" fillId="2" fontId="41" numFmtId="0" pivotButton="0" quotePrefix="0" xfId="0">
      <alignment horizontal="center" vertical="center"/>
    </xf>
    <xf applyAlignment="1" borderId="27" fillId="2" fontId="6" numFmtId="0" pivotButton="0" quotePrefix="0" xfId="0">
      <alignment horizontal="left" vertical="center"/>
    </xf>
    <xf applyAlignment="1" borderId="0" fillId="0" fontId="1" numFmtId="0" pivotButton="0" quotePrefix="0" xfId="0">
      <alignment horizontal="center"/>
    </xf>
    <xf applyAlignment="1" borderId="0" fillId="0" fontId="24" numFmtId="0" pivotButton="0" quotePrefix="0" xfId="0">
      <alignment vertical="center"/>
    </xf>
    <xf applyAlignment="1" borderId="0" fillId="0" fontId="20" numFmtId="0" pivotButton="0" quotePrefix="0" xfId="0">
      <alignment vertical="center"/>
    </xf>
    <xf applyAlignment="1" borderId="0" fillId="0" fontId="20" numFmtId="0" pivotButton="0" quotePrefix="0" xfId="0">
      <alignment horizontal="center" vertical="center"/>
    </xf>
    <xf borderId="0" fillId="0" fontId="0" numFmtId="0" pivotButton="0" quotePrefix="0" xfId="0"/>
    <xf applyAlignment="1" borderId="10" fillId="5" fontId="21" numFmtId="0" pivotButton="0" quotePrefix="0" xfId="0">
      <alignment horizontal="center" readingOrder="1" vertical="center" wrapText="1"/>
    </xf>
    <xf applyAlignment="1" borderId="0" fillId="0" fontId="13" numFmtId="0" pivotButton="0" quotePrefix="0" xfId="0">
      <alignment vertical="center"/>
    </xf>
    <xf applyAlignment="1" borderId="10" fillId="16" fontId="30" numFmtId="0" pivotButton="0" quotePrefix="0" xfId="0">
      <alignment horizontal="center" readingOrder="1" vertical="center" wrapText="1"/>
    </xf>
    <xf applyAlignment="1" borderId="0" fillId="0" fontId="34" numFmtId="164" pivotButton="0" quotePrefix="0" xfId="0">
      <alignment horizontal="left" vertical="center"/>
    </xf>
    <xf applyAlignment="1" borderId="1" fillId="0" fontId="28" numFmtId="165" pivotButton="0" quotePrefix="0" xfId="0">
      <alignment horizontal="center" vertical="center" wrapText="1"/>
    </xf>
    <xf applyAlignment="1" borderId="1" fillId="0" fontId="28" numFmtId="166" pivotButton="0" quotePrefix="0" xfId="0">
      <alignment horizontal="center" vertical="center" wrapText="1"/>
    </xf>
    <xf applyAlignment="1" borderId="13" fillId="0" fontId="28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0" fontId="37" numFmtId="165" pivotButton="0" quotePrefix="0" xfId="0">
      <alignment horizontal="center" vertical="center" wrapText="1"/>
    </xf>
    <xf applyAlignment="1" borderId="1" fillId="18" fontId="28" numFmtId="164" pivotButton="0" quotePrefix="0" xfId="0">
      <alignment horizontal="center" vertical="center" wrapText="1"/>
    </xf>
    <xf applyAlignment="1" borderId="1" fillId="18" fontId="28" numFmtId="166" pivotButton="0" quotePrefix="0" xfId="0">
      <alignment horizontal="center" vertical="center" wrapText="1"/>
    </xf>
    <xf applyAlignment="1" borderId="13" fillId="18" fontId="28" numFmtId="166" pivotButton="0" quotePrefix="0" xfId="0">
      <alignment horizontal="center" vertical="center" wrapText="1"/>
    </xf>
    <xf applyAlignment="1" borderId="16" fillId="0" fontId="28" numFmtId="165" pivotButton="0" quotePrefix="0" xfId="0">
      <alignment horizontal="center" vertical="center" wrapText="1"/>
    </xf>
    <xf applyAlignment="1" borderId="16" fillId="0" fontId="28" numFmtId="166" pivotButton="0" quotePrefix="0" xfId="0">
      <alignment horizontal="center" vertical="center" wrapText="1"/>
    </xf>
    <xf applyAlignment="1" borderId="17" fillId="0" fontId="28" numFmtId="166" pivotButton="0" quotePrefix="0" xfId="0">
      <alignment horizontal="center" vertical="center" wrapText="1"/>
    </xf>
    <xf applyAlignment="1" borderId="3" fillId="0" fontId="28" numFmtId="164" pivotButton="0" quotePrefix="0" xfId="0">
      <alignment horizontal="center" vertical="center" wrapText="1"/>
    </xf>
    <xf applyAlignment="1" borderId="1" fillId="7" fontId="28" numFmtId="166" pivotButton="0" quotePrefix="0" xfId="0">
      <alignment horizontal="center" vertical="center" wrapText="1"/>
    </xf>
    <xf applyAlignment="1" borderId="13" fillId="7" fontId="28" numFmtId="166" pivotButton="0" quotePrefix="0" xfId="0">
      <alignment horizontal="center" vertical="center" wrapText="1"/>
    </xf>
    <xf applyAlignment="1" borderId="1" fillId="0" fontId="7" numFmtId="166" pivotButton="0" quotePrefix="0" xfId="0">
      <alignment horizontal="center" vertical="center"/>
    </xf>
    <xf applyAlignment="1" borderId="13" fillId="0" fontId="7" numFmtId="166" pivotButton="0" quotePrefix="0" xfId="0">
      <alignment horizontal="center" vertical="center"/>
    </xf>
    <xf applyAlignment="1" borderId="1" fillId="7" fontId="29" numFmtId="166" pivotButton="0" quotePrefix="0" xfId="0">
      <alignment horizontal="center" vertical="center" wrapText="1"/>
    </xf>
    <xf applyAlignment="1" borderId="13" fillId="7" fontId="29" numFmtId="166" pivotButton="0" quotePrefix="0" xfId="0">
      <alignment horizontal="center" vertical="center" wrapText="1"/>
    </xf>
    <xf applyAlignment="1" borderId="1" fillId="0" fontId="29" numFmtId="165" pivotButton="0" quotePrefix="0" xfId="0">
      <alignment horizontal="center" vertical="center" wrapText="1"/>
    </xf>
    <xf applyAlignment="1" borderId="13" fillId="0" fontId="29" numFmtId="165" pivotButton="0" quotePrefix="0" xfId="0">
      <alignment horizontal="center" vertical="center" wrapText="1"/>
    </xf>
    <xf applyAlignment="1" borderId="1" fillId="0" fontId="29" numFmtId="167" pivotButton="0" quotePrefix="0" xfId="0">
      <alignment horizontal="center" vertical="center" wrapText="1"/>
    </xf>
    <xf applyAlignment="1" borderId="13" fillId="0" fontId="29" numFmtId="167" pivotButton="0" quotePrefix="0" xfId="0">
      <alignment horizontal="center" vertical="center" wrapText="1"/>
    </xf>
    <xf applyAlignment="1" borderId="1" fillId="0" fontId="29" numFmtId="164" pivotButton="0" quotePrefix="0" xfId="0">
      <alignment horizontal="center" vertical="center" wrapText="1"/>
    </xf>
    <xf applyAlignment="1" borderId="13" fillId="0" fontId="29" numFmtId="164" pivotButton="0" quotePrefix="0" xfId="0">
      <alignment horizontal="center" vertical="center" wrapText="1"/>
    </xf>
    <xf applyAlignment="1" borderId="1" fillId="0" fontId="38" numFmtId="165" pivotButton="0" quotePrefix="0" xfId="0">
      <alignment horizontal="center" vertical="center" wrapText="1"/>
    </xf>
    <xf applyAlignment="1" borderId="13" fillId="0" fontId="38" numFmtId="165" pivotButton="0" quotePrefix="0" xfId="0">
      <alignment horizontal="center" vertical="center" wrapText="1"/>
    </xf>
    <xf applyAlignment="1" borderId="16" fillId="0" fontId="29" numFmtId="167" pivotButton="0" quotePrefix="0" xfId="0">
      <alignment horizontal="center" vertical="center" wrapText="1"/>
    </xf>
    <xf applyAlignment="1" borderId="17" fillId="0" fontId="29" numFmtId="167" pivotButton="0" quotePrefix="0" xfId="0">
      <alignment horizontal="center" vertical="center" wrapText="1"/>
    </xf>
    <xf applyAlignment="1" borderId="22" fillId="0" fontId="28" numFmtId="168" pivotButton="0" quotePrefix="0" xfId="0">
      <alignment horizontal="center" vertical="center" wrapText="1"/>
    </xf>
    <xf applyAlignment="1" borderId="0" fillId="0" fontId="1" numFmtId="166" pivotButton="0" quotePrefix="0" xfId="0">
      <alignment horizontal="center" vertical="center"/>
    </xf>
    <xf applyAlignment="1" borderId="0" fillId="0" fontId="1" numFmtId="168" pivotButton="0" quotePrefix="0" xfId="0">
      <alignment horizontal="center" vertical="center"/>
    </xf>
    <xf applyAlignment="1" borderId="0" fillId="7" fontId="25" numFmtId="169" pivotButton="0" quotePrefix="0" xfId="0">
      <alignment horizontal="left" readingOrder="1" vertical="center" wrapText="1"/>
    </xf>
    <xf applyAlignment="1" borderId="0" fillId="0" fontId="13" numFmtId="168" pivotButton="0" quotePrefix="0" xfId="0">
      <alignment horizontal="left" vertical="center"/>
    </xf>
    <xf applyAlignment="1" borderId="0" fillId="15" fontId="28" numFmtId="165" pivotButton="0" quotePrefix="0" xfId="0">
      <alignment horizontal="left" vertical="center" wrapText="1"/>
    </xf>
    <xf applyAlignment="1" borderId="8" fillId="0" fontId="24" numFmtId="0" pivotButton="0" quotePrefix="0" xfId="0">
      <alignment horizontal="left" vertical="top" wrapText="1"/>
    </xf>
    <xf applyAlignment="1" borderId="0" fillId="0" fontId="24" numFmtId="0" pivotButton="0" quotePrefix="0" xfId="0">
      <alignment vertical="center"/>
    </xf>
    <xf applyAlignment="1" borderId="9" fillId="3" fontId="35" numFmtId="0" pivotButton="0" quotePrefix="0" xfId="0">
      <alignment horizontal="center" readingOrder="1" vertical="center" wrapText="1"/>
    </xf>
    <xf applyAlignment="1" borderId="12" fillId="5" fontId="33" numFmtId="0" pivotButton="0" quotePrefix="0" xfId="0">
      <alignment horizontal="center" readingOrder="1" vertical="center" wrapText="1"/>
    </xf>
    <xf applyAlignment="1" borderId="4" fillId="5" fontId="21" numFmtId="0" pivotButton="0" quotePrefix="0" xfId="0">
      <alignment horizontal="center" readingOrder="1" vertical="center" wrapText="1"/>
    </xf>
    <xf applyAlignment="1" borderId="0" fillId="0" fontId="20" numFmtId="0" pivotButton="0" quotePrefix="0" xfId="0">
      <alignment vertical="center"/>
    </xf>
    <xf applyAlignment="1" borderId="4" fillId="5" fontId="25" numFmtId="0" pivotButton="0" quotePrefix="0" xfId="0">
      <alignment horizontal="center" readingOrder="1" vertical="center" wrapText="1"/>
    </xf>
    <xf applyAlignment="1" borderId="0" fillId="0" fontId="3" numFmtId="0" pivotButton="0" quotePrefix="0" xfId="0">
      <alignment horizontal="left" vertical="center" wrapText="1"/>
    </xf>
    <xf applyAlignment="1" borderId="9" fillId="5" fontId="25" numFmtId="0" pivotButton="0" quotePrefix="0" xfId="0">
      <alignment horizontal="center" readingOrder="1" vertical="center" wrapText="1"/>
    </xf>
    <xf applyAlignment="1" borderId="10" fillId="5" fontId="25" numFmtId="0" pivotButton="0" quotePrefix="0" xfId="0">
      <alignment horizontal="center" readingOrder="1" vertical="center" wrapText="1"/>
    </xf>
    <xf applyAlignment="1" borderId="0" fillId="0" fontId="20" numFmtId="0" pivotButton="0" quotePrefix="0" xfId="0">
      <alignment horizontal="center" vertical="center"/>
    </xf>
    <xf applyAlignment="1" borderId="9" fillId="5" fontId="21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10" fillId="5" fontId="21" numFmtId="0" pivotButton="0" quotePrefix="0" xfId="0">
      <alignment horizontal="center" readingOrder="1" vertical="center" wrapText="1"/>
    </xf>
    <xf applyAlignment="1" borderId="0" fillId="0" fontId="25" numFmtId="0" pivotButton="0" quotePrefix="0" xfId="0">
      <alignment horizontal="left" readingOrder="1" vertical="center" wrapText="1"/>
    </xf>
    <xf applyAlignment="1" borderId="18" fillId="6" fontId="30" numFmtId="0" pivotButton="0" quotePrefix="0" xfId="0">
      <alignment horizontal="center" readingOrder="1" vertical="center" wrapText="1"/>
    </xf>
    <xf applyAlignment="1" borderId="0" fillId="0" fontId="13" numFmtId="0" pivotButton="0" quotePrefix="0" xfId="0">
      <alignment vertical="center"/>
    </xf>
    <xf applyAlignment="1" borderId="18" fillId="3" fontId="30" numFmtId="0" pivotButton="0" quotePrefix="0" xfId="0">
      <alignment horizontal="center" readingOrder="1" vertical="center" wrapText="1"/>
    </xf>
    <xf applyAlignment="1" borderId="19" fillId="3" fontId="30" numFmtId="0" pivotButton="0" quotePrefix="0" xfId="0">
      <alignment horizontal="center" readingOrder="1" vertical="center" wrapText="1"/>
    </xf>
    <xf applyAlignment="1" borderId="19" fillId="6" fontId="30" numFmtId="0" pivotButton="0" quotePrefix="0" xfId="0">
      <alignment horizontal="center" readingOrder="1" vertical="center" wrapText="1"/>
    </xf>
    <xf applyAlignment="1" borderId="9" fillId="16" fontId="30" numFmtId="0" pivotButton="0" quotePrefix="0" xfId="0">
      <alignment horizontal="center" readingOrder="1" vertical="center" wrapText="1"/>
    </xf>
    <xf applyAlignment="1" borderId="10" fillId="16" fontId="30" numFmtId="0" pivotButton="0" quotePrefix="0" xfId="0">
      <alignment horizontal="center" readingOrder="1" vertical="center" wrapText="1"/>
    </xf>
    <xf applyAlignment="1" borderId="0" fillId="0" fontId="34" numFmtId="164" pivotButton="0" quotePrefix="0" xfId="0">
      <alignment horizontal="left" vertical="center"/>
    </xf>
    <xf applyAlignment="1" borderId="1" fillId="0" fontId="28" numFmtId="165" pivotButton="0" quotePrefix="0" xfId="0">
      <alignment horizontal="center" vertical="center" wrapText="1"/>
    </xf>
    <xf applyAlignment="1" borderId="1" fillId="0" fontId="28" numFmtId="166" pivotButton="0" quotePrefix="0" xfId="0">
      <alignment horizontal="center" vertical="center" wrapText="1"/>
    </xf>
    <xf applyAlignment="1" borderId="13" fillId="0" fontId="28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0" fontId="37" numFmtId="165" pivotButton="0" quotePrefix="0" xfId="0">
      <alignment horizontal="center" vertical="center" wrapText="1"/>
    </xf>
    <xf applyAlignment="1" borderId="1" fillId="18" fontId="28" numFmtId="164" pivotButton="0" quotePrefix="0" xfId="0">
      <alignment horizontal="center" vertical="center" wrapText="1"/>
    </xf>
    <xf applyAlignment="1" borderId="1" fillId="18" fontId="28" numFmtId="166" pivotButton="0" quotePrefix="0" xfId="0">
      <alignment horizontal="center" vertical="center" wrapText="1"/>
    </xf>
    <xf applyAlignment="1" borderId="13" fillId="18" fontId="28" numFmtId="166" pivotButton="0" quotePrefix="0" xfId="0">
      <alignment horizontal="center" vertical="center" wrapText="1"/>
    </xf>
    <xf applyAlignment="1" borderId="16" fillId="0" fontId="28" numFmtId="165" pivotButton="0" quotePrefix="0" xfId="0">
      <alignment horizontal="center" vertical="center" wrapText="1"/>
    </xf>
    <xf applyAlignment="1" borderId="16" fillId="0" fontId="28" numFmtId="166" pivotButton="0" quotePrefix="0" xfId="0">
      <alignment horizontal="center" vertical="center" wrapText="1"/>
    </xf>
    <xf applyAlignment="1" borderId="17" fillId="0" fontId="28" numFmtId="166" pivotButton="0" quotePrefix="0" xfId="0">
      <alignment horizontal="center" vertical="center" wrapText="1"/>
    </xf>
    <xf applyAlignment="1" borderId="3" fillId="0" fontId="28" numFmtId="164" pivotButton="0" quotePrefix="0" xfId="0">
      <alignment horizontal="center" vertical="center" wrapText="1"/>
    </xf>
    <xf applyAlignment="1" borderId="1" fillId="7" fontId="28" numFmtId="166" pivotButton="0" quotePrefix="0" xfId="0">
      <alignment horizontal="center" vertical="center" wrapText="1"/>
    </xf>
    <xf applyAlignment="1" borderId="13" fillId="7" fontId="28" numFmtId="166" pivotButton="0" quotePrefix="0" xfId="0">
      <alignment horizontal="center" vertical="center" wrapText="1"/>
    </xf>
    <xf applyAlignment="1" borderId="1" fillId="0" fontId="7" numFmtId="166" pivotButton="0" quotePrefix="0" xfId="0">
      <alignment horizontal="center" vertical="center"/>
    </xf>
    <xf applyAlignment="1" borderId="13" fillId="0" fontId="7" numFmtId="166" pivotButton="0" quotePrefix="0" xfId="0">
      <alignment horizontal="center" vertical="center"/>
    </xf>
    <xf applyAlignment="1" borderId="1" fillId="7" fontId="29" numFmtId="166" pivotButton="0" quotePrefix="0" xfId="0">
      <alignment horizontal="center" vertical="center" wrapText="1"/>
    </xf>
    <xf applyAlignment="1" borderId="13" fillId="7" fontId="29" numFmtId="166" pivotButton="0" quotePrefix="0" xfId="0">
      <alignment horizontal="center" vertical="center" wrapText="1"/>
    </xf>
    <xf applyAlignment="1" borderId="1" fillId="0" fontId="29" numFmtId="165" pivotButton="0" quotePrefix="0" xfId="0">
      <alignment horizontal="center" vertical="center" wrapText="1"/>
    </xf>
    <xf applyAlignment="1" borderId="13" fillId="0" fontId="29" numFmtId="165" pivotButton="0" quotePrefix="0" xfId="0">
      <alignment horizontal="center" vertical="center" wrapText="1"/>
    </xf>
    <xf applyAlignment="1" borderId="1" fillId="0" fontId="29" numFmtId="167" pivotButton="0" quotePrefix="0" xfId="0">
      <alignment horizontal="center" vertical="center" wrapText="1"/>
    </xf>
    <xf applyAlignment="1" borderId="13" fillId="0" fontId="29" numFmtId="167" pivotButton="0" quotePrefix="0" xfId="0">
      <alignment horizontal="center" vertical="center" wrapText="1"/>
    </xf>
    <xf applyAlignment="1" borderId="1" fillId="0" fontId="29" numFmtId="164" pivotButton="0" quotePrefix="0" xfId="0">
      <alignment horizontal="center" vertical="center" wrapText="1"/>
    </xf>
    <xf applyAlignment="1" borderId="13" fillId="0" fontId="29" numFmtId="164" pivotButton="0" quotePrefix="0" xfId="0">
      <alignment horizontal="center" vertical="center" wrapText="1"/>
    </xf>
    <xf applyAlignment="1" borderId="1" fillId="0" fontId="38" numFmtId="165" pivotButton="0" quotePrefix="0" xfId="0">
      <alignment horizontal="center" vertical="center" wrapText="1"/>
    </xf>
    <xf applyAlignment="1" borderId="13" fillId="0" fontId="38" numFmtId="165" pivotButton="0" quotePrefix="0" xfId="0">
      <alignment horizontal="center" vertical="center" wrapText="1"/>
    </xf>
    <xf applyAlignment="1" borderId="16" fillId="0" fontId="29" numFmtId="167" pivotButton="0" quotePrefix="0" xfId="0">
      <alignment horizontal="center" vertical="center" wrapText="1"/>
    </xf>
    <xf applyAlignment="1" borderId="17" fillId="0" fontId="29" numFmtId="167" pivotButton="0" quotePrefix="0" xfId="0">
      <alignment horizontal="center" vertical="center" wrapText="1"/>
    </xf>
    <xf applyAlignment="1" borderId="22" fillId="0" fontId="28" numFmtId="168" pivotButton="0" quotePrefix="0" xfId="0">
      <alignment horizontal="center" vertical="center" wrapText="1"/>
    </xf>
    <xf applyAlignment="1" borderId="0" fillId="0" fontId="1" numFmtId="166" pivotButton="0" quotePrefix="0" xfId="0">
      <alignment horizontal="center" vertical="center"/>
    </xf>
    <xf applyAlignment="1" borderId="0" fillId="0" fontId="1" numFmtId="168" pivotButton="0" quotePrefix="0" xfId="0">
      <alignment horizontal="center" vertical="center"/>
    </xf>
    <xf applyAlignment="1" borderId="0" fillId="7" fontId="25" numFmtId="169" pivotButton="0" quotePrefix="0" xfId="0">
      <alignment horizontal="left" readingOrder="1" vertical="center" wrapText="1"/>
    </xf>
    <xf applyAlignment="1" borderId="0" fillId="0" fontId="13" numFmtId="168" pivotButton="0" quotePrefix="0" xfId="0">
      <alignment horizontal="left" vertical="center"/>
    </xf>
    <xf applyAlignment="1" borderId="0" fillId="15" fontId="28" numFmtId="165" pivotButton="0" quotePrefix="0" xfId="0">
      <alignment horizontal="left" vertical="center" wrapText="1"/>
    </xf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formatCode="#,##0_ 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formatCode="#,##0_ " numFmtId="178"/>
      <alignment horizontal="center"/>
    </dxf>
    <dxf>
      <font>
        <name val="微软雅黑"/>
      </font>
    </dxf>
    <dxf>
      <numFmt formatCode="0.0" numFmtId="180"/>
    </dxf>
    <dxf>
      <numFmt formatCode="0" numFmtId="1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0" numFmtId="2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formatCode="#,##0_ " numFmtId="178"/>
    </dxf>
    <dxf>
      <alignment horizontal="center"/>
    </dxf>
    <dxf>
      <font>
        <name val="微软雅黑"/>
      </font>
    </dxf>
    <dxf>
      <numFmt formatCode="0.0" numFmtId="180"/>
    </dxf>
    <dxf>
      <numFmt formatCode="0" numFmtId="1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altLang="en-US" lang="zh-CN"/>
              <a:t>武侯区</a:t>
            </a:r>
            <a:endParaRPr 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竞对数据!$B$9:$E$9</f>
              <numCache>
                <formatCode>General</formatCode>
                <ptCount val="2"/>
                <pt idx="0">
                  <v>13</v>
                </pt>
                <pt idx="1">
                  <v>16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竞对数据!$B$10:$E$10</f>
              <numCache>
                <formatCode>General</formatCode>
                <ptCount val="2"/>
                <pt idx="0">
                  <v>10</v>
                </pt>
                <pt idx="1">
                  <v>14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人均浏览页面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竞对数据!$B$11:$E$11</f>
              <numCache>
                <formatCode>General</formatCode>
                <ptCount val="2"/>
                <pt idx="0">
                  <v>22</v>
                </pt>
                <pt idx="1">
                  <v>18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竞对数据!$B$12:$E$12</f>
              <numCache>
                <formatCode>General</formatCode>
                <ptCount val="2"/>
                <pt idx="0">
                  <v>10</v>
                </pt>
                <pt idx="1">
                  <v>11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598595888"/>
        <axId val="598593920"/>
      </lineChart>
      <catAx>
        <axId val="5985958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98593920"/>
        <crosses val="autoZero"/>
        <auto val="1"/>
        <lblAlgn val="ctr"/>
        <lblOffset val="100"/>
        <noMultiLvlLbl val="0"/>
      </catAx>
      <valAx>
        <axId val="598593920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59859588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altLang="en-US" lang="zh-CN"/>
              <a:t>成都市</a:t>
            </a:r>
            <a:endParaRPr 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025"/>
          <y val="0.1746296296296296"/>
          <w val="0.9388888888888889"/>
          <h val="0.5988575386410032"/>
        </manualLayout>
      </layout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竞对数据!$B$15:$E$15</f>
              <numCache>
                <formatCode>General</formatCode>
                <ptCount val="2"/>
                <pt idx="0">
                  <v>20</v>
                </pt>
                <pt idx="1">
                  <v>27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竞对数据!$B$16:$E$16</f>
              <numCache>
                <formatCode>General</formatCode>
                <ptCount val="2"/>
                <pt idx="0">
                  <v>15</v>
                </pt>
                <pt idx="1">
                  <v>20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人均浏览页面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竞对数据!$B$17:$E$17</f>
              <numCache>
                <formatCode>General</formatCode>
                <ptCount val="2"/>
                <pt idx="0">
                  <v>38</v>
                </pt>
                <pt idx="1">
                  <v>45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竞对数据!$B$18:$E$18</f>
              <numCache>
                <formatCode>General</formatCode>
                <ptCount val="2"/>
                <pt idx="0">
                  <v>14</v>
                </pt>
                <pt idx="1">
                  <v>17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730937840"/>
        <axId val="730936200"/>
      </lineChart>
      <catAx>
        <axId val="730937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30936200"/>
        <crosses val="autoZero"/>
        <auto val="1"/>
        <lblAlgn val="ctr"/>
        <lblOffset val="100"/>
        <noMultiLvlLbl val="0"/>
      </catAx>
      <valAx>
        <axId val="730936200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73093784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</col>
      <colOff>0</colOff>
      <row>3</row>
      <rowOff>0</rowOff>
    </from>
    <to>
      <col>5</col>
      <colOff>746760</colOff>
      <row>16</row>
      <rowOff>167640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815340</colOff>
      <row>2</row>
      <rowOff>167640</rowOff>
    </from>
    <to>
      <col>11</col>
      <colOff>129540</colOff>
      <row>16</row>
      <rowOff>137160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211" refreshedBy="VDWCM" refreshedDate="43346.60543900463" refreshedVersion="6" r:id="rId1">
  <cacheSource type="worksheet">
    <worksheetSource ref="A1:G1048576" sheet="咨询明细"/>
  </cacheSource>
  <cacheFields count="8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9" minValue="5">
        <n v="5"/>
        <n v="6"/>
        <n v="7"/>
        <n v="8"/>
        <n v="9"/>
        <m/>
      </sharedItems>
    </cacheField>
    <cacheField databaseField="1" hierarchy="0" level="0" name="姓名" numFmtId="0" sqlType="0" uniqueList="1">
      <sharedItems containsBlank="1" containsDate="1" containsMixedTypes="1" count="0" maxDate="8602-07-02T00:00:00" minDate="8602-07-01T00:00:00"/>
    </cacheField>
    <cacheField databaseField="1" hierarchy="0" level="0" name="电话" numFmtId="0" sqlType="0" uniqueList="1">
      <sharedItems containsBlank="1" count="0"/>
    </cacheField>
    <cacheField databaseField="1" hierarchy="0" level="0" name="首次沟通时间" numFmtId="0" sqlType="0" uniqueList="1">
      <sharedItems containsBlank="1" containsDate="1" containsNonDate="0" containsString="0" count="0" maxDate="2018-09-01T12:29:19" minDate="2018-04-28T14:24:34"/>
    </cacheField>
    <cacheField databaseField="1" hierarchy="0" level="0" name="最后沟通时间" numFmtId="0" sqlType="0" uniqueList="1">
      <sharedItems containsBlank="1" containsDate="1" containsNonDate="0" containsString="0" count="0" maxDate="2018-09-01T12:31:02" minDate="2018-05-30T13:58:45"/>
    </cacheField>
    <cacheField databaseField="1" hierarchy="0" level="0" name="顾客标签" numFmtId="0" sqlType="0" uniqueList="1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databaseField="1" hierarchy="0" level="0" name="所属门店" numFmtId="0" sqlType="0" uniqueList="1">
      <sharedItems containsBlank="1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234" refreshedBy="VDWCM" refreshedDate="43346.60543726852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8" maxValue="8" minValue="2">
        <n v="6"/>
        <n v="7"/>
        <n v="8"/>
        <m/>
        <n u="1" v="3"/>
        <n u="1" v="4"/>
        <n u="1" v="2"/>
        <n u="1" v="5"/>
      </sharedItems>
    </cacheField>
    <cacheField databaseField="1" hierarchy="0" level="0" name="日" numFmtId="14" sqlType="0" uniqueList="1">
      <sharedItems containsBlank="1" containsDate="1" containsNonDate="0" containsString="0" count="205" maxDate="2018-09-01T00:00:00" minDate="2018-02-09T00:00:00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u="1" v="2018-04-20T00:00:00"/>
        <d u="1" v="2018-05-01T00:00:00"/>
        <d u="1" v="2018-04-16T00:00:00"/>
        <d u="1" v="2018-03-31T00:00:00"/>
        <d u="1" v="2018-04-12T00:00:00"/>
        <d u="1" v="2018-03-27T00:00:00"/>
        <d u="1" v="2018-04-08T00:00:00"/>
        <d u="1" v="2018-03-23T00:00:00"/>
        <d u="1" v="2018-04-04T00:00:00"/>
        <d u="1" v="2018-03-19T00:00:00"/>
        <d u="1" v="2018-03-15T00:00:00"/>
        <d u="1" v="2018-03-11T00:00:00"/>
        <d u="1" v="2018-06-13T00:00:00"/>
        <d u="1" v="2018-02-26T00:00:00"/>
        <d u="1" v="2018-05-28T00:00:00"/>
        <d u="1" v="2018-03-07T00:00:00"/>
        <d u="1" v="2018-06-09T00:00:00"/>
        <d u="1" v="2018-02-22T00:00:00"/>
        <d u="1" v="2018-05-24T00:00:00"/>
        <d u="1" v="2018-03-03T00:00:00"/>
        <d u="1" v="2018-06-05T00:00:00"/>
        <d u="1" v="2018-02-18T00:00:00"/>
        <d u="1" v="2018-05-20T00:00:00"/>
        <d u="1" v="2018-06-01T00:00:00"/>
        <d u="1" v="2018-02-14T00:00:00"/>
        <d u="1" v="2018-05-16T00:00:00"/>
        <d u="1" v="2018-02-10T00:00:00"/>
        <d u="1" v="2018-05-12T00:00:00"/>
        <d u="1" v="2018-04-27T00:00:00"/>
        <d u="1" v="2018-05-08T00:00:00"/>
        <d u="1" v="2018-04-23T00:00:00"/>
        <d u="1" v="2018-05-04T00:00:00"/>
        <d u="1" v="2018-04-19T00:00:00"/>
        <d u="1" v="2018-04-15T00:00:00"/>
        <d u="1" v="2018-03-30T00:00:00"/>
        <d u="1" v="2018-04-11T00:00:00"/>
        <d u="1" v="2018-03-26T00:00:00"/>
        <d u="1" v="2018-04-07T00:00:00"/>
        <d u="1" v="2018-03-22T00:00:00"/>
        <d u="1" v="2018-04-03T00:00:00"/>
        <d u="1" v="2018-03-18T00:00:00"/>
        <d u="1" v="2018-03-14T00:00:00"/>
        <d u="1" v="2018-06-16T00:00:00"/>
        <d u="1" v="2018-05-31T00:00:00"/>
        <d u="1" v="2018-03-10T00:00:00"/>
        <d u="1" v="2018-06-12T00:00:00"/>
        <d u="1" v="2018-02-25T00:00:00"/>
        <d u="1" v="2018-05-27T00:00:00"/>
        <d u="1" v="2018-03-06T00:00:00"/>
        <d u="1" v="2018-06-08T00:00:00"/>
        <d u="1" v="2018-02-21T00:00:00"/>
        <d u="1" v="2018-05-23T00:00:00"/>
        <d u="1" v="2018-03-02T00:00:00"/>
        <d u="1" v="2018-06-04T00:00:00"/>
        <d u="1" v="2018-02-17T00:00:00"/>
        <d u="1" v="2018-05-19T00:00:00"/>
        <d u="1" v="2018-02-13T00:00:00"/>
        <d u="1" v="2018-05-15T00:00:00"/>
        <d u="1" v="2018-04-30T00:00:00"/>
        <d u="1" v="2018-02-09T00:00:00"/>
        <d u="1" v="2018-05-11T00:00:00"/>
        <d u="1" v="2018-04-26T00:00:00"/>
        <d u="1" v="2018-05-07T00:00:00"/>
        <d u="1" v="2018-04-22T00:00:00"/>
        <d u="1" v="2018-05-03T00:00:00"/>
        <d u="1" v="2018-04-18T00:00:00"/>
        <d u="1" v="2018-04-14T00:00:00"/>
        <d u="1" v="2018-03-29T00:00:00"/>
        <d u="1" v="2018-04-10T00:00:00"/>
        <d u="1" v="2018-03-25T00:00:00"/>
        <d u="1" v="2018-04-06T00:00:00"/>
        <d u="1" v="2018-03-21T00:00:00"/>
        <d u="1" v="2018-04-02T00:00:00"/>
        <d u="1" v="2018-03-17T00:00:00"/>
        <d u="1" v="2018-03-13T00:00:00"/>
        <d u="1" v="2018-06-15T00:00:00"/>
        <d u="1" v="2018-02-28T00:00:00"/>
        <d u="1" v="2018-05-30T00:00:00"/>
        <d u="1" v="2018-03-09T00:00:00"/>
        <d u="1" v="2018-06-11T00:00:00"/>
        <d u="1" v="2018-02-24T00:00:00"/>
        <d u="1" v="2018-05-26T00:00:00"/>
        <d u="1" v="2018-03-05T00:00:00"/>
        <d u="1" v="2018-06-07T00:00:00"/>
        <d u="1" v="2018-02-20T00:00:00"/>
        <d u="1" v="2018-05-22T00:00:00"/>
        <d u="1" v="2018-03-01T00:00:00"/>
        <d u="1" v="2018-06-03T00:00:00"/>
        <d u="1" v="2018-02-16T00:00:00"/>
        <d u="1" v="2018-05-18T00:00:00"/>
        <d u="1" v="2018-02-12T00:00:00"/>
        <d u="1" v="2018-05-14T00:00:00"/>
        <d u="1" v="2018-04-29T00:00:00"/>
        <d u="1" v="2018-05-10T00:00:00"/>
        <d u="1" v="2018-04-25T00:00:00"/>
        <d u="1" v="2018-05-06T00:00:00"/>
        <d u="1" v="2018-04-21T00:00:00"/>
        <d u="1" v="2018-05-02T00:00:00"/>
        <d u="1" v="2018-04-17T00:00:00"/>
        <d u="1" v="2018-04-13T00:00:00"/>
        <d u="1" v="2018-03-28T00:00:00"/>
        <d u="1" v="2018-04-09T00:00:00"/>
        <d u="1" v="2018-03-24T00:00:00"/>
        <d u="1" v="2018-04-05T00:00:00"/>
        <d u="1" v="2018-03-20T00:00:00"/>
        <d u="1" v="2018-04-01T00:00:00"/>
        <d u="1" v="2018-03-16T00:00:00"/>
        <d u="1" v="2018-03-12T00:00:00"/>
        <d u="1" v="2018-06-14T00:00:00"/>
        <d u="1" v="2018-02-27T00:00:00"/>
        <d u="1" v="2018-05-29T00:00:00"/>
        <d u="1" v="2018-03-08T00:00:00"/>
        <d u="1" v="2018-06-10T00:00:00"/>
        <d u="1" v="2018-02-23T00:00:00"/>
        <d u="1" v="2018-05-25T00:00:00"/>
        <d u="1" v="2018-03-04T00:00:00"/>
        <d u="1" v="2018-06-06T00:00:00"/>
        <d u="1" v="2018-02-19T00:00:00"/>
        <d u="1" v="2018-05-21T00:00:00"/>
        <d u="1" v="2018-06-02T00:00:00"/>
        <d u="1" v="2018-02-15T00:00:00"/>
        <d u="1" v="2018-05-17T00:00:00"/>
        <d u="1" v="2018-02-11T00:00:00"/>
        <d u="1" v="2018-05-13T00:00:00"/>
        <d u="1" v="2018-04-28T00:00:00"/>
        <d u="1" v="2018-05-09T00:00:00"/>
        <d u="1" v="2018-04-24T00:00:00"/>
        <d u="1" v="2018-05-05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407" minValue="107"/>
    </cacheField>
    <cacheField databaseField="1" hierarchy="0" level="0" name="访客数/人" numFmtId="0" sqlType="0" uniqueList="1">
      <sharedItems containsBlank="1" containsInteger="1" containsNumber="1" containsString="0" count="0" maxValue="134" minValue="38"/>
    </cacheField>
    <cacheField databaseField="1" hierarchy="0" level="0" name="平均停留时长/秒" numFmtId="0" sqlType="0" uniqueList="1">
      <sharedItems containsBlank="1" containsNumber="1" containsString="0" count="0" maxValue="85.48" minValue="12.87"/>
    </cacheField>
    <cacheField databaseField="1" hierarchy="0" level="0" name="跳失率/%" numFmtId="0" sqlType="0" uniqueList="1">
      <sharedItems containsBlank="1" containsNumber="1" containsString="0" count="0" maxValue="51.67" minValue="17.68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230" refreshedBy="VDWCM" refreshedDate="43346.60543634259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7" maxValue="8" minValue="2">
        <n v="6"/>
        <n v="7"/>
        <n v="8"/>
        <m/>
        <n u="1" v="3"/>
        <n u="1" v="4"/>
        <n u="1" v="2"/>
      </sharedItems>
    </cacheField>
    <cacheField databaseField="1" hierarchy="0" level="0" name="日期" numFmtId="0" sqlType="0" uniqueList="1">
      <sharedItems containsBlank="1" containsDate="1" containsMixedTypes="1" count="152" maxDate="2018-07-10T00:00:00" minDate="2018-02-02T00:00:00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u="1" v="2018-03-31T00:00:00"/>
        <d u="1" v="2018-04-12T00:00:00"/>
        <d u="1" v="2018-03-27T00:00:00"/>
        <d u="1" v="2018-04-08T00:00:00"/>
        <d u="1" v="2018-03-23T00:00:00"/>
        <d u="1" v="2018-04-04T00:00:00"/>
        <d u="1" v="2018-07-06T00:00:00"/>
        <d u="1" v="2018-03-19T00:00:00"/>
        <d u="1" v="2018-03-15T00:00:00"/>
        <d u="1" v="2018-03-11T00:00:00"/>
        <d u="1" v="2018-02-26T00:00:00"/>
        <d u="1" v="2018-03-07T00:00:00"/>
        <d u="1" v="2018-02-22T00:00:00"/>
        <d u="1" v="2018-03-03T00:00:00"/>
        <d u="1" v="2018-02-18T00:00:00"/>
        <d u="1" v="2018-02-14T00:00:00"/>
        <d u="1" v="2018-02-10T00:00:00"/>
        <d u="1" v="2018-02-06T00:00:00"/>
        <d u="1" v="2018-02-02T00:00:00"/>
        <d u="1" v="2018-04-15T00:00:00"/>
        <d u="1" v="2018-03-30T00:00:00"/>
        <d u="1" v="2018-04-11T00:00:00"/>
        <d u="1" v="2018-03-26T00:00:00"/>
        <d u="1" v="2018-04-07T00:00:00"/>
        <d u="1" v="2018-07-09T00:00:00"/>
        <d u="1" v="2018-03-22T00:00:00"/>
        <d u="1" v="2018-04-03T00:00:00"/>
        <d u="1" v="2018-07-05T00:00:00"/>
        <d u="1" v="2018-03-18T00:00:00"/>
        <d u="1" v="2018-03-14T00:00:00"/>
        <d u="1" v="2018-03-10T00:00:00"/>
        <d u="1" v="2018-02-25T00:00:00"/>
        <d u="1" v="2018-03-06T00:00:00"/>
        <d u="1" v="2018-02-21T00:00:00"/>
        <d u="1" v="2018-03-02T00:00:00"/>
        <d u="1" v="2018-02-17T00:00:00"/>
        <d u="1" v="2018-02-13T00:00:00"/>
        <d u="1" v="2018-02-09T00:00:00"/>
        <d u="1" v="2018-02-05T00:00:00"/>
        <d u="1" v="2018-04-14T00:00:00"/>
        <d u="1" v="2018-03-29T00:00:00"/>
        <d u="1" v="2018-04-10T00:00:00"/>
        <d u="1" v="2018-03-25T00:00:00"/>
        <d u="1" v="2018-04-06T00:00:00"/>
        <d u="1" v="2018-07-08T00:00:00"/>
        <d u="1" v="2018-03-21T00:00:00"/>
        <d u="1" v="2018-04-02T00:00:00"/>
        <d u="1" v="2018-07-04T00:00:00"/>
        <d u="1" v="2018-03-17T00:00:00"/>
        <d u="1" v="2018-03-13T00:00:00"/>
        <d u="1" v="2018-02-28T00:00:00"/>
        <d u="1" v="2018-03-09T00:00:00"/>
        <d u="1" v="2018-02-24T00:00:00"/>
        <d u="1" v="2018-03-05T00:00:00"/>
        <d u="1" v="2018-02-20T00:00:00"/>
        <d u="1" v="2018-03-01T00:00:00"/>
        <d u="1" v="2018-06-03T00:00:00"/>
        <d u="1" v="2018-02-16T00:00:00"/>
        <d u="1" v="2018-02-12T00:00:00"/>
        <d u="1" v="2018-02-08T00:00:00"/>
        <d u="1" v="2018-02-04T00:00:00"/>
        <d u="1" v="2018-04-13T00:00:00"/>
        <d u="1" v="2018-03-28T00:00:00"/>
        <d u="1" v="2018-04-09T00:00:00"/>
        <d u="1" v="2018-03-24T00:00:00"/>
        <d u="1" v="2018-04-05T00:00:00"/>
        <d u="1" v="2018-07-07T00:00:00"/>
        <d u="1" v="2018-03-20T00:00:00"/>
        <d u="1" v="2018-04-01T00:00:00"/>
        <d u="1" v="2018-07-03T00:00:00"/>
        <d u="1" v="2018-03-16T00:00:00"/>
        <d u="1" v="2018-03-12T00:00:00"/>
        <d u="1" v="2018-02-27T00:00:00"/>
        <d u="1" v="2018-03-08T00:00:00"/>
        <d u="1" v="2018-02-23T00:00:00"/>
        <d u="1" v="2018-03-04T00:00:00"/>
        <d u="1" v="2018-02-19T00:00:00"/>
        <d u="1" v="2018-02-15T00:00:00"/>
        <d u="1" v="2018-02-11T00:00:00"/>
        <d u="1" v="2018-02-07T00:00:00"/>
        <d u="1" v="2018-02-03T00:00:00"/>
      </sharedItems>
    </cacheField>
    <cacheField databaseField="1" hierarchy="0" level="0" name="门店名称" numFmtId="0" sqlType="0" uniqueList="1">
      <sharedItems containsBlank="1" count="0"/>
    </cacheField>
    <cacheField databaseField="1" hierarchy="0" level="0" name="推广对象" numFmtId="0" sqlType="0" uniqueList="1">
      <sharedItems containsBlank="1" count="0"/>
    </cacheField>
    <cacheField databaseField="1" hierarchy="0" level="0" name="花费" numFmtId="0" sqlType="0" uniqueList="1">
      <sharedItems containsBlank="1" containsNumber="1" containsString="0" count="0" maxValue="605.14" minValue="0"/>
    </cacheField>
    <cacheField databaseField="1" hierarchy="0" level="0" name="曝光" numFmtId="0" sqlType="0" uniqueList="1">
      <sharedItems containsBlank="1" containsInteger="1" containsNumber="1" containsString="0" count="0" maxValue="2467" minValue="1"/>
    </cacheField>
    <cacheField databaseField="1" hierarchy="0" level="0" name="点击" numFmtId="0" sqlType="0" uniqueList="1">
      <sharedItems containsBlank="1" containsInteger="1" containsNumber="1" containsString="0" count="0" maxValue="73" minValue="0"/>
    </cacheField>
    <cacheField databaseField="1" hierarchy="0" level="0" name="点击均价" numFmtId="0" sqlType="0" uniqueList="1">
      <sharedItems containsBlank="1" containsNumber="1" containsString="0" count="0" maxValue="11.91" minValue="0"/>
    </cacheField>
    <cacheField databaseField="1" hierarchy="0" level="0" name="商户浏览量" numFmtId="0" sqlType="0" uniqueList="1">
      <sharedItems containsBlank="1" containsInteger="1" containsNumber="1" containsString="0" count="0" maxValue="260" minValue="0"/>
    </cacheField>
    <cacheField databaseField="1" hierarchy="0" level="0" name="逛店行为" numFmtId="0" sqlType="0" uniqueList="1">
      <sharedItems containsBlank="1" containsInteger="1" containsNumber="1" containsString="0" count="0" maxValue="69" minValue="0"/>
    </cacheField>
    <cacheField databaseField="1" hierarchy="0" level="0" name="图片点击" numFmtId="0" sqlType="0" uniqueList="1">
      <sharedItems containsBlank="1" containsInteger="1" containsNumber="1" containsString="0" count="0" maxValue="9" minValue="0"/>
    </cacheField>
    <cacheField databaseField="1" hierarchy="0" level="0" name="评论点击" numFmtId="0" sqlType="0" uniqueList="1">
      <sharedItems containsBlank="1" containsInteger="1" containsNumber="1" containsString="0" count="0" maxValue="11" minValue="0"/>
    </cacheField>
    <cacheField databaseField="1" hierarchy="0" level="0" name="技师医师点击" numFmtId="0" sqlType="0" uniqueList="1">
      <sharedItems containsBlank="1" containsInteger="1" containsNumber="1" containsString="0" count="0" maxValue="1" minValue="0"/>
    </cacheField>
    <cacheField databaseField="1" hierarchy="0" level="0" name="店铺信息点击" numFmtId="0" sqlType="0" uniqueList="1">
      <sharedItems containsBlank="1" containsInteger="1" containsNumber="1" containsString="0" count="0" maxValue="4" minValue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333" refreshedBy="VDWCM" refreshedDate="43346.60543831019" refreshedVersion="6" r:id="rId1">
  <cacheSource type="worksheet">
    <worksheetSource ref="A1:I1048576" sheet="预约数据"/>
  </cacheSource>
  <cacheFields count="11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6"/>
        <n v="7"/>
        <n v="8"/>
        <m/>
        <n u="1" v="3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NonDate="0" containsString="0" count="227" maxDate="2018-09-01T00:00:00" minDate="1899-12-30T09:44:00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u="1" v="2018-04-20T00:00:00"/>
        <d u="1" v="2018-04-16T00:00:00"/>
        <d u="1" v="2018-03-31T00:00:00"/>
        <d u="1" v="2018-04-12T00:00:00"/>
        <d u="1" v="2018-03-27T00:00:00"/>
        <d u="1" v="1899-12-30T15:55:00"/>
        <d u="1" v="2018-04-08T00:00:00"/>
        <d u="1" v="2018-03-23T00:00:00"/>
        <d u="1" v="1899-12-30T15:39:00"/>
        <d u="1" v="2018-04-04T00:00:00"/>
        <d u="1" v="2018-03-19T00:00:00"/>
        <d u="1" v="1899-12-30T12:58:00"/>
        <d u="1" v="2018-03-15T00:00:00"/>
        <d u="1" v="2018-03-11T00:00:00"/>
        <d u="1" v="1899-12-30T15:42:00"/>
        <d u="1" v="2018-05-28T00:00:00"/>
        <d u="1" v="2018-03-07T00:00:00"/>
        <d u="1" v="1899-12-30T13:26:00"/>
        <d u="1" v="2018-02-22T00:00:00"/>
        <d u="1" v="2018-05-24T00:00:00"/>
        <d u="1" v="2018-03-03T00:00:00"/>
        <d u="1" v="2018-05-20T00:00:00"/>
        <d u="1" v="2018-02-14T00:00:00"/>
        <d u="1" v="2018-05-16T00:00:00"/>
        <d u="1" v="2018-02-10T00:00:00"/>
        <d u="1" v="2018-04-27T00:00:00"/>
        <d u="1" v="2018-02-06T00:00:00"/>
        <d u="1" v="2018-01-21T00:00:00"/>
        <d u="1" v="2018-04-23T00:00:00"/>
        <d u="1" v="2018-04-19T00:00:00"/>
        <d u="1" v="2018-01-13T00:00:00"/>
        <d u="1" v="2018-04-15T00:00:00"/>
        <d u="1" v="2018-03-30T00:00:00"/>
        <d u="1" v="2018-04-11T00:00:00"/>
        <d u="1" v="2018-03-26T00:00:00"/>
        <d u="1" v="1899-12-30T16:51:00"/>
        <d u="1" v="2018-04-07T00:00:00"/>
        <d u="1" v="2018-03-22T00:00:00"/>
        <d u="1" v="1899-12-30T15:35:00"/>
        <d u="1" v="2018-04-03T00:00:00"/>
        <d u="1" v="2018-03-18T00:00:00"/>
        <d u="1" v="2018-03-14T00:00:00"/>
        <d u="1" v="1899-12-30T16:54:00"/>
        <d u="1" v="2018-05-31T00:00:00"/>
        <d u="1" v="2018-03-10T00:00:00"/>
        <d u="1" v="1899-12-30T15:38:00"/>
        <d u="1" v="2018-02-25T00:00:00"/>
        <d u="1" v="2018-05-27T00:00:00"/>
        <d u="1" v="2018-03-06T00:00:00"/>
        <d u="1" v="2018-05-23T00:00:00"/>
        <d u="1" v="2018-03-02T00:00:00"/>
        <d u="1" v="2018-02-17T00:00:00"/>
        <d u="1" v="2018-05-19T00:00:00"/>
        <d u="1" v="1899-12-30T14:41:00"/>
        <d u="1" v="2018-02-13T00:00:00"/>
        <d u="1" v="2018-01-28T00:00:00"/>
        <d u="1" v="2018-04-30T00:00:00"/>
        <d u="1" v="1899-12-30T17:25:00"/>
        <d u="1" v="2018-01-24T00:00:00"/>
        <d u="1" v="2018-04-26T00:00:00"/>
        <d u="1" v="2018-02-05T00:00:00"/>
        <d u="1" v="1899-12-30T09:44:00"/>
        <d u="1" v="2018-01-20T00:00:00"/>
        <d u="1" v="2018-04-22T00:00:00"/>
        <d u="1" v="1899-12-30T14:44:00"/>
        <d u="1" v="2018-05-03T00:00:00"/>
        <d u="1" v="2018-04-18T00:00:00"/>
        <d u="1" v="2018-01-12T00:00:00"/>
        <d u="1" v="2018-04-14T00:00:00"/>
        <d u="1" v="2018-03-29T00:00:00"/>
        <d u="1" v="2018-04-10T00:00:00"/>
        <d u="1" v="2018-03-25T00:00:00"/>
        <d u="1" v="2018-04-06T00:00:00"/>
        <d u="1" v="2018-03-21T00:00:00"/>
        <d u="1" v="1899-12-30T15:31:00"/>
        <d u="1" v="2018-04-02T00:00:00"/>
        <d u="1" v="2018-03-17T00:00:00"/>
        <d u="1" v="2018-03-13T00:00:00"/>
        <d u="1" v="1899-12-30T13:50:00"/>
        <d u="1" v="1899-12-30T14:50:00"/>
        <d u="1" v="2018-02-28T00:00:00"/>
        <d u="1" v="2018-05-30T00:00:00"/>
        <d u="1" v="2018-03-09T00:00:00"/>
        <d u="1" v="2018-05-26T00:00:00"/>
        <d u="1" v="2018-03-05T00:00:00"/>
        <d u="1" v="2018-05-22T00:00:00"/>
        <d u="1" v="2018-03-01T00:00:00"/>
        <d u="1" v="2018-06-03T00:00:00"/>
        <d u="1" v="1899-12-30T16:53:00"/>
        <d u="1" v="2018-02-12T00:00:00"/>
        <d u="1" v="2018-01-27T00:00:00"/>
        <d u="1" v="1899-12-30T11:21:00"/>
        <d u="1" v="2018-04-29T00:00:00"/>
        <d u="1" v="2018-02-08T00:00:00"/>
        <d u="1" v="2018-04-25T00:00:00"/>
        <d u="1" v="2018-02-04T00:00:00"/>
        <d u="1" v="1899-12-30T19:05:00"/>
        <d u="1" v="2018-04-21T00:00:00"/>
        <d u="1" v="2018-05-02T00:00:00"/>
        <d u="1" v="1899-12-30T16:40:00"/>
        <d u="1" v="2018-01-15T00:00:00"/>
        <d u="1" v="2018-04-17T00:00:00"/>
        <d u="1" v="1899-12-30T15:24:00"/>
        <d u="1" v="2018-04-13T00:00:00"/>
        <d u="1" v="2018-03-28T00:00:00"/>
        <d u="1" v="2018-04-09T00:00:00"/>
        <d u="1" v="2018-03-24T00:00:00"/>
        <d u="1" v="1899-12-30T16:43:00"/>
        <d u="1" v="1899-12-30T17:43:00"/>
        <d u="1" v="2018-04-05T00:00:00"/>
        <d u="1" v="2018-03-20T00:00:00"/>
        <d u="1" v="2018-04-01T00:00:00"/>
        <d u="1" v="1899-12-30T19:27:00"/>
        <d u="1" v="2018-03-16T00:00:00"/>
        <d u="1" v="2018-03-12T00:00:00"/>
        <d u="1" v="2018-02-27T00:00:00"/>
        <d u="1" v="2018-05-29T00:00:00"/>
        <d u="1" v="2018-03-08T00:00:00"/>
        <d u="1" v="2018-02-23T00:00:00"/>
        <d u="1" v="2018-05-25T00:00:00"/>
        <d u="1" v="2018-03-04T00:00:00"/>
        <d u="1" v="2018-02-19T00:00:00"/>
        <d u="1" v="2018-05-21T00:00:00"/>
        <d u="1" v="1899-12-30T11:49:00"/>
        <d u="1" v="2018-05-17T00:00:00"/>
        <d u="1" v="1899-12-30T17:49:00"/>
        <d u="1" v="2018-01-30T00:00:00"/>
        <d u="1" v="2018-02-11T00:00:00"/>
        <d u="1" v="2018-01-26T00:00:00"/>
        <d u="1" v="2018-04-28T00:00:00"/>
        <d u="1" v="2018-02-07T00:00:00"/>
        <d u="1" v="1899-12-30T10:01:00"/>
        <d u="1" v="1899-12-30T17:17:00"/>
        <d u="1" v="2018-01-22T00:00:00"/>
        <d u="1" v="2018-02-03T00:00:00"/>
        <d u="1" v="1899-12-30T15:01:00"/>
      </sharedItems>
    </cacheField>
    <cacheField databaseField="1" hierarchy="0" level="0" name="时间" numFmtId="0" sqlType="0" uniqueList="1">
      <sharedItems containsBlank="1" containsDate="1" containsNonDate="0" containsString="0" count="0" maxDate="1899-12-30T23:23:00" minDate="1899-12-30T08:31:00"/>
    </cacheField>
    <cacheField databaseField="1" hierarchy="0" level="0" name="订单来源" numFmtId="0" sqlType="0" uniqueList="1">
      <sharedItems containsBlank="1" count="7">
        <s v="400已接"/>
        <s v="咨询"/>
        <s v="门店预约"/>
        <s v="400未接"/>
        <s v="技师预约"/>
        <m/>
        <s u="1" v="项目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MixedTypes="1" containsNumber="1" count="0" maxValue="18981926979" minValue="2867138085"/>
    </cacheField>
    <cacheField databaseField="1" hierarchy="0" level="0" name="顾客留言" numFmtId="0" sqlType="0" uniqueList="1">
      <sharedItems containsBlank="1" containsInteger="1" containsMixedTypes="1" containsNumber="1" count="0" maxValue="18870428240" minValue="13099199579"/>
    </cacheField>
    <cacheField databaseField="1" hierarchy="0" level="0" name="预约医师" numFmtId="0" sqlType="0" uniqueList="1">
      <sharedItems containsBlank="1" count="0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873" refreshedBy="VDWCM" refreshedDate="43346.60543391204" refreshedVersion="6" r:id="rId1">
  <cacheSource type="worksheet">
    <worksheetSource ref="A1:M1048576" sheet="消费数据明细（线上）"/>
  </cacheSource>
  <cacheFields count="15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7" maxValue="8" minValue="3">
        <n v="6"/>
        <n v="7"/>
        <n v="8"/>
        <m/>
        <n u="1" v="3"/>
        <n u="1" v="4"/>
        <n u="1" v="5"/>
      </sharedItems>
    </cacheField>
    <cacheField databaseField="1" hierarchy="0" level="0" name="成交价" numFmtId="0" sqlType="0" uniqueList="1">
      <sharedItems containsBlank="1" containsNumber="1" containsString="0" count="0" maxValue="1200" minValue="1"/>
    </cacheField>
    <cacheField databaseField="1" hierarchy="0" level="0" name="序列号" numFmtId="0" sqlType="0" uniqueList="1">
      <sharedItems containsBlank="1" containsInteger="1" containsNumber="1" containsString="0" count="0" maxValue="99453376434" minValue="47070890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0" maxDate="2018-09-01T00:00:00" minDate="2018-06-01T00:00:00"/>
    </cacheField>
    <cacheField databaseField="1" hierarchy="0" level="0" name="TIME" numFmtId="0" sqlType="0" uniqueList="1">
      <sharedItems containsBlank="1" containsDate="1" containsNonDate="0" containsString="0" count="0" maxDate="1899-12-30T20:07:55" minDate="1899-12-30T09:28:52"/>
    </cacheField>
    <cacheField databaseField="1" hierarchy="0" level="0" name="套餐信息" numFmtId="0" sqlType="0" uniqueList="1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u="1" v="[2018.04.26]脱毛唇部或腋下3次[196.00元][14196942]"/>
        <s u="1" v="[2018.04.26]贞禾毛孔净透清洁SAP管理[128.00元][30916643]"/>
        <s u="1" v="[2018.04.28]补水保湿水循环三部曲[198.00元][30981008]"/>
        <s u="1" v="[2018.03.21]海薇玻尿酸立体塑形[780.00元][30166879]"/>
        <s u="1" v="[2018.04.27]活氧无针水光深层补水保湿[256.00元][14189691]"/>
        <s u="1" v="[2018.04.27]做白瓷娃娃送玻尿酸补水[198.00元][30967660]"/>
        <s u="1" v="[2018.04.27]活氧无针水光深层补水保湿[0元][14189691]"/>
        <s u="1" v="[2018.04.25]衡力瘦肩腿最高200单位[1980.00元][30917536]"/>
        <s u="1" v="[2018.01.15]伊婉C韩国正品填出初恋脸[980.00元][29293810]"/>
        <s u="1" v="[2018.05.03]脱毛小腿3次[298.00元][30989573]"/>
        <s u="1" v="[2018.05.03]脱毛小臂脱毛3次[0元][14198289]"/>
        <s u="1" v="[2018.04.28]水分子深层补水[198.00元][30981008]"/>
        <s u="1" v="[2018.04.25]韩式美睫线韩国进口纯植物色乳[299.00元][30916879]"/>
        <s u="1" v="[2018.04.26]贞禾毛孔净透清洁SAP[228.00元][14190135]"/>
        <s u="1" v="[2018.04.27]黑脸白瓷娃娃送玻尿酸补水[198.00元][30967660]"/>
        <s u="1" v="[2018.04.26]贞禾毛孔净透清洁SAP[128.00元][30916643]"/>
        <s u="1" v="[2018.03.22]衡力瘦脸针不留痕迹[880.00元][30217299]"/>
        <s u="1" v="[2018.05.03]韩国水光针VC[599.00元][30971019]"/>
        <s u="1" v="[2018.04.26]伊婉C1ML原装进口[920.00元][30948249]"/>
        <s u="1" v="[2018.04.26]伊婉C1ML原装进口[998.00元][30948249]"/>
        <s u="1" v="[2018.04.27]伊婉V1ML玻尿酸原装进口[2160.00元][14193348]"/>
        <s u="1" v="[2018.01.12]冰点脱毛唇部腋下单次[28.00元][29293662]"/>
        <s u="1" v="[2018.01.12]无针水光彩色嫩肤大气泡[280.00元][29293212]"/>
        <s u="1" v="[2018.04.26]脱毛唇部或腋下3次[98.00元][30926004]"/>
        <s u="1" v="[2018.04.25]光子嫩肤强脉冲光嫩肤管理[580.00元][30916879]"/>
        <s u="1" v="[2018.04.27]做白瓷娃娃送玻尿酸补水[99.00元][30967660]"/>
        <s u="1" v="[2018.04.27]白瓷娃娃送玻尿酸补水[198.00元][30967660]"/>
        <s u="1" v="[2018.04.26]小气泡贞禾毛孔净透清洁SAP[228.00元][14190135]"/>
        <s u="1" v="[2018.03.22]衡力肉毒素V脸针[899.00元][30217299]"/>
        <s u="1" v="[2018.04.25]光子嫩肤[398.00元][14195780]"/>
        <s u="1" v="[2018.04.25]光子嫩肤[580.00元][30916879]"/>
        <s u="1" v="[2018.01.13]衡力肉毒素瘦脸瘦腿当场验货[780.00元][29293389]"/>
        <s u="1" v="[2018.04.25]韩式丝绒眉做素颜女神[280.00元][30917536]"/>
        <s u="1" v="[2018.04.25]韩式丝绒眉做素颜女神[980.00元][30917536]"/>
        <s u="1" v="[2018.01.12]小皮秒瓷白激光祛斑祛黄嫩肤[1099.00元][29293569]"/>
        <s u="1" v="[2018.04.28]瘦脸针保妥适不限量[1880.00元][30960912]"/>
        <s u="1" v="[2018.01.15]韩国伊婉玻尿酸填充塑形轻松变美[980.00元][29293810]"/>
        <s u="1" v="[2018.05.03]小脸针告别婴儿肥[1980.00元][30971019]"/>
        <s u="1" v="[2018.04.26]脱毛唇部腋下2选1[8.80元][30926004]"/>
        <s u="1" v="[2018.04.27]活氧无针水光深层补水美白抗衰老[99.00元][30917162]"/>
        <s u="1" v="[2018.03.21]德玛莎水光[680.00元][30177387]"/>
        <s u="1" v="[2018.01.12]以色列进口Mjet水光无伤午间美容[699.00元][29293212]"/>
        <s u="1" v="[2018.01.12]以色列进口Mjet水光无创午间美容[819.00元][29293212]"/>
        <s u="1" v="[2018.05.21]艺人水光针韩国[880.00元][31068182]"/>
        <s u="1" v="[2018.04.25]光子嫩肤[0元][14195780]"/>
        <s u="1" v="[2018.05.03]脱毛小腿3次[0元][14192937]"/>
        <s u="1" v="[2018.01.12]冰点脱毛腋毛唇毛发际线三选一[88.00元][29293662]"/>
        <s u="1" v="[2018.01.12]韩国大气泡深层清洁毛孔吸尘器[299.00元][29293009]"/>
        <s u="1" v="[2018.04.28]衡力肉毒素瘦脸最高100单位[899.00元][30960912]"/>
        <s u="1" v="[2018.04.26]小气泡毛孔吸尘器[158.00元][30916643]"/>
        <s u="1" v="[2018.04.26]小气泡毛孔深层清洁[158.00元][30916643]"/>
        <s u="1" v="[2018.04.25]光子嫩肤激光祛斑嫩白提亮[198.00元][30921622]"/>
        <s u="1" v="[2018.04.25]衡力瘦肩腿200单位[1980.00元][30917536]"/>
        <s u="1" v="[2018.04.26]小气泡毛孔清洁3步曲[128.00元][30916643]"/>
        <s u="1" v="[2018.04.26]小气泡毛孔清洁3步曲[158.00元][30916643]"/>
        <s u="1" v="[2018.04.26]小气泡毛孔清洁3步曲[198.00元][30916643]"/>
        <s u="1" v="[2018.04.28]衡力肉毒素瘦脸针最高100单位[899.00元][14195037]"/>
        <s u="1" v="[2018.05.03]脱毛四肢包干[888.00元][30991587]"/>
        <s u="1" v="[2018.05.03]脱毛3选1包干[398.00元][30989573]"/>
        <s u="1" v="[2018.04.26]肉毒素除皱20单位[299.00元][30926113]"/>
        <s u="1" v="[2018.04.26]脱毛唇部或腋下3次[98.00元][14196942]"/>
        <s u="1" v="[2018.04.26]脱毛唇部或腋下3次[0元][14196942]"/>
        <s u="1" v="[2018.04.26]贞禾毛孔净透清洁SAP[0元][14190135]"/>
        <s u="1" v="[2018.04.27]活氧无针水光深层补水保湿[198.00元][30917162]"/>
        <s u="1" v="[2018.04.27]活氧无针水光深层补水保湿[256.00元][30917162]"/>
        <s u="1" v="[2018.04.27]伊婉V1ML原装进口[1680.00元][30949532]"/>
        <s u="1" v="[2018.06.14]套餐纹眉美瞳线[1899.00元][14046812]"/>
      </sharedItems>
    </cacheField>
    <cacheField databaseField="1" hierarchy="0" level="0" name="售价（元）" numFmtId="0" sqlType="0" uniqueList="1">
      <sharedItems containsBlank="1" containsInteger="1" containsNumber="1" containsString="0" count="0" maxValue="1200" minValue="1"/>
    </cacheField>
    <cacheField databaseField="1" hierarchy="0" level="0" name="商家优惠金额（元）" numFmtId="0" sqlType="0" uniqueList="1">
      <sharedItems containsBlank="1" containsNumber="1" containsString="0" count="0" maxValue="300" minValue="0"/>
    </cacheField>
    <cacheField databaseField="1" hierarchy="0" level="0" name="结算价（元）" numFmtId="0" sqlType="0" uniqueList="1">
      <sharedItems containsBlank="1" containsMixedTypes="1" containsNumber="1" count="0" maxValue="709.2" minValue="0.9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MixedTypes="1" containsNumber="1" count="0" maxValue="8352512" minValue="8352512"/>
    </cacheField>
    <cacheField databaseField="1" hierarchy="0" level="0" name="分店城市" numFmtId="0" sqlType="0" uniqueList="1">
      <sharedItems containsBlank="1" containsInteger="1" containsMixedTypes="1" containsNumber="1" count="0" maxValue="8352512" minValue="8352512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45" refreshedBy="VDWCM" refreshedDate="43346.60543460648" refreshedVersion="6" r:id="rId1">
  <cacheSource type="worksheet">
    <worksheetSource ref="A1:O1048576" sheet="回复口碑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8"/>
        <n v="7"/>
        <m/>
        <n u="1" v="6"/>
        <n u="1" v="3"/>
        <n u="1" v="4"/>
        <n u="1" v="2"/>
        <n u="1" v="1"/>
        <n u="1" v="5"/>
      </sharedItems>
    </cacheField>
    <cacheField databaseField="1" hierarchy="0" level="0" name="评价时间" numFmtId="0" sqlType="0" uniqueList="1">
      <sharedItems containsBlank="1" containsDate="1" containsNonDate="0" containsString="0" count="67" maxDate="2018-08-17T00:00:00" minDate="2018-01-19T00:00:00">
        <d v="2018-08-10T00:00:00"/>
        <d v="2018-08-09T00:00:00"/>
        <d v="2018-08-03T00:00:00"/>
        <d v="2018-07-30T00:00:00"/>
        <d v="2018-08-16T00:00:00"/>
        <m/>
        <d u="1" v="2018-04-20T00:00:00"/>
        <d u="1" v="2018-04-16T00:00:00"/>
        <d u="1" v="2018-04-12T00:00:00"/>
        <d u="1" v="2018-03-23T00:00:00"/>
        <d u="1" v="2018-04-04T00:00:00"/>
        <d u="1" v="2018-03-19T00:00:00"/>
        <d u="1" v="2018-06-21T00:00:00"/>
        <d u="1" v="2018-07-02T00:00:00"/>
        <d u="1" v="2018-03-15T00:00:00"/>
        <d u="1" v="2018-06-17T00:00:00"/>
        <d u="1" v="2018-06-13T00:00:00"/>
        <d u="1" v="2018-06-05T00:00:00"/>
        <d u="1" v="2018-06-01T00:00:00"/>
        <d u="1" v="2018-05-12T00:00:00"/>
        <d u="1" v="2018-04-27T00:00:00"/>
        <d u="1" v="2018-04-23T00:00:00"/>
        <d u="1" v="2018-02-02T00:00:00"/>
        <d u="1" v="2018-05-04T00:00:00"/>
        <d u="1" v="2018-04-19T00:00:00"/>
        <d u="1" v="2018-04-15T00:00:00"/>
        <d u="1" v="2018-04-11T00:00:00"/>
        <d u="1" v="2018-03-26T00:00:00"/>
        <d u="1" v="2018-06-24T00:00:00"/>
        <d u="1" v="2018-06-20T00:00:00"/>
        <d u="1" v="2018-07-01T00:00:00"/>
        <d u="1" v="2018-06-16T00:00:00"/>
        <d u="1" v="2018-05-31T00:00:00"/>
        <d u="1" v="2018-05-15T00:00:00"/>
        <d u="1" v="2018-04-26T00:00:00"/>
        <d u="1" v="2018-05-07T00:00:00"/>
        <d u="1" v="2018-04-22T00:00:00"/>
        <d u="1" v="2018-02-01T00:00:00"/>
        <d u="1" v="2018-05-03T00:00:00"/>
        <d u="1" v="2018-04-18T00:00:00"/>
        <d u="1" v="2018-04-14T00:00:00"/>
        <d u="1" v="2018-03-25T00:00:00"/>
        <d u="1" v="2018-03-21T00:00:00"/>
        <d u="1" v="2018-06-23T00:00:00"/>
        <d u="1" v="2018-03-17T00:00:00"/>
        <d u="1" v="2018-03-13T00:00:00"/>
        <d u="1" v="2018-06-15T00:00:00"/>
        <d u="1" v="2018-01-31T00:00:00"/>
        <d u="1" v="2018-02-08T00:00:00"/>
        <d u="1" v="2018-04-25T00:00:00"/>
        <d u="1" v="2018-02-04T00:00:00"/>
        <d u="1" v="2018-05-06T00:00:00"/>
        <d u="1" v="2018-01-19T00:00:00"/>
        <d u="1" v="2018-04-21T00:00:00"/>
        <d u="1" v="2018-04-17T00:00:00"/>
        <d u="1" v="2018-03-20T00:00:00"/>
        <d u="1" v="2018-06-22T00:00:00"/>
        <d u="1" v="2018-07-03T00:00:00"/>
        <d u="1" v="2018-03-16T00:00:00"/>
        <d u="1" v="2018-06-18T00:00:00"/>
        <d u="1" v="2018-03-12T00:00:00"/>
        <d u="1" v="2018-06-14T00:00:00"/>
        <d u="1" v="2018-02-27T00:00:00"/>
        <d u="1" v="2018-05-29T00:00:00"/>
        <d u="1" v="2018-06-02T00:00:00"/>
        <d u="1" v="2018-01-30T00:00:00"/>
        <d u="1" v="2018-02-03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13:08:00" minDate="1899-12-30T00:25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0"/>
    </cacheField>
    <cacheField databaseField="1" hierarchy="0" level="0" name="评分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7" refreshedBy="VDWCM" refreshedDate="43346.60543553241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8"/>
        <n v="7"/>
        <m/>
        <n u="1" v="6"/>
        <n u="1" v="3"/>
        <n u="1" v="4"/>
        <n u="1" v="2"/>
        <n u="1" v="1"/>
        <n u="1" v="5"/>
      </sharedItems>
    </cacheField>
    <cacheField databaseField="1" hierarchy="0" level="0" name="评价时间" numFmtId="0" sqlType="0" uniqueList="1">
      <sharedItems containsBlank="1" containsDate="1" containsNonDate="0" containsString="0" count="74" maxDate="2018-09-01T00:00:00" minDate="2018-01-19T00:00:00">
        <d v="2018-08-10T00:00:00"/>
        <d v="2018-08-09T00:00:00"/>
        <d v="2018-08-03T00:00:00"/>
        <d v="2018-07-30T00:00:00"/>
        <d v="2018-08-16T00:00:00"/>
        <d v="2018-08-31T00:00:00"/>
        <m/>
        <d u="1" v="2018-04-20T00:00:00"/>
        <d u="1" v="2018-04-16T00:00:00"/>
        <d u="1" v="2018-04-12T00:00:00"/>
        <d u="1" v="2018-03-23T00:00:00"/>
        <d u="1" v="2018-04-04T00:00:00"/>
        <d u="1" v="2018-07-06T00:00:00"/>
        <d u="1" v="2018-03-19T00:00:00"/>
        <d u="1" v="2018-06-21T00:00:00"/>
        <d u="1" v="2018-07-02T00:00:00"/>
        <d u="1" v="2018-03-15T00:00:00"/>
        <d u="1" v="2018-06-17T00:00:00"/>
        <d u="1" v="2018-06-13T00:00:00"/>
        <d u="1" v="2018-06-05T00:00:00"/>
        <d u="1" v="2018-06-01T00:00:00"/>
        <d u="1" v="2018-05-12T00:00:00"/>
        <d u="1" v="2018-04-27T00:00:00"/>
        <d u="1" v="2018-01-21T00:00:00"/>
        <d u="1" v="2018-04-23T00:00:00"/>
        <d u="1" v="2018-02-02T00:00:00"/>
        <d u="1" v="2018-05-04T00:00:00"/>
        <d u="1" v="2018-04-19T00:00:00"/>
        <d u="1" v="2018-04-15T00:00:00"/>
        <d u="1" v="2018-04-11T00:00:00"/>
        <d u="1" v="2018-03-26T00:00:00"/>
        <d u="1" v="2018-06-24T00:00:00"/>
        <d u="1" v="2018-06-20T00:00:00"/>
        <d u="1" v="2018-07-01T00:00:00"/>
        <d u="1" v="2018-06-16T00:00:00"/>
        <d u="1" v="2018-05-31T00:00:00"/>
        <d u="1" v="2018-05-15T00:00:00"/>
        <d u="1" v="2018-05-11T00:00:00"/>
        <d u="1" v="2018-01-24T00:00:00"/>
        <d u="1" v="2018-04-26T00:00:00"/>
        <d u="1" v="2018-05-07T00:00:00"/>
        <d u="1" v="2018-01-20T00:00:00"/>
        <d u="1" v="2018-04-22T00:00:00"/>
        <d u="1" v="2018-02-01T00:00:00"/>
        <d u="1" v="2018-05-03T00:00:00"/>
        <d u="1" v="2018-04-18T00:00:00"/>
        <d u="1" v="2018-04-14T00:00:00"/>
        <d u="1" v="2018-03-25T00:00:00"/>
        <d u="1" v="2018-03-21T00:00:00"/>
        <d u="1" v="2018-06-23T00:00:00"/>
        <d u="1" v="2018-03-17T00:00:00"/>
        <d u="1" v="2018-03-13T00:00:00"/>
        <d u="1" v="2018-06-15T00:00:00"/>
        <d u="1" v="2018-06-11T00:00:00"/>
        <d u="1" v="2018-01-31T00:00:00"/>
        <d u="1" v="2018-02-08T00:00:00"/>
        <d u="1" v="2018-04-25T00:00:00"/>
        <d u="1" v="2018-02-04T00:00:00"/>
        <d u="1" v="2018-05-06T00:00:00"/>
        <d u="1" v="2018-01-19T00:00:00"/>
        <d u="1" v="2018-04-21T00:00:00"/>
        <d u="1" v="2018-04-17T00:00:00"/>
        <d u="1" v="2018-03-20T00:00:00"/>
        <d u="1" v="2018-06-22T00:00:00"/>
        <d u="1" v="2018-07-03T00:00:00"/>
        <d u="1" v="2018-03-16T00:00:00"/>
        <d u="1" v="2018-06-18T00:00:00"/>
        <d u="1" v="2018-03-12T00:00:00"/>
        <d u="1" v="2018-06-14T00:00:00"/>
        <d u="1" v="2018-02-27T00:00:00"/>
        <d u="1" v="2018-05-29T00:00:00"/>
        <d u="1" v="2018-06-02T00:00:00"/>
        <d u="1" v="2018-01-30T00:00:00"/>
        <d u="1" v="2018-02-03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22:52:00" minDate="1899-12-30T00:25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5">
        <s v="4星"/>
        <s v="5星"/>
        <m/>
        <s u="1" v="1星"/>
        <s u="1" v="2星"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39" refreshedBy="VDWCM" refreshedDate="43346.60543298611" refreshedVersion="6" r:id="rId1">
  <cacheSource type="worksheet">
    <worksheetSource ref="A1:F1048576" sheet="线下"/>
  </cacheSource>
  <cacheFields count="6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3" maxValue="8" minValue="7">
        <n v="7"/>
        <n v="8"/>
        <m/>
      </sharedItems>
    </cacheField>
    <cacheField databaseField="1" hierarchy="0" level="0" name="日期" numFmtId="0" sqlType="0" uniqueList="1">
      <sharedItems containsBlank="1" containsDate="1" containsNonDate="0" containsString="0" count="0" maxDate="2018-08-29T00:00:00" minDate="2018-07-03T00:00:00"/>
    </cacheField>
    <cacheField databaseField="1" hierarchy="0" level="0" name="分类" numFmtId="0" sqlType="0" uniqueList="1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u="1" v="其他"/>
      </sharedItems>
    </cacheField>
    <cacheField databaseField="1" hierarchy="0" level="0" name="明细" numFmtId="0" sqlType="0" uniqueList="1">
      <sharedItems containsBlank="1" count="0"/>
    </cacheField>
    <cacheField databaseField="1" hierarchy="0" level="0" name="金额" numFmtId="0" sqlType="0" uniqueList="1">
      <sharedItems containsBlank="1" containsNumber="1" containsString="0" count="0" maxValue="6000" minValue="7.7"/>
    </cacheField>
  </cacheFields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4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5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6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7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5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9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5:F16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sd="1" t="data" x="2"/>
        <item h="1" sd="1" t="data" x="5"/>
        <item h="1" sd="1" t="data" x="3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71">
      <pivotArea dataOnly="0" fieldPosition="0" outline="0" type="all"/>
    </format>
    <format dxfId="70">
      <pivotArea collapsedLevelsAreSubtotals="1" dataOnly="1" fieldPosition="0" outline="0" type="normal"/>
    </format>
    <format dxfId="6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h="1" sd="1" t="data" x="2"/>
        <item h="1" m="1" sd="1" t="data" x="4"/>
        <item h="1" m="1" sd="1" t="data" x="5"/>
        <item h="1" m="1" sd="1" t="data" x="8"/>
        <item m="1" sd="1" t="data" x="3"/>
        <item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75">
        <item m="1" sd="1" t="data" x="59"/>
        <item m="1" sd="1" t="data" x="41"/>
        <item m="1" sd="1" t="data" x="23"/>
        <item m="1" sd="1" t="data" x="38"/>
        <item m="1" sd="1" t="data" x="72"/>
        <item m="1" sd="1" t="data" x="54"/>
        <item m="1" sd="1" t="data" x="43"/>
        <item m="1" sd="1" t="data" x="25"/>
        <item m="1" sd="1" t="data" x="73"/>
        <item m="1" sd="1" t="data" x="57"/>
        <item m="1" sd="1" t="data" x="55"/>
        <item m="1" sd="1" t="data" x="69"/>
        <item sd="1" t="data" x="6"/>
        <item m="1" sd="1" t="data" x="16"/>
        <item m="1" sd="1" t="data" x="65"/>
        <item m="1" sd="1" t="data" x="50"/>
        <item m="1" sd="1" t="data" x="62"/>
        <item m="1" sd="1" t="data" x="48"/>
        <item m="1" sd="1" t="data" x="10"/>
        <item m="1" sd="1" t="data" x="47"/>
        <item m="1" sd="1" t="data" x="30"/>
        <item m="1" sd="1" t="data" x="9"/>
        <item m="1" sd="1" t="data" x="29"/>
        <item m="1" sd="1" t="data" x="11"/>
        <item m="1" sd="1" t="data" x="28"/>
        <item m="1" sd="1" t="data" x="46"/>
        <item m="1" sd="1" t="data" x="8"/>
        <item m="1" sd="1" t="data" x="61"/>
        <item m="1" sd="1" t="data" x="45"/>
        <item m="1" sd="1" t="data" x="27"/>
        <item m="1" sd="1" t="data" x="7"/>
        <item m="1" sd="1" t="data" x="60"/>
        <item m="1" sd="1" t="data" x="42"/>
        <item m="1" sd="1" t="data" x="24"/>
        <item m="1" sd="1" t="data" x="56"/>
        <item m="1" sd="1" t="data" x="22"/>
        <item m="1" sd="1" t="data" x="39"/>
        <item m="1" sd="1" t="data" x="36"/>
        <item m="1" sd="1" t="data" x="21"/>
        <item m="1" sd="1" t="data" x="37"/>
        <item m="1" sd="1" t="data" x="40"/>
        <item m="1" sd="1" t="data" x="58"/>
        <item m="1" sd="1" t="data" x="26"/>
        <item m="1" sd="1" t="data" x="44"/>
        <item m="1" sd="1" t="data" x="13"/>
        <item m="1" sd="1" t="data" x="51"/>
        <item m="1" sd="1" t="data" x="67"/>
        <item m="1" sd="1" t="data" x="70"/>
        <item m="1" sd="1" t="data" x="35"/>
        <item m="1" sd="1" t="data" x="19"/>
        <item m="1" sd="1" t="data" x="71"/>
        <item m="1" sd="1" t="data" x="20"/>
        <item m="1" sd="1" t="data" x="53"/>
        <item m="1" sd="1" t="data" x="18"/>
        <item m="1" sd="1" t="data" x="52"/>
        <item m="1" sd="1" t="data" x="68"/>
        <item m="1" sd="1" t="data" x="34"/>
        <item m="1" sd="1" t="data" x="17"/>
        <item m="1" sd="1" t="data" x="66"/>
        <item m="1" sd="1" t="data" x="32"/>
        <item m="1" sd="1" t="data" x="14"/>
        <item m="1" sd="1" t="data" x="49"/>
        <item m="1" sd="1" t="data" x="63"/>
        <item m="1" sd="1" t="data" x="31"/>
        <item m="1" sd="1" t="data" x="64"/>
        <item m="1" sd="1" t="data" x="15"/>
        <item m="1" sd="1" t="data" x="33"/>
        <item m="1" sd="1" t="data" x="12"/>
        <item sd="1" t="data" x="2"/>
        <item sd="1" t="data" x="3"/>
        <item sd="1" t="data" x="0"/>
        <item sd="1" t="data" x="1"/>
        <item sd="1" t="data" x="4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1"/>
        <item sd="1" t="data" x="2"/>
        <item m="1" sd="1" t="data" x="3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/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62">
      <pivotArea dataOnly="0" fieldPosition="0" outline="0" type="all"/>
    </format>
    <format dxfId="61">
      <pivotArea collapsedLevelsAreSubtotals="1" dataOnly="1" fieldPosition="0" outline="0" type="normal"/>
    </format>
    <format dxfId="60">
      <pivotArea axis="axisRow" dataOnly="0" field="7" fieldPosition="0" labelOnly="1" outline="0" type="button"/>
    </format>
    <format dxfId="59">
      <pivotArea dataOnly="0" fieldPosition="0" labelOnly="1" outline="1" type="normal">
        <references count="1">
          <reference field="7">
            <x v="0"/>
          </reference>
        </references>
      </pivotArea>
    </format>
    <format dxfId="58">
      <pivotArea dataOnly="0" fieldPosition="0" grandRow="1" labelOnly="1" outline="0" type="normal"/>
    </format>
    <format dxfId="57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9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5:F6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h="1" sd="1" t="data" x="2"/>
        <item h="1" sd="1" t="data" x="5"/>
        <item sd="1" t="data" x="3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115">
      <pivotArea dataOnly="0" fieldPosition="0" outline="0" type="all"/>
    </format>
    <format dxfId="114">
      <pivotArea collapsedLevelsAreSubtotals="1" dataOnly="1" fieldPosition="0" outline="0" type="normal"/>
    </format>
    <format dxfId="11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6:AB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m="1" sd="1" t="data" x="6"/>
        <item h="1" sd="1" t="data" x="3"/>
        <item h="1" m="1" sd="1" t="data" x="4"/>
        <item m="1" sd="1" t="data" x="5"/>
        <item h="1" sd="1" t="data" x="1"/>
        <item h="1" sd="1" t="data" x="0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53">
        <item m="1" sd="1" t="data" x="89"/>
        <item m="1" sd="1" t="data" x="151"/>
        <item m="1" sd="1" t="data" x="131"/>
        <item m="1" sd="1" t="data" x="109"/>
        <item m="1" sd="1" t="data" x="88"/>
        <item m="1" sd="1" t="data" x="150"/>
        <item m="1" sd="1" t="data" x="130"/>
        <item m="1" sd="1" t="data" x="108"/>
        <item m="1" sd="1" t="data" x="87"/>
        <item m="1" sd="1" t="data" x="149"/>
        <item m="1" sd="1" t="data" x="129"/>
        <item m="1" sd="1" t="data" x="107"/>
        <item m="1" sd="1" t="data" x="86"/>
        <item m="1" sd="1" t="data" x="148"/>
        <item m="1" sd="1" t="data" x="128"/>
        <item m="1" sd="1" t="data" x="106"/>
        <item m="1" sd="1" t="data" x="85"/>
        <item m="1" sd="1" t="data" x="147"/>
        <item m="1" sd="1" t="data" x="125"/>
        <item m="1" sd="1" t="data" x="104"/>
        <item m="1" sd="1" t="data" x="83"/>
        <item m="1" sd="1" t="data" x="145"/>
        <item m="1" sd="1" t="data" x="123"/>
        <item m="1" sd="1" t="data" x="102"/>
        <item m="1" sd="1" t="data" x="81"/>
        <item m="1" sd="1" t="data" x="143"/>
        <item m="1" sd="1" t="data" x="121"/>
        <item sd="1" t="data" x="70"/>
        <item m="1" sd="1" t="data" x="126"/>
        <item m="1" sd="1" t="data" x="105"/>
        <item m="1" sd="1" t="data" x="84"/>
        <item m="1" sd="1" t="data" x="146"/>
        <item m="1" sd="1" t="data" x="124"/>
        <item m="1" sd="1" t="data" x="103"/>
        <item m="1" sd="1" t="data" x="82"/>
        <item m="1" sd="1" t="data" x="144"/>
        <item m="1" sd="1" t="data" x="122"/>
        <item m="1" sd="1" t="data" x="101"/>
        <item m="1" sd="1" t="data" x="80"/>
        <item m="1" sd="1" t="data" x="142"/>
        <item m="1" sd="1" t="data" x="120"/>
        <item m="1" sd="1" t="data" x="100"/>
        <item m="1" sd="1" t="data" x="79"/>
        <item m="1" sd="1" t="data" x="139"/>
        <item m="1" sd="1" t="data" x="117"/>
        <item m="1" sd="1" t="data" x="97"/>
        <item m="1" sd="1" t="data" x="76"/>
        <item m="1" sd="1" t="data" x="136"/>
        <item m="1" sd="1" t="data" x="114"/>
        <item m="1" sd="1" t="data" x="94"/>
        <item m="1" sd="1" t="data" x="74"/>
        <item m="1" sd="1" t="data" x="134"/>
        <item m="1" sd="1" t="data" x="112"/>
        <item m="1" sd="1" t="data" x="92"/>
        <item m="1" sd="1" t="data" x="72"/>
        <item m="1" sd="1" t="data" x="132"/>
        <item m="1" sd="1" t="data" x="110"/>
        <item m="1" sd="1" t="data" x="90"/>
        <item m="1" sd="1" t="data" x="141"/>
        <item m="1" sd="1" t="data" x="119"/>
        <item m="1" sd="1" t="data" x="99"/>
        <item m="1" sd="1" t="data" x="78"/>
        <item m="1" sd="1" t="data" x="138"/>
        <item m="1" sd="1" t="data" x="116"/>
        <item m="1" sd="1" t="data" x="96"/>
        <item m="1" sd="1" t="data" x="75"/>
        <item m="1" sd="1" t="data" x="135"/>
        <item m="1" sd="1" t="data" x="113"/>
        <item m="1" sd="1" t="data" x="93"/>
        <item m="1" sd="1" t="data" x="73"/>
        <item m="1" sd="1" t="data" x="133"/>
        <item m="1" sd="1" t="data" x="111"/>
        <item m="1" sd="1" t="data" x="91"/>
        <item m="1" sd="1" t="data" x="71"/>
        <item m="1" sd="1" t="data" x="127"/>
        <item m="1" sd="1" t="data" x="140"/>
        <item m="1" sd="1" t="data" x="118"/>
        <item m="1" sd="1" t="data" x="95"/>
        <item m="1" sd="1" t="data" x="115"/>
        <item m="1" sd="1" t="data" x="137"/>
        <item m="1" sd="1" t="data" x="77"/>
        <item m="1" sd="1" t="data" x="98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7"/>
        <item sd="1" t="data" x="46"/>
        <item sd="1" t="data" x="50"/>
        <item sd="1" t="data" x="49"/>
        <item sd="1" t="data" x="48"/>
        <item sd="1" t="data" x="52"/>
        <item sd="1" t="data" x="51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3"/>
        <item sd="1" t="data" x="54"/>
        <item sd="1" t="data" x="55"/>
        <item sd="1" t="data" x="56"/>
        <item sd="1" t="data" x="57"/>
        <item sd="1" t="data" x="58"/>
        <item sd="1" t="data" x="68"/>
        <item sd="1" t="data" x="6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numFmtId="2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85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84">
      <pivotArea dataOnly="0" fieldPosition="0" outline="0" type="all"/>
    </format>
    <format dxfId="83">
      <pivotArea collapsedLevelsAreSubtotals="1" dataOnly="1" fieldPosition="0" outline="0" type="normal"/>
    </format>
    <format dxfId="82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9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sd="1" t="data" x="2"/>
        <item h="1" m="1" sd="1" t="data" x="4"/>
        <item h="1" m="1" sd="1" t="data" x="5"/>
        <item h="1" m="1" sd="1" t="data" x="8"/>
        <item h="1" m="1" sd="1" t="data" x="3"/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75">
        <item m="1" sd="1" t="data" x="59"/>
        <item m="1" sd="1" t="data" x="41"/>
        <item m="1" sd="1" t="data" x="23"/>
        <item m="1" sd="1" t="data" x="38"/>
        <item m="1" sd="1" t="data" x="72"/>
        <item m="1" sd="1" t="data" x="54"/>
        <item m="1" sd="1" t="data" x="43"/>
        <item m="1" sd="1" t="data" x="25"/>
        <item m="1" sd="1" t="data" x="73"/>
        <item m="1" sd="1" t="data" x="57"/>
        <item m="1" sd="1" t="data" x="55"/>
        <item m="1" sd="1" t="data" x="69"/>
        <item sd="1" t="data" x="6"/>
        <item m="1" sd="1" t="data" x="16"/>
        <item m="1" sd="1" t="data" x="65"/>
        <item m="1" sd="1" t="data" x="50"/>
        <item m="1" sd="1" t="data" x="62"/>
        <item m="1" sd="1" t="data" x="48"/>
        <item m="1" sd="1" t="data" x="10"/>
        <item m="1" sd="1" t="data" x="47"/>
        <item m="1" sd="1" t="data" x="30"/>
        <item m="1" sd="1" t="data" x="9"/>
        <item m="1" sd="1" t="data" x="29"/>
        <item m="1" sd="1" t="data" x="11"/>
        <item m="1" sd="1" t="data" x="28"/>
        <item m="1" sd="1" t="data" x="46"/>
        <item m="1" sd="1" t="data" x="8"/>
        <item m="1" sd="1" t="data" x="61"/>
        <item m="1" sd="1" t="data" x="45"/>
        <item m="1" sd="1" t="data" x="27"/>
        <item m="1" sd="1" t="data" x="7"/>
        <item m="1" sd="1" t="data" x="60"/>
        <item m="1" sd="1" t="data" x="42"/>
        <item m="1" sd="1" t="data" x="24"/>
        <item m="1" sd="1" t="data" x="56"/>
        <item m="1" sd="1" t="data" x="22"/>
        <item m="1" sd="1" t="data" x="39"/>
        <item m="1" sd="1" t="data" x="36"/>
        <item m="1" sd="1" t="data" x="21"/>
        <item m="1" sd="1" t="data" x="37"/>
        <item m="1" sd="1" t="data" x="40"/>
        <item m="1" sd="1" t="data" x="58"/>
        <item m="1" sd="1" t="data" x="26"/>
        <item m="1" sd="1" t="data" x="44"/>
        <item m="1" sd="1" t="data" x="13"/>
        <item m="1" sd="1" t="data" x="51"/>
        <item m="1" sd="1" t="data" x="67"/>
        <item m="1" sd="1" t="data" x="70"/>
        <item m="1" sd="1" t="data" x="35"/>
        <item m="1" sd="1" t="data" x="19"/>
        <item m="1" sd="1" t="data" x="71"/>
        <item m="1" sd="1" t="data" x="20"/>
        <item m="1" sd="1" t="data" x="53"/>
        <item m="1" sd="1" t="data" x="18"/>
        <item m="1" sd="1" t="data" x="52"/>
        <item m="1" sd="1" t="data" x="68"/>
        <item m="1" sd="1" t="data" x="34"/>
        <item m="1" sd="1" t="data" x="17"/>
        <item m="1" sd="1" t="data" x="66"/>
        <item m="1" sd="1" t="data" x="32"/>
        <item m="1" sd="1" t="data" x="14"/>
        <item m="1" sd="1" t="data" x="49"/>
        <item m="1" sd="1" t="data" x="63"/>
        <item m="1" sd="1" t="data" x="31"/>
        <item m="1" sd="1" t="data" x="64"/>
        <item m="1" sd="1" t="data" x="15"/>
        <item m="1" sd="1" t="data" x="33"/>
        <item m="1" sd="1" t="data" x="12"/>
        <item sd="1" t="data" x="2"/>
        <item sd="1" t="data" x="3"/>
        <item sd="1" t="data" x="0"/>
        <item sd="1" t="data" x="1"/>
        <item sd="1" t="data" x="4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1"/>
        <item sd="1" t="data" x="2"/>
        <item m="1" sd="1" t="data" x="3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3">
    <i i="0" r="0" t="data"/>
    <i i="0" r="0" t="data">
      <x v="4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56">
      <pivotArea dataOnly="0" fieldPosition="0" outline="0" type="all"/>
    </format>
    <format dxfId="55">
      <pivotArea collapsedLevelsAreSubtotals="1" dataOnly="1" fieldPosition="0" outline="0" type="normal"/>
    </format>
    <format dxfId="54">
      <pivotArea axis="axisRow" dataOnly="0" field="7" fieldPosition="0" labelOnly="1" outline="0" type="button"/>
    </format>
    <format dxfId="53">
      <pivotArea dataOnly="0" fieldPosition="0" labelOnly="1" outline="1" type="normal">
        <references count="1">
          <reference field="7">
            <x v="4"/>
          </reference>
        </references>
      </pivotArea>
    </format>
    <format dxfId="52">
      <pivotArea dataOnly="0" fieldPosition="0" grandRow="1" labelOnly="1" outline="0" type="normal"/>
    </format>
    <format dxfId="5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1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M3:AQ15"/>
  <pivotFields count="6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4">
        <item sd="1" t="data" x="1"/>
        <item h="1" sd="1" t="data" x="2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12">
        <item sd="1" t="data" x="6"/>
        <item sd="1" t="data" x="2"/>
        <item m="1" sd="1" t="data" x="10"/>
        <item sd="1" t="data" x="0"/>
        <item sd="1" t="data" x="9"/>
        <item sd="1" t="data" x="3"/>
        <item sd="1" t="data" x="4"/>
        <item sd="1" t="data" x="1"/>
        <item sd="1" t="data" x="5"/>
        <item sd="1" t="data" x="7"/>
        <item sd="1" t="data" x="8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3"/>
  </rowFields>
  <rowItems count="10">
    <i i="0" r="0" t="data">
      <x v="3"/>
    </i>
    <i i="0" r="0" t="data">
      <x v="7"/>
    </i>
    <i i="0" r="0" t="data">
      <x v="8"/>
    </i>
    <i i="0" r="0" t="data"/>
    <i i="0" r="0" t="data">
      <x v="1"/>
    </i>
    <i i="0" r="0" t="data">
      <x v="9"/>
    </i>
    <i i="0" r="0" t="data">
      <x v="10"/>
    </i>
    <i i="0" r="0" t="data">
      <x v="5"/>
    </i>
    <i i="0" r="0" t="data">
      <x v="6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3" baseItem="0" fld="5" name="计数项:金额" showDataAs="normal" subtotal="count"/>
    <dataField baseField="0" baseItem="0" fld="5" name="求和项:金额2" showDataAs="normal" subtotal="sum"/>
  </dataFields>
  <formats count="10">
    <format dxfId="81">
      <pivotArea dataOnly="0" fieldPosition="0" outline="0" type="all"/>
    </format>
    <format dxfId="80">
      <pivotArea collapsedLevelsAreSubtotals="1" dataOnly="1" fieldPosition="0" outline="0" type="normal"/>
    </format>
    <format dxfId="79">
      <pivotArea dataOnly="0" fieldPosition="0" labelOnly="1" outline="0" type="origin"/>
    </format>
    <format dxfId="78">
      <pivotArea axis="axisCol" dataOnly="0" field="1" fieldPosition="0" labelOnly="1" outline="0" type="button"/>
    </format>
    <format dxfId="77">
      <pivotArea axis="axisCol" dataOnly="0" field="-2" fieldPosition="1" labelOnly="1" outline="0" type="button"/>
    </format>
    <format dxfId="76">
      <pivotArea axis="axisRow" dataOnly="0" field="3" fieldPosition="0" labelOnly="1" outline="0" type="button"/>
    </format>
    <format dxfId="75">
      <pivotArea dataOnly="0" fieldPosition="0" labelOnly="1" outline="1" type="normal">
        <references count="1">
          <reference field="3">
            <x v="3"/>
          </reference>
        </references>
      </pivotArea>
    </format>
    <format dxfId="74">
      <pivotArea dataOnly="0" fieldPosition="0" grandRow="1" labelOnly="1" outline="0" type="normal"/>
    </format>
    <format dxfId="73">
      <pivotArea dataOnly="0" fieldPosition="0" labelOnly="1" outline="1" type="normal">
        <references count="1">
          <reference field="1"/>
        </references>
      </pivotArea>
    </format>
    <format dxfId="72">
      <pivotArea dataOnly="0" fieldPosition="0" labelOnly="1" outline="0" type="normal">
        <references count="2">
          <reference field="4294967294">
            <x v="1"/>
          </reference>
          <reference field="1" selected="0"/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6"/>
        <item h="1" m="1" sd="1" t="data" x="4"/>
        <item h="1" sd="1" t="data" x="3"/>
        <item h="1" m="1" sd="1" t="data" x="5"/>
        <item h="1" m="1" sd="1" t="data" x="7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206">
        <item m="1" sd="1" t="data" x="136"/>
        <item m="1" sd="1" t="data" x="103"/>
        <item m="1" sd="1" t="data" x="199"/>
        <item m="1" sd="1" t="data" x="167"/>
        <item m="1" sd="1" t="data" x="133"/>
        <item m="1" sd="1" t="data" x="101"/>
        <item m="1" sd="1" t="data" x="197"/>
        <item m="1" sd="1" t="data" x="165"/>
        <item m="1" sd="1" t="data" x="131"/>
        <item m="1" sd="1" t="data" x="98"/>
        <item m="1" sd="1" t="data" x="194"/>
        <item m="1" sd="1" t="data" x="161"/>
        <item m="1" sd="1" t="data" x="127"/>
        <item m="1" sd="1" t="data" x="94"/>
        <item m="1" sd="1" t="data" x="190"/>
        <item m="1" sd="1" t="data" x="157"/>
        <item m="1" sd="1" t="data" x="123"/>
        <item m="1" sd="1" t="data" x="90"/>
        <item m="1" sd="1" t="data" x="186"/>
        <item m="1" sd="1" t="data" x="153"/>
        <item m="1" sd="1" t="data" x="163"/>
        <item m="1" sd="1" t="data" x="129"/>
        <item m="1" sd="1" t="data" x="96"/>
        <item m="1" sd="1" t="data" x="192"/>
        <item m="1" sd="1" t="data" x="159"/>
        <item m="1" sd="1" t="data" x="125"/>
        <item m="1" sd="1" t="data" x="92"/>
        <item m="1" sd="1" t="data" x="188"/>
        <item m="1" sd="1" t="data" x="155"/>
        <item m="1" sd="1" t="data" x="121"/>
        <item m="1" sd="1" t="data" x="88"/>
        <item m="1" sd="1" t="data" x="184"/>
        <item m="1" sd="1" t="data" x="151"/>
        <item m="1" sd="1" t="data" x="118"/>
        <item m="1" sd="1" t="data" x="87"/>
        <item m="1" sd="1" t="data" x="183"/>
        <item m="1" sd="1" t="data" x="150"/>
        <item m="1" sd="1" t="data" x="117"/>
        <item m="1" sd="1" t="data" x="86"/>
        <item sd="1" t="data" x="76"/>
        <item m="1" sd="1" t="data" x="113"/>
        <item m="1" sd="1" t="data" x="146"/>
        <item m="1" sd="1" t="data" x="179"/>
        <item m="1" sd="1" t="data" x="84"/>
        <item m="1" sd="1" t="data" x="115"/>
        <item m="1" sd="1" t="data" x="148"/>
        <item m="1" sd="1" t="data" x="181"/>
        <item m="1" sd="1" t="data" x="80"/>
        <item m="1" sd="1" t="data" x="111"/>
        <item m="1" sd="1" t="data" x="144"/>
        <item m="1" sd="1" t="data" x="177"/>
        <item m="1" sd="1" t="data" x="82"/>
        <item m="1" sd="1" t="data" x="182"/>
        <item m="1" sd="1" t="data" x="149"/>
        <item m="1" sd="1" t="data" x="116"/>
        <item m="1" sd="1" t="data" x="85"/>
        <item m="1" sd="1" t="data" x="180"/>
        <item m="1" sd="1" t="data" x="147"/>
        <item m="1" sd="1" t="data" x="114"/>
        <item m="1" sd="1" t="data" x="83"/>
        <item m="1" sd="1" t="data" x="178"/>
        <item m="1" sd="1" t="data" x="145"/>
        <item m="1" sd="1" t="data" x="112"/>
        <item m="1" sd="1" t="data" x="81"/>
        <item m="1" sd="1" t="data" x="143"/>
        <item m="1" sd="1" t="data" x="176"/>
        <item m="1" sd="1" t="data" x="110"/>
        <item m="1" sd="1" t="data" x="79"/>
        <item m="1" sd="1" t="data" x="175"/>
        <item m="1" sd="1" t="data" x="142"/>
        <item m="1" sd="1" t="data" x="109"/>
        <item m="1" sd="1" t="data" x="77"/>
        <item m="1" sd="1" t="data" x="173"/>
        <item m="1" sd="1" t="data" x="140"/>
        <item m="1" sd="1" t="data" x="107"/>
        <item m="1" sd="1" t="data" x="203"/>
        <item m="1" sd="1" t="data" x="171"/>
        <item m="1" sd="1" t="data" x="138"/>
        <item m="1" sd="1" t="data" x="105"/>
        <item m="1" sd="1" t="data" x="201"/>
        <item m="1" sd="1" t="data" x="169"/>
        <item m="1" sd="1" t="data" x="135"/>
        <item m="1" sd="1" t="data" x="78"/>
        <item m="1" sd="1" t="data" x="174"/>
        <item m="1" sd="1" t="data" x="141"/>
        <item m="1" sd="1" t="data" x="108"/>
        <item m="1" sd="1" t="data" x="204"/>
        <item m="1" sd="1" t="data" x="172"/>
        <item m="1" sd="1" t="data" x="139"/>
        <item m="1" sd="1" t="data" x="106"/>
        <item m="1" sd="1" t="data" x="202"/>
        <item m="1" sd="1" t="data" x="170"/>
        <item m="1" sd="1" t="data" x="137"/>
        <item m="1" sd="1" t="data" x="104"/>
        <item m="1" sd="1" t="data" x="200"/>
        <item m="1" sd="1" t="data" x="168"/>
        <item m="1" sd="1" t="data" x="134"/>
        <item m="1" sd="1" t="data" x="102"/>
        <item m="1" sd="1" t="data" x="198"/>
        <item m="1" sd="1" t="data" x="166"/>
        <item m="1" sd="1" t="data" x="132"/>
        <item m="1" sd="1" t="data" x="99"/>
        <item m="1" sd="1" t="data" x="195"/>
        <item m="1" sd="1" t="data" x="162"/>
        <item m="1" sd="1" t="data" x="128"/>
        <item m="1" sd="1" t="data" x="95"/>
        <item m="1" sd="1" t="data" x="191"/>
        <item m="1" sd="1" t="data" x="158"/>
        <item m="1" sd="1" t="data" x="124"/>
        <item m="1" sd="1" t="data" x="91"/>
        <item m="1" sd="1" t="data" x="120"/>
        <item m="1" sd="1" t="data" x="154"/>
        <item m="1" sd="1" t="data" x="187"/>
        <item m="1" sd="1" t="data" x="193"/>
        <item m="1" sd="1" t="data" x="97"/>
        <item m="1" sd="1" t="data" x="130"/>
        <item m="1" sd="1" t="data" x="164"/>
        <item m="1" sd="1" t="data" x="196"/>
        <item m="1" sd="1" t="data" x="100"/>
        <item m="1" sd="1" t="data" x="160"/>
        <item m="1" sd="1" t="data" x="126"/>
        <item m="1" sd="1" t="data" x="93"/>
        <item m="1" sd="1" t="data" x="189"/>
        <item m="1" sd="1" t="data" x="156"/>
        <item m="1" sd="1" t="data" x="122"/>
        <item m="1" sd="1" t="data" x="89"/>
        <item m="1" sd="1" t="data" x="152"/>
        <item m="1" sd="1" t="data" x="185"/>
        <item m="1" sd="1" t="data" x="119"/>
        <item sd="1" t="data" x="0"/>
        <item sd="1" t="data" x="1"/>
        <item sd="1" t="data" x="2"/>
        <item sd="1" t="data" x="3"/>
        <item sd="1" t="data" x="7"/>
        <item sd="1" t="data" x="6"/>
        <item sd="1" t="data" x="5"/>
        <item sd="1" t="data" x="4"/>
        <item sd="1" t="data" x="8"/>
        <item sd="1" t="data" x="9"/>
        <item sd="1" t="data" x="10"/>
        <item sd="1" t="data" x="11"/>
        <item sd="1" t="data" x="12"/>
        <item sd="1" t="data" x="13"/>
        <item sd="1" t="data" x="15"/>
        <item sd="1" t="data" x="14"/>
        <item sd="1" t="data" x="16"/>
        <item sd="1" t="data" x="22"/>
        <item sd="1" t="data" x="21"/>
        <item sd="1" t="data" x="20"/>
        <item sd="1" t="data" x="19"/>
        <item sd="1" t="data" x="18"/>
        <item sd="1" t="data" x="17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31"/>
        <item sd="1" t="data" x="30"/>
        <item sd="1" t="data" x="32"/>
        <item sd="1" t="data" x="33"/>
        <item sd="1" t="data" x="34"/>
        <item sd="1" t="data" x="35"/>
        <item sd="1" t="data" x="38"/>
        <item sd="1" t="data" x="37"/>
        <item sd="1" t="data" x="36"/>
        <item sd="1" t="data" x="39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53"/>
        <item sd="1" t="data" x="52"/>
        <item sd="1" t="data" x="56"/>
        <item sd="1" t="data" x="55"/>
        <item sd="1" t="data" x="54"/>
        <item sd="1" t="data" x="59"/>
        <item sd="1" t="data" x="58"/>
        <item sd="1" t="data" x="57"/>
        <item sd="1" t="data" x="60"/>
        <item sd="1" t="data" x="62"/>
        <item sd="1" t="data" x="61"/>
        <item sd="1" t="data" x="63"/>
        <item sd="1" t="data" x="66"/>
        <item sd="1" t="data" x="65"/>
        <item sd="1" t="data" x="64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112">
      <pivotArea collapsedLevelsAreSubtotals="1" dataOnly="1" fieldPosition="0" outline="0" type="normal"/>
    </format>
    <format dxfId="111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110">
      <pivotArea dataOnly="0" fieldPosition="0" outline="0" type="all"/>
    </format>
    <format dxfId="109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108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107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106">
      <pivotArea dataOnly="0" fieldPosition="0" outline="0" type="all"/>
    </format>
    <format dxfId="105">
      <pivotArea collapsedLevelsAreSubtotals="1" dataOnly="1" fieldPosition="0" outline="0" type="normal"/>
    </format>
    <format dxfId="104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9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S3:AU21"/>
  <pivotFields count="8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7">
        <item h="1" sd="1" t="data" x="0"/>
        <item h="1" sd="1" t="data" x="1"/>
        <item sd="1" t="data" x="2"/>
        <item sd="1" t="data" x="3"/>
        <item h="1" sd="1" t="data" x="5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18">
        <item sd="1" t="data" x="11"/>
        <item sd="1" t="data" x="3"/>
        <item sd="1" t="data" x="2"/>
        <item sd="1" t="data" x="1"/>
        <item sd="1" t="data" x="5"/>
        <item sd="1" t="data" x="4"/>
        <item sd="1" t="data" x="14"/>
        <item sd="1" t="data" x="7"/>
        <item sd="1" t="data" x="13"/>
        <item sd="1" t="data" x="9"/>
        <item sd="1" t="data" x="12"/>
        <item sd="1" t="data" x="10"/>
        <item sd="1" t="data" x="8"/>
        <item sd="1" t="data" x="6"/>
        <item sd="1" t="data" x="0"/>
        <item sd="1" t="data" x="16"/>
        <item sd="1" t="data" x="15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3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6"/>
  </rowFields>
  <rowItems count="17">
    <i i="0" r="0" t="data">
      <x v="14"/>
    </i>
    <i i="0" r="0" t="data">
      <x v="2"/>
    </i>
    <i i="0" r="0" t="data">
      <x v="9"/>
    </i>
    <i i="0" r="0" t="data">
      <x v="5"/>
    </i>
    <i i="0" r="0" t="data">
      <x v="12"/>
    </i>
    <i i="0" r="0" t="data">
      <x v="4"/>
    </i>
    <i i="0" r="0" t="data">
      <x v="16"/>
    </i>
    <i i="0" r="0" t="data">
      <x v="1"/>
    </i>
    <i i="0" r="0" t="data">
      <x v="7"/>
    </i>
    <i i="0" r="0" t="data"/>
    <i i="0" r="0" t="data">
      <x v="8"/>
    </i>
    <i i="0" r="0" t="data">
      <x v="3"/>
    </i>
    <i i="0" r="0" t="data">
      <x v="6"/>
    </i>
    <i i="0" r="0" t="data">
      <x v="13"/>
    </i>
    <i i="0" r="0" t="data">
      <x v="10"/>
    </i>
    <i i="0" r="0" t="data">
      <x v="11"/>
    </i>
    <i i="0" r="0" t="grand"/>
  </rowItems>
  <colFields count="1">
    <field x="1"/>
  </colFields>
  <colItems count="2">
    <i i="0" r="0" t="data">
      <x v="2"/>
    </i>
    <i i="0" r="0" t="data">
      <x v="3"/>
    </i>
  </colItems>
  <dataFields count="1">
    <dataField baseField="0" baseItem="0" fld="2" name="计数项:姓名" showDataAs="normal" subtotal="count"/>
  </dataFields>
  <formats count="9">
    <format dxfId="103">
      <pivotArea dataOnly="0" fieldPosition="0" outline="0" type="all"/>
    </format>
    <format dxfId="102">
      <pivotArea collapsedLevelsAreSubtotals="1" dataOnly="1" fieldPosition="0" outline="0" type="normal"/>
    </format>
    <format dxfId="101">
      <pivotArea dataOnly="0" fieldPosition="0" labelOnly="1" outline="0" type="origin"/>
    </format>
    <format dxfId="100">
      <pivotArea axis="axisCol" dataOnly="0" field="1" fieldPosition="0" labelOnly="1" outline="0" type="button"/>
    </format>
    <format dxfId="99">
      <pivotArea dataOnly="0" fieldPosition="0" labelOnly="1" outline="0" type="topRight"/>
    </format>
    <format dxfId="98">
      <pivotArea axis="axisRow" dataOnly="0" field="6" fieldPosition="0" labelOnly="1" outline="0" type="button"/>
    </format>
    <format dxfId="97">
      <pivotArea dataOnly="0" fieldPosition="0" labelOnly="1" outline="1" type="normal">
        <references count="1">
          <reference field="6">
            <x v="15"/>
          </reference>
        </references>
      </pivotArea>
    </format>
    <format dxfId="96">
      <pivotArea dataOnly="0" fieldPosition="0" grandRow="1" labelOnly="1" outline="0" type="normal"/>
    </format>
    <format dxfId="95">
      <pivotArea dataOnly="0" fieldPosition="0" labelOnly="1" outline="1" type="normal">
        <references count="1">
          <reference field="1"/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6"/>
        <item m="1" sd="1" t="data" x="4"/>
        <item h="1" sd="1" t="data" x="3"/>
        <item h="1" m="1" sd="1" t="data" x="5"/>
        <item h="1" m="1" sd="1" t="data" x="7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6">
        <item m="1" sd="1" t="data" x="136"/>
        <item m="1" sd="1" t="data" x="103"/>
        <item m="1" sd="1" t="data" x="199"/>
        <item m="1" sd="1" t="data" x="167"/>
        <item m="1" sd="1" t="data" x="133"/>
        <item m="1" sd="1" t="data" x="101"/>
        <item m="1" sd="1" t="data" x="197"/>
        <item m="1" sd="1" t="data" x="165"/>
        <item m="1" sd="1" t="data" x="131"/>
        <item m="1" sd="1" t="data" x="98"/>
        <item m="1" sd="1" t="data" x="194"/>
        <item m="1" sd="1" t="data" x="161"/>
        <item m="1" sd="1" t="data" x="127"/>
        <item m="1" sd="1" t="data" x="94"/>
        <item m="1" sd="1" t="data" x="190"/>
        <item m="1" sd="1" t="data" x="157"/>
        <item m="1" sd="1" t="data" x="123"/>
        <item m="1" sd="1" t="data" x="90"/>
        <item m="1" sd="1" t="data" x="186"/>
        <item m="1" sd="1" t="data" x="153"/>
        <item m="1" sd="1" t="data" x="163"/>
        <item m="1" sd="1" t="data" x="129"/>
        <item m="1" sd="1" t="data" x="96"/>
        <item m="1" sd="1" t="data" x="192"/>
        <item m="1" sd="1" t="data" x="159"/>
        <item m="1" sd="1" t="data" x="125"/>
        <item m="1" sd="1" t="data" x="92"/>
        <item m="1" sd="1" t="data" x="188"/>
        <item m="1" sd="1" t="data" x="155"/>
        <item m="1" sd="1" t="data" x="121"/>
        <item m="1" sd="1" t="data" x="88"/>
        <item m="1" sd="1" t="data" x="184"/>
        <item m="1" sd="1" t="data" x="151"/>
        <item m="1" sd="1" t="data" x="118"/>
        <item m="1" sd="1" t="data" x="87"/>
        <item m="1" sd="1" t="data" x="183"/>
        <item m="1" sd="1" t="data" x="150"/>
        <item m="1" sd="1" t="data" x="117"/>
        <item m="1" sd="1" t="data" x="86"/>
        <item sd="1" t="data" x="76"/>
        <item m="1" sd="1" t="data" x="113"/>
        <item m="1" sd="1" t="data" x="146"/>
        <item m="1" sd="1" t="data" x="179"/>
        <item m="1" sd="1" t="data" x="84"/>
        <item m="1" sd="1" t="data" x="115"/>
        <item m="1" sd="1" t="data" x="148"/>
        <item m="1" sd="1" t="data" x="181"/>
        <item m="1" sd="1" t="data" x="80"/>
        <item m="1" sd="1" t="data" x="111"/>
        <item m="1" sd="1" t="data" x="144"/>
        <item m="1" sd="1" t="data" x="177"/>
        <item m="1" sd="1" t="data" x="82"/>
        <item m="1" sd="1" t="data" x="182"/>
        <item m="1" sd="1" t="data" x="149"/>
        <item m="1" sd="1" t="data" x="116"/>
        <item m="1" sd="1" t="data" x="85"/>
        <item m="1" sd="1" t="data" x="180"/>
        <item m="1" sd="1" t="data" x="147"/>
        <item m="1" sd="1" t="data" x="114"/>
        <item m="1" sd="1" t="data" x="83"/>
        <item m="1" sd="1" t="data" x="178"/>
        <item m="1" sd="1" t="data" x="145"/>
        <item m="1" sd="1" t="data" x="112"/>
        <item m="1" sd="1" t="data" x="81"/>
        <item m="1" sd="1" t="data" x="143"/>
        <item m="1" sd="1" t="data" x="176"/>
        <item m="1" sd="1" t="data" x="110"/>
        <item m="1" sd="1" t="data" x="79"/>
        <item m="1" sd="1" t="data" x="175"/>
        <item m="1" sd="1" t="data" x="142"/>
        <item m="1" sd="1" t="data" x="109"/>
        <item m="1" sd="1" t="data" x="77"/>
        <item m="1" sd="1" t="data" x="173"/>
        <item m="1" sd="1" t="data" x="140"/>
        <item m="1" sd="1" t="data" x="107"/>
        <item m="1" sd="1" t="data" x="203"/>
        <item m="1" sd="1" t="data" x="171"/>
        <item m="1" sd="1" t="data" x="138"/>
        <item m="1" sd="1" t="data" x="105"/>
        <item m="1" sd="1" t="data" x="201"/>
        <item m="1" sd="1" t="data" x="169"/>
        <item m="1" sd="1" t="data" x="135"/>
        <item m="1" sd="1" t="data" x="78"/>
        <item m="1" sd="1" t="data" x="174"/>
        <item m="1" sd="1" t="data" x="141"/>
        <item m="1" sd="1" t="data" x="108"/>
        <item m="1" sd="1" t="data" x="204"/>
        <item m="1" sd="1" t="data" x="172"/>
        <item m="1" sd="1" t="data" x="139"/>
        <item m="1" sd="1" t="data" x="106"/>
        <item m="1" sd="1" t="data" x="202"/>
        <item m="1" sd="1" t="data" x="170"/>
        <item m="1" sd="1" t="data" x="137"/>
        <item m="1" sd="1" t="data" x="104"/>
        <item m="1" sd="1" t="data" x="200"/>
        <item m="1" sd="1" t="data" x="168"/>
        <item m="1" sd="1" t="data" x="134"/>
        <item m="1" sd="1" t="data" x="102"/>
        <item m="1" sd="1" t="data" x="198"/>
        <item m="1" sd="1" t="data" x="166"/>
        <item m="1" sd="1" t="data" x="132"/>
        <item m="1" sd="1" t="data" x="99"/>
        <item m="1" sd="1" t="data" x="195"/>
        <item m="1" sd="1" t="data" x="162"/>
        <item m="1" sd="1" t="data" x="128"/>
        <item m="1" sd="1" t="data" x="95"/>
        <item m="1" sd="1" t="data" x="191"/>
        <item m="1" sd="1" t="data" x="158"/>
        <item m="1" sd="1" t="data" x="124"/>
        <item m="1" sd="1" t="data" x="91"/>
        <item m="1" sd="1" t="data" x="120"/>
        <item m="1" sd="1" t="data" x="154"/>
        <item m="1" sd="1" t="data" x="187"/>
        <item m="1" sd="1" t="data" x="193"/>
        <item m="1" sd="1" t="data" x="97"/>
        <item m="1" sd="1" t="data" x="130"/>
        <item m="1" sd="1" t="data" x="164"/>
        <item m="1" sd="1" t="data" x="196"/>
        <item m="1" sd="1" t="data" x="100"/>
        <item m="1" sd="1" t="data" x="160"/>
        <item m="1" sd="1" t="data" x="126"/>
        <item m="1" sd="1" t="data" x="93"/>
        <item m="1" sd="1" t="data" x="189"/>
        <item m="1" sd="1" t="data" x="156"/>
        <item m="1" sd="1" t="data" x="122"/>
        <item m="1" sd="1" t="data" x="89"/>
        <item m="1" sd="1" t="data" x="152"/>
        <item m="1" sd="1" t="data" x="185"/>
        <item m="1" sd="1" t="data" x="119"/>
        <item sd="1" t="data" x="0"/>
        <item sd="1" t="data" x="1"/>
        <item sd="1" t="data" x="2"/>
        <item sd="1" t="data" x="3"/>
        <item sd="1" t="data" x="7"/>
        <item sd="1" t="data" x="6"/>
        <item sd="1" t="data" x="5"/>
        <item sd="1" t="data" x="4"/>
        <item sd="1" t="data" x="8"/>
        <item sd="1" t="data" x="9"/>
        <item sd="1" t="data" x="10"/>
        <item sd="1" t="data" x="11"/>
        <item sd="1" t="data" x="12"/>
        <item sd="1" t="data" x="13"/>
        <item sd="1" t="data" x="15"/>
        <item sd="1" t="data" x="14"/>
        <item sd="1" t="data" x="16"/>
        <item sd="1" t="data" x="22"/>
        <item sd="1" t="data" x="21"/>
        <item sd="1" t="data" x="20"/>
        <item sd="1" t="data" x="19"/>
        <item sd="1" t="data" x="18"/>
        <item sd="1" t="data" x="17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31"/>
        <item sd="1" t="data" x="30"/>
        <item sd="1" t="data" x="32"/>
        <item sd="1" t="data" x="33"/>
        <item sd="1" t="data" x="34"/>
        <item sd="1" t="data" x="35"/>
        <item sd="1" t="data" x="38"/>
        <item sd="1" t="data" x="37"/>
        <item sd="1" t="data" x="36"/>
        <item sd="1" t="data" x="39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53"/>
        <item sd="1" t="data" x="52"/>
        <item sd="1" t="data" x="56"/>
        <item sd="1" t="data" x="55"/>
        <item sd="1" t="data" x="54"/>
        <item sd="1" t="data" x="59"/>
        <item sd="1" t="data" x="58"/>
        <item sd="1" t="data" x="57"/>
        <item sd="1" t="data" x="60"/>
        <item sd="1" t="data" x="62"/>
        <item sd="1" t="data" x="61"/>
        <item sd="1" t="data" x="63"/>
        <item sd="1" t="data" x="66"/>
        <item sd="1" t="data" x="65"/>
        <item sd="1" t="data" x="64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8">
    <format dxfId="50">
      <pivotArea collapsedLevelsAreSubtotals="1" dataOnly="1" fieldPosition="0" outline="0" type="normal"/>
    </format>
    <format dxfId="49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8">
      <pivotArea dataOnly="0" fieldPosition="0" outline="0" type="all"/>
    </format>
    <format dxfId="47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46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5">
      <pivotArea dataOnly="0" fieldPosition="0" outline="0" type="all"/>
    </format>
    <format dxfId="44">
      <pivotArea collapsedLevelsAreSubtotals="1" dataOnly="1" fieldPosition="0" outline="0" type="normal"/>
    </format>
    <format dxfId="43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15:AB16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m="1" sd="1" t="data" x="6"/>
        <item h="1" sd="1" t="data" x="3"/>
        <item m="1" sd="1" t="data" x="4"/>
        <item h="1" m="1" sd="1" t="data" x="5"/>
        <item sd="1" t="data" x="1"/>
        <item h="1" sd="1" t="data" x="0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53">
        <item m="1" sd="1" t="data" x="89"/>
        <item m="1" sd="1" t="data" x="151"/>
        <item m="1" sd="1" t="data" x="131"/>
        <item m="1" sd="1" t="data" x="109"/>
        <item m="1" sd="1" t="data" x="88"/>
        <item m="1" sd="1" t="data" x="150"/>
        <item m="1" sd="1" t="data" x="130"/>
        <item m="1" sd="1" t="data" x="108"/>
        <item m="1" sd="1" t="data" x="87"/>
        <item m="1" sd="1" t="data" x="149"/>
        <item m="1" sd="1" t="data" x="129"/>
        <item m="1" sd="1" t="data" x="107"/>
        <item m="1" sd="1" t="data" x="86"/>
        <item m="1" sd="1" t="data" x="148"/>
        <item m="1" sd="1" t="data" x="128"/>
        <item m="1" sd="1" t="data" x="106"/>
        <item m="1" sd="1" t="data" x="85"/>
        <item m="1" sd="1" t="data" x="147"/>
        <item m="1" sd="1" t="data" x="125"/>
        <item m="1" sd="1" t="data" x="104"/>
        <item m="1" sd="1" t="data" x="83"/>
        <item m="1" sd="1" t="data" x="145"/>
        <item m="1" sd="1" t="data" x="123"/>
        <item m="1" sd="1" t="data" x="102"/>
        <item m="1" sd="1" t="data" x="81"/>
        <item m="1" sd="1" t="data" x="143"/>
        <item m="1" sd="1" t="data" x="121"/>
        <item sd="1" t="data" x="70"/>
        <item m="1" sd="1" t="data" x="126"/>
        <item m="1" sd="1" t="data" x="105"/>
        <item m="1" sd="1" t="data" x="84"/>
        <item m="1" sd="1" t="data" x="146"/>
        <item m="1" sd="1" t="data" x="124"/>
        <item m="1" sd="1" t="data" x="103"/>
        <item m="1" sd="1" t="data" x="82"/>
        <item m="1" sd="1" t="data" x="144"/>
        <item m="1" sd="1" t="data" x="122"/>
        <item m="1" sd="1" t="data" x="101"/>
        <item m="1" sd="1" t="data" x="80"/>
        <item m="1" sd="1" t="data" x="142"/>
        <item m="1" sd="1" t="data" x="120"/>
        <item m="1" sd="1" t="data" x="100"/>
        <item m="1" sd="1" t="data" x="79"/>
        <item m="1" sd="1" t="data" x="139"/>
        <item m="1" sd="1" t="data" x="117"/>
        <item m="1" sd="1" t="data" x="97"/>
        <item m="1" sd="1" t="data" x="76"/>
        <item m="1" sd="1" t="data" x="136"/>
        <item m="1" sd="1" t="data" x="114"/>
        <item m="1" sd="1" t="data" x="94"/>
        <item m="1" sd="1" t="data" x="74"/>
        <item m="1" sd="1" t="data" x="134"/>
        <item m="1" sd="1" t="data" x="112"/>
        <item m="1" sd="1" t="data" x="92"/>
        <item m="1" sd="1" t="data" x="72"/>
        <item m="1" sd="1" t="data" x="132"/>
        <item m="1" sd="1" t="data" x="110"/>
        <item m="1" sd="1" t="data" x="90"/>
        <item m="1" sd="1" t="data" x="141"/>
        <item m="1" sd="1" t="data" x="119"/>
        <item m="1" sd="1" t="data" x="99"/>
        <item m="1" sd="1" t="data" x="78"/>
        <item m="1" sd="1" t="data" x="138"/>
        <item m="1" sd="1" t="data" x="116"/>
        <item m="1" sd="1" t="data" x="96"/>
        <item m="1" sd="1" t="data" x="75"/>
        <item m="1" sd="1" t="data" x="135"/>
        <item m="1" sd="1" t="data" x="113"/>
        <item m="1" sd="1" t="data" x="93"/>
        <item m="1" sd="1" t="data" x="73"/>
        <item m="1" sd="1" t="data" x="133"/>
        <item m="1" sd="1" t="data" x="111"/>
        <item m="1" sd="1" t="data" x="91"/>
        <item m="1" sd="1" t="data" x="71"/>
        <item m="1" sd="1" t="data" x="127"/>
        <item m="1" sd="1" t="data" x="140"/>
        <item m="1" sd="1" t="data" x="118"/>
        <item m="1" sd="1" t="data" x="95"/>
        <item m="1" sd="1" t="data" x="115"/>
        <item m="1" sd="1" t="data" x="137"/>
        <item m="1" sd="1" t="data" x="77"/>
        <item m="1" sd="1" t="data" x="98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7"/>
        <item sd="1" t="data" x="46"/>
        <item sd="1" t="data" x="50"/>
        <item sd="1" t="data" x="49"/>
        <item sd="1" t="data" x="48"/>
        <item sd="1" t="data" x="52"/>
        <item sd="1" t="data" x="51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3"/>
        <item sd="1" t="data" x="54"/>
        <item sd="1" t="data" x="55"/>
        <item sd="1" t="data" x="56"/>
        <item sd="1" t="data" x="57"/>
        <item sd="1" t="data" x="58"/>
        <item sd="1" t="data" x="68"/>
        <item sd="1" t="data" x="6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3">
    <format dxfId="68">
      <pivotArea dataOnly="0" fieldPosition="0" outline="0" type="all"/>
    </format>
    <format dxfId="67">
      <pivotArea collapsedLevelsAreSubtotals="1" dataOnly="1" fieldPosition="0" outline="0" type="normal"/>
    </format>
    <format dxfId="66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12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m="1" sd="1" t="data" x="4"/>
        <item h="1" sd="1" t="data" x="3"/>
        <item h="1" m="1" sd="1" t="data" x="5"/>
        <item h="1" m="1" sd="1" t="data" x="8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28">
        <item m="1" sd="1" t="data" x="158"/>
        <item m="1" sd="1" t="data" x="121"/>
        <item m="1" sd="1" t="data" x="191"/>
        <item m="1" sd="1" t="data" x="153"/>
        <item m="1" sd="1" t="data" x="118"/>
        <item m="1" sd="1" t="data" x="224"/>
        <item m="1" sd="1" t="data" x="149"/>
        <item m="1" sd="1" t="data" x="219"/>
        <item m="1" sd="1" t="data" x="181"/>
        <item m="1" sd="1" t="data" x="146"/>
        <item m="1" sd="1" t="data" x="217"/>
        <item m="1" sd="1" t="data" x="225"/>
        <item m="1" sd="1" t="data" x="186"/>
        <item m="1" sd="1" t="data" x="151"/>
        <item m="1" sd="1" t="data" x="117"/>
        <item m="1" sd="1" t="data" x="221"/>
        <item m="1" sd="1" t="data" x="184"/>
        <item m="1" sd="1" t="data" x="115"/>
        <item m="1" sd="1" t="data" x="218"/>
        <item m="1" sd="1" t="data" x="180"/>
        <item m="1" sd="1" t="data" x="145"/>
        <item m="1" sd="1" t="data" x="113"/>
        <item m="1" sd="1" t="data" x="142"/>
        <item m="1" sd="1" t="data" x="212"/>
        <item m="1" sd="1" t="data" x="109"/>
        <item m="1" sd="1" t="data" x="209"/>
        <item m="1" sd="1" t="data" x="137"/>
        <item m="1" sd="1" t="data" x="206"/>
        <item m="1" sd="1" t="data" x="171"/>
        <item m="1" sd="1" t="data" x="177"/>
        <item m="1" sd="1" t="data" x="141"/>
        <item m="1" sd="1" t="data" x="111"/>
        <item m="1" sd="1" t="data" x="211"/>
        <item m="1" sd="1" t="data" x="175"/>
        <item m="1" sd="1" t="data" x="139"/>
        <item m="1" sd="1" t="data" x="107"/>
        <item m="1" sd="1" t="data" x="208"/>
        <item m="1" sd="1" t="data" x="173"/>
        <item m="1" sd="1" t="data" x="135"/>
        <item m="1" sd="1" t="data" x="104"/>
        <item m="1" sd="1" t="data" x="205"/>
        <item m="1" sd="1" t="data" x="168"/>
        <item m="1" sd="1" t="data" x="132"/>
        <item m="1" sd="1" t="data" x="103"/>
        <item sd="1" t="data" x="90"/>
        <item m="1" sd="1" t="data" x="101"/>
        <item m="1" sd="1" t="data" x="131"/>
        <item m="1" sd="1" t="data" x="167"/>
        <item m="1" sd="1" t="data" x="204"/>
        <item m="1" sd="1" t="data" x="95"/>
        <item m="1" sd="1" t="data" x="216"/>
        <item m="1" sd="1" t="data" x="164"/>
        <item m="1" sd="1" t="data" x="203"/>
        <item m="1" sd="1" t="data" x="170"/>
        <item m="1" sd="1" t="data" x="96"/>
        <item m="1" sd="1" t="data" x="108"/>
        <item m="1" sd="1" t="data" x="102"/>
        <item m="1" sd="1" t="data" x="182"/>
        <item m="1" sd="1" t="data" x="222"/>
        <item m="1" sd="1" t="data" x="152"/>
        <item m="1" sd="1" t="data" x="125"/>
        <item m="1" sd="1" t="data" x="105"/>
        <item m="1" sd="1" t="data" x="99"/>
        <item m="1" sd="1" t="data" x="136"/>
        <item m="1" sd="1" t="data" x="165"/>
        <item m="1" sd="1" t="data" x="129"/>
        <item m="1" sd="1" t="data" x="193"/>
        <item m="1" sd="1" t="data" x="226"/>
        <item m="1" sd="1" t="data" x="144"/>
        <item m="1" sd="1" t="data" x="169"/>
        <item m="1" sd="1" t="data" x="214"/>
        <item m="1" sd="1" t="data" x="162"/>
        <item m="1" sd="1" t="data" x="187"/>
        <item m="1" sd="1" t="data" x="148"/>
        <item m="1" sd="1" t="data" x="133"/>
        <item m="1" sd="1" t="data" x="179"/>
        <item m="1" sd="1" t="data" x="126"/>
        <item m="1" sd="1" t="data" x="198"/>
        <item m="1" sd="1" t="data" x="190"/>
        <item m="1" sd="1" t="data" x="155"/>
        <item m="1" sd="1" t="data" x="197"/>
        <item m="1" sd="1" t="data" x="199"/>
        <item m="1" sd="1" t="data" x="223"/>
        <item m="1" sd="1" t="data" x="201"/>
        <item m="1" sd="1" t="data" x="128"/>
        <item m="1" sd="1" t="data" x="98"/>
        <item m="1" sd="1" t="data" x="195"/>
        <item m="1" sd="1" t="data" x="160"/>
        <item m="1" sd="1" t="data" x="123"/>
        <item m="1" sd="1" t="data" x="93"/>
        <item m="1" sd="1" t="data" x="196"/>
        <item m="1" sd="1" t="data" x="97"/>
        <item m="1" sd="1" t="data" x="127"/>
        <item m="1" sd="1" t="data" x="163"/>
        <item m="1" sd="1" t="data" x="200"/>
        <item m="1" sd="1" t="data" x="100"/>
        <item m="1" sd="1" t="data" x="130"/>
        <item m="1" sd="1" t="data" x="166"/>
        <item m="1" sd="1" t="data" x="202"/>
        <item m="1" sd="1" t="data" x="161"/>
        <item m="1" sd="1" t="data" x="124"/>
        <item m="1" sd="1" t="data" x="94"/>
        <item m="1" sd="1" t="data" x="194"/>
        <item m="1" sd="1" t="data" x="159"/>
        <item m="1" sd="1" t="data" x="122"/>
        <item m="1" sd="1" t="data" x="92"/>
        <item m="1" sd="1" t="data" x="192"/>
        <item m="1" sd="1" t="data" x="157"/>
        <item m="1" sd="1" t="data" x="120"/>
        <item m="1" sd="1" t="data" x="91"/>
        <item m="1" sd="1" t="data" x="188"/>
        <item m="1" sd="1" t="data" x="154"/>
        <item m="1" sd="1" t="data" x="119"/>
        <item m="1" sd="1" t="data" x="185"/>
        <item m="1" sd="1" t="data" x="147"/>
        <item m="1" sd="1" t="data" x="116"/>
        <item m="1" sd="1" t="data" x="183"/>
        <item m="1" sd="1" t="data" x="220"/>
        <item m="1" sd="1" t="data" x="150"/>
        <item m="1" sd="1" t="data" x="189"/>
        <item m="1" sd="1" t="data" x="156"/>
        <item m="1" sd="1" t="data" x="114"/>
        <item m="1" sd="1" t="data" x="215"/>
        <item m="1" sd="1" t="data" x="143"/>
        <item m="1" sd="1" t="data" x="112"/>
        <item m="1" sd="1" t="data" x="213"/>
        <item m="1" sd="1" t="data" x="176"/>
        <item m="1" sd="1" t="data" x="140"/>
        <item m="1" sd="1" t="data" x="207"/>
        <item m="1" sd="1" t="data" x="106"/>
        <item m="1" sd="1" t="data" x="138"/>
        <item m="1" sd="1" t="data" x="174"/>
        <item m="1" sd="1" t="data" x="210"/>
        <item m="1" sd="1" t="data" x="110"/>
        <item m="1" sd="1" t="data" x="134"/>
        <item m="1" sd="1" t="data" x="172"/>
        <item sd="1" t="data" x="3"/>
        <item sd="1" t="data" x="4"/>
        <item m="1" sd="1" t="data" x="178"/>
        <item sd="1" t="data" x="2"/>
        <item sd="1" t="data" x="1"/>
        <item sd="1" t="data" x="0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31"/>
        <item sd="1" t="data" x="30"/>
        <item sd="1" t="data" x="29"/>
        <item sd="1" t="data" x="32"/>
        <item sd="1" t="data" x="37"/>
        <item sd="1" t="data" x="36"/>
        <item sd="1" t="data" x="35"/>
        <item sd="1" t="data" x="34"/>
        <item sd="1" t="data" x="33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28"/>
        <item sd="1" t="data" x="46"/>
        <item sd="1" t="data" x="47"/>
        <item sd="1" t="data" x="45"/>
        <item sd="1" t="data" x="50"/>
        <item sd="1" t="data" x="49"/>
        <item sd="1" t="data" x="48"/>
        <item sd="1" t="data" x="54"/>
        <item sd="1" t="data" x="53"/>
        <item sd="1" t="data" x="52"/>
        <item sd="1" t="data" x="51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8"/>
        <item sd="1" t="data" x="67"/>
        <item sd="1" t="data" x="71"/>
        <item sd="1" t="data" x="70"/>
        <item sd="1" t="data" x="69"/>
        <item sd="1" t="data" x="74"/>
        <item sd="1" t="data" x="73"/>
        <item sd="1" t="data" x="72"/>
        <item sd="1" t="data" x="75"/>
        <item sd="1" t="data" x="77"/>
        <item sd="1" t="data" x="76"/>
        <item sd="1" t="data" x="81"/>
        <item sd="1" t="data" x="80"/>
        <item sd="1" t="data" x="79"/>
        <item sd="1" t="data" x="78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3"/>
        <item sd="1" t="data" x="0"/>
        <item sd="1" t="data" x="4"/>
        <item sd="1" t="data" x="2"/>
        <item m="1" sd="1" t="data" x="6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6">
    <i i="0" r="0" t="data"/>
    <i i="0" r="0" t="data">
      <x v="1"/>
    </i>
    <i i="0" r="0" t="data">
      <x v="2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94">
      <pivotArea dataOnly="0" fieldPosition="0" outline="0" type="all"/>
    </format>
    <format dxfId="93">
      <pivotArea collapsedLevelsAreSubtotals="1" dataOnly="1" fieldPosition="0" outline="0" type="normal"/>
    </format>
    <format dxfId="92">
      <pivotArea axis="axisRow" dataOnly="0" field="4" fieldPosition="0" labelOnly="1" outline="0" type="button"/>
    </format>
    <format dxfId="91">
      <pivotArea dataOnly="0" fieldPosition="0" labelOnly="1" outline="1" type="normal">
        <references count="1">
          <reference field="4">
            <x v="5"/>
          </reference>
        </references>
      </pivotArea>
    </format>
    <format dxfId="90">
      <pivotArea dataOnly="0" fieldPosition="0" grandRow="1" labelOnly="1" outline="0" type="normal"/>
    </format>
    <format dxfId="8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G3:AK23"/>
  <pivotFields count="15">
    <pivotField compact="0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7">
        <item h="1" m="1" sd="1" t="data" x="4"/>
        <item h="1" m="1" sd="1" t="data" x="5"/>
        <item h="1" sd="1" t="data" x="3"/>
        <item h="1" m="1" sd="1" t="data" x="6"/>
        <item h="1" sd="1" t="data" x="0"/>
        <item sd="1" t="data" x="1"/>
        <item sd="1" t="data" x="2"/>
      </items>
    </pivotField>
    <pivotField compact="0" dataField="1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multipleItemSelectionAllowed="1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efaultSubtotal="0" dragOff="1" dragToCol="1" dragToData="1" dragToPage="1" dragToRow="1" itemPageCount="10" outline="0" showAll="0" showDropDowns="1" sortType="descending" subtotalTop="1" topAutoShow="1">
      <items count="93">
        <item m="1" sd="1" t="data" x="47"/>
        <item m="1" sd="1" t="data" x="72"/>
        <item m="1" sd="1" t="data" x="73"/>
        <item m="1" sd="1" t="data" x="48"/>
        <item m="1" sd="1" t="data" x="60"/>
        <item m="1" sd="1" t="data" x="68"/>
        <item m="1" sd="1" t="data" x="67"/>
        <item m="1" sd="1" t="data" x="57"/>
        <item m="1" sd="1" t="data" x="62"/>
        <item m="1" sd="1" t="data" x="34"/>
        <item m="1" sd="1" t="data" x="66"/>
        <item m="1" sd="1" t="data" x="29"/>
        <item m="1" sd="1" t="data" x="54"/>
        <item m="1" sd="1" t="data" x="42"/>
        <item m="1" sd="1" t="data" x="77"/>
        <item sd="1" t="data" x="25"/>
        <item m="1" sd="1" t="data" x="38"/>
        <item m="1" sd="1" t="data" x="64"/>
        <item m="1" sd="1" t="data" x="76"/>
        <item m="1" sd="1" t="data" x="65"/>
        <item m="1" sd="1" t="data" x="59"/>
        <item m="1" sd="1" t="data" x="44"/>
        <item m="1" sd="1" t="data" x="51"/>
        <item m="1" sd="1" t="data" x="37"/>
        <item m="1" sd="1" t="data" x="75"/>
        <item m="1" sd="1" t="data" x="61"/>
        <item m="1" sd="1" t="data" x="58"/>
        <item m="1" sd="1" t="data" x="81"/>
        <item m="1" sd="1" t="data" x="28"/>
        <item m="1" sd="1" t="data" x="63"/>
        <item m="1" sd="1" t="data" x="84"/>
        <item m="1" sd="1" t="data" x="80"/>
        <item m="1" sd="1" t="data" x="89"/>
        <item m="1" sd="1" t="data" x="79"/>
        <item m="1" sd="1" t="data" x="78"/>
        <item m="1" sd="1" t="data" x="31"/>
        <item m="1" sd="1" t="data" x="49"/>
        <item m="1" sd="1" t="data" x="83"/>
        <item m="1" sd="1" t="data" x="56"/>
        <item m="1" sd="1" t="data" x="35"/>
        <item m="1" sd="1" t="data" x="74"/>
        <item m="1" sd="1" t="data" x="40"/>
        <item m="1" sd="1" t="data" x="91"/>
        <item m="1" sd="1" t="data" x="85"/>
        <item m="1" sd="1" t="data" x="45"/>
        <item m="1" sd="1" t="data" x="69"/>
        <item m="1" sd="1" t="data" x="90"/>
        <item m="1" sd="1" t="data" x="52"/>
        <item m="1" sd="1" t="data" x="33"/>
        <item m="1" sd="1" t="data" x="41"/>
        <item m="1" sd="1" t="data" x="43"/>
        <item m="1" sd="1" t="data" x="36"/>
        <item m="1" sd="1" t="data" x="87"/>
        <item m="1" sd="1" t="data" x="71"/>
        <item m="1" sd="1" t="data" x="88"/>
        <item m="1" sd="1" t="data" x="32"/>
        <item m="1" sd="1" t="data" x="70"/>
        <item m="1" sd="1" t="data" x="50"/>
        <item m="1" sd="1" t="data" x="27"/>
        <item m="1" sd="1" t="data" x="39"/>
        <item m="1" sd="1" t="data" x="30"/>
        <item m="1" sd="1" t="data" x="86"/>
        <item m="1" sd="1" t="data" x="26"/>
        <item m="1" sd="1" t="data" x="55"/>
        <item m="1" sd="1" t="data" x="92"/>
        <item m="1" sd="1" t="data" x="53"/>
        <item m="1" sd="1" t="data" x="46"/>
        <item m="1" sd="1" t="data" x="82"/>
        <item sd="1" t="data" x="14"/>
        <item sd="1" t="data" x="10"/>
        <item sd="1" t="data" x="13"/>
        <item sd="1" t="data" x="11"/>
        <item sd="1" t="data" x="12"/>
        <item sd="1" t="data" x="6"/>
        <item sd="1" t="data" x="4"/>
        <item sd="1" t="data" x="5"/>
        <item sd="1" t="data" x="1"/>
        <item sd="1" t="data" x="2"/>
        <item sd="1" t="data" x="3"/>
        <item sd="1" t="data" x="0"/>
        <item sd="1" t="data" x="7"/>
        <item sd="1" t="data" x="15"/>
        <item sd="1" t="data" x="9"/>
        <item sd="1" t="data" x="8"/>
        <item sd="1" t="data" x="19"/>
        <item sd="1" t="data" x="17"/>
        <item sd="1" t="data" x="16"/>
        <item sd="1" t="data" x="18"/>
        <item sd="1" t="data" x="22"/>
        <item sd="1" t="data" x="21"/>
        <item sd="1" t="data" x="20"/>
        <item sd="1" t="data" x="23"/>
        <item sd="1" t="data" x="24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6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7"/>
  </rowFields>
  <rowItems count="18">
    <i i="0" r="0" t="data">
      <x v="69"/>
    </i>
    <i i="0" r="0" t="data">
      <x v="72"/>
    </i>
    <i i="0" r="0" t="data">
      <x v="70"/>
    </i>
    <i i="0" r="0" t="data">
      <x v="68"/>
    </i>
    <i i="0" r="0" t="data">
      <x v="85"/>
    </i>
    <i i="0" r="0" t="data">
      <x v="90"/>
    </i>
    <i i="0" r="0" t="data">
      <x v="88"/>
    </i>
    <i i="0" r="0" t="data">
      <x v="75"/>
    </i>
    <i i="0" r="0" t="data">
      <x v="84"/>
    </i>
    <i i="0" r="0" t="data">
      <x v="91"/>
    </i>
    <i i="0" r="0" t="data">
      <x v="71"/>
    </i>
    <i i="0" r="0" t="data">
      <x v="92"/>
    </i>
    <i i="0" r="0" t="data">
      <x v="89"/>
    </i>
    <i i="0" r="0" t="data">
      <x v="78"/>
    </i>
    <i i="0" r="0" t="data">
      <x v="87"/>
    </i>
    <i i="0" r="0" t="data">
      <x v="86"/>
    </i>
    <i i="0" r="0" t="data">
      <x v="76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7" baseItem="19" fld="2" name="计数项:成交价" showDataAs="normal" subtotal="count"/>
    <dataField baseField="0" baseItem="0" fld="2" name="求和项:成交价2" showDataAs="normal" subtotal="sum"/>
  </dataFields>
  <formats count="29">
    <format dxfId="42">
      <pivotArea dataOnly="0" fieldPosition="0" outline="0" type="all"/>
    </format>
    <format dxfId="41">
      <pivotArea collapsedLevelsAreSubtotals="1" dataOnly="1" fieldPosition="0" outline="0" type="normal"/>
    </format>
    <format dxfId="40">
      <pivotArea axis="axisCol" dataOnly="0" field="1" fieldPosition="0" labelOnly="1" outline="0" type="button"/>
    </format>
    <format dxfId="39">
      <pivotArea axis="axisCol" dataOnly="0" field="-2" fieldPosition="1" labelOnly="1" outline="0" type="button"/>
    </format>
    <format dxfId="38">
      <pivotArea dataOnly="0" fieldPosition="0" labelOnly="1" outline="0" type="topRight"/>
    </format>
    <format dxfId="37">
      <pivotArea dataOnly="0" fieldPosition="0" labelOnly="1" outline="0" type="normal">
        <references count="1">
          <reference field="7">
            <x v="43"/>
          </reference>
        </references>
      </pivotArea>
    </format>
    <format dxfId="36">
      <pivotArea dataOnly="0" fieldPosition="0" labelOnly="1" outline="0" type="normal">
        <references count="1">
          <reference field="1"/>
        </references>
      </pivotArea>
    </format>
    <format dxfId="35">
      <pivotArea dataOnly="0" fieldPosition="0" labelOnly="1" outline="0" type="normal">
        <references count="2">
          <reference field="4294967294">
            <x v="0"/>
          </reference>
          <reference field="1" selected="0">
            <x v="1"/>
          </reference>
        </references>
      </pivotArea>
    </format>
    <format dxfId="34">
      <pivotArea dataOnly="0" fieldPosition="0" labelOnly="1" outline="0" type="normal">
        <references count="2">
          <reference field="4294967294">
            <x v="0"/>
          </reference>
          <reference field="1" selected="0">
            <x v="3"/>
          </reference>
        </references>
      </pivotArea>
    </format>
    <format dxfId="33">
      <pivotArea collapsedLevelsAreSubtotals="1" dataOnly="1" fieldPosition="0" outline="0" type="normal"/>
    </format>
    <format dxfId="32">
      <pivotArea collapsedLevelsAreSubtotals="1" dataOnly="1" fieldPosition="0" outline="0" type="normal"/>
    </format>
    <format dxfId="31">
      <pivotArea axis="axisCol" dataOnly="0" field="1" fieldPosition="0" labelOnly="1" outline="0" type="button"/>
    </format>
    <format dxfId="30">
      <pivotArea axis="axisCol" dataOnly="0" field="-2" fieldPosition="1" labelOnly="1" outline="0" type="button"/>
    </format>
    <format dxfId="29">
      <pivotArea dataOnly="0" fieldPosition="0" labelOnly="1" outline="0" type="topRight"/>
    </format>
    <format dxfId="28">
      <pivotArea dataOnly="0" fieldPosition="0" labelOnly="1" outline="0" type="normal">
        <references count="1">
          <reference field="1"/>
        </references>
      </pivotArea>
    </format>
    <format dxfId="27">
      <pivotArea dataOnly="0" fieldPosition="0" labelOnly="1" outline="0" type="normal">
        <references count="2">
          <reference field="4294967294">
            <x v="0"/>
          </reference>
          <reference field="1" selected="0">
            <x v="1"/>
          </reference>
        </references>
      </pivotArea>
    </format>
    <format dxfId="26">
      <pivotArea dataOnly="0" fieldPosition="0" labelOnly="1" outline="0" type="normal">
        <references count="2">
          <reference field="4294967294">
            <x v="0"/>
          </reference>
          <reference field="1" selected="0">
            <x v="3"/>
          </reference>
        </references>
      </pivotArea>
    </format>
    <format dxfId="25">
      <pivotArea dataOnly="0" fieldPosition="0" outline="0" type="all"/>
    </format>
    <format dxfId="24">
      <pivotArea collapsedLevelsAreSubtotals="1" dataOnly="1" fieldPosition="0" outline="0" type="normal"/>
    </format>
    <format dxfId="23">
      <pivotArea dataOnly="0" fieldPosition="0" labelOnly="1" outline="0" type="origin"/>
    </format>
    <format dxfId="22">
      <pivotArea axis="axisCol" dataOnly="0" field="1" fieldPosition="0" labelOnly="1" outline="0" type="button"/>
    </format>
    <format dxfId="21">
      <pivotArea axis="axisCol" dataOnly="0" field="-2" fieldPosition="1" labelOnly="1" outline="0" type="button"/>
    </format>
    <format dxfId="20">
      <pivotArea dataOnly="0" fieldPosition="0" labelOnly="1" outline="0" type="topRight"/>
    </format>
    <format dxfId="19">
      <pivotArea axis="axisRow" dataOnly="0" field="7" fieldPosition="0" labelOnly="1" outline="0" type="button"/>
    </format>
    <format dxfId="18">
      <pivotArea dataOnly="0" fieldPosition="0" labelOnly="1" outline="0" type="normal">
        <references count="1">
          <reference field="7">
            <x v="90"/>
          </reference>
        </references>
      </pivotArea>
    </format>
    <format dxfId="17">
      <pivotArea dataOnly="0" fieldPosition="0" grandRow="1" labelOnly="1" outline="0" type="normal"/>
    </format>
    <format dxfId="16">
      <pivotArea dataOnly="0" fieldPosition="0" labelOnly="1" outline="0" type="normal">
        <references count="1">
          <reference field="1"/>
        </references>
      </pivotArea>
    </format>
    <format dxfId="15">
      <pivotArea dataOnly="0" fieldPosition="0" labelOnly="1" outline="0" type="normal">
        <references count="2">
          <reference field="4294967294">
            <x v="1"/>
          </reference>
          <reference field="1" selected="0">
            <x v="5"/>
          </reference>
        </references>
      </pivotArea>
    </format>
    <format dxfId="14">
      <pivotArea dataOnly="0" fieldPosition="0" labelOnly="1" outline="0" type="normal">
        <references count="2">
          <reference field="4294967294">
            <x v="1"/>
          </reference>
          <reference field="1" selected="0">
            <x v="6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m="1" sd="1" t="data" x="4"/>
        <item h="1" sd="1" t="data" x="3"/>
        <item h="1" m="1" sd="1" t="data" x="5"/>
        <item h="1" m="1" sd="1" t="data" x="8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28">
        <item m="1" sd="1" t="data" x="158"/>
        <item m="1" sd="1" t="data" x="121"/>
        <item m="1" sd="1" t="data" x="191"/>
        <item m="1" sd="1" t="data" x="153"/>
        <item m="1" sd="1" t="data" x="118"/>
        <item m="1" sd="1" t="data" x="224"/>
        <item m="1" sd="1" t="data" x="149"/>
        <item m="1" sd="1" t="data" x="219"/>
        <item m="1" sd="1" t="data" x="181"/>
        <item m="1" sd="1" t="data" x="146"/>
        <item m="1" sd="1" t="data" x="217"/>
        <item m="1" sd="1" t="data" x="225"/>
        <item m="1" sd="1" t="data" x="186"/>
        <item m="1" sd="1" t="data" x="151"/>
        <item m="1" sd="1" t="data" x="117"/>
        <item m="1" sd="1" t="data" x="221"/>
        <item m="1" sd="1" t="data" x="184"/>
        <item m="1" sd="1" t="data" x="115"/>
        <item m="1" sd="1" t="data" x="218"/>
        <item m="1" sd="1" t="data" x="180"/>
        <item m="1" sd="1" t="data" x="145"/>
        <item m="1" sd="1" t="data" x="113"/>
        <item m="1" sd="1" t="data" x="142"/>
        <item m="1" sd="1" t="data" x="212"/>
        <item m="1" sd="1" t="data" x="109"/>
        <item m="1" sd="1" t="data" x="209"/>
        <item m="1" sd="1" t="data" x="137"/>
        <item m="1" sd="1" t="data" x="206"/>
        <item m="1" sd="1" t="data" x="171"/>
        <item m="1" sd="1" t="data" x="177"/>
        <item m="1" sd="1" t="data" x="141"/>
        <item m="1" sd="1" t="data" x="111"/>
        <item m="1" sd="1" t="data" x="211"/>
        <item m="1" sd="1" t="data" x="175"/>
        <item m="1" sd="1" t="data" x="139"/>
        <item m="1" sd="1" t="data" x="107"/>
        <item m="1" sd="1" t="data" x="208"/>
        <item m="1" sd="1" t="data" x="173"/>
        <item m="1" sd="1" t="data" x="135"/>
        <item m="1" sd="1" t="data" x="104"/>
        <item m="1" sd="1" t="data" x="205"/>
        <item m="1" sd="1" t="data" x="168"/>
        <item m="1" sd="1" t="data" x="132"/>
        <item m="1" sd="1" t="data" x="103"/>
        <item sd="1" t="data" x="90"/>
        <item m="1" sd="1" t="data" x="101"/>
        <item m="1" sd="1" t="data" x="131"/>
        <item m="1" sd="1" t="data" x="167"/>
        <item m="1" sd="1" t="data" x="204"/>
        <item m="1" sd="1" t="data" x="95"/>
        <item m="1" sd="1" t="data" x="216"/>
        <item m="1" sd="1" t="data" x="164"/>
        <item m="1" sd="1" t="data" x="203"/>
        <item m="1" sd="1" t="data" x="170"/>
        <item m="1" sd="1" t="data" x="96"/>
        <item m="1" sd="1" t="data" x="108"/>
        <item m="1" sd="1" t="data" x="102"/>
        <item m="1" sd="1" t="data" x="182"/>
        <item m="1" sd="1" t="data" x="222"/>
        <item m="1" sd="1" t="data" x="152"/>
        <item m="1" sd="1" t="data" x="125"/>
        <item m="1" sd="1" t="data" x="105"/>
        <item m="1" sd="1" t="data" x="99"/>
        <item m="1" sd="1" t="data" x="136"/>
        <item m="1" sd="1" t="data" x="165"/>
        <item m="1" sd="1" t="data" x="129"/>
        <item m="1" sd="1" t="data" x="193"/>
        <item m="1" sd="1" t="data" x="226"/>
        <item m="1" sd="1" t="data" x="144"/>
        <item m="1" sd="1" t="data" x="169"/>
        <item m="1" sd="1" t="data" x="214"/>
        <item m="1" sd="1" t="data" x="162"/>
        <item m="1" sd="1" t="data" x="187"/>
        <item m="1" sd="1" t="data" x="148"/>
        <item m="1" sd="1" t="data" x="133"/>
        <item m="1" sd="1" t="data" x="179"/>
        <item m="1" sd="1" t="data" x="126"/>
        <item m="1" sd="1" t="data" x="198"/>
        <item m="1" sd="1" t="data" x="190"/>
        <item m="1" sd="1" t="data" x="155"/>
        <item m="1" sd="1" t="data" x="197"/>
        <item m="1" sd="1" t="data" x="199"/>
        <item m="1" sd="1" t="data" x="223"/>
        <item m="1" sd="1" t="data" x="201"/>
        <item m="1" sd="1" t="data" x="128"/>
        <item m="1" sd="1" t="data" x="98"/>
        <item m="1" sd="1" t="data" x="195"/>
        <item m="1" sd="1" t="data" x="160"/>
        <item m="1" sd="1" t="data" x="123"/>
        <item m="1" sd="1" t="data" x="93"/>
        <item m="1" sd="1" t="data" x="196"/>
        <item m="1" sd="1" t="data" x="97"/>
        <item m="1" sd="1" t="data" x="127"/>
        <item m="1" sd="1" t="data" x="163"/>
        <item m="1" sd="1" t="data" x="200"/>
        <item m="1" sd="1" t="data" x="100"/>
        <item m="1" sd="1" t="data" x="130"/>
        <item m="1" sd="1" t="data" x="166"/>
        <item m="1" sd="1" t="data" x="202"/>
        <item m="1" sd="1" t="data" x="161"/>
        <item m="1" sd="1" t="data" x="124"/>
        <item m="1" sd="1" t="data" x="94"/>
        <item m="1" sd="1" t="data" x="194"/>
        <item m="1" sd="1" t="data" x="159"/>
        <item m="1" sd="1" t="data" x="122"/>
        <item m="1" sd="1" t="data" x="92"/>
        <item m="1" sd="1" t="data" x="192"/>
        <item m="1" sd="1" t="data" x="157"/>
        <item m="1" sd="1" t="data" x="120"/>
        <item m="1" sd="1" t="data" x="91"/>
        <item m="1" sd="1" t="data" x="188"/>
        <item m="1" sd="1" t="data" x="154"/>
        <item m="1" sd="1" t="data" x="119"/>
        <item m="1" sd="1" t="data" x="185"/>
        <item m="1" sd="1" t="data" x="147"/>
        <item m="1" sd="1" t="data" x="116"/>
        <item m="1" sd="1" t="data" x="183"/>
        <item m="1" sd="1" t="data" x="220"/>
        <item m="1" sd="1" t="data" x="150"/>
        <item m="1" sd="1" t="data" x="189"/>
        <item m="1" sd="1" t="data" x="156"/>
        <item m="1" sd="1" t="data" x="114"/>
        <item m="1" sd="1" t="data" x="215"/>
        <item m="1" sd="1" t="data" x="143"/>
        <item m="1" sd="1" t="data" x="112"/>
        <item m="1" sd="1" t="data" x="213"/>
        <item m="1" sd="1" t="data" x="176"/>
        <item m="1" sd="1" t="data" x="140"/>
        <item m="1" sd="1" t="data" x="207"/>
        <item m="1" sd="1" t="data" x="106"/>
        <item m="1" sd="1" t="data" x="138"/>
        <item m="1" sd="1" t="data" x="174"/>
        <item m="1" sd="1" t="data" x="210"/>
        <item m="1" sd="1" t="data" x="110"/>
        <item m="1" sd="1" t="data" x="134"/>
        <item m="1" sd="1" t="data" x="172"/>
        <item sd="1" t="data" x="3"/>
        <item sd="1" t="data" x="4"/>
        <item m="1" sd="1" t="data" x="178"/>
        <item sd="1" t="data" x="2"/>
        <item sd="1" t="data" x="1"/>
        <item sd="1" t="data" x="0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31"/>
        <item sd="1" t="data" x="30"/>
        <item sd="1" t="data" x="29"/>
        <item sd="1" t="data" x="32"/>
        <item sd="1" t="data" x="37"/>
        <item sd="1" t="data" x="36"/>
        <item sd="1" t="data" x="35"/>
        <item sd="1" t="data" x="34"/>
        <item sd="1" t="data" x="33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28"/>
        <item sd="1" t="data" x="46"/>
        <item sd="1" t="data" x="47"/>
        <item sd="1" t="data" x="45"/>
        <item sd="1" t="data" x="50"/>
        <item sd="1" t="data" x="49"/>
        <item sd="1" t="data" x="48"/>
        <item sd="1" t="data" x="54"/>
        <item sd="1" t="data" x="53"/>
        <item sd="1" t="data" x="52"/>
        <item sd="1" t="data" x="51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8"/>
        <item sd="1" t="data" x="67"/>
        <item sd="1" t="data" x="71"/>
        <item sd="1" t="data" x="70"/>
        <item sd="1" t="data" x="69"/>
        <item sd="1" t="data" x="74"/>
        <item sd="1" t="data" x="73"/>
        <item sd="1" t="data" x="72"/>
        <item sd="1" t="data" x="75"/>
        <item sd="1" t="data" x="77"/>
        <item sd="1" t="data" x="76"/>
        <item sd="1" t="data" x="81"/>
        <item sd="1" t="data" x="80"/>
        <item sd="1" t="data" x="79"/>
        <item sd="1" t="data" x="78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3"/>
        <item sd="1" t="data" x="0"/>
        <item sd="1" t="data" x="4"/>
        <item sd="1" t="data" x="2"/>
        <item m="1" sd="1" t="data" x="6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13">
      <pivotArea dataOnly="0" fieldPosition="0" outline="0" type="all"/>
    </format>
    <format dxfId="12">
      <pivotArea collapsedLevelsAreSubtotals="1" dataOnly="1" fieldPosition="0" outline="0" type="normal"/>
    </format>
    <format dxfId="11">
      <pivotArea axis="axisRow" dataOnly="0" field="4" fieldPosition="0" labelOnly="1" outline="0" type="button"/>
    </format>
    <format dxfId="10">
      <pivotArea dataOnly="0" fieldPosition="0" labelOnly="1" outline="1" type="normal">
        <references count="1">
          <reference field="4">
            <x v="5"/>
          </reference>
        </references>
      </pivotArea>
    </format>
    <format dxfId="9">
      <pivotArea dataOnly="0" fieldPosition="0" grandRow="1" labelOnly="1" outline="0" type="normal"/>
    </format>
    <format dxfId="8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sd="1" t="data" x="2"/>
        <item h="1" m="1" sd="1" t="data" x="4"/>
        <item h="1" m="1" sd="1" t="data" x="5"/>
        <item h="1" m="1" sd="1" t="data" x="8"/>
        <item h="1" m="1" sd="1" t="data" x="3"/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68">
        <item m="1" sd="1" t="data" x="52"/>
        <item m="1" sd="1" t="data" x="65"/>
        <item m="1" sd="1" t="data" x="47"/>
        <item m="1" sd="1" t="data" x="37"/>
        <item m="1" sd="1" t="data" x="22"/>
        <item m="1" sd="1" t="data" x="66"/>
        <item m="1" sd="1" t="data" x="50"/>
        <item m="1" sd="1" t="data" x="48"/>
        <item m="1" sd="1" t="data" x="62"/>
        <item sd="1" t="data" x="5"/>
        <item m="1" sd="1" t="data" x="44"/>
        <item m="1" sd="1" t="data" x="58"/>
        <item m="1" sd="1" t="data" x="14"/>
        <item m="1" sd="1" t="data" x="8"/>
        <item m="1" sd="1" t="data" x="26"/>
        <item m="1" sd="1" t="data" x="10"/>
        <item m="1" sd="1" t="data" x="21"/>
        <item m="1" sd="1" t="data" x="36"/>
        <item m="1" sd="1" t="data" x="53"/>
        <item m="1" sd="1" t="data" x="6"/>
        <item m="1" sd="1" t="data" x="24"/>
        <item m="1" sd="1" t="data" x="39"/>
        <item m="1" sd="1" t="data" x="54"/>
        <item m="1" sd="1" t="data" x="7"/>
        <item m="1" sd="1" t="data" x="20"/>
        <item m="1" sd="1" t="data" x="34"/>
        <item m="1" sd="1" t="data" x="49"/>
        <item m="1" sd="1" t="data" x="25"/>
        <item m="1" sd="1" t="data" x="40"/>
        <item m="1" sd="1" t="data" x="55"/>
        <item m="1" sd="1" t="data" x="42"/>
        <item m="1" sd="1" t="data" x="9"/>
        <item m="1" sd="1" t="data" x="41"/>
        <item m="1" sd="1" t="data" x="27"/>
        <item m="1" sd="1" t="data" x="35"/>
        <item m="1" sd="1" t="data" x="63"/>
        <item m="1" sd="1" t="data" x="33"/>
        <item m="1" sd="1" t="data" x="19"/>
        <item m="1" sd="1" t="data" x="51"/>
        <item m="1" sd="1" t="data" x="23"/>
        <item m="1" sd="1" t="data" x="38"/>
        <item m="1" sd="1" t="data" x="11"/>
        <item m="1" sd="1" t="data" x="45"/>
        <item m="1" sd="1" t="data" x="60"/>
        <item m="1" sd="1" t="data" x="32"/>
        <item m="1" sd="1" t="data" x="64"/>
        <item m="1" sd="1" t="data" x="18"/>
        <item m="1" sd="1" t="data" x="17"/>
        <item m="1" sd="1" t="data" x="46"/>
        <item m="1" sd="1" t="data" x="61"/>
        <item m="1" sd="1" t="data" x="16"/>
        <item m="1" sd="1" t="data" x="31"/>
        <item m="1" sd="1" t="data" x="15"/>
        <item m="1" sd="1" t="data" x="59"/>
        <item m="1" sd="1" t="data" x="12"/>
        <item m="1" sd="1" t="data" x="56"/>
        <item m="1" sd="1" t="data" x="29"/>
        <item m="1" sd="1" t="data" x="43"/>
        <item m="1" sd="1" t="data" x="28"/>
        <item m="1" sd="1" t="data" x="57"/>
        <item m="1" sd="1" t="data" x="13"/>
        <item m="1" sd="1" t="data" x="30"/>
        <item sd="1" t="data" x="2"/>
        <item sd="1" t="data" x="3"/>
        <item sd="1" t="data" x="0"/>
        <item sd="1" t="data" x="1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formats count="3">
    <format dxfId="65">
      <pivotArea dataOnly="0" fieldPosition="0" outline="0" type="all"/>
    </format>
    <format dxfId="64">
      <pivotArea collapsedLevelsAreSubtotals="1" dataOnly="1" fieldPosition="0" outline="0" type="normal"/>
    </format>
    <format dxfId="6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5:U16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h="1" sd="1" t="data" x="2"/>
        <item h="1" m="1" sd="1" t="data" x="4"/>
        <item h="1" m="1" sd="1" t="data" x="5"/>
        <item h="1" m="1" sd="1" t="data" x="8"/>
        <item m="1" sd="1" t="data" x="3"/>
        <item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68">
        <item m="1" sd="1" t="data" x="52"/>
        <item m="1" sd="1" t="data" x="65"/>
        <item m="1" sd="1" t="data" x="47"/>
        <item m="1" sd="1" t="data" x="37"/>
        <item m="1" sd="1" t="data" x="22"/>
        <item m="1" sd="1" t="data" x="66"/>
        <item m="1" sd="1" t="data" x="50"/>
        <item m="1" sd="1" t="data" x="48"/>
        <item m="1" sd="1" t="data" x="62"/>
        <item sd="1" t="data" x="5"/>
        <item m="1" sd="1" t="data" x="44"/>
        <item m="1" sd="1" t="data" x="58"/>
        <item m="1" sd="1" t="data" x="14"/>
        <item m="1" sd="1" t="data" x="8"/>
        <item m="1" sd="1" t="data" x="26"/>
        <item m="1" sd="1" t="data" x="10"/>
        <item m="1" sd="1" t="data" x="21"/>
        <item m="1" sd="1" t="data" x="36"/>
        <item m="1" sd="1" t="data" x="53"/>
        <item m="1" sd="1" t="data" x="6"/>
        <item m="1" sd="1" t="data" x="24"/>
        <item m="1" sd="1" t="data" x="39"/>
        <item m="1" sd="1" t="data" x="54"/>
        <item m="1" sd="1" t="data" x="7"/>
        <item m="1" sd="1" t="data" x="20"/>
        <item m="1" sd="1" t="data" x="34"/>
        <item m="1" sd="1" t="data" x="49"/>
        <item m="1" sd="1" t="data" x="25"/>
        <item m="1" sd="1" t="data" x="40"/>
        <item m="1" sd="1" t="data" x="55"/>
        <item m="1" sd="1" t="data" x="42"/>
        <item m="1" sd="1" t="data" x="9"/>
        <item m="1" sd="1" t="data" x="41"/>
        <item m="1" sd="1" t="data" x="27"/>
        <item m="1" sd="1" t="data" x="35"/>
        <item m="1" sd="1" t="data" x="63"/>
        <item m="1" sd="1" t="data" x="33"/>
        <item m="1" sd="1" t="data" x="19"/>
        <item m="1" sd="1" t="data" x="51"/>
        <item m="1" sd="1" t="data" x="23"/>
        <item m="1" sd="1" t="data" x="38"/>
        <item m="1" sd="1" t="data" x="11"/>
        <item m="1" sd="1" t="data" x="45"/>
        <item m="1" sd="1" t="data" x="60"/>
        <item m="1" sd="1" t="data" x="32"/>
        <item m="1" sd="1" t="data" x="64"/>
        <item m="1" sd="1" t="data" x="18"/>
        <item m="1" sd="1" t="data" x="17"/>
        <item m="1" sd="1" t="data" x="46"/>
        <item m="1" sd="1" t="data" x="61"/>
        <item m="1" sd="1" t="data" x="16"/>
        <item m="1" sd="1" t="data" x="31"/>
        <item m="1" sd="1" t="data" x="15"/>
        <item m="1" sd="1" t="data" x="59"/>
        <item m="1" sd="1" t="data" x="12"/>
        <item m="1" sd="1" t="data" x="56"/>
        <item m="1" sd="1" t="data" x="29"/>
        <item m="1" sd="1" t="data" x="43"/>
        <item m="1" sd="1" t="data" x="28"/>
        <item m="1" sd="1" t="data" x="57"/>
        <item m="1" sd="1" t="data" x="13"/>
        <item m="1" sd="1" t="data" x="30"/>
        <item sd="1" t="data" x="2"/>
        <item sd="1" t="data" x="3"/>
        <item sd="1" t="data" x="0"/>
        <item sd="1" t="data" x="1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formats count="3">
    <format dxfId="88">
      <pivotArea dataOnly="0" fieldPosition="0" outline="0" type="all"/>
    </format>
    <format dxfId="87">
      <pivotArea collapsedLevelsAreSubtotals="1" dataOnly="1" fieldPosition="0" outline="0" type="normal"/>
    </format>
    <format dxfId="8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Relationship Id="rId13" Target="/xl/pivotTables/pivotTable13.xml" Type="http://schemas.openxmlformats.org/officeDocument/2006/relationships/pivotTable"/><Relationship Id="rId14" Target="/xl/pivotTables/pivotTable14.xml" Type="http://schemas.openxmlformats.org/officeDocument/2006/relationships/pivotTable"/><Relationship Id="rId15" Target="/xl/pivotTables/pivotTable15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I19"/>
  <sheetViews>
    <sheetView showGridLines="0" workbookViewId="0" zoomScale="85" zoomScaleNormal="85">
      <selection activeCell="E22" sqref="E22"/>
    </sheetView>
  </sheetViews>
  <sheetFormatPr baseColWidth="8" customHeight="1" defaultColWidth="11" defaultRowHeight="31.5" outlineLevelCol="0"/>
  <cols>
    <col customWidth="1" max="1" min="1" style="222" width="4.375"/>
    <col customWidth="1" max="2" min="2" style="222" width="13.125"/>
    <col customWidth="1" max="3" min="3" style="222" width="24.5"/>
    <col customWidth="1" max="4" min="4" style="222" width="15.375"/>
    <col customWidth="1" max="5" min="5" style="222" width="17"/>
    <col customWidth="1" max="6" min="6" style="222" width="13.5"/>
    <col customWidth="1" max="8" min="7" style="222" width="22"/>
    <col bestFit="1" customWidth="1" max="9" min="9" style="222" width="12.875"/>
    <col customWidth="1" max="14" min="10" style="222" width="11"/>
    <col customWidth="1" max="16384" min="15" style="222" width="11"/>
  </cols>
  <sheetData>
    <row customHeight="1" ht="16.5" r="1" s="233" spans="1:9">
      <c r="B1" s="13">
        <f>"数据截止时间："&amp;透视表!G26</f>
        <v/>
      </c>
      <c r="C1" s="243" t="n"/>
    </row>
    <row customHeight="1" ht="16.5" r="2" s="233" spans="1:9" thickBot="1">
      <c r="B2" s="14" t="s">
        <v>0</v>
      </c>
      <c r="C2" s="162" t="n"/>
    </row>
    <row customHeight="1" ht="22.5" r="3" s="233" spans="1:9">
      <c r="B3" s="223" t="s">
        <v>1</v>
      </c>
      <c r="D3" s="85">
        <f>透视表!$G$22</f>
        <v/>
      </c>
      <c r="E3" s="85">
        <f>透视表!$G$21</f>
        <v/>
      </c>
      <c r="F3" s="85">
        <f>透视表!$G$23</f>
        <v/>
      </c>
      <c r="G3" s="82" t="s">
        <v>2</v>
      </c>
      <c r="H3" s="83" t="s">
        <v>3</v>
      </c>
    </row>
    <row customHeight="1" ht="22.5" r="4" s="233" spans="1:9">
      <c r="B4" s="224" t="s">
        <v>4</v>
      </c>
      <c r="C4" s="79" t="s">
        <v>5</v>
      </c>
      <c r="D4" s="244">
        <f>GETPIVOTDATA("浏览量",透视表!$A$6)</f>
        <v/>
      </c>
      <c r="E4" s="77">
        <f>IFERROR((D4/透视表!$G$24)/(F4/透视表!$G$25)-1,"-")</f>
        <v/>
      </c>
      <c r="F4" s="244">
        <f>GETPIVOTDATA("浏览量",透视表!$A$16)</f>
        <v/>
      </c>
      <c r="G4" s="245">
        <f>IF(E4&gt;=10%,"优",IF(E4&gt;=-10%,"健康",IF(E4&gt;-20%,"关注",IF(E4&lt;=-20%,"重点关注"))))</f>
        <v/>
      </c>
      <c r="H4" s="246" t="n">
        <v>9443</v>
      </c>
      <c r="I4" s="106">
        <f>D4/H4</f>
        <v/>
      </c>
    </row>
    <row customHeight="1" ht="22.5" r="5" s="233" spans="1:9">
      <c r="C5" s="79" t="s">
        <v>6</v>
      </c>
      <c r="D5" s="244">
        <f>GETPIVOTDATA("访客数",透视表!$A$6)</f>
        <v/>
      </c>
      <c r="E5" s="77">
        <f>IFERROR((D5/透视表!$G$24)/(F5/透视表!$G$25)-1,"-")</f>
        <v/>
      </c>
      <c r="F5" s="244">
        <f>GETPIVOTDATA("访客数",透视表!$A$16)</f>
        <v/>
      </c>
      <c r="G5" s="245">
        <f>IF(E5&gt;=10%,"优",IF(E5&gt;=-10%,"健康",IF(E5&gt;-20%,"关注",IF(E5&lt;=-20%,"重点关注"))))</f>
        <v/>
      </c>
      <c r="H5" s="246" t="n">
        <v>3030</v>
      </c>
    </row>
    <row customHeight="1" ht="22.5" r="6" s="233" spans="1:9">
      <c r="C6" s="79" t="s">
        <v>7</v>
      </c>
      <c r="D6" s="77">
        <f>ROUND(GETPIVOTDATA("跳失率",透视表!$A$6)&amp;"%",3)</f>
        <v/>
      </c>
      <c r="E6" s="247">
        <f>D6-F6</f>
        <v/>
      </c>
      <c r="F6" s="77">
        <f>ROUND(GETPIVOTDATA("跳失率",透视表!$A$16)&amp;"%",3)</f>
        <v/>
      </c>
      <c r="G6" s="245">
        <f>IF(E6&lt;0,"优",IF(E6&gt;=2%,"重点关注","健康"))</f>
        <v/>
      </c>
      <c r="H6" s="84" t="n">
        <v>0.37</v>
      </c>
    </row>
    <row customHeight="1" ht="22.5" r="7" s="233" spans="1:9">
      <c r="C7" s="79" t="s">
        <v>8</v>
      </c>
      <c r="D7" s="244">
        <f>GETPIVOTDATA("平均停留时长",透视表!$A$6)</f>
        <v/>
      </c>
      <c r="E7" s="77">
        <f>D7/F7-1</f>
        <v/>
      </c>
      <c r="F7" s="244">
        <f>GETPIVOTDATA("平均停留时长",透视表!$A$16)</f>
        <v/>
      </c>
      <c r="G7" s="245">
        <f>IF(E7&gt;=10%,"优",IF(E7&gt;=-10%,"健康",IF(E7&gt;-20%,"关注",IF(E7&lt;=-20%,"重点关注"))))</f>
        <v/>
      </c>
      <c r="H7" s="246" t="n">
        <v>27</v>
      </c>
    </row>
    <row customHeight="1" ht="22.5" r="8" s="233" spans="1:9">
      <c r="B8" s="224" t="s">
        <v>9</v>
      </c>
      <c r="C8" s="79" t="s">
        <v>10</v>
      </c>
      <c r="D8" s="244">
        <f>透视表!$K$26</f>
        <v/>
      </c>
      <c r="E8" s="77">
        <f>IFERROR((D8/透视表!$G$24)/(F8/透视表!$G$25)-1,"-")</f>
        <v/>
      </c>
      <c r="F8" s="244">
        <f>透视表!$L$26</f>
        <v/>
      </c>
      <c r="G8" s="245">
        <f>IF(E8&gt;=10%,"优",IF(E8&gt;=-10%,"健康",IF(E8&gt;-20%,"关注",IF(E8&lt;=-20%,"重点关注"))))</f>
        <v/>
      </c>
      <c r="H8" s="246" t="n"/>
    </row>
    <row customHeight="1" ht="22.5" r="9" s="233" spans="1:9">
      <c r="C9" s="79" t="s">
        <v>11</v>
      </c>
      <c r="D9" s="247">
        <f>D8/D5</f>
        <v/>
      </c>
      <c r="E9" s="247">
        <f>D9-F9</f>
        <v/>
      </c>
      <c r="F9" s="247">
        <f>F8/F5</f>
        <v/>
      </c>
      <c r="G9" s="245">
        <f>IF(E9&gt;=10%,"优",IF(E9&gt;=-10%,"健康",IF(E9&gt;-20%,"关注",IF(E9&lt;=-20%,"重点关注"))))</f>
        <v/>
      </c>
      <c r="H9" s="84" t="n">
        <v>0.04</v>
      </c>
    </row>
    <row customHeight="1" ht="22.5" r="10" s="233" spans="1:9">
      <c r="B10" s="224" t="s">
        <v>12</v>
      </c>
      <c r="C10" s="78" t="s">
        <v>13</v>
      </c>
      <c r="D10" s="248" t="n">
        <v>61</v>
      </c>
      <c r="E10" s="30">
        <f>IFERROR((D10/透视表!$G$24)/(F10/透视表!$G$25)-1,"-")</f>
        <v/>
      </c>
      <c r="F10" s="248" t="n">
        <v>105</v>
      </c>
      <c r="G10" s="245">
        <f>IF(E10&gt;=10%,"优",IF(E10&gt;=-10%,"健康",IF(E10&gt;-20%,"关注",IF(E10&lt;=-20%,"重点关注"))))</f>
        <v/>
      </c>
      <c r="H10" s="246" t="n"/>
    </row>
    <row customHeight="1" ht="22.5" r="11" s="233" spans="1:9">
      <c r="C11" s="165" t="s">
        <v>14</v>
      </c>
      <c r="D11" s="166">
        <f>D10/D8</f>
        <v/>
      </c>
      <c r="E11" s="249">
        <f>D11-F11</f>
        <v/>
      </c>
      <c r="F11" s="166">
        <f>F10/F8</f>
        <v/>
      </c>
      <c r="G11" s="250">
        <f>IF(E11&gt;=10%,"优",IF(E11&gt;=-10%,"健康",IF(E11&gt;-20%,"关注",IF(E11&lt;=-20%,"重点关注"))))</f>
        <v/>
      </c>
      <c r="H11" s="251" t="s">
        <v>15</v>
      </c>
    </row>
    <row customHeight="1" ht="22.5" r="12" s="233" spans="1:9">
      <c r="C12" s="78" t="s">
        <v>16</v>
      </c>
      <c r="D12" s="132" t="n">
        <v>56</v>
      </c>
      <c r="E12" s="30">
        <f>IFERROR((D12/透视表!$G$24)/(F12/透视表!$G$25)-1,"-")</f>
        <v/>
      </c>
      <c r="F12" s="132" t="n">
        <v>97</v>
      </c>
      <c r="G12" s="245">
        <f>IF(E12&gt;=10%,"优",IF(E12&gt;=-10%,"健康",IF(E12&gt;-20%,"关注",IF(E12&lt;=-20%,"重点关注"))))</f>
        <v/>
      </c>
      <c r="H12" s="246" t="n"/>
    </row>
    <row customHeight="1" ht="22.5" r="13" s="233" spans="1:9">
      <c r="C13" s="79" t="s">
        <v>17</v>
      </c>
      <c r="D13" s="77">
        <f>D12/D10</f>
        <v/>
      </c>
      <c r="E13" s="247">
        <f>D13-F13</f>
        <v/>
      </c>
      <c r="F13" s="77">
        <f>F12/F10</f>
        <v/>
      </c>
      <c r="G13" s="245">
        <f>IF(E13&gt;=10%,"优",IF(E13&gt;=-10%,"健康",IF(E13&gt;-20%,"关注",IF(E13&lt;=-20%,"重点关注"))))</f>
        <v/>
      </c>
      <c r="H13" s="84" t="n">
        <v>0.8</v>
      </c>
    </row>
    <row customHeight="1" ht="22.5" r="14" s="233" spans="1:9">
      <c r="C14" s="78" t="s">
        <v>18</v>
      </c>
      <c r="D14" s="248" t="n">
        <v>23756.7</v>
      </c>
      <c r="E14" s="30">
        <f>IFERROR((D14/透视表!$G$24)/(F14/透视表!$G$25)-1,"-")</f>
        <v/>
      </c>
      <c r="F14" s="248" t="n">
        <v>45168</v>
      </c>
      <c r="G14" s="245">
        <f>IF(E14&gt;=10%,"优",IF(E14&gt;=-10%,"健康",IF(E14&gt;-20%,"关注",IF(E14&lt;=-20%,"重点关注"))))</f>
        <v/>
      </c>
      <c r="H14" s="246" t="n"/>
    </row>
    <row customHeight="1" ht="22.5" r="15" s="233" spans="1:9">
      <c r="C15" s="78" t="s">
        <v>19</v>
      </c>
      <c r="D15" s="248" t="n">
        <v>76</v>
      </c>
      <c r="E15" s="30">
        <f>IFERROR((D15/透视表!$G$24)/(F15/透视表!$G$25)-1,"-")</f>
        <v/>
      </c>
      <c r="F15" s="248" t="n">
        <v>146</v>
      </c>
      <c r="G15" s="245">
        <f>IF(E15&gt;=10%,"优",IF(E15&gt;=-10%,"健康",IF(E15&gt;-20%,"关注",IF(E15&lt;=-20%,"重点关注"))))</f>
        <v/>
      </c>
      <c r="H15" s="246" t="n"/>
    </row>
    <row customHeight="1" ht="22.5" r="16" s="233" spans="1:9">
      <c r="C16" s="79" t="s">
        <v>20</v>
      </c>
      <c r="D16" s="80">
        <f>D14/D12</f>
        <v/>
      </c>
      <c r="E16" s="77">
        <f>D16/F16-1</f>
        <v/>
      </c>
      <c r="F16" s="80">
        <f>F14/F15</f>
        <v/>
      </c>
      <c r="G16" s="245">
        <f>IF(E16&gt;=10%,"优",IF(E16&gt;=-10%,"健康",IF(E16&gt;-20%,"关注",IF(E16&lt;=-20%,"重点关注"))))</f>
        <v/>
      </c>
      <c r="H16" s="246" t="n"/>
    </row>
    <row customHeight="1" ht="22.5" r="17" s="233" spans="1:9">
      <c r="B17" s="224" t="s">
        <v>21</v>
      </c>
      <c r="C17" s="79" t="s">
        <v>22</v>
      </c>
      <c r="D17" s="244">
        <f>透视表!$P$25</f>
        <v/>
      </c>
      <c r="E17" s="77">
        <f>IFERROR((D17/透视表!$G$24)/(F17/透视表!$G$25)-1,"-")</f>
        <v/>
      </c>
      <c r="F17" s="244">
        <f>透视表!$Q$25</f>
        <v/>
      </c>
      <c r="G17" s="245">
        <f>IF(E17&gt;=10%,"优",IF(E17&gt;=-10%,"健康",IF(E17&gt;-20%,"关注",IF(E17&lt;=-20%,"重点关注"))))</f>
        <v/>
      </c>
      <c r="H17" s="246" t="n"/>
      <c r="I17" s="164" t="s">
        <v>23</v>
      </c>
    </row>
    <row customHeight="1" ht="22.5" r="18" s="233" spans="1:9" thickBot="1">
      <c r="C18" s="81" t="s">
        <v>24</v>
      </c>
      <c r="D18" s="252" t="n">
        <v>6</v>
      </c>
      <c r="E18" s="89">
        <f>IFERROR((D18/透视表!$G$24)/(F18/透视表!$G$25)-1,"-")</f>
        <v/>
      </c>
      <c r="F18" s="252">
        <f>'体验报告-案例数'!$E$16</f>
        <v/>
      </c>
      <c r="G18" s="253">
        <f>IF(E18&gt;=10%,"优",IF(E18&gt;=-10%,"健康",IF(E18&gt;-20%,"关注",IF(E18&lt;=-20%,"重点关注"))))</f>
        <v/>
      </c>
      <c r="H18" s="254" t="n"/>
    </row>
    <row customHeight="1" ht="111.6" r="19" s="233" spans="1:9" thickBot="1">
      <c r="B19" s="221" t="s">
        <v>25</v>
      </c>
    </row>
    <row customHeight="1" ht="19.5" r="20" s="233" spans="1:9"/>
    <row customHeight="1" ht="19.5" r="21" s="233" spans="1:9"/>
  </sheetData>
  <mergeCells count="6">
    <mergeCell ref="B19:H19"/>
    <mergeCell ref="B3:C3"/>
    <mergeCell ref="B4:B7"/>
    <mergeCell ref="B17:B18"/>
    <mergeCell ref="B8:B9"/>
    <mergeCell ref="B10:B16"/>
  </mergeCells>
  <conditionalFormatting sqref="E20:E1048576 E7:E18 E1:E5">
    <cfRule dxfId="0" operator="lessThan" priority="4" type="cellIs">
      <formula>0</formula>
    </cfRule>
  </conditionalFormatting>
  <conditionalFormatting sqref="E6">
    <cfRule dxfId="0" operator="greater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pane activePane="bottomLeft" state="frozen" topLeftCell="A50" ySplit="1"/>
      <selection activeCell="I74" pane="bottomLeft" sqref="I74"/>
    </sheetView>
  </sheetViews>
  <sheetFormatPr baseColWidth="8" defaultRowHeight="16.5" outlineLevelCol="0"/>
  <cols>
    <col customWidth="1" max="2" min="1" style="67" width="10.5"/>
    <col customWidth="1" max="3" min="3" style="34" width="18.625"/>
    <col customWidth="1" max="5" min="4" style="88" width="12.375"/>
    <col customWidth="1" max="7" min="6" style="88" width="15.875"/>
  </cols>
  <sheetData>
    <row customHeight="1" ht="15.75" r="1" s="233" spans="1:7" thickBot="1">
      <c r="A1" s="66" t="s">
        <v>121</v>
      </c>
      <c r="B1" s="66" t="s">
        <v>122</v>
      </c>
      <c r="C1" s="32" t="s">
        <v>126</v>
      </c>
      <c r="D1" s="87" t="s">
        <v>189</v>
      </c>
      <c r="E1" s="87" t="s">
        <v>190</v>
      </c>
      <c r="F1" s="87" t="s">
        <v>191</v>
      </c>
      <c r="G1" s="87" t="s">
        <v>192</v>
      </c>
    </row>
    <row customHeight="1" ht="17.25" r="2" s="233" spans="1:7" thickBot="1">
      <c r="A2" s="67">
        <f>YEAR(C2)</f>
        <v/>
      </c>
      <c r="B2" s="68">
        <f>MONTH(C2)</f>
        <v/>
      </c>
      <c r="C2" s="34" t="n">
        <v>43268</v>
      </c>
      <c r="D2" s="88" t="n">
        <v>121</v>
      </c>
      <c r="E2" s="88" t="n">
        <v>46</v>
      </c>
      <c r="F2" s="88" t="n">
        <v>61.98</v>
      </c>
      <c r="G2" s="88" t="n">
        <v>19.32</v>
      </c>
    </row>
    <row customHeight="1" ht="17.25" r="3" s="233" spans="1:7" thickBot="1">
      <c r="A3" s="67">
        <f>YEAR(C3)</f>
        <v/>
      </c>
      <c r="B3" s="68">
        <f>MONTH(C3)</f>
        <v/>
      </c>
      <c r="C3" s="34" t="n">
        <v>43269</v>
      </c>
      <c r="D3" s="88" t="n">
        <v>154</v>
      </c>
      <c r="E3" s="88" t="n">
        <v>42</v>
      </c>
      <c r="F3" s="88" t="n">
        <v>55.32</v>
      </c>
      <c r="G3" s="88" t="n">
        <v>21.71</v>
      </c>
    </row>
    <row customHeight="1" ht="17.25" r="4" s="233" spans="1:7" thickBot="1">
      <c r="A4" s="67">
        <f>YEAR(C4)</f>
        <v/>
      </c>
      <c r="B4" s="68">
        <f>MONTH(C4)</f>
        <v/>
      </c>
      <c r="C4" s="34" t="n">
        <v>43270</v>
      </c>
      <c r="D4" s="88" t="n">
        <v>138</v>
      </c>
      <c r="E4" s="88" t="n">
        <v>55</v>
      </c>
      <c r="F4" s="88" t="n">
        <v>85.48</v>
      </c>
      <c r="G4" s="88" t="n">
        <v>17.68</v>
      </c>
    </row>
    <row customHeight="1" ht="17.25" r="5" s="233" spans="1:7" thickBot="1">
      <c r="A5" s="67">
        <f>YEAR(C5)</f>
        <v/>
      </c>
      <c r="B5" s="68">
        <f>MONTH(C5)</f>
        <v/>
      </c>
      <c r="C5" s="34" t="n">
        <v>43271</v>
      </c>
      <c r="D5" s="88" t="n">
        <v>245</v>
      </c>
      <c r="E5" s="88" t="n">
        <v>80</v>
      </c>
      <c r="F5" s="88" t="n">
        <v>33.53</v>
      </c>
      <c r="G5" s="88" t="n">
        <v>23.16</v>
      </c>
    </row>
    <row customHeight="1" ht="17.25" r="6" s="233" spans="1:7" thickBot="1">
      <c r="A6" s="67">
        <f>YEAR(C6)</f>
        <v/>
      </c>
      <c r="B6" s="68">
        <f>MONTH(C6)</f>
        <v/>
      </c>
      <c r="C6" s="34" t="n">
        <v>43272</v>
      </c>
      <c r="D6" s="88" t="n">
        <v>211</v>
      </c>
      <c r="E6" s="88" t="n">
        <v>74</v>
      </c>
      <c r="F6" s="88" t="n">
        <v>46.6</v>
      </c>
      <c r="G6" s="88" t="n">
        <v>22.02</v>
      </c>
    </row>
    <row customHeight="1" ht="17.25" r="7" s="233" spans="1:7" thickBot="1">
      <c r="A7" s="67">
        <f>YEAR(C7)</f>
        <v/>
      </c>
      <c r="B7" s="68">
        <f>MONTH(C7)</f>
        <v/>
      </c>
      <c r="C7" s="34" t="n">
        <v>43273</v>
      </c>
      <c r="D7" s="88" t="n">
        <v>173</v>
      </c>
      <c r="E7" s="88" t="n">
        <v>60</v>
      </c>
      <c r="F7" s="88" t="n">
        <v>26.51</v>
      </c>
      <c r="G7" s="88" t="n">
        <v>34.37</v>
      </c>
    </row>
    <row customHeight="1" ht="17.25" r="8" s="233" spans="1:7" thickBot="1">
      <c r="A8" s="67">
        <f>YEAR(C8)</f>
        <v/>
      </c>
      <c r="B8" s="68">
        <f>MONTH(C8)</f>
        <v/>
      </c>
      <c r="C8" s="34" t="n">
        <v>43274</v>
      </c>
      <c r="D8" s="88" t="n">
        <v>176</v>
      </c>
      <c r="E8" s="88" t="n">
        <v>65</v>
      </c>
      <c r="F8" s="88" t="n">
        <v>17.78</v>
      </c>
      <c r="G8" s="88" t="n">
        <v>40.49</v>
      </c>
    </row>
    <row customHeight="1" ht="17.25" r="9" s="233" spans="1:7" thickBot="1">
      <c r="A9" s="67">
        <f>YEAR(C9)</f>
        <v/>
      </c>
      <c r="B9" s="68">
        <f>MONTH(C9)</f>
        <v/>
      </c>
      <c r="C9" s="34" t="n">
        <v>43275</v>
      </c>
      <c r="D9" s="88" t="n">
        <v>204</v>
      </c>
      <c r="E9" s="88" t="n">
        <v>64</v>
      </c>
      <c r="F9" s="88" t="n">
        <v>24.42</v>
      </c>
      <c r="G9" s="88" t="n">
        <v>30.4</v>
      </c>
    </row>
    <row customHeight="1" ht="17.25" r="10" s="233" spans="1:7" thickBot="1">
      <c r="A10" s="67">
        <f>YEAR(C10)</f>
        <v/>
      </c>
      <c r="B10" s="68">
        <f>MONTH(C10)</f>
        <v/>
      </c>
      <c r="C10" s="34" t="n">
        <v>43276</v>
      </c>
      <c r="D10" s="88" t="n">
        <v>116</v>
      </c>
      <c r="E10" s="88" t="n">
        <v>52</v>
      </c>
      <c r="F10" s="88" t="n">
        <v>29.26</v>
      </c>
      <c r="G10" s="88" t="n">
        <v>23.62</v>
      </c>
    </row>
    <row customHeight="1" ht="17.25" r="11" s="233" spans="1:7" thickBot="1">
      <c r="A11" s="67">
        <f>YEAR(C11)</f>
        <v/>
      </c>
      <c r="B11" s="68">
        <f>MONTH(C11)</f>
        <v/>
      </c>
      <c r="C11" s="34" t="n">
        <v>43277</v>
      </c>
      <c r="D11" s="88" t="n">
        <v>215</v>
      </c>
      <c r="E11" s="88" t="n">
        <v>66</v>
      </c>
      <c r="F11" s="88" t="n">
        <v>25.83</v>
      </c>
      <c r="G11" s="88" t="n">
        <v>31.36</v>
      </c>
    </row>
    <row customHeight="1" ht="17.25" r="12" s="233" spans="1:7" thickBot="1">
      <c r="A12" s="67">
        <f>YEAR(C12)</f>
        <v/>
      </c>
      <c r="B12" s="68">
        <f>MONTH(C12)</f>
        <v/>
      </c>
      <c r="C12" s="34" t="n">
        <v>43278</v>
      </c>
      <c r="D12" s="88" t="n">
        <v>215</v>
      </c>
      <c r="E12" s="88" t="n">
        <v>70</v>
      </c>
      <c r="F12" s="88" t="n">
        <v>13.63</v>
      </c>
      <c r="G12" s="88" t="n">
        <v>31.94</v>
      </c>
    </row>
    <row customHeight="1" ht="17.25" r="13" s="233" spans="1:7" thickBot="1">
      <c r="A13" s="67">
        <f>YEAR(C13)</f>
        <v/>
      </c>
      <c r="B13" s="68">
        <f>MONTH(C13)</f>
        <v/>
      </c>
      <c r="C13" s="34" t="n">
        <v>43279</v>
      </c>
      <c r="D13" s="88" t="n">
        <v>165</v>
      </c>
      <c r="E13" s="88" t="n">
        <v>79</v>
      </c>
      <c r="F13" s="88" t="n">
        <v>29.04</v>
      </c>
      <c r="G13" s="88" t="n">
        <v>39.48</v>
      </c>
    </row>
    <row customHeight="1" ht="17.25" r="14" s="233" spans="1:7" thickBot="1">
      <c r="A14" s="67">
        <f>YEAR(C14)</f>
        <v/>
      </c>
      <c r="B14" s="68">
        <f>MONTH(C14)</f>
        <v/>
      </c>
      <c r="C14" s="34" t="n">
        <v>43280</v>
      </c>
      <c r="D14" s="88" t="n">
        <v>159</v>
      </c>
      <c r="E14" s="88" t="n">
        <v>48</v>
      </c>
      <c r="F14" s="88" t="n">
        <v>30.98</v>
      </c>
      <c r="G14" s="88" t="n">
        <v>35.66</v>
      </c>
    </row>
    <row customHeight="1" ht="17.25" r="15" s="233" spans="1:7" thickBot="1">
      <c r="A15" s="67">
        <f>YEAR(C15)</f>
        <v/>
      </c>
      <c r="B15" s="68">
        <f>MONTH(C15)</f>
        <v/>
      </c>
      <c r="C15" s="34" t="n">
        <v>43281</v>
      </c>
      <c r="D15" s="88" t="n">
        <v>196</v>
      </c>
      <c r="E15" s="88" t="n">
        <v>64</v>
      </c>
      <c r="F15" s="88" t="n">
        <v>22.46</v>
      </c>
      <c r="G15" s="88" t="n">
        <v>32.35</v>
      </c>
    </row>
    <row customHeight="1" ht="17.25" r="16" s="233" spans="1:7" thickBot="1">
      <c r="A16" s="67">
        <f>YEAR(C16)</f>
        <v/>
      </c>
      <c r="B16" s="68">
        <f>MONTH(C16)</f>
        <v/>
      </c>
      <c r="C16" s="34" t="n">
        <v>43282</v>
      </c>
      <c r="D16" s="88" t="n">
        <v>172</v>
      </c>
      <c r="E16" s="88" t="n">
        <v>59</v>
      </c>
      <c r="F16" s="88" t="n">
        <v>15.22</v>
      </c>
      <c r="G16" s="88" t="n">
        <v>38.2</v>
      </c>
    </row>
    <row customHeight="1" ht="17.25" r="17" s="233" spans="1:7" thickBot="1">
      <c r="A17" s="67">
        <f>YEAR(C17)</f>
        <v/>
      </c>
      <c r="B17" s="68">
        <f>MONTH(C17)</f>
        <v/>
      </c>
      <c r="C17" s="34" t="n">
        <v>43283</v>
      </c>
      <c r="D17" s="88" t="n">
        <v>119</v>
      </c>
      <c r="E17" s="88" t="n">
        <v>55</v>
      </c>
      <c r="F17" s="88" t="n">
        <v>29.31</v>
      </c>
      <c r="G17" s="88" t="n">
        <v>31.69</v>
      </c>
    </row>
    <row customHeight="1" ht="17.25" r="18" s="233" spans="1:7" thickBot="1">
      <c r="A18" s="67">
        <f>YEAR(C18)</f>
        <v/>
      </c>
      <c r="B18" s="68">
        <f>MONTH(C18)</f>
        <v/>
      </c>
      <c r="C18" s="34" t="n">
        <v>43284</v>
      </c>
      <c r="D18" s="88" t="n">
        <v>223</v>
      </c>
      <c r="E18" s="88" t="n">
        <v>74</v>
      </c>
      <c r="F18" s="88" t="n">
        <v>21.82</v>
      </c>
      <c r="G18" s="88" t="n">
        <v>32.93</v>
      </c>
    </row>
    <row customHeight="1" ht="17.25" r="19" s="233" spans="1:7" thickBot="1">
      <c r="A19" s="67">
        <f>YEAR(C19)</f>
        <v/>
      </c>
      <c r="B19" s="68">
        <f>MONTH(C19)</f>
        <v/>
      </c>
      <c r="C19" s="34" t="n">
        <v>43285</v>
      </c>
      <c r="D19" s="88" t="n">
        <v>209</v>
      </c>
      <c r="E19" s="88" t="n">
        <v>77</v>
      </c>
      <c r="F19" s="88" t="n">
        <v>17.11</v>
      </c>
      <c r="G19" s="88" t="n">
        <v>37.23</v>
      </c>
    </row>
    <row customHeight="1" ht="17.25" r="20" s="233" spans="1:7" thickBot="1">
      <c r="A20" s="67">
        <f>YEAR(C20)</f>
        <v/>
      </c>
      <c r="B20" s="68">
        <f>MONTH(C20)</f>
        <v/>
      </c>
      <c r="C20" s="34" t="n">
        <v>43286</v>
      </c>
      <c r="D20" s="88" t="n">
        <v>228</v>
      </c>
      <c r="E20" s="88" t="n">
        <v>70</v>
      </c>
      <c r="F20" s="88" t="n">
        <v>21.72</v>
      </c>
      <c r="G20" s="88" t="n">
        <v>31.97</v>
      </c>
    </row>
    <row customHeight="1" ht="17.25" r="21" s="233" spans="1:7" thickBot="1">
      <c r="A21" s="67">
        <f>YEAR(C21)</f>
        <v/>
      </c>
      <c r="B21" s="68">
        <f>MONTH(C21)</f>
        <v/>
      </c>
      <c r="C21" s="34" t="n">
        <v>43287</v>
      </c>
      <c r="D21" s="88" t="n">
        <v>268</v>
      </c>
      <c r="E21" s="88" t="n">
        <v>71</v>
      </c>
      <c r="F21" s="88" t="n">
        <v>19.73</v>
      </c>
      <c r="G21" s="88" t="n">
        <v>43.04</v>
      </c>
    </row>
    <row customHeight="1" ht="17.25" r="22" s="233" spans="1:7" thickBot="1">
      <c r="A22" s="67">
        <f>YEAR(C22)</f>
        <v/>
      </c>
      <c r="B22" s="68">
        <f>MONTH(C22)</f>
        <v/>
      </c>
      <c r="C22" s="34" t="n">
        <v>43288</v>
      </c>
      <c r="D22" s="88" t="n">
        <v>160</v>
      </c>
      <c r="E22" s="88" t="n">
        <v>56</v>
      </c>
      <c r="F22" s="88" t="n">
        <v>16.1</v>
      </c>
      <c r="G22" s="88" t="n">
        <v>30.94</v>
      </c>
    </row>
    <row customHeight="1" ht="17.25" r="23" s="233" spans="1:7" thickBot="1">
      <c r="A23" s="67">
        <f>YEAR(C23)</f>
        <v/>
      </c>
      <c r="B23" s="68">
        <f>MONTH(C23)</f>
        <v/>
      </c>
      <c r="C23" s="34" t="n">
        <v>43289</v>
      </c>
      <c r="D23" s="88" t="n">
        <v>175</v>
      </c>
      <c r="E23" s="88" t="n">
        <v>53</v>
      </c>
      <c r="F23" s="88" t="n">
        <v>21.21</v>
      </c>
      <c r="G23" s="88" t="n">
        <v>38.7</v>
      </c>
    </row>
    <row customHeight="1" ht="17.25" r="24" s="233" spans="1:7" thickBot="1">
      <c r="A24" s="67">
        <f>YEAR(C24)</f>
        <v/>
      </c>
      <c r="B24" s="68">
        <f>MONTH(C24)</f>
        <v/>
      </c>
      <c r="C24" s="34" t="n">
        <v>43290</v>
      </c>
      <c r="D24" s="88" t="n">
        <v>165</v>
      </c>
      <c r="E24" s="88" t="n">
        <v>66</v>
      </c>
      <c r="F24" s="88" t="n">
        <v>13.61</v>
      </c>
      <c r="G24" s="88" t="n">
        <v>42.36</v>
      </c>
    </row>
    <row customHeight="1" ht="17.25" r="25" s="233" spans="1:7" thickBot="1">
      <c r="A25" s="67">
        <f>YEAR(C25)</f>
        <v/>
      </c>
      <c r="B25" s="68">
        <f>MONTH(C25)</f>
        <v/>
      </c>
      <c r="C25" s="34" t="n">
        <v>43291</v>
      </c>
      <c r="D25" s="88" t="n">
        <v>209</v>
      </c>
      <c r="E25" s="88" t="n">
        <v>71</v>
      </c>
      <c r="F25" s="88" t="n">
        <v>24.74</v>
      </c>
      <c r="G25" s="88" t="n">
        <v>32.15</v>
      </c>
    </row>
    <row customHeight="1" ht="17.25" r="26" s="233" spans="1:7" thickBot="1">
      <c r="A26" s="67">
        <f>YEAR(C26)</f>
        <v/>
      </c>
      <c r="B26" s="68">
        <f>MONTH(C26)</f>
        <v/>
      </c>
      <c r="C26" s="34" t="n">
        <v>43292</v>
      </c>
      <c r="D26" s="88" t="n">
        <v>152</v>
      </c>
      <c r="E26" s="88" t="n">
        <v>52</v>
      </c>
      <c r="F26" s="88" t="n">
        <v>18.9</v>
      </c>
      <c r="G26" s="88" t="n">
        <v>32.18</v>
      </c>
    </row>
    <row customHeight="1" ht="17.25" r="27" s="233" spans="1:7" thickBot="1">
      <c r="A27" s="67">
        <f>YEAR(C27)</f>
        <v/>
      </c>
      <c r="B27" s="68">
        <f>MONTH(C27)</f>
        <v/>
      </c>
      <c r="C27" s="34" t="n">
        <v>43293</v>
      </c>
      <c r="D27" s="88" t="n">
        <v>178</v>
      </c>
      <c r="E27" s="88" t="n">
        <v>61</v>
      </c>
      <c r="F27" s="88" t="n">
        <v>13.73</v>
      </c>
      <c r="G27" s="88" t="n">
        <v>33.67</v>
      </c>
    </row>
    <row customHeight="1" ht="17.25" r="28" s="233" spans="1:7" thickBot="1">
      <c r="A28" s="67">
        <f>YEAR(C28)</f>
        <v/>
      </c>
      <c r="B28" s="68">
        <f>MONTH(C28)</f>
        <v/>
      </c>
      <c r="C28" s="34" t="n">
        <v>43294</v>
      </c>
      <c r="D28" s="88" t="n">
        <v>252</v>
      </c>
      <c r="E28" s="88" t="n">
        <v>74</v>
      </c>
      <c r="F28" s="88" t="n">
        <v>37.04</v>
      </c>
      <c r="G28" s="88" t="n">
        <v>39.89</v>
      </c>
    </row>
    <row customHeight="1" ht="17.25" r="29" s="233" spans="1:7" thickBot="1">
      <c r="A29" s="67">
        <f>YEAR(C29)</f>
        <v/>
      </c>
      <c r="B29" s="68">
        <f>MONTH(C29)</f>
        <v/>
      </c>
      <c r="C29" s="34" t="n">
        <v>43295</v>
      </c>
      <c r="D29" s="88" t="n">
        <v>259</v>
      </c>
      <c r="E29" s="88" t="n">
        <v>90</v>
      </c>
      <c r="F29" s="88" t="n">
        <v>23.08</v>
      </c>
      <c r="G29" s="88" t="n">
        <v>29.11</v>
      </c>
    </row>
    <row customHeight="1" ht="17.25" r="30" s="233" spans="1:7" thickBot="1">
      <c r="A30" s="67">
        <f>YEAR(C30)</f>
        <v/>
      </c>
      <c r="B30" s="68">
        <f>MONTH(C30)</f>
        <v/>
      </c>
      <c r="C30" s="34" t="n">
        <v>43296</v>
      </c>
      <c r="D30" s="88" t="n">
        <v>296</v>
      </c>
      <c r="E30" s="88" t="n">
        <v>81</v>
      </c>
      <c r="F30" s="88" t="n">
        <v>14.51</v>
      </c>
      <c r="G30" s="88" t="n">
        <v>39.18</v>
      </c>
    </row>
    <row customHeight="1" ht="17.25" r="31" s="233" spans="1:7" thickBot="1">
      <c r="A31" s="67">
        <f>YEAR(C31)</f>
        <v/>
      </c>
      <c r="B31" s="68">
        <f>MONTH(C31)</f>
        <v/>
      </c>
      <c r="C31" s="34" t="n">
        <v>43297</v>
      </c>
      <c r="D31" s="88" t="n">
        <v>354</v>
      </c>
      <c r="E31" s="88" t="n">
        <v>90</v>
      </c>
      <c r="F31" s="88" t="n">
        <v>23.81</v>
      </c>
      <c r="G31" s="88" t="n">
        <v>36.41</v>
      </c>
    </row>
    <row customHeight="1" ht="17.25" r="32" s="233" spans="1:7" thickBot="1">
      <c r="A32" s="67">
        <f>YEAR(C32)</f>
        <v/>
      </c>
      <c r="B32" s="68">
        <f>MONTH(C32)</f>
        <v/>
      </c>
      <c r="C32" s="34" t="n">
        <v>43298</v>
      </c>
      <c r="D32" s="88" t="n">
        <v>275</v>
      </c>
      <c r="E32" s="88" t="n">
        <v>76</v>
      </c>
      <c r="F32" s="88" t="n">
        <v>21.98</v>
      </c>
      <c r="G32" s="88" t="n">
        <v>30.72</v>
      </c>
    </row>
    <row customHeight="1" ht="17.25" r="33" s="233" spans="1:7" thickBot="1">
      <c r="A33" s="67">
        <f>YEAR(C33)</f>
        <v/>
      </c>
      <c r="B33" s="68">
        <f>MONTH(C33)</f>
        <v/>
      </c>
      <c r="C33" s="34" t="n">
        <v>43299</v>
      </c>
      <c r="D33" s="88" t="n">
        <v>326</v>
      </c>
      <c r="E33" s="88" t="n">
        <v>90</v>
      </c>
      <c r="F33" s="88" t="n">
        <v>17.17</v>
      </c>
      <c r="G33" s="88" t="n">
        <v>42.55</v>
      </c>
    </row>
    <row customHeight="1" ht="17.25" r="34" s="233" spans="1:7" thickBot="1">
      <c r="A34" s="67">
        <f>YEAR(C34)</f>
        <v/>
      </c>
      <c r="B34" s="68">
        <f>MONTH(C34)</f>
        <v/>
      </c>
      <c r="C34" s="34" t="n">
        <v>43300</v>
      </c>
      <c r="D34" s="88" t="n">
        <v>407</v>
      </c>
      <c r="E34" s="88" t="n">
        <v>94</v>
      </c>
      <c r="F34" s="88" t="n">
        <v>55.88</v>
      </c>
      <c r="G34" s="88" t="n">
        <v>38.33</v>
      </c>
    </row>
    <row customHeight="1" ht="17.25" r="35" s="233" spans="1:7" thickBot="1">
      <c r="A35" s="67">
        <f>YEAR(C35)</f>
        <v/>
      </c>
      <c r="B35" s="68">
        <f>MONTH(C35)</f>
        <v/>
      </c>
      <c r="C35" s="34" t="n">
        <v>43301</v>
      </c>
      <c r="D35" s="88" t="n">
        <v>306</v>
      </c>
      <c r="E35" s="88" t="n">
        <v>98</v>
      </c>
      <c r="F35" s="88" t="n">
        <v>21.58</v>
      </c>
      <c r="G35" s="88" t="n">
        <v>38.08</v>
      </c>
    </row>
    <row customHeight="1" ht="17.25" r="36" s="233" spans="1:7" thickBot="1">
      <c r="A36" s="67">
        <f>YEAR(C36)</f>
        <v/>
      </c>
      <c r="B36" s="68">
        <f>MONTH(C36)</f>
        <v/>
      </c>
      <c r="C36" s="34" t="n">
        <v>43302</v>
      </c>
      <c r="D36" s="88" t="n">
        <v>175</v>
      </c>
      <c r="E36" s="88" t="n">
        <v>62</v>
      </c>
      <c r="F36" s="88" t="n">
        <v>19.39</v>
      </c>
      <c r="G36" s="88" t="n">
        <v>35.87</v>
      </c>
    </row>
    <row customHeight="1" ht="17.25" r="37" s="233" spans="1:7" thickBot="1">
      <c r="A37" s="67">
        <f>YEAR(C37)</f>
        <v/>
      </c>
      <c r="B37" s="68">
        <f>MONTH(C37)</f>
        <v/>
      </c>
      <c r="C37" s="34" t="n">
        <v>43303</v>
      </c>
      <c r="D37" s="88" t="n">
        <v>306</v>
      </c>
      <c r="E37" s="88" t="n">
        <v>92</v>
      </c>
      <c r="F37" s="88" t="n">
        <v>18.07</v>
      </c>
      <c r="G37" s="88" t="n">
        <v>34.64</v>
      </c>
    </row>
    <row customHeight="1" ht="17.25" r="38" s="233" spans="1:7" thickBot="1">
      <c r="A38" s="67">
        <f>YEAR(C38)</f>
        <v/>
      </c>
      <c r="B38" s="68">
        <f>MONTH(C38)</f>
        <v/>
      </c>
      <c r="C38" s="34" t="n">
        <v>43304</v>
      </c>
      <c r="D38" s="88" t="n">
        <v>187</v>
      </c>
      <c r="E38" s="88" t="n">
        <v>65</v>
      </c>
      <c r="F38" s="88" t="n">
        <v>16.89</v>
      </c>
      <c r="G38" s="88" t="n">
        <v>34.86</v>
      </c>
    </row>
    <row customHeight="1" ht="17.25" r="39" s="233" spans="1:7" thickBot="1">
      <c r="A39" s="67">
        <f>YEAR(C39)</f>
        <v/>
      </c>
      <c r="B39" s="68">
        <f>MONTH(C39)</f>
        <v/>
      </c>
      <c r="C39" s="34" t="n">
        <v>43305</v>
      </c>
      <c r="D39" s="88" t="n">
        <v>222</v>
      </c>
      <c r="E39" s="88" t="n">
        <v>67</v>
      </c>
      <c r="F39" s="88" t="n">
        <v>12.87</v>
      </c>
      <c r="G39" s="88" t="n">
        <v>38.9</v>
      </c>
    </row>
    <row customHeight="1" ht="17.25" r="40" s="233" spans="1:7" thickBot="1">
      <c r="A40" s="67">
        <f>YEAR(C40)</f>
        <v/>
      </c>
      <c r="B40" s="68">
        <f>MONTH(C40)</f>
        <v/>
      </c>
      <c r="C40" s="34" t="n">
        <v>43306</v>
      </c>
      <c r="D40" s="88" t="n">
        <v>165</v>
      </c>
      <c r="E40" s="88" t="n">
        <v>57</v>
      </c>
      <c r="F40" s="88" t="n">
        <v>31.35</v>
      </c>
      <c r="G40" s="88" t="n">
        <v>29.29</v>
      </c>
    </row>
    <row customHeight="1" ht="17.25" r="41" s="233" spans="1:7" thickBot="1">
      <c r="A41" s="67">
        <f>YEAR(C41)</f>
        <v/>
      </c>
      <c r="B41" s="68">
        <f>MONTH(C41)</f>
        <v/>
      </c>
      <c r="C41" s="34" t="n">
        <v>43307</v>
      </c>
      <c r="D41" s="88" t="n">
        <v>164</v>
      </c>
      <c r="E41" s="88" t="n">
        <v>56</v>
      </c>
      <c r="F41" s="88" t="n">
        <v>27.94</v>
      </c>
      <c r="G41" s="88" t="n">
        <v>36.38</v>
      </c>
    </row>
    <row customHeight="1" ht="17.25" r="42" s="233" spans="1:7" thickBot="1">
      <c r="A42" s="67">
        <f>YEAR(C42)</f>
        <v/>
      </c>
      <c r="B42" s="68">
        <f>MONTH(C42)</f>
        <v/>
      </c>
      <c r="C42" s="34" t="n">
        <v>43308</v>
      </c>
      <c r="D42" s="88" t="n">
        <v>160</v>
      </c>
      <c r="E42" s="88" t="n">
        <v>51</v>
      </c>
      <c r="F42" s="88" t="n">
        <v>20.42</v>
      </c>
      <c r="G42" s="88" t="n">
        <v>27.99</v>
      </c>
    </row>
    <row customHeight="1" ht="17.25" r="43" s="233" spans="1:7" thickBot="1">
      <c r="A43" s="67">
        <f>YEAR(C43)</f>
        <v/>
      </c>
      <c r="B43" s="68">
        <f>MONTH(C43)</f>
        <v/>
      </c>
      <c r="C43" s="34" t="n">
        <v>43309</v>
      </c>
      <c r="D43" s="88" t="n">
        <v>153</v>
      </c>
      <c r="E43" s="88" t="n">
        <v>41</v>
      </c>
      <c r="F43" s="88" t="n">
        <v>56.78</v>
      </c>
      <c r="G43" s="88" t="n">
        <v>34.31</v>
      </c>
    </row>
    <row customHeight="1" ht="17.25" r="44" s="233" spans="1:7" thickBot="1">
      <c r="A44" s="67">
        <f>YEAR(C44)</f>
        <v/>
      </c>
      <c r="B44" s="68">
        <f>MONTH(C44)</f>
        <v/>
      </c>
      <c r="C44" s="34" t="n">
        <v>43310</v>
      </c>
      <c r="D44" s="88" t="n">
        <v>153</v>
      </c>
      <c r="E44" s="88" t="n">
        <v>57</v>
      </c>
      <c r="F44" s="88" t="n">
        <v>21.03</v>
      </c>
      <c r="G44" s="88" t="n">
        <v>32.47</v>
      </c>
    </row>
    <row customHeight="1" ht="17.25" r="45" s="233" spans="1:7" thickBot="1">
      <c r="A45" s="67">
        <f>YEAR(C45)</f>
        <v/>
      </c>
      <c r="B45" s="68">
        <f>MONTH(C45)</f>
        <v/>
      </c>
      <c r="C45" s="34" t="n">
        <v>43311</v>
      </c>
      <c r="D45" s="88" t="n">
        <v>185</v>
      </c>
      <c r="E45" s="88" t="n">
        <v>61</v>
      </c>
      <c r="F45" s="88" t="n">
        <v>32.56</v>
      </c>
      <c r="G45" s="88" t="n">
        <v>29.75</v>
      </c>
    </row>
    <row customHeight="1" ht="17.25" r="46" s="233" spans="1:7" thickBot="1">
      <c r="A46" s="67">
        <f>YEAR(C46)</f>
        <v/>
      </c>
      <c r="B46" s="68">
        <f>MONTH(C46)</f>
        <v/>
      </c>
      <c r="C46" s="34" t="n">
        <v>43312</v>
      </c>
      <c r="D46" s="88" t="n">
        <v>125</v>
      </c>
      <c r="E46" s="88" t="n">
        <v>47</v>
      </c>
      <c r="F46" s="88" t="n">
        <v>28.93</v>
      </c>
      <c r="G46" s="88" t="n">
        <v>34.86</v>
      </c>
    </row>
    <row customHeight="1" ht="17.25" r="47" s="233" spans="1:7" thickBot="1">
      <c r="A47" s="67">
        <f>YEAR(C47)</f>
        <v/>
      </c>
      <c r="B47" s="68">
        <f>MONTH(C47)</f>
        <v/>
      </c>
      <c r="C47" s="34" t="n">
        <v>43313</v>
      </c>
      <c r="D47" s="88" t="n">
        <v>164</v>
      </c>
      <c r="E47" s="88" t="n">
        <v>38</v>
      </c>
      <c r="F47" s="88" t="n">
        <v>26.83</v>
      </c>
      <c r="G47" s="88" t="n">
        <v>43.89</v>
      </c>
    </row>
    <row customHeight="1" ht="17.25" r="48" s="233" spans="1:7" thickBot="1">
      <c r="A48" s="67">
        <f>YEAR(C48)</f>
        <v/>
      </c>
      <c r="B48" s="68">
        <f>MONTH(C48)</f>
        <v/>
      </c>
      <c r="C48" s="34" t="n">
        <v>43314</v>
      </c>
      <c r="D48" s="88" t="n">
        <v>141</v>
      </c>
      <c r="E48" s="88" t="n">
        <v>49</v>
      </c>
      <c r="F48" s="88" t="n">
        <v>34.14</v>
      </c>
      <c r="G48" s="88" t="n">
        <v>43.58</v>
      </c>
    </row>
    <row customHeight="1" ht="17.25" r="49" s="233" spans="1:7" thickBot="1">
      <c r="A49" s="67">
        <f>YEAR(C49)</f>
        <v/>
      </c>
      <c r="B49" s="68">
        <f>MONTH(C49)</f>
        <v/>
      </c>
      <c r="C49" s="34" t="n">
        <v>43315</v>
      </c>
      <c r="D49" s="88" t="n">
        <v>162</v>
      </c>
      <c r="E49" s="88" t="n">
        <v>57</v>
      </c>
      <c r="F49" s="88" t="n">
        <v>13.8</v>
      </c>
      <c r="G49" s="88" t="n">
        <v>34.37</v>
      </c>
    </row>
    <row customHeight="1" ht="17.25" r="50" s="233" spans="1:7" thickBot="1">
      <c r="A50" s="67">
        <f>YEAR(C50)</f>
        <v/>
      </c>
      <c r="B50" s="68">
        <f>MONTH(C50)</f>
        <v/>
      </c>
      <c r="C50" s="34" t="n">
        <v>43316</v>
      </c>
      <c r="D50" s="88" t="n">
        <v>151</v>
      </c>
      <c r="E50" s="88" t="n">
        <v>40</v>
      </c>
      <c r="F50" s="88" t="n">
        <v>16.76</v>
      </c>
      <c r="G50" s="88" t="n">
        <v>37.3</v>
      </c>
    </row>
    <row customHeight="1" ht="17.25" r="51" s="233" spans="1:7" thickBot="1">
      <c r="A51" s="67">
        <f>YEAR(C51)</f>
        <v/>
      </c>
      <c r="B51" s="68">
        <f>MONTH(C51)</f>
        <v/>
      </c>
      <c r="C51" s="34" t="n">
        <v>43317</v>
      </c>
      <c r="D51" s="88" t="n">
        <v>153</v>
      </c>
      <c r="E51" s="88" t="n">
        <v>46</v>
      </c>
      <c r="F51" s="88" t="n">
        <v>14.79</v>
      </c>
      <c r="G51" s="88" t="n">
        <v>36.95</v>
      </c>
    </row>
    <row customHeight="1" ht="17.25" r="52" s="233" spans="1:7" thickBot="1">
      <c r="A52" s="67">
        <f>YEAR(C52)</f>
        <v/>
      </c>
      <c r="B52" s="68">
        <f>MONTH(C52)</f>
        <v/>
      </c>
      <c r="C52" s="34" t="n">
        <v>43318</v>
      </c>
      <c r="D52" s="88" t="n">
        <v>163</v>
      </c>
      <c r="E52" s="88" t="n">
        <v>56</v>
      </c>
      <c r="F52" s="88" t="n">
        <v>21.18</v>
      </c>
      <c r="G52" s="88" t="n">
        <v>39.69</v>
      </c>
    </row>
    <row customHeight="1" ht="17.25" r="53" s="233" spans="1:7" thickBot="1">
      <c r="A53" s="67">
        <f>YEAR(C53)</f>
        <v/>
      </c>
      <c r="B53" s="68">
        <f>MONTH(C53)</f>
        <v/>
      </c>
      <c r="C53" s="34" t="n">
        <v>43319</v>
      </c>
      <c r="D53" s="88" t="n">
        <v>165</v>
      </c>
      <c r="E53" s="88" t="n">
        <v>54</v>
      </c>
      <c r="F53" s="88" t="n">
        <v>22.41</v>
      </c>
      <c r="G53" s="88" t="n">
        <v>30.94</v>
      </c>
    </row>
    <row customHeight="1" ht="17.25" r="54" s="233" spans="1:7" thickBot="1">
      <c r="A54" s="67">
        <f>YEAR(C54)</f>
        <v/>
      </c>
      <c r="B54" s="68">
        <f>MONTH(C54)</f>
        <v/>
      </c>
      <c r="C54" s="34" t="n">
        <v>43320</v>
      </c>
      <c r="D54" s="88" t="n">
        <v>217</v>
      </c>
      <c r="E54" s="88" t="n">
        <v>64</v>
      </c>
      <c r="F54" s="88" t="n">
        <v>19.34</v>
      </c>
      <c r="G54" s="88" t="n">
        <v>40.54</v>
      </c>
    </row>
    <row customHeight="1" ht="17.25" r="55" s="233" spans="1:7" thickBot="1">
      <c r="A55" s="67">
        <f>YEAR(C55)</f>
        <v/>
      </c>
      <c r="B55" s="68">
        <f>MONTH(C55)</f>
        <v/>
      </c>
      <c r="C55" s="34" t="n">
        <v>43321</v>
      </c>
      <c r="D55" s="88" t="n">
        <v>181</v>
      </c>
      <c r="E55" s="88" t="n">
        <v>47</v>
      </c>
      <c r="F55" s="88" t="n">
        <v>35.41</v>
      </c>
      <c r="G55" s="88" t="n">
        <v>47.26</v>
      </c>
    </row>
    <row customHeight="1" ht="17.25" r="56" s="233" spans="1:7" thickBot="1">
      <c r="A56" s="67">
        <f>YEAR(C56)</f>
        <v/>
      </c>
      <c r="B56" s="68">
        <f>MONTH(C56)</f>
        <v/>
      </c>
      <c r="C56" s="34" t="n">
        <v>43322</v>
      </c>
      <c r="D56" s="88" t="n">
        <v>131</v>
      </c>
      <c r="E56" s="88" t="n">
        <v>50</v>
      </c>
      <c r="F56" s="88" t="n">
        <v>16.54</v>
      </c>
      <c r="G56" s="88" t="n">
        <v>38.13</v>
      </c>
    </row>
    <row customHeight="1" ht="17.25" r="57" s="233" spans="1:7" thickBot="1">
      <c r="A57" s="67">
        <f>YEAR(C57)</f>
        <v/>
      </c>
      <c r="B57" s="68">
        <f>MONTH(C57)</f>
        <v/>
      </c>
      <c r="C57" s="34" t="n">
        <v>43323</v>
      </c>
      <c r="D57" s="88" t="n">
        <v>107</v>
      </c>
      <c r="E57" s="88" t="n">
        <v>45</v>
      </c>
      <c r="F57" s="88" t="n">
        <v>13.25</v>
      </c>
      <c r="G57" s="88" t="n">
        <v>38.51</v>
      </c>
    </row>
    <row customHeight="1" ht="17.25" r="58" s="233" spans="1:7" thickBot="1">
      <c r="A58" s="67">
        <f>YEAR(C58)</f>
        <v/>
      </c>
      <c r="B58" s="68">
        <f>MONTH(C58)</f>
        <v/>
      </c>
      <c r="C58" s="34" t="n">
        <v>43324</v>
      </c>
      <c r="D58" s="88" t="n">
        <v>156</v>
      </c>
      <c r="E58" s="88" t="n">
        <v>55</v>
      </c>
      <c r="F58" s="88" t="n">
        <v>17.54</v>
      </c>
      <c r="G58" s="88" t="n">
        <v>35.38</v>
      </c>
    </row>
    <row customHeight="1" ht="17.25" r="59" s="233" spans="1:7" thickBot="1">
      <c r="A59" s="67">
        <f>YEAR(C59)</f>
        <v/>
      </c>
      <c r="B59" s="68">
        <f>MONTH(C59)</f>
        <v/>
      </c>
      <c r="C59" s="34" t="n">
        <v>43325</v>
      </c>
      <c r="D59" s="88" t="n">
        <v>168</v>
      </c>
      <c r="E59" s="88" t="n">
        <v>41</v>
      </c>
      <c r="F59" s="88" t="n">
        <v>31.92</v>
      </c>
      <c r="G59" s="88" t="n">
        <v>34.05</v>
      </c>
    </row>
    <row customHeight="1" ht="13.5" r="60" s="233" spans="1:7" thickBot="1">
      <c r="A60" s="67">
        <f>YEAR(C59)</f>
        <v/>
      </c>
      <c r="B60" s="68">
        <f>MONTH(C59)</f>
        <v/>
      </c>
      <c r="C60" s="34" t="n">
        <v>43326</v>
      </c>
      <c r="D60" s="88" t="n">
        <v>141</v>
      </c>
      <c r="E60" s="88" t="n">
        <v>48</v>
      </c>
      <c r="F60" s="88" t="n">
        <v>35.9</v>
      </c>
      <c r="G60" s="88" t="n">
        <v>38.27</v>
      </c>
    </row>
    <row customHeight="1" ht="13.5" r="61" s="233" spans="1:7" thickBot="1">
      <c r="A61" s="67">
        <f>YEAR(C59)</f>
        <v/>
      </c>
      <c r="B61" s="68">
        <f>MONTH(C59)</f>
        <v/>
      </c>
      <c r="C61" s="34" t="n">
        <v>43327</v>
      </c>
      <c r="D61" s="88" t="n">
        <v>210</v>
      </c>
      <c r="E61" s="88" t="n">
        <v>67</v>
      </c>
      <c r="F61" s="88" t="n">
        <v>41.49</v>
      </c>
      <c r="G61" s="88" t="n">
        <v>36.61</v>
      </c>
    </row>
    <row customHeight="1" ht="13.5" r="62" s="233" spans="1:7" thickBot="1">
      <c r="A62" s="67">
        <f>YEAR(C59)</f>
        <v/>
      </c>
      <c r="B62" s="68">
        <f>MONTH(C59)</f>
        <v/>
      </c>
      <c r="C62" s="34" t="n">
        <v>43328</v>
      </c>
      <c r="D62" s="88" t="n">
        <v>195</v>
      </c>
      <c r="E62" s="88" t="n">
        <v>72</v>
      </c>
      <c r="F62" s="88" t="n">
        <v>27.13</v>
      </c>
      <c r="G62" s="88" t="n">
        <v>40.28</v>
      </c>
    </row>
    <row customHeight="1" ht="13.5" r="63" s="233" spans="1:7" thickBot="1">
      <c r="A63" s="67">
        <f>YEAR(C59)</f>
        <v/>
      </c>
      <c r="B63" s="68">
        <f>MONTH(C59)</f>
        <v/>
      </c>
      <c r="C63" s="34" t="n">
        <v>43329</v>
      </c>
      <c r="D63" s="88" t="n">
        <v>121</v>
      </c>
      <c r="E63" s="88" t="n">
        <v>58</v>
      </c>
      <c r="F63" s="88" t="n">
        <v>15.63</v>
      </c>
      <c r="G63" s="88" t="n">
        <v>43.54</v>
      </c>
    </row>
    <row customHeight="1" ht="13.5" r="64" s="233" spans="1:7" thickBot="1">
      <c r="A64" s="67">
        <f>YEAR(C59)</f>
        <v/>
      </c>
      <c r="B64" s="68">
        <f>MONTH(C59)</f>
        <v/>
      </c>
      <c r="C64" s="34" t="n">
        <v>43330</v>
      </c>
      <c r="D64" s="88" t="n">
        <v>155</v>
      </c>
      <c r="E64" s="88" t="n">
        <v>62</v>
      </c>
      <c r="F64" s="88" t="n">
        <v>24.93</v>
      </c>
      <c r="G64" s="88" t="n">
        <v>34.36</v>
      </c>
    </row>
    <row customHeight="1" ht="13.5" r="65" s="233" spans="1:7" thickBot="1">
      <c r="A65" s="67">
        <f>YEAR(C59)</f>
        <v/>
      </c>
      <c r="B65" s="68">
        <f>MONTH(C59)</f>
        <v/>
      </c>
      <c r="C65" s="34" t="n">
        <v>43331</v>
      </c>
      <c r="D65" s="88" t="n">
        <v>116</v>
      </c>
      <c r="E65" s="88" t="n">
        <v>54</v>
      </c>
      <c r="F65" s="88" t="n">
        <v>17.39</v>
      </c>
      <c r="G65" s="88" t="n">
        <v>46.6</v>
      </c>
    </row>
    <row customHeight="1" ht="13.5" r="66" s="233" spans="1:7" thickBot="1">
      <c r="A66" s="67">
        <f>YEAR(C59)</f>
        <v/>
      </c>
      <c r="B66" s="68">
        <f>MONTH(C59)</f>
        <v/>
      </c>
      <c r="C66" s="34" t="n">
        <v>43332</v>
      </c>
      <c r="D66" s="88" t="n">
        <v>225</v>
      </c>
      <c r="E66" s="88" t="n">
        <v>71</v>
      </c>
      <c r="F66" s="88" t="n">
        <v>18.48</v>
      </c>
      <c r="G66" s="88" t="n">
        <v>42.69</v>
      </c>
    </row>
    <row customHeight="1" ht="13.5" r="67" s="233" spans="1:7" thickBot="1">
      <c r="A67" s="67">
        <f>YEAR(C59)</f>
        <v/>
      </c>
      <c r="B67" s="68">
        <f>MONTH(C59)</f>
        <v/>
      </c>
      <c r="C67" s="34" t="n">
        <v>43333</v>
      </c>
      <c r="D67" s="88" t="n">
        <v>317</v>
      </c>
      <c r="E67" s="88" t="n">
        <v>95</v>
      </c>
      <c r="F67" s="88" t="n">
        <v>28.36</v>
      </c>
      <c r="G67" s="88" t="n">
        <v>39.78</v>
      </c>
    </row>
    <row customHeight="1" ht="13.5" r="68" s="233" spans="1:7" thickBot="1">
      <c r="A68" s="67">
        <f>YEAR(C59)</f>
        <v/>
      </c>
      <c r="B68" s="68">
        <f>MONTH(C59)</f>
        <v/>
      </c>
      <c r="C68" s="34" t="n">
        <v>43334</v>
      </c>
      <c r="D68" s="88" t="n">
        <v>250</v>
      </c>
      <c r="E68" s="88" t="n">
        <v>77</v>
      </c>
      <c r="F68" s="88" t="n">
        <v>30.36</v>
      </c>
      <c r="G68" s="88" t="n">
        <v>36.64</v>
      </c>
    </row>
    <row customHeight="1" ht="13.5" r="69" s="233" spans="1:7" thickBot="1">
      <c r="A69" s="67">
        <f>YEAR(C59)</f>
        <v/>
      </c>
      <c r="B69" s="68">
        <f>MONTH(C59)</f>
        <v/>
      </c>
      <c r="C69" s="34" t="n">
        <v>43335</v>
      </c>
      <c r="D69" s="88" t="n">
        <v>232</v>
      </c>
      <c r="E69" s="88" t="n">
        <v>96</v>
      </c>
      <c r="F69" s="88" t="n">
        <v>21.44</v>
      </c>
      <c r="G69" s="88" t="n">
        <v>35.52</v>
      </c>
    </row>
    <row customHeight="1" ht="13.5" r="70" s="233" spans="1:7" thickBot="1">
      <c r="A70" s="67">
        <f>YEAR(C59)</f>
        <v/>
      </c>
      <c r="B70" s="68">
        <f>MONTH(C59)</f>
        <v/>
      </c>
      <c r="C70" s="34" t="n">
        <v>43336</v>
      </c>
      <c r="D70" s="88" t="n">
        <v>275</v>
      </c>
      <c r="E70" s="88" t="n">
        <v>89</v>
      </c>
      <c r="F70" s="88" t="n">
        <v>20.6</v>
      </c>
      <c r="G70" s="88" t="n">
        <v>51.67</v>
      </c>
    </row>
    <row customHeight="1" ht="13.5" r="71" s="233" spans="1:7" thickBot="1">
      <c r="A71" s="67">
        <f>YEAR(C59)</f>
        <v/>
      </c>
      <c r="B71" s="68">
        <f>MONTH(C59)</f>
        <v/>
      </c>
      <c r="C71" s="34" t="n">
        <v>43337</v>
      </c>
      <c r="D71" s="88" t="n">
        <v>384</v>
      </c>
      <c r="E71" s="88" t="n">
        <v>134</v>
      </c>
      <c r="F71" s="88" t="n">
        <v>14.09</v>
      </c>
      <c r="G71" s="88" t="n">
        <v>43.8</v>
      </c>
    </row>
    <row customHeight="1" ht="13.5" r="72" s="233" spans="1:7" thickBot="1">
      <c r="A72" s="67">
        <f>YEAR(C59)</f>
        <v/>
      </c>
      <c r="B72" s="68">
        <f>MONTH(C59)</f>
        <v/>
      </c>
      <c r="C72" s="34" t="n">
        <v>43338</v>
      </c>
      <c r="D72" s="88" t="n">
        <v>267</v>
      </c>
      <c r="E72" s="88" t="n">
        <v>104</v>
      </c>
      <c r="F72" s="88" t="n">
        <v>18.23</v>
      </c>
      <c r="G72" s="88" t="n">
        <v>40.91</v>
      </c>
    </row>
    <row customHeight="1" ht="13.5" r="73" s="233" spans="1:7" thickBot="1">
      <c r="A73" s="67">
        <f>YEAR(C59)</f>
        <v/>
      </c>
      <c r="B73" s="68">
        <f>MONTH(C59)</f>
        <v/>
      </c>
      <c r="C73" s="34" t="n">
        <v>43339</v>
      </c>
      <c r="D73" s="88" t="n">
        <v>321</v>
      </c>
      <c r="E73" s="88" t="n">
        <v>106</v>
      </c>
      <c r="F73" s="88" t="n">
        <v>16.3</v>
      </c>
      <c r="G73" s="88" t="n">
        <v>42.29</v>
      </c>
    </row>
    <row customHeight="1" ht="13.5" r="74" s="233" spans="1:7" thickBot="1">
      <c r="A74" s="67">
        <f>YEAR(C59)</f>
        <v/>
      </c>
      <c r="B74" s="68">
        <f>MONTH(C59)</f>
        <v/>
      </c>
      <c r="C74" s="34" t="n">
        <v>43340</v>
      </c>
      <c r="D74" s="88" t="n">
        <v>251</v>
      </c>
      <c r="E74" s="88" t="n">
        <v>79</v>
      </c>
      <c r="F74" s="88" t="n">
        <v>18.02</v>
      </c>
      <c r="G74" s="88" t="n">
        <v>40.35</v>
      </c>
    </row>
    <row customHeight="1" ht="13.5" r="75" s="233" spans="1:7" thickBot="1">
      <c r="A75" s="67">
        <f>YEAR(C59)</f>
        <v/>
      </c>
      <c r="B75" s="68">
        <f>MONTH(C59)</f>
        <v/>
      </c>
      <c r="C75" s="34" t="n">
        <v>43341</v>
      </c>
      <c r="D75" s="88" t="n">
        <v>238</v>
      </c>
      <c r="E75" s="88" t="n">
        <v>85</v>
      </c>
      <c r="F75" s="88" t="n">
        <v>14.76</v>
      </c>
      <c r="G75" s="88" t="n">
        <v>39.74</v>
      </c>
    </row>
    <row customHeight="1" ht="13.5" r="76" s="233" spans="1:7" thickBot="1">
      <c r="A76" s="67">
        <f>YEAR(C59)</f>
        <v/>
      </c>
      <c r="B76" s="68">
        <f>MONTH(C59)</f>
        <v/>
      </c>
      <c r="C76" s="34" t="n">
        <v>43342</v>
      </c>
      <c r="D76" s="88" t="n">
        <v>327</v>
      </c>
      <c r="E76" s="88" t="n">
        <v>90</v>
      </c>
      <c r="F76" s="88" t="n">
        <v>27.62</v>
      </c>
      <c r="G76" s="88" t="n">
        <v>42.79</v>
      </c>
    </row>
    <row customHeight="1" ht="13.5" r="77" s="233" spans="1:7" thickBot="1">
      <c r="A77" s="67">
        <f>YEAR(C59)</f>
        <v/>
      </c>
      <c r="B77" s="68">
        <f>MONTH(C59)</f>
        <v/>
      </c>
      <c r="C77" s="34" t="n">
        <v>43343</v>
      </c>
      <c r="D77" s="88" t="n">
        <v>299</v>
      </c>
      <c r="E77" s="88" t="n">
        <v>93</v>
      </c>
      <c r="F77" s="88" t="n">
        <v>27.03</v>
      </c>
      <c r="G77" s="88" t="n">
        <v>44.95</v>
      </c>
    </row>
    <row customHeight="1" ht="13.5" r="78" s="233" spans="1:7" thickBot="1">
      <c r="A78" s="67">
        <f>YEAR(C59)</f>
        <v/>
      </c>
      <c r="B78" s="68">
        <f>MONTH(C59)</f>
        <v/>
      </c>
      <c r="C78" s="34" t="n">
        <v>43344</v>
      </c>
      <c r="D78" s="88" t="n">
        <v>178</v>
      </c>
      <c r="E78" s="88" t="n">
        <v>60</v>
      </c>
      <c r="F78" s="88" t="n">
        <v>14.83</v>
      </c>
      <c r="G78" s="88" t="n">
        <v>43.06</v>
      </c>
    </row>
    <row customHeight="1" ht="13.5" r="79" s="233" spans="1:7" thickBot="1">
      <c r="A79" s="67">
        <f>YEAR(C59)</f>
        <v/>
      </c>
      <c r="B79" s="68">
        <f>MONTH(C59)</f>
        <v/>
      </c>
      <c r="C79" s="34" t="n">
        <v>43345</v>
      </c>
      <c r="D79" s="88" t="n">
        <v>156</v>
      </c>
      <c r="E79" s="88" t="n">
        <v>57</v>
      </c>
      <c r="F79" s="88" t="n">
        <v>12.6</v>
      </c>
      <c r="G79" s="88" t="n">
        <v>40.46</v>
      </c>
    </row>
    <row customHeight="1" ht="13.5" r="80" s="233" spans="1:7" thickBot="1">
      <c r="A80" s="67">
        <f>YEAR(C59)</f>
        <v/>
      </c>
      <c r="B80" s="68">
        <f>MONTH(C59)</f>
        <v/>
      </c>
      <c r="C80" s="34" t="n">
        <v>43346</v>
      </c>
      <c r="D80" s="88" t="n">
        <v>228</v>
      </c>
      <c r="E80" s="88" t="n">
        <v>73</v>
      </c>
      <c r="F80" s="88" t="n">
        <v>25.21</v>
      </c>
      <c r="G80" s="88" t="n">
        <v>46.85</v>
      </c>
    </row>
    <row customHeight="1" ht="13.5" r="81" s="233" spans="1:7" thickBot="1">
      <c r="A81" s="67">
        <f>YEAR(C59)</f>
        <v/>
      </c>
      <c r="B81" s="68">
        <f>MONTH(C59)</f>
        <v/>
      </c>
      <c r="C81" s="34" t="n">
        <v>43347</v>
      </c>
      <c r="D81" s="88" t="n">
        <v>171</v>
      </c>
      <c r="E81" s="88" t="n">
        <v>60</v>
      </c>
      <c r="F81" s="88" t="n">
        <v>34.31</v>
      </c>
      <c r="G81" s="88" t="n">
        <v>40.37</v>
      </c>
    </row>
    <row customHeight="1" ht="13.5" r="82" s="233" spans="1:7" thickBot="1">
      <c r="A82" s="67">
        <f>YEAR(C59)</f>
        <v/>
      </c>
      <c r="B82" s="68">
        <f>MONTH(C59)</f>
        <v/>
      </c>
      <c r="C82" s="34" t="n">
        <v>43348</v>
      </c>
      <c r="D82" s="88" t="n">
        <v>201</v>
      </c>
      <c r="E82" s="88" t="n">
        <v>63</v>
      </c>
      <c r="F82" s="88" t="n">
        <v>25.64</v>
      </c>
      <c r="G82" s="88" t="n">
        <v>36.88</v>
      </c>
    </row>
    <row customHeight="1" ht="13.5" r="83" s="233" spans="1:7" thickBot="1">
      <c r="A83" s="67">
        <f>YEAR(C59)</f>
        <v/>
      </c>
      <c r="B83" s="68">
        <f>MONTH(C59)</f>
        <v/>
      </c>
      <c r="C83" s="34" t="n">
        <v>43349</v>
      </c>
      <c r="D83" s="88" t="n">
        <v>177</v>
      </c>
      <c r="E83" s="88" t="n">
        <v>80</v>
      </c>
      <c r="F83" s="88" t="n">
        <v>15.91</v>
      </c>
      <c r="G83" s="88" t="n">
        <v>39.27</v>
      </c>
    </row>
    <row customHeight="1" ht="13.5" r="84" s="233" spans="1:7" thickBot="1">
      <c r="A84" s="67">
        <f>YEAR(C59)</f>
        <v/>
      </c>
      <c r="B84" s="68">
        <f>MONTH(C59)</f>
        <v/>
      </c>
      <c r="C84" s="34" t="n">
        <v>43350</v>
      </c>
      <c r="D84" s="88" t="n">
        <v>212</v>
      </c>
      <c r="E84" s="88" t="n">
        <v>71</v>
      </c>
      <c r="F84" s="88" t="n">
        <v>17.43</v>
      </c>
      <c r="G84" s="88" t="n">
        <v>39.84</v>
      </c>
    </row>
    <row customHeight="1" ht="13.5" r="85" s="233" spans="1:7" thickBot="1">
      <c r="A85" s="67">
        <f>YEAR(C59)</f>
        <v/>
      </c>
      <c r="B85" s="68">
        <f>MONTH(C59)</f>
        <v/>
      </c>
      <c r="C85" s="34" t="n">
        <v>43351</v>
      </c>
      <c r="D85" s="88" t="n">
        <v>164</v>
      </c>
      <c r="E85" s="88" t="n">
        <v>62</v>
      </c>
      <c r="F85" s="88" t="n">
        <v>23.97</v>
      </c>
      <c r="G85" s="88" t="n">
        <v>39.93</v>
      </c>
    </row>
    <row customHeight="1" ht="13.5" r="86" s="233" spans="1:7" thickBot="1">
      <c r="A86" s="67">
        <f>YEAR(C59)</f>
        <v/>
      </c>
      <c r="B86" s="68">
        <f>MONTH(C59)</f>
        <v/>
      </c>
      <c r="C86" s="34" t="n">
        <v>43352</v>
      </c>
      <c r="D86" s="88" t="n">
        <v>267</v>
      </c>
      <c r="E86" s="88" t="n">
        <v>74</v>
      </c>
      <c r="F86" s="88" t="n">
        <v>17.85</v>
      </c>
      <c r="G86" s="88" t="n">
        <v>40.39</v>
      </c>
    </row>
    <row customHeight="1" ht="13.5" r="87" s="233" spans="1:7" thickBot="1">
      <c r="A87" s="67">
        <f>YEAR(C59)</f>
        <v/>
      </c>
      <c r="B87" s="68">
        <f>MONTH(C59)</f>
        <v/>
      </c>
      <c r="C87" s="34" t="n">
        <v>43353</v>
      </c>
      <c r="D87" s="88" t="n">
        <v>156</v>
      </c>
      <c r="E87" s="88" t="n">
        <v>43</v>
      </c>
      <c r="F87" s="88" t="n">
        <v>38.27</v>
      </c>
      <c r="G87" s="88" t="n">
        <v>44.01</v>
      </c>
    </row>
    <row customHeight="1" ht="17.25" r="88" s="233" spans="1:7" thickBot="1">
      <c r="A88" s="67" t="n">
        <v>2018</v>
      </c>
      <c r="B88" s="68" t="n">
        <v>9</v>
      </c>
      <c r="C88" s="34" t="n">
        <v>43354</v>
      </c>
      <c r="D88" s="88" t="n">
        <v>176</v>
      </c>
      <c r="E88" s="88" t="n">
        <v>53</v>
      </c>
      <c r="F88" s="88" t="n">
        <v>16.83</v>
      </c>
      <c r="G88" s="88" t="n">
        <v>45.6</v>
      </c>
    </row>
    <row customHeight="1" ht="17.25" r="89" s="233" spans="1:7" thickBot="1">
      <c r="A89" s="67" t="n">
        <v>2018</v>
      </c>
      <c r="B89" s="68" t="n">
        <v>9</v>
      </c>
      <c r="C89" s="34" t="n">
        <v>43355</v>
      </c>
      <c r="D89" s="88" t="n">
        <v>178</v>
      </c>
      <c r="E89" s="88" t="n">
        <v>58</v>
      </c>
      <c r="F89" s="88" t="n">
        <v>17.71</v>
      </c>
      <c r="G89" s="88" t="n">
        <v>46.33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9"/>
  <sheetViews>
    <sheetView tabSelected="1" workbookViewId="0">
      <selection activeCell="G15" sqref="G15"/>
    </sheetView>
  </sheetViews>
  <sheetFormatPr baseColWidth="8" defaultColWidth="8.875" defaultRowHeight="16.5" outlineLevelCol="0"/>
  <cols>
    <col customWidth="1" max="2" min="1" style="103" width="7.5"/>
    <col customWidth="1" max="3" min="3" style="104" width="26.125"/>
    <col bestFit="1" customWidth="1" max="5" min="4" style="104" width="18.5"/>
    <col bestFit="1" customWidth="1" max="6" min="6" style="104" width="13.875"/>
    <col customWidth="1" max="7" min="7" style="104" width="31.375"/>
    <col customWidth="1" max="12" min="8" style="101" width="8.875"/>
    <col customWidth="1" max="16384" min="13" style="101" width="8.875"/>
  </cols>
  <sheetData>
    <row r="1" spans="1:7">
      <c r="A1" s="176" t="s">
        <v>121</v>
      </c>
      <c r="B1" s="176" t="s">
        <v>122</v>
      </c>
      <c r="C1" s="177" t="s">
        <v>193</v>
      </c>
      <c r="D1" s="177" t="s">
        <v>194</v>
      </c>
      <c r="E1" s="177" t="s">
        <v>195</v>
      </c>
      <c r="F1" s="177" t="s">
        <v>196</v>
      </c>
      <c r="G1" s="177" t="s">
        <v>197</v>
      </c>
    </row>
    <row r="2" spans="1:7">
      <c r="A2" t="n">
        <v>2018</v>
      </c>
      <c r="B2" t="n">
        <v>9</v>
      </c>
      <c r="C2" t="s">
        <v>198</v>
      </c>
      <c r="D2" t="s">
        <v>199</v>
      </c>
      <c r="E2" t="s">
        <v>200</v>
      </c>
      <c r="F2" t="s">
        <v>201</v>
      </c>
      <c r="G2" t="s">
        <v>202</v>
      </c>
    </row>
    <row r="3" spans="1:7">
      <c r="A3" t="n">
        <v>2018</v>
      </c>
      <c r="B3" t="n">
        <v>9</v>
      </c>
      <c r="C3" t="s">
        <v>203</v>
      </c>
      <c r="D3" t="s">
        <v>204</v>
      </c>
      <c r="E3" t="s">
        <v>205</v>
      </c>
      <c r="F3" t="s">
        <v>201</v>
      </c>
      <c r="G3" t="s">
        <v>202</v>
      </c>
    </row>
    <row r="4" spans="1:7">
      <c r="A4" t="n">
        <v>2018</v>
      </c>
      <c r="B4" t="n">
        <v>9</v>
      </c>
      <c r="C4" t="s">
        <v>206</v>
      </c>
      <c r="D4" t="s">
        <v>207</v>
      </c>
      <c r="E4" t="s">
        <v>208</v>
      </c>
      <c r="F4" t="s">
        <v>201</v>
      </c>
      <c r="G4" t="s">
        <v>202</v>
      </c>
    </row>
    <row r="5" spans="1:7">
      <c r="A5" t="n">
        <v>2018</v>
      </c>
      <c r="B5" t="n">
        <v>9</v>
      </c>
      <c r="C5" t="s">
        <v>209</v>
      </c>
      <c r="D5" t="s">
        <v>210</v>
      </c>
      <c r="E5" t="s">
        <v>211</v>
      </c>
      <c r="F5" t="s">
        <v>201</v>
      </c>
      <c r="G5" t="s">
        <v>202</v>
      </c>
    </row>
    <row r="6" spans="1:7">
      <c r="A6" t="n">
        <v>2018</v>
      </c>
      <c r="B6" t="n">
        <v>9</v>
      </c>
      <c r="C6" t="s">
        <v>212</v>
      </c>
      <c r="D6" t="s">
        <v>213</v>
      </c>
      <c r="E6" t="s">
        <v>214</v>
      </c>
      <c r="F6" t="s">
        <v>201</v>
      </c>
      <c r="G6" t="s">
        <v>202</v>
      </c>
    </row>
    <row r="7" spans="1:7">
      <c r="A7" t="n">
        <v>2018</v>
      </c>
      <c r="B7" t="n">
        <v>9</v>
      </c>
      <c r="C7" t="s">
        <v>215</v>
      </c>
      <c r="D7" t="s">
        <v>216</v>
      </c>
      <c r="E7" t="s">
        <v>217</v>
      </c>
      <c r="F7" t="s">
        <v>201</v>
      </c>
      <c r="G7" t="s">
        <v>202</v>
      </c>
    </row>
    <row r="8" spans="1:7">
      <c r="A8" t="n">
        <v>2018</v>
      </c>
      <c r="B8" t="n">
        <v>9</v>
      </c>
      <c r="C8" t="s">
        <v>218</v>
      </c>
      <c r="D8" t="s">
        <v>219</v>
      </c>
      <c r="E8" t="s">
        <v>220</v>
      </c>
      <c r="F8" t="s">
        <v>29</v>
      </c>
      <c r="G8" t="s">
        <v>202</v>
      </c>
    </row>
    <row r="9" spans="1:7">
      <c r="A9" t="n">
        <v>2018</v>
      </c>
      <c r="B9" t="n">
        <v>9</v>
      </c>
      <c r="C9" t="s">
        <v>221</v>
      </c>
      <c r="D9" t="s">
        <v>222</v>
      </c>
      <c r="E9" t="s">
        <v>223</v>
      </c>
      <c r="F9" t="s">
        <v>201</v>
      </c>
      <c r="G9" t="s">
        <v>202</v>
      </c>
    </row>
    <row r="10" spans="1:7">
      <c r="A10" t="n">
        <v>2018</v>
      </c>
      <c r="B10" t="n">
        <v>9</v>
      </c>
      <c r="C10" t="s">
        <v>224</v>
      </c>
      <c r="D10" t="s">
        <v>225</v>
      </c>
      <c r="E10" t="s">
        <v>226</v>
      </c>
      <c r="F10" t="s">
        <v>201</v>
      </c>
      <c r="G10" t="s">
        <v>202</v>
      </c>
    </row>
    <row r="11" spans="1:7">
      <c r="A11" t="n">
        <v>2018</v>
      </c>
      <c r="B11" t="n">
        <v>9</v>
      </c>
      <c r="C11" t="s">
        <v>227</v>
      </c>
      <c r="D11" t="s">
        <v>228</v>
      </c>
      <c r="E11" t="s">
        <v>229</v>
      </c>
      <c r="F11" t="s">
        <v>201</v>
      </c>
      <c r="G11" t="s">
        <v>202</v>
      </c>
    </row>
    <row r="12" spans="1:7">
      <c r="A12" t="n">
        <v>2018</v>
      </c>
      <c r="B12" t="n">
        <v>9</v>
      </c>
      <c r="C12" t="s">
        <v>230</v>
      </c>
      <c r="D12" t="s">
        <v>231</v>
      </c>
      <c r="E12" t="s">
        <v>232</v>
      </c>
      <c r="F12" t="s">
        <v>201</v>
      </c>
      <c r="G12" t="s">
        <v>202</v>
      </c>
    </row>
    <row r="13" spans="1:7">
      <c r="A13" t="n">
        <v>2018</v>
      </c>
      <c r="B13" t="n">
        <v>9</v>
      </c>
      <c r="C13" t="s">
        <v>233</v>
      </c>
      <c r="D13" t="s">
        <v>234</v>
      </c>
      <c r="E13" t="s">
        <v>235</v>
      </c>
      <c r="F13" t="s">
        <v>201</v>
      </c>
      <c r="G13" t="s">
        <v>202</v>
      </c>
    </row>
    <row r="14" spans="1:7">
      <c r="A14" t="n">
        <v>2018</v>
      </c>
      <c r="B14" t="n">
        <v>9</v>
      </c>
      <c r="C14" t="s">
        <v>236</v>
      </c>
      <c r="D14" t="s">
        <v>237</v>
      </c>
      <c r="E14" t="s">
        <v>238</v>
      </c>
      <c r="F14" t="s">
        <v>201</v>
      </c>
      <c r="G14" t="s">
        <v>202</v>
      </c>
    </row>
    <row r="15" spans="1:7">
      <c r="A15" t="n">
        <v>2018</v>
      </c>
      <c r="B15" t="n">
        <v>9</v>
      </c>
      <c r="C15" t="s">
        <v>239</v>
      </c>
      <c r="D15" t="s">
        <v>240</v>
      </c>
      <c r="E15" t="s">
        <v>241</v>
      </c>
      <c r="F15" t="s">
        <v>29</v>
      </c>
      <c r="G15" t="s">
        <v>202</v>
      </c>
    </row>
    <row r="16" spans="1:7">
      <c r="A16" t="n">
        <v>2018</v>
      </c>
      <c r="B16" t="n">
        <v>9</v>
      </c>
      <c r="C16" t="s">
        <v>242</v>
      </c>
      <c r="D16" t="s">
        <v>243</v>
      </c>
      <c r="E16" t="s">
        <v>244</v>
      </c>
      <c r="F16" t="s">
        <v>201</v>
      </c>
      <c r="G16" t="s">
        <v>202</v>
      </c>
    </row>
    <row r="17" spans="1:7">
      <c r="A17" t="n">
        <v>2018</v>
      </c>
      <c r="B17" t="n">
        <v>9</v>
      </c>
      <c r="C17" t="s">
        <v>245</v>
      </c>
      <c r="D17" t="s">
        <v>246</v>
      </c>
      <c r="E17" t="s">
        <v>247</v>
      </c>
      <c r="F17" t="s">
        <v>201</v>
      </c>
      <c r="G17" t="s">
        <v>202</v>
      </c>
    </row>
    <row r="18" spans="1:7">
      <c r="A18" t="n">
        <v>2018</v>
      </c>
      <c r="B18" t="n">
        <v>9</v>
      </c>
      <c r="C18" t="s">
        <v>248</v>
      </c>
      <c r="D18" t="s">
        <v>249</v>
      </c>
      <c r="E18" t="s">
        <v>250</v>
      </c>
      <c r="F18" t="s">
        <v>201</v>
      </c>
      <c r="G18" t="s">
        <v>202</v>
      </c>
    </row>
    <row r="19" spans="1:7">
      <c r="A19" t="n">
        <v>2018</v>
      </c>
      <c r="B19" t="n">
        <v>9</v>
      </c>
      <c r="C19" t="s">
        <v>251</v>
      </c>
      <c r="D19" t="s">
        <v>252</v>
      </c>
      <c r="E19" t="s">
        <v>253</v>
      </c>
      <c r="F19" t="s">
        <v>47</v>
      </c>
      <c r="G19" t="s">
        <v>202</v>
      </c>
    </row>
    <row r="20" spans="1:7">
      <c r="A20" t="n">
        <v>2018</v>
      </c>
      <c r="B20" t="n">
        <v>9</v>
      </c>
      <c r="C20" t="s">
        <v>254</v>
      </c>
      <c r="D20" t="s">
        <v>255</v>
      </c>
      <c r="E20" t="s">
        <v>256</v>
      </c>
      <c r="F20" t="s">
        <v>201</v>
      </c>
      <c r="G20" t="s">
        <v>202</v>
      </c>
    </row>
    <row r="21" spans="1:7">
      <c r="A21" t="n">
        <v>2018</v>
      </c>
      <c r="B21" t="n">
        <v>9</v>
      </c>
      <c r="C21" t="s">
        <v>257</v>
      </c>
      <c r="D21" t="s">
        <v>258</v>
      </c>
      <c r="E21" t="s">
        <v>259</v>
      </c>
      <c r="F21" t="s">
        <v>30</v>
      </c>
      <c r="G21" t="s">
        <v>202</v>
      </c>
    </row>
    <row r="22" spans="1:7">
      <c r="A22" t="n">
        <v>2018</v>
      </c>
      <c r="B22" t="n">
        <v>9</v>
      </c>
      <c r="C22" t="s">
        <v>260</v>
      </c>
      <c r="D22" t="s">
        <v>261</v>
      </c>
      <c r="E22" t="s">
        <v>262</v>
      </c>
      <c r="F22" t="s">
        <v>201</v>
      </c>
      <c r="G22" t="s">
        <v>202</v>
      </c>
    </row>
    <row r="23" spans="1:7">
      <c r="A23" t="n">
        <v>2018</v>
      </c>
      <c r="B23" t="n">
        <v>9</v>
      </c>
      <c r="C23" t="s">
        <v>263</v>
      </c>
      <c r="D23" t="s">
        <v>264</v>
      </c>
      <c r="E23" t="s">
        <v>265</v>
      </c>
      <c r="F23" t="s">
        <v>30</v>
      </c>
      <c r="G23" t="s">
        <v>202</v>
      </c>
    </row>
    <row r="24" spans="1:7">
      <c r="A24" t="n">
        <v>2018</v>
      </c>
      <c r="B24" t="n">
        <v>9</v>
      </c>
      <c r="C24" t="s">
        <v>266</v>
      </c>
      <c r="D24" t="s">
        <v>267</v>
      </c>
      <c r="E24" t="s">
        <v>268</v>
      </c>
      <c r="F24" t="s">
        <v>29</v>
      </c>
      <c r="G24" t="s">
        <v>202</v>
      </c>
    </row>
    <row r="25" spans="1:7">
      <c r="A25" t="n">
        <v>2018</v>
      </c>
      <c r="B25" t="n">
        <v>9</v>
      </c>
      <c r="C25" t="s">
        <v>269</v>
      </c>
      <c r="D25" t="s">
        <v>270</v>
      </c>
      <c r="E25" t="s">
        <v>271</v>
      </c>
      <c r="F25" t="s">
        <v>29</v>
      </c>
      <c r="G25" t="s">
        <v>202</v>
      </c>
    </row>
    <row r="26" spans="1:7">
      <c r="A26" t="n">
        <v>2018</v>
      </c>
      <c r="B26" t="n">
        <v>9</v>
      </c>
      <c r="C26" t="s">
        <v>272</v>
      </c>
      <c r="D26" t="s">
        <v>273</v>
      </c>
      <c r="E26" t="s">
        <v>274</v>
      </c>
      <c r="F26" t="s">
        <v>47</v>
      </c>
      <c r="G26" t="s">
        <v>202</v>
      </c>
    </row>
    <row r="27" spans="1:7">
      <c r="A27" t="n">
        <v>2018</v>
      </c>
      <c r="B27" t="n">
        <v>9</v>
      </c>
      <c r="C27" t="s">
        <v>275</v>
      </c>
      <c r="D27" t="s">
        <v>276</v>
      </c>
      <c r="E27" t="s">
        <v>277</v>
      </c>
      <c r="F27" t="s">
        <v>38</v>
      </c>
      <c r="G27" t="s">
        <v>202</v>
      </c>
    </row>
    <row r="28" spans="1:7">
      <c r="A28" t="n">
        <v>2018</v>
      </c>
      <c r="B28" t="n">
        <v>9</v>
      </c>
      <c r="C28" t="s">
        <v>278</v>
      </c>
      <c r="D28" t="s">
        <v>279</v>
      </c>
      <c r="E28" t="s">
        <v>280</v>
      </c>
      <c r="F28" t="s">
        <v>29</v>
      </c>
      <c r="G28" t="s">
        <v>202</v>
      </c>
    </row>
    <row r="29" spans="1:7">
      <c r="A29" t="n">
        <v>2018</v>
      </c>
      <c r="B29" t="n">
        <v>9</v>
      </c>
      <c r="C29" t="s">
        <v>281</v>
      </c>
      <c r="D29" t="s">
        <v>282</v>
      </c>
      <c r="E29" t="s">
        <v>283</v>
      </c>
      <c r="F29" t="s">
        <v>30</v>
      </c>
      <c r="G29" t="s">
        <v>202</v>
      </c>
    </row>
    <row r="30" spans="1:7">
      <c r="A30" t="n">
        <v>2018</v>
      </c>
      <c r="B30" t="n">
        <v>9</v>
      </c>
      <c r="C30" t="s">
        <v>284</v>
      </c>
      <c r="D30" t="s">
        <v>285</v>
      </c>
      <c r="E30" t="s">
        <v>286</v>
      </c>
      <c r="F30" t="s">
        <v>30</v>
      </c>
      <c r="G30" t="s">
        <v>202</v>
      </c>
    </row>
    <row r="31" spans="1:7">
      <c r="A31" t="n">
        <v>2018</v>
      </c>
      <c r="B31" t="n">
        <v>9</v>
      </c>
      <c r="C31" t="s">
        <v>287</v>
      </c>
      <c r="D31" t="s">
        <v>288</v>
      </c>
      <c r="E31" t="s">
        <v>289</v>
      </c>
      <c r="F31" t="s">
        <v>30</v>
      </c>
      <c r="G31" t="s">
        <v>202</v>
      </c>
    </row>
    <row r="32" spans="1:7">
      <c r="A32" t="n">
        <v>2018</v>
      </c>
      <c r="B32" t="n">
        <v>9</v>
      </c>
      <c r="C32" t="s">
        <v>290</v>
      </c>
      <c r="D32" t="s">
        <v>291</v>
      </c>
      <c r="E32" t="s">
        <v>292</v>
      </c>
      <c r="F32" t="s">
        <v>29</v>
      </c>
      <c r="G32" t="s">
        <v>202</v>
      </c>
    </row>
    <row r="33" spans="1:7">
      <c r="A33" t="n">
        <v>2018</v>
      </c>
      <c r="B33" t="n">
        <v>9</v>
      </c>
      <c r="C33" t="s">
        <v>293</v>
      </c>
      <c r="D33" t="s">
        <v>294</v>
      </c>
      <c r="E33" t="s">
        <v>295</v>
      </c>
      <c r="F33" t="s">
        <v>44</v>
      </c>
      <c r="G33" t="s">
        <v>202</v>
      </c>
    </row>
    <row r="34" spans="1:7">
      <c r="A34" t="n">
        <v>2018</v>
      </c>
      <c r="B34" t="n">
        <v>9</v>
      </c>
      <c r="C34" t="s">
        <v>296</v>
      </c>
      <c r="D34" t="s">
        <v>297</v>
      </c>
      <c r="E34" t="s">
        <v>298</v>
      </c>
      <c r="F34" t="s">
        <v>51</v>
      </c>
      <c r="G34" t="s">
        <v>202</v>
      </c>
    </row>
    <row r="35" spans="1:7">
      <c r="A35" t="n">
        <v>2018</v>
      </c>
      <c r="B35" t="n">
        <v>9</v>
      </c>
      <c r="C35" t="s">
        <v>299</v>
      </c>
      <c r="D35" t="s">
        <v>300</v>
      </c>
      <c r="E35" t="s">
        <v>301</v>
      </c>
      <c r="F35" t="s">
        <v>49</v>
      </c>
      <c r="G35" t="s">
        <v>202</v>
      </c>
    </row>
    <row r="36" spans="1:7">
      <c r="A36" t="n">
        <v>2018</v>
      </c>
      <c r="B36" t="n">
        <v>9</v>
      </c>
      <c r="C36" t="s">
        <v>302</v>
      </c>
      <c r="D36" t="s">
        <v>303</v>
      </c>
      <c r="E36" t="s">
        <v>304</v>
      </c>
      <c r="F36" t="s">
        <v>29</v>
      </c>
      <c r="G36" t="s">
        <v>202</v>
      </c>
    </row>
    <row r="37" spans="1:7">
      <c r="A37" t="n">
        <v>2018</v>
      </c>
      <c r="B37" t="n">
        <v>9</v>
      </c>
      <c r="C37" t="s">
        <v>305</v>
      </c>
      <c r="D37" t="s">
        <v>306</v>
      </c>
      <c r="E37" t="s">
        <v>307</v>
      </c>
      <c r="F37" t="s">
        <v>30</v>
      </c>
      <c r="G37" t="s">
        <v>202</v>
      </c>
    </row>
    <row r="38" spans="1:7">
      <c r="A38" t="n">
        <v>2018</v>
      </c>
      <c r="B38" t="n">
        <v>8</v>
      </c>
      <c r="C38" t="s">
        <v>308</v>
      </c>
      <c r="D38" t="s">
        <v>309</v>
      </c>
      <c r="E38" t="s">
        <v>309</v>
      </c>
      <c r="F38" t="s">
        <v>40</v>
      </c>
      <c r="G38" t="s">
        <v>202</v>
      </c>
    </row>
    <row r="39" spans="1:7">
      <c r="A39" t="n">
        <v>2018</v>
      </c>
      <c r="B39" t="n">
        <v>8</v>
      </c>
      <c r="C39" t="s">
        <v>310</v>
      </c>
      <c r="D39" t="s">
        <v>311</v>
      </c>
      <c r="E39" t="s">
        <v>312</v>
      </c>
      <c r="F39" t="s">
        <v>29</v>
      </c>
      <c r="G39" t="s">
        <v>202</v>
      </c>
    </row>
    <row r="40" spans="1:7">
      <c r="A40" t="n">
        <v>2018</v>
      </c>
      <c r="B40" t="n">
        <v>8</v>
      </c>
      <c r="C40" t="s">
        <v>313</v>
      </c>
      <c r="D40" t="s">
        <v>314</v>
      </c>
      <c r="E40" t="s">
        <v>315</v>
      </c>
      <c r="F40" t="s">
        <v>34</v>
      </c>
      <c r="G40" t="s">
        <v>202</v>
      </c>
    </row>
    <row r="41" spans="1:7">
      <c r="A41" t="n">
        <v>2018</v>
      </c>
      <c r="B41" t="n">
        <v>8</v>
      </c>
      <c r="C41" t="s">
        <v>316</v>
      </c>
      <c r="D41" t="s">
        <v>317</v>
      </c>
      <c r="E41" t="s">
        <v>318</v>
      </c>
      <c r="F41" t="s">
        <v>29</v>
      </c>
      <c r="G41" t="s">
        <v>202</v>
      </c>
    </row>
    <row r="42" spans="1:7">
      <c r="A42" t="n">
        <v>2018</v>
      </c>
      <c r="B42" t="n">
        <v>8</v>
      </c>
      <c r="C42" t="s">
        <v>319</v>
      </c>
      <c r="D42" t="s">
        <v>320</v>
      </c>
      <c r="E42" t="s">
        <v>321</v>
      </c>
      <c r="F42" t="s">
        <v>29</v>
      </c>
      <c r="G42" t="s">
        <v>202</v>
      </c>
    </row>
    <row r="43" spans="1:7">
      <c r="A43" t="n">
        <v>2018</v>
      </c>
      <c r="B43" t="n">
        <v>8</v>
      </c>
      <c r="C43" t="s">
        <v>322</v>
      </c>
      <c r="D43" t="s">
        <v>323</v>
      </c>
      <c r="E43" t="s">
        <v>324</v>
      </c>
      <c r="F43" t="s">
        <v>29</v>
      </c>
      <c r="G43" t="s">
        <v>202</v>
      </c>
    </row>
    <row r="44" spans="1:7">
      <c r="A44" t="n">
        <v>2018</v>
      </c>
      <c r="B44" t="n">
        <v>8</v>
      </c>
      <c r="C44" t="s">
        <v>325</v>
      </c>
      <c r="D44" t="s">
        <v>326</v>
      </c>
      <c r="E44" t="s">
        <v>327</v>
      </c>
      <c r="F44" t="s">
        <v>29</v>
      </c>
      <c r="G44" t="s">
        <v>202</v>
      </c>
    </row>
    <row r="45" spans="1:7">
      <c r="A45" t="n">
        <v>2018</v>
      </c>
      <c r="B45" t="n">
        <v>8</v>
      </c>
      <c r="C45" t="s">
        <v>328</v>
      </c>
      <c r="D45" t="s">
        <v>329</v>
      </c>
      <c r="E45" t="s">
        <v>330</v>
      </c>
      <c r="F45" t="s">
        <v>29</v>
      </c>
      <c r="G45" t="s">
        <v>202</v>
      </c>
    </row>
    <row r="46" spans="1:7">
      <c r="A46" t="n">
        <v>2018</v>
      </c>
      <c r="B46" t="n">
        <v>8</v>
      </c>
      <c r="C46" t="s">
        <v>331</v>
      </c>
      <c r="D46" t="s">
        <v>332</v>
      </c>
      <c r="E46" t="s">
        <v>333</v>
      </c>
      <c r="F46" t="s">
        <v>49</v>
      </c>
      <c r="G46" t="s">
        <v>202</v>
      </c>
    </row>
    <row r="47" spans="1:7">
      <c r="A47" t="n">
        <v>2018</v>
      </c>
      <c r="B47" t="n">
        <v>8</v>
      </c>
      <c r="C47" t="s">
        <v>334</v>
      </c>
      <c r="D47" t="s">
        <v>335</v>
      </c>
      <c r="E47" t="s">
        <v>336</v>
      </c>
      <c r="F47" t="s">
        <v>30</v>
      </c>
      <c r="G47" t="s">
        <v>202</v>
      </c>
    </row>
    <row r="48" spans="1:7">
      <c r="A48" t="n">
        <v>2018</v>
      </c>
      <c r="B48" t="n">
        <v>8</v>
      </c>
      <c r="C48" t="s">
        <v>337</v>
      </c>
      <c r="D48" t="s">
        <v>338</v>
      </c>
      <c r="E48" t="s">
        <v>339</v>
      </c>
      <c r="F48" t="s">
        <v>29</v>
      </c>
      <c r="G48" t="s">
        <v>202</v>
      </c>
    </row>
    <row r="49" spans="1:7">
      <c r="A49" t="n">
        <v>2018</v>
      </c>
      <c r="B49" t="n">
        <v>8</v>
      </c>
      <c r="C49" t="s">
        <v>340</v>
      </c>
      <c r="D49" t="s">
        <v>341</v>
      </c>
      <c r="E49" t="s">
        <v>342</v>
      </c>
      <c r="F49" t="s">
        <v>40</v>
      </c>
      <c r="G49" t="s">
        <v>202</v>
      </c>
    </row>
    <row r="50" spans="1:7">
      <c r="A50" t="n">
        <v>2018</v>
      </c>
      <c r="B50" t="n">
        <v>8</v>
      </c>
      <c r="C50" t="s">
        <v>343</v>
      </c>
      <c r="D50" t="s">
        <v>344</v>
      </c>
      <c r="E50" t="s">
        <v>345</v>
      </c>
      <c r="F50" t="s">
        <v>29</v>
      </c>
      <c r="G50" t="s">
        <v>202</v>
      </c>
    </row>
    <row r="51" spans="1:7">
      <c r="A51" t="n">
        <v>2018</v>
      </c>
      <c r="B51" t="n">
        <v>8</v>
      </c>
      <c r="C51" t="s">
        <v>346</v>
      </c>
      <c r="D51" t="s">
        <v>347</v>
      </c>
      <c r="E51" t="s">
        <v>348</v>
      </c>
      <c r="F51" t="s">
        <v>34</v>
      </c>
      <c r="G51" t="s">
        <v>202</v>
      </c>
    </row>
    <row r="52" spans="1:7">
      <c r="A52" t="n">
        <v>2018</v>
      </c>
      <c r="B52" t="n">
        <v>8</v>
      </c>
      <c r="C52" t="s">
        <v>349</v>
      </c>
      <c r="D52" t="s">
        <v>350</v>
      </c>
      <c r="E52" t="s">
        <v>351</v>
      </c>
      <c r="F52" t="s">
        <v>40</v>
      </c>
      <c r="G52" t="s">
        <v>202</v>
      </c>
    </row>
    <row r="53" spans="1:7">
      <c r="A53" t="n">
        <v>2018</v>
      </c>
      <c r="B53" t="n">
        <v>8</v>
      </c>
      <c r="C53" t="s">
        <v>352</v>
      </c>
      <c r="D53" t="s">
        <v>353</v>
      </c>
      <c r="E53" t="s">
        <v>354</v>
      </c>
      <c r="F53" t="s">
        <v>29</v>
      </c>
      <c r="G53" t="s">
        <v>202</v>
      </c>
    </row>
    <row r="54" spans="1:7">
      <c r="A54" t="n">
        <v>2018</v>
      </c>
      <c r="B54" t="n">
        <v>8</v>
      </c>
      <c r="C54" t="s">
        <v>355</v>
      </c>
      <c r="D54" t="s">
        <v>356</v>
      </c>
      <c r="E54" t="s">
        <v>357</v>
      </c>
      <c r="F54" t="s">
        <v>29</v>
      </c>
      <c r="G54" t="s">
        <v>202</v>
      </c>
    </row>
    <row r="55" spans="1:7">
      <c r="A55" t="n">
        <v>2018</v>
      </c>
      <c r="B55" t="n">
        <v>8</v>
      </c>
      <c r="C55" t="s">
        <v>358</v>
      </c>
      <c r="D55" t="s">
        <v>359</v>
      </c>
      <c r="E55" t="s">
        <v>360</v>
      </c>
      <c r="F55" t="s">
        <v>29</v>
      </c>
      <c r="G55" t="s">
        <v>202</v>
      </c>
    </row>
    <row r="56" spans="1:7">
      <c r="A56" t="n">
        <v>2018</v>
      </c>
      <c r="B56" t="n">
        <v>8</v>
      </c>
      <c r="C56" t="s">
        <v>361</v>
      </c>
      <c r="D56" t="s">
        <v>362</v>
      </c>
      <c r="E56" t="s">
        <v>363</v>
      </c>
      <c r="F56" t="s">
        <v>30</v>
      </c>
      <c r="G56" t="s">
        <v>202</v>
      </c>
    </row>
    <row r="57" spans="1:7">
      <c r="A57" t="n">
        <v>2018</v>
      </c>
      <c r="B57" t="n">
        <v>8</v>
      </c>
      <c r="C57" t="s">
        <v>364</v>
      </c>
      <c r="D57" t="s">
        <v>365</v>
      </c>
      <c r="E57" t="s">
        <v>366</v>
      </c>
      <c r="F57" t="s">
        <v>29</v>
      </c>
      <c r="G57" t="s">
        <v>202</v>
      </c>
    </row>
    <row r="58" spans="1:7">
      <c r="A58" t="n">
        <v>2018</v>
      </c>
      <c r="B58" t="n">
        <v>8</v>
      </c>
      <c r="C58" t="s">
        <v>367</v>
      </c>
      <c r="D58" t="s">
        <v>368</v>
      </c>
      <c r="E58" t="s">
        <v>369</v>
      </c>
      <c r="F58" t="s">
        <v>31</v>
      </c>
      <c r="G58" t="s">
        <v>202</v>
      </c>
    </row>
    <row r="59" spans="1:7">
      <c r="A59" t="n">
        <v>2018</v>
      </c>
      <c r="B59" t="n">
        <v>8</v>
      </c>
      <c r="C59" t="s">
        <v>370</v>
      </c>
      <c r="D59" t="s">
        <v>371</v>
      </c>
      <c r="E59" t="s">
        <v>372</v>
      </c>
      <c r="F59" t="s">
        <v>36</v>
      </c>
      <c r="G59" t="s">
        <v>202</v>
      </c>
    </row>
    <row r="60" spans="1:7">
      <c r="A60" t="n">
        <v>2018</v>
      </c>
      <c r="B60" t="n">
        <v>8</v>
      </c>
      <c r="C60" t="s">
        <v>373</v>
      </c>
      <c r="D60" t="s">
        <v>374</v>
      </c>
      <c r="E60" t="s">
        <v>375</v>
      </c>
      <c r="F60" t="s">
        <v>30</v>
      </c>
      <c r="G60" t="s">
        <v>202</v>
      </c>
    </row>
    <row r="61" spans="1:7">
      <c r="A61" t="n">
        <v>2018</v>
      </c>
      <c r="B61" t="n">
        <v>8</v>
      </c>
      <c r="C61" t="s">
        <v>376</v>
      </c>
      <c r="D61" t="s">
        <v>377</v>
      </c>
      <c r="E61" t="s">
        <v>378</v>
      </c>
      <c r="F61" t="s">
        <v>47</v>
      </c>
      <c r="G61" t="s">
        <v>202</v>
      </c>
    </row>
    <row r="62" spans="1:7">
      <c r="A62" t="n">
        <v>2018</v>
      </c>
      <c r="B62" t="n">
        <v>8</v>
      </c>
      <c r="C62" t="s">
        <v>379</v>
      </c>
      <c r="D62" t="s">
        <v>380</v>
      </c>
      <c r="E62" t="s">
        <v>381</v>
      </c>
      <c r="F62" t="s">
        <v>31</v>
      </c>
      <c r="G62" t="s">
        <v>202</v>
      </c>
    </row>
    <row r="63" spans="1:7">
      <c r="A63" t="n">
        <v>2018</v>
      </c>
      <c r="B63" t="n">
        <v>8</v>
      </c>
      <c r="C63" t="s">
        <v>382</v>
      </c>
      <c r="D63" t="s">
        <v>383</v>
      </c>
      <c r="E63" t="s">
        <v>384</v>
      </c>
      <c r="F63" t="s">
        <v>29</v>
      </c>
      <c r="G63" t="s">
        <v>202</v>
      </c>
    </row>
    <row r="64" spans="1:7">
      <c r="A64" t="n">
        <v>2018</v>
      </c>
      <c r="B64" t="n">
        <v>8</v>
      </c>
      <c r="C64" t="s">
        <v>385</v>
      </c>
      <c r="D64" t="s">
        <v>386</v>
      </c>
      <c r="E64" t="s">
        <v>387</v>
      </c>
      <c r="F64" t="s">
        <v>29</v>
      </c>
      <c r="G64" t="s">
        <v>202</v>
      </c>
    </row>
    <row r="65" spans="1:7">
      <c r="A65" t="n">
        <v>2018</v>
      </c>
      <c r="B65" t="n">
        <v>8</v>
      </c>
      <c r="C65" t="s">
        <v>388</v>
      </c>
      <c r="D65" t="s">
        <v>389</v>
      </c>
      <c r="E65" t="s">
        <v>390</v>
      </c>
      <c r="F65" t="s">
        <v>29</v>
      </c>
      <c r="G65" t="s">
        <v>202</v>
      </c>
    </row>
    <row r="66" spans="1:7">
      <c r="A66" t="n">
        <v>2018</v>
      </c>
      <c r="B66" t="n">
        <v>8</v>
      </c>
      <c r="C66" t="s">
        <v>391</v>
      </c>
      <c r="D66" t="s">
        <v>392</v>
      </c>
      <c r="E66" t="s">
        <v>393</v>
      </c>
      <c r="F66" t="s">
        <v>30</v>
      </c>
      <c r="G66" t="s">
        <v>202</v>
      </c>
    </row>
    <row r="67" spans="1:7">
      <c r="A67" t="n">
        <v>2018</v>
      </c>
      <c r="B67" t="n">
        <v>8</v>
      </c>
      <c r="C67" t="s">
        <v>394</v>
      </c>
      <c r="D67" t="s">
        <v>395</v>
      </c>
      <c r="E67" t="s">
        <v>396</v>
      </c>
      <c r="F67" t="s">
        <v>46</v>
      </c>
      <c r="G67" t="s">
        <v>202</v>
      </c>
    </row>
    <row r="68" spans="1:7">
      <c r="A68" t="n">
        <v>2018</v>
      </c>
      <c r="B68" t="n">
        <v>8</v>
      </c>
      <c r="C68" t="s">
        <v>397</v>
      </c>
      <c r="D68" t="s">
        <v>398</v>
      </c>
      <c r="E68" t="s">
        <v>399</v>
      </c>
      <c r="F68" t="s">
        <v>36</v>
      </c>
      <c r="G68" t="s">
        <v>202</v>
      </c>
    </row>
    <row r="69" spans="1:7">
      <c r="A69" t="n">
        <v>2018</v>
      </c>
      <c r="B69" t="n">
        <v>8</v>
      </c>
      <c r="C69" t="s">
        <v>400</v>
      </c>
      <c r="D69" t="s">
        <v>401</v>
      </c>
      <c r="E69" t="s">
        <v>402</v>
      </c>
      <c r="F69" t="s">
        <v>29</v>
      </c>
      <c r="G69" t="s">
        <v>202</v>
      </c>
    </row>
    <row r="70" spans="1:7">
      <c r="A70" t="n">
        <v>2018</v>
      </c>
      <c r="B70" t="n">
        <v>8</v>
      </c>
      <c r="C70" t="s">
        <v>403</v>
      </c>
      <c r="D70" t="s">
        <v>404</v>
      </c>
      <c r="E70" t="s">
        <v>405</v>
      </c>
      <c r="F70" t="s">
        <v>29</v>
      </c>
      <c r="G70" t="s">
        <v>202</v>
      </c>
    </row>
    <row r="71" spans="1:7">
      <c r="A71" t="n">
        <v>2018</v>
      </c>
      <c r="B71" t="n">
        <v>8</v>
      </c>
      <c r="C71" t="s">
        <v>406</v>
      </c>
      <c r="D71" t="s">
        <v>407</v>
      </c>
      <c r="E71" t="s">
        <v>408</v>
      </c>
      <c r="F71" t="s">
        <v>30</v>
      </c>
      <c r="G71" t="s">
        <v>202</v>
      </c>
    </row>
    <row r="72" spans="1:7">
      <c r="A72" t="n">
        <v>2018</v>
      </c>
      <c r="B72" t="n">
        <v>8</v>
      </c>
      <c r="C72" t="s">
        <v>409</v>
      </c>
      <c r="D72" t="s">
        <v>410</v>
      </c>
      <c r="E72" t="s">
        <v>411</v>
      </c>
      <c r="F72" t="s">
        <v>34</v>
      </c>
      <c r="G72" t="s">
        <v>202</v>
      </c>
    </row>
    <row r="73" spans="1:7">
      <c r="A73" t="n">
        <v>2018</v>
      </c>
      <c r="B73" t="n">
        <v>8</v>
      </c>
      <c r="C73" t="s">
        <v>412</v>
      </c>
      <c r="D73" t="s">
        <v>413</v>
      </c>
      <c r="E73" t="s">
        <v>414</v>
      </c>
      <c r="F73" t="s">
        <v>31</v>
      </c>
      <c r="G73" t="s">
        <v>202</v>
      </c>
    </row>
    <row r="74" spans="1:7">
      <c r="A74" t="n">
        <v>2018</v>
      </c>
      <c r="B74" t="n">
        <v>8</v>
      </c>
      <c r="C74" t="s">
        <v>415</v>
      </c>
      <c r="D74" t="s">
        <v>416</v>
      </c>
      <c r="E74" t="s">
        <v>417</v>
      </c>
      <c r="F74" t="s">
        <v>29</v>
      </c>
      <c r="G74" t="s">
        <v>202</v>
      </c>
    </row>
    <row r="75" spans="1:7">
      <c r="A75" t="n">
        <v>2018</v>
      </c>
      <c r="B75" t="n">
        <v>8</v>
      </c>
      <c r="C75" t="s">
        <v>418</v>
      </c>
      <c r="D75" t="s">
        <v>419</v>
      </c>
      <c r="E75" t="s">
        <v>420</v>
      </c>
      <c r="F75" t="s">
        <v>44</v>
      </c>
      <c r="G75" t="s">
        <v>202</v>
      </c>
    </row>
    <row r="76" spans="1:7">
      <c r="A76" t="n">
        <v>2018</v>
      </c>
      <c r="B76" t="n">
        <v>8</v>
      </c>
      <c r="C76" t="s">
        <v>421</v>
      </c>
      <c r="D76" t="s">
        <v>422</v>
      </c>
      <c r="E76" t="s">
        <v>423</v>
      </c>
      <c r="F76" t="s">
        <v>29</v>
      </c>
      <c r="G76" t="s">
        <v>202</v>
      </c>
    </row>
    <row r="77" spans="1:7">
      <c r="A77" t="n">
        <v>2018</v>
      </c>
      <c r="B77" t="n">
        <v>8</v>
      </c>
      <c r="C77" t="s">
        <v>424</v>
      </c>
      <c r="D77" t="s">
        <v>425</v>
      </c>
      <c r="E77" t="s">
        <v>426</v>
      </c>
      <c r="F77" t="s">
        <v>38</v>
      </c>
      <c r="G77" t="s">
        <v>202</v>
      </c>
    </row>
    <row r="78" spans="1:7">
      <c r="A78" t="n">
        <v>2018</v>
      </c>
      <c r="B78" t="n">
        <v>8</v>
      </c>
      <c r="C78" t="s">
        <v>427</v>
      </c>
      <c r="D78" t="s">
        <v>428</v>
      </c>
      <c r="E78" t="s">
        <v>429</v>
      </c>
      <c r="F78" t="s">
        <v>29</v>
      </c>
      <c r="G78" t="s">
        <v>202</v>
      </c>
    </row>
    <row r="79" spans="1:7">
      <c r="A79" t="n">
        <v>2018</v>
      </c>
      <c r="B79" t="n">
        <v>8</v>
      </c>
      <c r="C79" t="s">
        <v>430</v>
      </c>
      <c r="D79" t="s">
        <v>431</v>
      </c>
      <c r="E79" t="s">
        <v>432</v>
      </c>
      <c r="F79" t="s">
        <v>31</v>
      </c>
      <c r="G79" t="s">
        <v>202</v>
      </c>
    </row>
    <row r="80" spans="1:7">
      <c r="A80" t="n">
        <v>2018</v>
      </c>
      <c r="B80" t="n">
        <v>8</v>
      </c>
      <c r="C80" t="s">
        <v>433</v>
      </c>
      <c r="D80" t="s">
        <v>434</v>
      </c>
      <c r="E80" t="s">
        <v>435</v>
      </c>
      <c r="F80" t="s">
        <v>44</v>
      </c>
      <c r="G80" t="s">
        <v>202</v>
      </c>
    </row>
    <row r="81" spans="1:7">
      <c r="A81" t="n">
        <v>2018</v>
      </c>
      <c r="B81" t="n">
        <v>8</v>
      </c>
      <c r="C81" t="s">
        <v>436</v>
      </c>
      <c r="D81" t="s">
        <v>437</v>
      </c>
      <c r="E81" t="s">
        <v>438</v>
      </c>
      <c r="F81" t="s">
        <v>31</v>
      </c>
      <c r="G81" t="s">
        <v>202</v>
      </c>
    </row>
    <row r="82" spans="1:7">
      <c r="A82" t="n">
        <v>2018</v>
      </c>
      <c r="B82" t="n">
        <v>8</v>
      </c>
      <c r="C82" t="s">
        <v>439</v>
      </c>
      <c r="D82" t="s">
        <v>440</v>
      </c>
      <c r="E82" t="s">
        <v>441</v>
      </c>
      <c r="F82" t="s">
        <v>34</v>
      </c>
      <c r="G82" t="s">
        <v>202</v>
      </c>
    </row>
    <row r="83" spans="1:7">
      <c r="A83" t="n">
        <v>2018</v>
      </c>
      <c r="B83" t="n">
        <v>8</v>
      </c>
      <c r="C83" t="s">
        <v>442</v>
      </c>
      <c r="D83" t="s">
        <v>443</v>
      </c>
      <c r="E83" t="s">
        <v>444</v>
      </c>
      <c r="F83" t="s">
        <v>29</v>
      </c>
      <c r="G83" t="s">
        <v>202</v>
      </c>
    </row>
    <row r="84" spans="1:7">
      <c r="A84" t="n">
        <v>2018</v>
      </c>
      <c r="B84" t="n">
        <v>8</v>
      </c>
      <c r="C84" t="s">
        <v>445</v>
      </c>
      <c r="D84" t="s">
        <v>446</v>
      </c>
      <c r="E84" t="s">
        <v>447</v>
      </c>
      <c r="F84" t="s">
        <v>29</v>
      </c>
      <c r="G84" t="s">
        <v>202</v>
      </c>
    </row>
    <row r="85" spans="1:7">
      <c r="A85" t="n">
        <v>2018</v>
      </c>
      <c r="B85" t="n">
        <v>8</v>
      </c>
      <c r="C85" t="s">
        <v>448</v>
      </c>
      <c r="D85" t="s">
        <v>449</v>
      </c>
      <c r="E85" t="s">
        <v>450</v>
      </c>
      <c r="F85" t="s">
        <v>29</v>
      </c>
      <c r="G85" t="s">
        <v>202</v>
      </c>
    </row>
    <row r="86" spans="1:7">
      <c r="A86" t="n">
        <v>2018</v>
      </c>
      <c r="B86" t="n">
        <v>8</v>
      </c>
      <c r="C86" t="s">
        <v>451</v>
      </c>
      <c r="D86" t="s">
        <v>452</v>
      </c>
      <c r="E86" t="s">
        <v>453</v>
      </c>
      <c r="F86" t="s">
        <v>42</v>
      </c>
      <c r="G86" t="s">
        <v>202</v>
      </c>
    </row>
    <row r="87" spans="1:7">
      <c r="A87" t="n">
        <v>2018</v>
      </c>
      <c r="B87" t="n">
        <v>8</v>
      </c>
      <c r="C87" t="s">
        <v>454</v>
      </c>
      <c r="D87" t="s">
        <v>455</v>
      </c>
      <c r="E87" t="s">
        <v>456</v>
      </c>
      <c r="F87" t="s">
        <v>29</v>
      </c>
      <c r="G87" t="s">
        <v>202</v>
      </c>
    </row>
    <row r="88" spans="1:7">
      <c r="A88" t="n">
        <v>2018</v>
      </c>
      <c r="B88" t="n">
        <v>8</v>
      </c>
      <c r="C88" t="s">
        <v>457</v>
      </c>
      <c r="D88" t="s">
        <v>458</v>
      </c>
      <c r="E88" t="s">
        <v>459</v>
      </c>
      <c r="F88" t="s">
        <v>29</v>
      </c>
      <c r="G88" t="s">
        <v>202</v>
      </c>
    </row>
    <row r="89" spans="1:7">
      <c r="A89" t="n">
        <v>2018</v>
      </c>
      <c r="B89" t="n">
        <v>8</v>
      </c>
      <c r="C89" t="s">
        <v>460</v>
      </c>
      <c r="D89" t="s">
        <v>461</v>
      </c>
      <c r="E89" t="s">
        <v>462</v>
      </c>
      <c r="F89" t="s">
        <v>29</v>
      </c>
      <c r="G89" t="s">
        <v>202</v>
      </c>
    </row>
    <row r="90" spans="1:7">
      <c r="A90" t="n">
        <v>2018</v>
      </c>
      <c r="B90" t="n">
        <v>8</v>
      </c>
      <c r="C90" t="s">
        <v>463</v>
      </c>
      <c r="D90" t="s">
        <v>464</v>
      </c>
      <c r="E90" t="s">
        <v>465</v>
      </c>
      <c r="F90" t="s">
        <v>38</v>
      </c>
      <c r="G90" t="s">
        <v>202</v>
      </c>
    </row>
    <row r="91" spans="1:7">
      <c r="A91" t="n">
        <v>2018</v>
      </c>
      <c r="B91" t="n">
        <v>8</v>
      </c>
      <c r="C91" t="s">
        <v>466</v>
      </c>
      <c r="D91" t="s">
        <v>467</v>
      </c>
      <c r="E91" t="s">
        <v>468</v>
      </c>
      <c r="F91" t="s">
        <v>29</v>
      </c>
      <c r="G91" t="s">
        <v>202</v>
      </c>
    </row>
    <row r="92" spans="1:7">
      <c r="A92" t="n">
        <v>2018</v>
      </c>
      <c r="B92" t="n">
        <v>8</v>
      </c>
      <c r="C92" t="s">
        <v>469</v>
      </c>
      <c r="D92" t="s">
        <v>470</v>
      </c>
      <c r="E92" t="s">
        <v>471</v>
      </c>
      <c r="F92" t="s">
        <v>29</v>
      </c>
      <c r="G92" t="s">
        <v>202</v>
      </c>
    </row>
    <row r="93" spans="1:7">
      <c r="A93" t="n">
        <v>2018</v>
      </c>
      <c r="B93" t="n">
        <v>8</v>
      </c>
      <c r="C93" t="s">
        <v>472</v>
      </c>
      <c r="D93" t="s">
        <v>473</v>
      </c>
      <c r="E93" t="s">
        <v>474</v>
      </c>
      <c r="F93" t="s">
        <v>38</v>
      </c>
      <c r="G93" t="s">
        <v>202</v>
      </c>
    </row>
    <row r="94" spans="1:7">
      <c r="A94" t="n">
        <v>2018</v>
      </c>
      <c r="B94" t="n">
        <v>8</v>
      </c>
      <c r="C94" t="s">
        <v>475</v>
      </c>
      <c r="D94" t="s">
        <v>476</v>
      </c>
      <c r="E94" t="s">
        <v>477</v>
      </c>
      <c r="F94" t="s">
        <v>46</v>
      </c>
      <c r="G94" t="s">
        <v>202</v>
      </c>
    </row>
    <row r="95" spans="1:7">
      <c r="A95" t="n">
        <v>2018</v>
      </c>
      <c r="B95" t="n">
        <v>8</v>
      </c>
      <c r="C95" t="s">
        <v>478</v>
      </c>
      <c r="D95" t="s">
        <v>479</v>
      </c>
      <c r="E95" t="s">
        <v>480</v>
      </c>
      <c r="F95" t="s">
        <v>36</v>
      </c>
      <c r="G95" t="s">
        <v>202</v>
      </c>
    </row>
    <row r="96" spans="1:7">
      <c r="A96" t="n">
        <v>2018</v>
      </c>
      <c r="B96" t="n">
        <v>8</v>
      </c>
      <c r="C96" t="s">
        <v>481</v>
      </c>
      <c r="D96" t="s">
        <v>482</v>
      </c>
      <c r="E96" t="s">
        <v>483</v>
      </c>
      <c r="F96" t="s">
        <v>42</v>
      </c>
      <c r="G96" t="s">
        <v>202</v>
      </c>
    </row>
    <row r="97" spans="1:7">
      <c r="A97" t="n">
        <v>2018</v>
      </c>
      <c r="B97" t="n">
        <v>8</v>
      </c>
      <c r="C97" t="s">
        <v>484</v>
      </c>
      <c r="D97" t="s">
        <v>485</v>
      </c>
      <c r="E97" t="s">
        <v>486</v>
      </c>
      <c r="F97" t="s">
        <v>42</v>
      </c>
      <c r="G97" t="s">
        <v>202</v>
      </c>
    </row>
    <row r="98" spans="1:7">
      <c r="A98" t="n">
        <v>2018</v>
      </c>
      <c r="B98" t="n">
        <v>8</v>
      </c>
      <c r="C98" t="s">
        <v>487</v>
      </c>
      <c r="D98" t="s">
        <v>488</v>
      </c>
      <c r="E98" t="s">
        <v>489</v>
      </c>
      <c r="F98" t="s">
        <v>30</v>
      </c>
      <c r="G98" t="s">
        <v>202</v>
      </c>
    </row>
    <row r="99" spans="1:7">
      <c r="A99" t="n">
        <v>2018</v>
      </c>
      <c r="B99" t="n">
        <v>8</v>
      </c>
      <c r="C99" t="s">
        <v>490</v>
      </c>
      <c r="D99" t="s">
        <v>491</v>
      </c>
      <c r="E99" t="s">
        <v>492</v>
      </c>
      <c r="F99" t="s">
        <v>29</v>
      </c>
      <c r="G99" t="s">
        <v>202</v>
      </c>
    </row>
    <row r="100" spans="1:7">
      <c r="A100" t="n">
        <v>2018</v>
      </c>
      <c r="B100" t="n">
        <v>8</v>
      </c>
      <c r="C100" t="s">
        <v>493</v>
      </c>
      <c r="D100" t="s">
        <v>494</v>
      </c>
      <c r="E100" t="s">
        <v>495</v>
      </c>
      <c r="F100" t="s">
        <v>34</v>
      </c>
      <c r="G100" t="s">
        <v>202</v>
      </c>
    </row>
    <row r="101" spans="1:7">
      <c r="A101" t="n">
        <v>2018</v>
      </c>
      <c r="B101" t="n">
        <v>8</v>
      </c>
      <c r="C101" t="s">
        <v>496</v>
      </c>
      <c r="D101" t="s">
        <v>497</v>
      </c>
      <c r="E101" t="s">
        <v>498</v>
      </c>
      <c r="F101" t="s">
        <v>29</v>
      </c>
      <c r="G101" t="s">
        <v>202</v>
      </c>
    </row>
    <row r="102" spans="1:7">
      <c r="A102" t="n">
        <v>2018</v>
      </c>
      <c r="B102" t="n">
        <v>8</v>
      </c>
      <c r="C102" t="s">
        <v>499</v>
      </c>
      <c r="D102" t="s">
        <v>500</v>
      </c>
      <c r="E102" t="s">
        <v>501</v>
      </c>
      <c r="F102" t="s">
        <v>36</v>
      </c>
      <c r="G102" t="s">
        <v>202</v>
      </c>
    </row>
    <row r="103" spans="1:7">
      <c r="A103" t="n">
        <v>2018</v>
      </c>
      <c r="B103" t="n">
        <v>8</v>
      </c>
      <c r="C103" t="s">
        <v>502</v>
      </c>
      <c r="D103" t="s">
        <v>503</v>
      </c>
      <c r="E103" t="s">
        <v>504</v>
      </c>
      <c r="F103" t="s">
        <v>50</v>
      </c>
      <c r="G103" t="s">
        <v>202</v>
      </c>
    </row>
    <row r="104" spans="1:7">
      <c r="A104" t="n">
        <v>2018</v>
      </c>
      <c r="B104" t="n">
        <v>8</v>
      </c>
      <c r="C104" t="s">
        <v>505</v>
      </c>
      <c r="D104" t="s">
        <v>506</v>
      </c>
      <c r="E104" t="s">
        <v>507</v>
      </c>
      <c r="F104" t="s">
        <v>29</v>
      </c>
      <c r="G104" t="s">
        <v>202</v>
      </c>
    </row>
    <row r="105" spans="1:7">
      <c r="A105" t="n">
        <v>2018</v>
      </c>
      <c r="B105" t="n">
        <v>8</v>
      </c>
      <c r="C105" t="s">
        <v>508</v>
      </c>
      <c r="D105" t="s">
        <v>509</v>
      </c>
      <c r="E105" t="s">
        <v>510</v>
      </c>
      <c r="F105" t="s">
        <v>30</v>
      </c>
      <c r="G105" t="s">
        <v>202</v>
      </c>
    </row>
    <row r="106" spans="1:7">
      <c r="A106" t="n">
        <v>2018</v>
      </c>
      <c r="B106" t="n">
        <v>8</v>
      </c>
      <c r="C106" t="s">
        <v>511</v>
      </c>
      <c r="D106" t="s">
        <v>512</v>
      </c>
      <c r="E106" t="s">
        <v>512</v>
      </c>
      <c r="F106" t="s">
        <v>40</v>
      </c>
      <c r="G106" t="s">
        <v>202</v>
      </c>
    </row>
    <row r="107" spans="1:7">
      <c r="A107" t="n">
        <v>2018</v>
      </c>
      <c r="B107" t="n">
        <v>8</v>
      </c>
      <c r="C107" t="s">
        <v>513</v>
      </c>
      <c r="D107" t="s">
        <v>514</v>
      </c>
      <c r="E107" t="s">
        <v>515</v>
      </c>
      <c r="F107" t="s">
        <v>34</v>
      </c>
      <c r="G107" t="s">
        <v>202</v>
      </c>
    </row>
    <row r="108" spans="1:7">
      <c r="A108" t="n">
        <v>2018</v>
      </c>
      <c r="B108" t="n">
        <v>8</v>
      </c>
      <c r="C108" t="s">
        <v>516</v>
      </c>
      <c r="D108" t="s">
        <v>517</v>
      </c>
      <c r="E108" t="s">
        <v>518</v>
      </c>
      <c r="F108" t="s">
        <v>29</v>
      </c>
      <c r="G108" t="s">
        <v>202</v>
      </c>
    </row>
    <row r="109" spans="1:7">
      <c r="A109" t="n">
        <v>2018</v>
      </c>
      <c r="B109" t="n">
        <v>8</v>
      </c>
      <c r="C109" t="s">
        <v>519</v>
      </c>
      <c r="D109" t="s">
        <v>520</v>
      </c>
      <c r="E109" t="s">
        <v>521</v>
      </c>
      <c r="F109" t="s">
        <v>29</v>
      </c>
      <c r="G109" t="s">
        <v>202</v>
      </c>
    </row>
    <row r="110" spans="1:7">
      <c r="A110" t="n">
        <v>2018</v>
      </c>
      <c r="B110" t="n">
        <v>8</v>
      </c>
      <c r="C110" t="s">
        <v>522</v>
      </c>
      <c r="D110" t="s">
        <v>523</v>
      </c>
      <c r="E110" t="s">
        <v>524</v>
      </c>
      <c r="F110" t="s">
        <v>29</v>
      </c>
      <c r="G110" t="s">
        <v>202</v>
      </c>
    </row>
    <row r="111" spans="1:7">
      <c r="A111" t="n">
        <v>2018</v>
      </c>
      <c r="B111" t="n">
        <v>8</v>
      </c>
      <c r="C111" t="s">
        <v>525</v>
      </c>
      <c r="D111" t="s">
        <v>526</v>
      </c>
      <c r="E111" t="s">
        <v>527</v>
      </c>
      <c r="F111" t="s">
        <v>29</v>
      </c>
      <c r="G111" t="s">
        <v>202</v>
      </c>
    </row>
    <row r="112" spans="1:7">
      <c r="A112" t="n">
        <v>2018</v>
      </c>
      <c r="B112" t="n">
        <v>8</v>
      </c>
      <c r="C112" t="s">
        <v>528</v>
      </c>
      <c r="D112" t="s">
        <v>529</v>
      </c>
      <c r="E112" t="s">
        <v>530</v>
      </c>
      <c r="F112" t="s">
        <v>38</v>
      </c>
      <c r="G112" t="s">
        <v>202</v>
      </c>
    </row>
    <row r="113" spans="1:7">
      <c r="A113" t="n">
        <v>2018</v>
      </c>
      <c r="B113" t="n">
        <v>8</v>
      </c>
      <c r="C113" t="s">
        <v>531</v>
      </c>
      <c r="D113" t="s">
        <v>532</v>
      </c>
      <c r="E113" t="s">
        <v>533</v>
      </c>
      <c r="F113" t="s">
        <v>29</v>
      </c>
      <c r="G113" t="s">
        <v>202</v>
      </c>
    </row>
    <row r="114" spans="1:7">
      <c r="A114" t="n">
        <v>2018</v>
      </c>
      <c r="B114" t="n">
        <v>8</v>
      </c>
      <c r="C114" t="s">
        <v>534</v>
      </c>
      <c r="D114" t="s">
        <v>535</v>
      </c>
      <c r="E114" t="s">
        <v>536</v>
      </c>
      <c r="F114" t="s">
        <v>31</v>
      </c>
      <c r="G114" t="s">
        <v>202</v>
      </c>
    </row>
    <row r="115" spans="1:7">
      <c r="A115" t="n">
        <v>2018</v>
      </c>
      <c r="B115" t="n">
        <v>8</v>
      </c>
      <c r="C115" t="s">
        <v>537</v>
      </c>
      <c r="D115" t="s">
        <v>538</v>
      </c>
      <c r="E115" t="s">
        <v>539</v>
      </c>
      <c r="F115" t="s">
        <v>29</v>
      </c>
      <c r="G115" t="s">
        <v>202</v>
      </c>
    </row>
    <row r="116" spans="1:7">
      <c r="A116" t="n">
        <v>2018</v>
      </c>
      <c r="B116" t="n">
        <v>8</v>
      </c>
      <c r="C116" t="s">
        <v>540</v>
      </c>
      <c r="D116" t="s">
        <v>541</v>
      </c>
      <c r="E116" t="s">
        <v>542</v>
      </c>
      <c r="F116" t="s">
        <v>29</v>
      </c>
      <c r="G116" t="s">
        <v>202</v>
      </c>
    </row>
    <row r="117" spans="1:7">
      <c r="A117" t="n">
        <v>2018</v>
      </c>
      <c r="B117" t="n">
        <v>8</v>
      </c>
      <c r="C117" t="s">
        <v>543</v>
      </c>
      <c r="D117" t="s">
        <v>544</v>
      </c>
      <c r="E117" t="s">
        <v>545</v>
      </c>
      <c r="F117" t="s">
        <v>29</v>
      </c>
      <c r="G117" t="s">
        <v>202</v>
      </c>
    </row>
    <row r="118" spans="1:7">
      <c r="A118" t="n">
        <v>2018</v>
      </c>
      <c r="B118" t="n">
        <v>8</v>
      </c>
      <c r="C118" t="s">
        <v>546</v>
      </c>
      <c r="D118" t="s">
        <v>547</v>
      </c>
      <c r="E118" t="s">
        <v>548</v>
      </c>
      <c r="F118" t="s">
        <v>29</v>
      </c>
      <c r="G118" t="s">
        <v>202</v>
      </c>
    </row>
    <row r="119" spans="1:7">
      <c r="A119" t="n">
        <v>2018</v>
      </c>
      <c r="B119" t="n">
        <v>8</v>
      </c>
      <c r="C119" t="s">
        <v>549</v>
      </c>
      <c r="D119" t="s">
        <v>550</v>
      </c>
      <c r="E119" t="s">
        <v>551</v>
      </c>
      <c r="F119" t="s">
        <v>29</v>
      </c>
      <c r="G119" t="s">
        <v>202</v>
      </c>
    </row>
    <row r="120" spans="1:7">
      <c r="A120" t="n">
        <v>2018</v>
      </c>
      <c r="B120" t="n">
        <v>8</v>
      </c>
      <c r="C120" t="s">
        <v>552</v>
      </c>
      <c r="D120" t="s">
        <v>553</v>
      </c>
      <c r="E120" t="s">
        <v>554</v>
      </c>
      <c r="F120" t="s">
        <v>29</v>
      </c>
      <c r="G120" t="s">
        <v>202</v>
      </c>
    </row>
    <row r="121" spans="1:7">
      <c r="A121" t="n">
        <v>2018</v>
      </c>
      <c r="B121" t="n">
        <v>8</v>
      </c>
      <c r="C121" t="s">
        <v>555</v>
      </c>
      <c r="D121" t="s">
        <v>556</v>
      </c>
      <c r="E121" t="s">
        <v>557</v>
      </c>
      <c r="F121" t="s">
        <v>29</v>
      </c>
      <c r="G121" t="s">
        <v>202</v>
      </c>
    </row>
    <row r="122" spans="1:7">
      <c r="A122" t="n">
        <v>2018</v>
      </c>
      <c r="B122" t="n">
        <v>8</v>
      </c>
      <c r="C122" t="s">
        <v>558</v>
      </c>
      <c r="D122" t="s">
        <v>559</v>
      </c>
      <c r="E122" t="s">
        <v>560</v>
      </c>
      <c r="F122" t="s">
        <v>44</v>
      </c>
      <c r="G122" t="s">
        <v>202</v>
      </c>
    </row>
    <row r="123" spans="1:7">
      <c r="A123" t="n">
        <v>2018</v>
      </c>
      <c r="B123" t="n">
        <v>7</v>
      </c>
      <c r="C123" t="s">
        <v>561</v>
      </c>
      <c r="D123" t="s">
        <v>562</v>
      </c>
      <c r="E123" t="s">
        <v>563</v>
      </c>
      <c r="F123" t="s">
        <v>36</v>
      </c>
      <c r="G123" t="s">
        <v>202</v>
      </c>
    </row>
    <row r="124" spans="1:7">
      <c r="A124" t="n">
        <v>2018</v>
      </c>
      <c r="B124" t="n">
        <v>7</v>
      </c>
      <c r="C124" t="s">
        <v>564</v>
      </c>
      <c r="D124" t="s">
        <v>565</v>
      </c>
      <c r="E124" t="s">
        <v>566</v>
      </c>
      <c r="F124" t="s">
        <v>30</v>
      </c>
      <c r="G124" t="s">
        <v>202</v>
      </c>
    </row>
    <row r="125" spans="1:7">
      <c r="A125" t="n">
        <v>2018</v>
      </c>
      <c r="B125" t="n">
        <v>7</v>
      </c>
      <c r="C125" t="s">
        <v>567</v>
      </c>
      <c r="D125" t="s">
        <v>568</v>
      </c>
      <c r="E125" t="s">
        <v>569</v>
      </c>
      <c r="F125" t="s">
        <v>30</v>
      </c>
      <c r="G125" t="s">
        <v>202</v>
      </c>
    </row>
    <row r="126" spans="1:7">
      <c r="A126" t="n">
        <v>2018</v>
      </c>
      <c r="B126" t="n">
        <v>7</v>
      </c>
      <c r="C126" t="s">
        <v>570</v>
      </c>
      <c r="D126" t="s">
        <v>571</v>
      </c>
      <c r="E126" t="s">
        <v>572</v>
      </c>
      <c r="F126" t="s">
        <v>29</v>
      </c>
      <c r="G126" t="s">
        <v>202</v>
      </c>
    </row>
    <row r="127" spans="1:7">
      <c r="A127" t="n">
        <v>2018</v>
      </c>
      <c r="B127" t="n">
        <v>7</v>
      </c>
      <c r="C127" t="s">
        <v>573</v>
      </c>
      <c r="D127" t="s">
        <v>574</v>
      </c>
      <c r="E127" t="s">
        <v>575</v>
      </c>
      <c r="F127" t="s">
        <v>50</v>
      </c>
      <c r="G127" t="s">
        <v>202</v>
      </c>
    </row>
    <row r="128" spans="1:7">
      <c r="A128" t="n">
        <v>2018</v>
      </c>
      <c r="B128" t="n">
        <v>7</v>
      </c>
      <c r="C128" t="s">
        <v>576</v>
      </c>
      <c r="D128" t="s">
        <v>577</v>
      </c>
      <c r="E128" t="s">
        <v>578</v>
      </c>
      <c r="F128" t="s">
        <v>29</v>
      </c>
      <c r="G128" t="s">
        <v>202</v>
      </c>
    </row>
    <row r="129" spans="1:7">
      <c r="A129" t="n">
        <v>2018</v>
      </c>
      <c r="B129" t="n">
        <v>7</v>
      </c>
      <c r="C129" t="s">
        <v>579</v>
      </c>
      <c r="D129" t="s">
        <v>580</v>
      </c>
      <c r="E129" t="s">
        <v>581</v>
      </c>
      <c r="F129" t="s">
        <v>51</v>
      </c>
      <c r="G129" t="s">
        <v>202</v>
      </c>
    </row>
    <row r="130" spans="1:7">
      <c r="A130" t="n">
        <v>2018</v>
      </c>
      <c r="B130" t="n">
        <v>7</v>
      </c>
      <c r="C130" t="s">
        <v>582</v>
      </c>
      <c r="D130" t="s">
        <v>583</v>
      </c>
      <c r="E130" t="s">
        <v>584</v>
      </c>
      <c r="F130" t="s">
        <v>30</v>
      </c>
      <c r="G130" t="s">
        <v>202</v>
      </c>
    </row>
    <row r="131" spans="1:7">
      <c r="A131" t="n">
        <v>2018</v>
      </c>
      <c r="B131" t="n">
        <v>7</v>
      </c>
      <c r="C131" t="s">
        <v>585</v>
      </c>
      <c r="D131" t="s">
        <v>586</v>
      </c>
      <c r="E131" t="s">
        <v>587</v>
      </c>
      <c r="F131" t="s">
        <v>47</v>
      </c>
      <c r="G131" t="s">
        <v>202</v>
      </c>
    </row>
    <row r="132" spans="1:7">
      <c r="A132" t="n">
        <v>2018</v>
      </c>
      <c r="B132" t="n">
        <v>7</v>
      </c>
      <c r="C132" t="s">
        <v>588</v>
      </c>
      <c r="D132" t="s">
        <v>589</v>
      </c>
      <c r="E132" t="s">
        <v>590</v>
      </c>
      <c r="F132" t="s">
        <v>29</v>
      </c>
      <c r="G132" t="s">
        <v>202</v>
      </c>
    </row>
    <row r="133" spans="1:7">
      <c r="A133" t="n">
        <v>2018</v>
      </c>
      <c r="B133" t="n">
        <v>7</v>
      </c>
      <c r="C133" t="s">
        <v>591</v>
      </c>
      <c r="D133" t="s">
        <v>592</v>
      </c>
      <c r="E133" t="s">
        <v>593</v>
      </c>
      <c r="F133" t="s">
        <v>29</v>
      </c>
      <c r="G133" t="s">
        <v>202</v>
      </c>
    </row>
    <row r="134" spans="1:7">
      <c r="A134" t="n">
        <v>2018</v>
      </c>
      <c r="B134" t="n">
        <v>7</v>
      </c>
      <c r="C134" t="s">
        <v>594</v>
      </c>
      <c r="D134" t="s">
        <v>595</v>
      </c>
      <c r="E134" t="s">
        <v>596</v>
      </c>
      <c r="F134" t="s">
        <v>29</v>
      </c>
      <c r="G134" t="s">
        <v>202</v>
      </c>
    </row>
    <row r="135" spans="1:7">
      <c r="A135" t="n">
        <v>2018</v>
      </c>
      <c r="B135" t="n">
        <v>7</v>
      </c>
      <c r="C135" t="s">
        <v>597</v>
      </c>
      <c r="D135" t="s">
        <v>598</v>
      </c>
      <c r="E135" t="s">
        <v>599</v>
      </c>
      <c r="F135" t="s">
        <v>31</v>
      </c>
      <c r="G135" t="s">
        <v>202</v>
      </c>
    </row>
    <row r="136" spans="1:7">
      <c r="A136" t="n">
        <v>2018</v>
      </c>
      <c r="B136" t="n">
        <v>7</v>
      </c>
      <c r="C136" t="s">
        <v>600</v>
      </c>
      <c r="D136" t="s">
        <v>601</v>
      </c>
      <c r="E136" t="s">
        <v>602</v>
      </c>
      <c r="F136" t="s">
        <v>29</v>
      </c>
      <c r="G136" t="s">
        <v>202</v>
      </c>
    </row>
    <row r="137" spans="1:7">
      <c r="A137" t="n">
        <v>2018</v>
      </c>
      <c r="B137" t="n">
        <v>7</v>
      </c>
      <c r="C137" t="s">
        <v>603</v>
      </c>
      <c r="D137" t="s">
        <v>604</v>
      </c>
      <c r="E137" t="s">
        <v>605</v>
      </c>
      <c r="F137" t="s">
        <v>31</v>
      </c>
      <c r="G137" t="s">
        <v>202</v>
      </c>
    </row>
    <row r="138" spans="1:7">
      <c r="A138" t="n">
        <v>2018</v>
      </c>
      <c r="B138" t="n">
        <v>7</v>
      </c>
      <c r="C138" t="s">
        <v>606</v>
      </c>
      <c r="D138" t="s">
        <v>607</v>
      </c>
      <c r="E138" t="s">
        <v>608</v>
      </c>
      <c r="F138" t="s">
        <v>29</v>
      </c>
      <c r="G138" t="s">
        <v>202</v>
      </c>
    </row>
    <row r="139" spans="1:7">
      <c r="A139" t="n">
        <v>2018</v>
      </c>
      <c r="B139" t="n">
        <v>7</v>
      </c>
      <c r="C139" t="s">
        <v>609</v>
      </c>
      <c r="D139" t="s">
        <v>610</v>
      </c>
      <c r="E139" t="s">
        <v>611</v>
      </c>
      <c r="F139" t="s">
        <v>29</v>
      </c>
      <c r="G139" t="s">
        <v>202</v>
      </c>
    </row>
    <row r="140" spans="1:7">
      <c r="A140" t="n">
        <v>2018</v>
      </c>
      <c r="B140" t="n">
        <v>7</v>
      </c>
      <c r="C140" t="s">
        <v>612</v>
      </c>
      <c r="D140" t="s">
        <v>613</v>
      </c>
      <c r="E140" t="s">
        <v>614</v>
      </c>
      <c r="F140" t="s">
        <v>29</v>
      </c>
      <c r="G140" t="s">
        <v>202</v>
      </c>
    </row>
    <row r="141" spans="1:7">
      <c r="A141" t="n">
        <v>2018</v>
      </c>
      <c r="B141" t="n">
        <v>7</v>
      </c>
      <c r="C141" t="s">
        <v>615</v>
      </c>
      <c r="D141" t="s">
        <v>616</v>
      </c>
      <c r="E141" t="s">
        <v>617</v>
      </c>
      <c r="F141" t="s">
        <v>29</v>
      </c>
      <c r="G141" t="s">
        <v>202</v>
      </c>
    </row>
    <row r="142" spans="1:7">
      <c r="A142" t="n">
        <v>2018</v>
      </c>
      <c r="B142" t="n">
        <v>7</v>
      </c>
      <c r="C142" t="s">
        <v>618</v>
      </c>
      <c r="D142" t="s">
        <v>619</v>
      </c>
      <c r="E142" t="s">
        <v>620</v>
      </c>
      <c r="F142" t="s">
        <v>29</v>
      </c>
      <c r="G142" t="s">
        <v>202</v>
      </c>
    </row>
    <row r="143" spans="1:7">
      <c r="A143" t="n">
        <v>2018</v>
      </c>
      <c r="B143" t="n">
        <v>7</v>
      </c>
      <c r="C143" t="s">
        <v>621</v>
      </c>
      <c r="D143" t="s">
        <v>622</v>
      </c>
      <c r="E143" t="s">
        <v>623</v>
      </c>
      <c r="F143" t="s">
        <v>29</v>
      </c>
      <c r="G143" t="s">
        <v>202</v>
      </c>
    </row>
    <row r="144" spans="1:7">
      <c r="A144" t="n">
        <v>2018</v>
      </c>
      <c r="B144" t="n">
        <v>7</v>
      </c>
      <c r="C144" t="s">
        <v>624</v>
      </c>
      <c r="D144" t="s">
        <v>625</v>
      </c>
      <c r="E144" t="s">
        <v>626</v>
      </c>
      <c r="F144" t="s">
        <v>30</v>
      </c>
      <c r="G144" t="s">
        <v>202</v>
      </c>
    </row>
    <row r="145" spans="1:7">
      <c r="A145" t="n">
        <v>2018</v>
      </c>
      <c r="B145" t="n">
        <v>7</v>
      </c>
      <c r="C145" t="s">
        <v>627</v>
      </c>
      <c r="D145" t="s">
        <v>628</v>
      </c>
      <c r="E145" t="s">
        <v>629</v>
      </c>
      <c r="F145" t="s">
        <v>30</v>
      </c>
      <c r="G145" t="s">
        <v>202</v>
      </c>
    </row>
    <row r="146" spans="1:7">
      <c r="A146" t="n">
        <v>2018</v>
      </c>
      <c r="B146" t="n">
        <v>7</v>
      </c>
      <c r="C146" t="s">
        <v>630</v>
      </c>
      <c r="D146" t="s">
        <v>631</v>
      </c>
      <c r="E146" t="s">
        <v>632</v>
      </c>
      <c r="F146" t="s">
        <v>29</v>
      </c>
      <c r="G146" t="s">
        <v>202</v>
      </c>
    </row>
    <row r="147" spans="1:7">
      <c r="A147" t="n">
        <v>2018</v>
      </c>
      <c r="B147" t="n">
        <v>7</v>
      </c>
      <c r="C147" t="s">
        <v>633</v>
      </c>
      <c r="D147" t="s">
        <v>634</v>
      </c>
      <c r="E147" t="s">
        <v>635</v>
      </c>
      <c r="F147" t="s">
        <v>30</v>
      </c>
      <c r="G147" t="s">
        <v>202</v>
      </c>
    </row>
    <row r="148" spans="1:7">
      <c r="A148" t="n">
        <v>2018</v>
      </c>
      <c r="B148" t="n">
        <v>7</v>
      </c>
      <c r="C148" t="s">
        <v>636</v>
      </c>
      <c r="D148" t="s">
        <v>637</v>
      </c>
      <c r="E148" t="s">
        <v>638</v>
      </c>
      <c r="F148" t="s">
        <v>29</v>
      </c>
      <c r="G148" t="s">
        <v>202</v>
      </c>
    </row>
    <row r="149" spans="1:7">
      <c r="A149" t="n">
        <v>2018</v>
      </c>
      <c r="B149" t="n">
        <v>7</v>
      </c>
      <c r="C149" t="s">
        <v>639</v>
      </c>
      <c r="D149" t="s">
        <v>640</v>
      </c>
      <c r="E149" t="s">
        <v>641</v>
      </c>
      <c r="F149" t="s">
        <v>30</v>
      </c>
      <c r="G149" t="s">
        <v>202</v>
      </c>
    </row>
    <row r="150" spans="1:7">
      <c r="A150" t="n">
        <v>2018</v>
      </c>
      <c r="B150" t="n">
        <v>7</v>
      </c>
      <c r="C150" t="s">
        <v>642</v>
      </c>
      <c r="D150" t="s">
        <v>643</v>
      </c>
      <c r="E150" t="s">
        <v>644</v>
      </c>
      <c r="F150" t="s">
        <v>29</v>
      </c>
      <c r="G150" t="s">
        <v>202</v>
      </c>
    </row>
    <row r="151" spans="1:7">
      <c r="A151" t="n">
        <v>2018</v>
      </c>
      <c r="B151" t="n">
        <v>7</v>
      </c>
      <c r="C151" t="s">
        <v>645</v>
      </c>
      <c r="D151" t="s">
        <v>646</v>
      </c>
      <c r="E151" t="s">
        <v>647</v>
      </c>
      <c r="F151" t="s">
        <v>30</v>
      </c>
      <c r="G151" t="s">
        <v>202</v>
      </c>
    </row>
    <row r="152" spans="1:7">
      <c r="A152" t="n">
        <v>2018</v>
      </c>
      <c r="B152" t="n">
        <v>7</v>
      </c>
      <c r="C152" t="s">
        <v>648</v>
      </c>
      <c r="D152" t="s">
        <v>649</v>
      </c>
      <c r="E152" t="s">
        <v>650</v>
      </c>
      <c r="F152" t="s">
        <v>30</v>
      </c>
      <c r="G152" t="s">
        <v>202</v>
      </c>
    </row>
    <row r="153" spans="1:7">
      <c r="A153" t="n">
        <v>2018</v>
      </c>
      <c r="B153" t="n">
        <v>7</v>
      </c>
      <c r="C153" t="s">
        <v>651</v>
      </c>
      <c r="D153" t="s">
        <v>652</v>
      </c>
      <c r="E153" t="s">
        <v>653</v>
      </c>
      <c r="F153" t="s">
        <v>30</v>
      </c>
      <c r="G153" t="s">
        <v>202</v>
      </c>
    </row>
    <row r="154" spans="1:7">
      <c r="A154" t="n">
        <v>2018</v>
      </c>
      <c r="B154" t="n">
        <v>7</v>
      </c>
      <c r="C154" t="s">
        <v>654</v>
      </c>
      <c r="D154" t="s">
        <v>655</v>
      </c>
      <c r="E154" t="s">
        <v>656</v>
      </c>
      <c r="F154" t="s">
        <v>29</v>
      </c>
      <c r="G154" t="s">
        <v>202</v>
      </c>
    </row>
    <row r="155" spans="1:7">
      <c r="A155" t="n">
        <v>2018</v>
      </c>
      <c r="B155" t="n">
        <v>7</v>
      </c>
      <c r="C155" t="s">
        <v>657</v>
      </c>
      <c r="D155" t="s">
        <v>658</v>
      </c>
      <c r="E155" t="s">
        <v>659</v>
      </c>
      <c r="F155" t="s">
        <v>29</v>
      </c>
      <c r="G155" t="s">
        <v>202</v>
      </c>
    </row>
    <row r="156" spans="1:7">
      <c r="A156" t="n">
        <v>2018</v>
      </c>
      <c r="B156" t="n">
        <v>7</v>
      </c>
      <c r="C156" t="s">
        <v>660</v>
      </c>
      <c r="D156" t="s">
        <v>661</v>
      </c>
      <c r="E156" t="s">
        <v>662</v>
      </c>
      <c r="F156" t="s">
        <v>40</v>
      </c>
      <c r="G156" t="s">
        <v>202</v>
      </c>
    </row>
    <row r="157" spans="1:7">
      <c r="A157" t="n">
        <v>2018</v>
      </c>
      <c r="B157" t="n">
        <v>7</v>
      </c>
      <c r="C157" t="s">
        <v>663</v>
      </c>
      <c r="D157" t="s">
        <v>664</v>
      </c>
      <c r="E157" t="s">
        <v>665</v>
      </c>
      <c r="F157" t="s">
        <v>29</v>
      </c>
      <c r="G157" t="s">
        <v>202</v>
      </c>
    </row>
    <row r="158" spans="1:7">
      <c r="A158" t="n">
        <v>2018</v>
      </c>
      <c r="B158" t="n">
        <v>7</v>
      </c>
      <c r="C158" t="s">
        <v>666</v>
      </c>
      <c r="D158" t="s">
        <v>667</v>
      </c>
      <c r="E158" t="s">
        <v>668</v>
      </c>
      <c r="F158" t="s">
        <v>34</v>
      </c>
      <c r="G158" t="s">
        <v>202</v>
      </c>
    </row>
    <row r="159" spans="1:7">
      <c r="A159" t="n">
        <v>2018</v>
      </c>
      <c r="B159" t="n">
        <v>7</v>
      </c>
      <c r="C159" t="s">
        <v>669</v>
      </c>
      <c r="D159" t="s">
        <v>670</v>
      </c>
      <c r="E159" t="s">
        <v>671</v>
      </c>
      <c r="F159" t="s">
        <v>36</v>
      </c>
      <c r="G159" t="s">
        <v>202</v>
      </c>
    </row>
    <row r="160" spans="1:7">
      <c r="A160" t="n">
        <v>2018</v>
      </c>
      <c r="B160" t="n">
        <v>7</v>
      </c>
      <c r="C160" t="s">
        <v>672</v>
      </c>
      <c r="D160" t="s">
        <v>673</v>
      </c>
      <c r="E160" t="s">
        <v>674</v>
      </c>
      <c r="F160" t="s">
        <v>36</v>
      </c>
      <c r="G160" t="s">
        <v>202</v>
      </c>
    </row>
    <row r="161" spans="1:7">
      <c r="A161" t="n">
        <v>2018</v>
      </c>
      <c r="B161" t="n">
        <v>7</v>
      </c>
      <c r="C161" t="s">
        <v>675</v>
      </c>
      <c r="D161" t="s">
        <v>676</v>
      </c>
      <c r="E161" t="s">
        <v>677</v>
      </c>
      <c r="F161" t="s">
        <v>31</v>
      </c>
      <c r="G161" t="s">
        <v>202</v>
      </c>
    </row>
    <row r="162" spans="1:7">
      <c r="A162" t="n">
        <v>2018</v>
      </c>
      <c r="B162" t="n">
        <v>7</v>
      </c>
      <c r="C162" t="s">
        <v>678</v>
      </c>
      <c r="D162" t="s">
        <v>679</v>
      </c>
      <c r="E162" t="s">
        <v>680</v>
      </c>
      <c r="F162" t="s">
        <v>36</v>
      </c>
      <c r="G162" t="s">
        <v>202</v>
      </c>
    </row>
    <row r="163" spans="1:7">
      <c r="A163" t="n">
        <v>2018</v>
      </c>
      <c r="B163" t="n">
        <v>7</v>
      </c>
      <c r="C163" t="s">
        <v>681</v>
      </c>
      <c r="D163" t="s">
        <v>682</v>
      </c>
      <c r="E163" t="s">
        <v>683</v>
      </c>
      <c r="F163" t="s">
        <v>29</v>
      </c>
      <c r="G163" t="s">
        <v>202</v>
      </c>
    </row>
    <row r="164" spans="1:7">
      <c r="A164" t="n">
        <v>2018</v>
      </c>
      <c r="B164" t="n">
        <v>7</v>
      </c>
      <c r="C164" t="s">
        <v>684</v>
      </c>
      <c r="D164" t="s">
        <v>685</v>
      </c>
      <c r="E164" t="s">
        <v>686</v>
      </c>
      <c r="F164" t="s">
        <v>30</v>
      </c>
      <c r="G164" t="s">
        <v>202</v>
      </c>
    </row>
    <row r="165" spans="1:7">
      <c r="A165" t="n">
        <v>2018</v>
      </c>
      <c r="B165" t="n">
        <v>7</v>
      </c>
      <c r="C165" t="s">
        <v>687</v>
      </c>
      <c r="D165" t="s">
        <v>688</v>
      </c>
      <c r="E165" t="s">
        <v>689</v>
      </c>
      <c r="F165" t="s">
        <v>30</v>
      </c>
      <c r="G165" t="s">
        <v>202</v>
      </c>
    </row>
    <row r="166" spans="1:7">
      <c r="A166" t="n">
        <v>2018</v>
      </c>
      <c r="B166" t="n">
        <v>7</v>
      </c>
      <c r="C166" t="s">
        <v>690</v>
      </c>
      <c r="D166" t="s">
        <v>691</v>
      </c>
      <c r="E166" t="s">
        <v>692</v>
      </c>
      <c r="F166" t="s">
        <v>34</v>
      </c>
      <c r="G166" t="s">
        <v>202</v>
      </c>
    </row>
    <row r="167" spans="1:7">
      <c r="A167" t="n">
        <v>2018</v>
      </c>
      <c r="B167" t="n">
        <v>7</v>
      </c>
      <c r="C167" t="s">
        <v>693</v>
      </c>
      <c r="D167" t="s">
        <v>694</v>
      </c>
      <c r="E167" t="s">
        <v>695</v>
      </c>
      <c r="F167" t="s">
        <v>29</v>
      </c>
      <c r="G167" t="s">
        <v>202</v>
      </c>
    </row>
    <row r="168" spans="1:7">
      <c r="A168" t="n">
        <v>2018</v>
      </c>
      <c r="B168" t="n">
        <v>7</v>
      </c>
      <c r="C168" t="s">
        <v>696</v>
      </c>
      <c r="D168" t="s">
        <v>697</v>
      </c>
      <c r="E168" t="s">
        <v>698</v>
      </c>
      <c r="F168" t="s">
        <v>29</v>
      </c>
      <c r="G168" t="s">
        <v>202</v>
      </c>
    </row>
    <row r="169" spans="1:7">
      <c r="A169" t="n">
        <v>2018</v>
      </c>
      <c r="B169" t="n">
        <v>7</v>
      </c>
      <c r="C169" t="s">
        <v>699</v>
      </c>
      <c r="D169" t="s">
        <v>700</v>
      </c>
      <c r="E169" t="s">
        <v>701</v>
      </c>
      <c r="F169" t="s">
        <v>29</v>
      </c>
      <c r="G169" t="s">
        <v>202</v>
      </c>
    </row>
    <row r="170" spans="1:7">
      <c r="A170" t="n">
        <v>2018</v>
      </c>
      <c r="B170" t="n">
        <v>7</v>
      </c>
      <c r="C170" t="s">
        <v>702</v>
      </c>
      <c r="D170" t="s">
        <v>703</v>
      </c>
      <c r="E170" t="s">
        <v>704</v>
      </c>
      <c r="F170" t="s">
        <v>29</v>
      </c>
      <c r="G170" t="s">
        <v>202</v>
      </c>
    </row>
    <row r="171" spans="1:7">
      <c r="A171" t="n">
        <v>2018</v>
      </c>
      <c r="B171" t="n">
        <v>7</v>
      </c>
      <c r="C171" t="s">
        <v>705</v>
      </c>
      <c r="D171" t="s">
        <v>706</v>
      </c>
      <c r="E171" t="s">
        <v>707</v>
      </c>
      <c r="F171" t="s">
        <v>40</v>
      </c>
      <c r="G171" t="s">
        <v>202</v>
      </c>
    </row>
    <row r="172" spans="1:7">
      <c r="A172" t="n">
        <v>2018</v>
      </c>
      <c r="B172" t="n">
        <v>7</v>
      </c>
      <c r="C172" t="s">
        <v>708</v>
      </c>
      <c r="D172" t="s">
        <v>709</v>
      </c>
      <c r="E172" t="s">
        <v>710</v>
      </c>
      <c r="F172" t="s">
        <v>29</v>
      </c>
      <c r="G172" t="s">
        <v>202</v>
      </c>
    </row>
    <row r="173" spans="1:7">
      <c r="A173" t="n">
        <v>2018</v>
      </c>
      <c r="B173" t="n">
        <v>7</v>
      </c>
      <c r="C173" t="s">
        <v>711</v>
      </c>
      <c r="D173" t="s">
        <v>712</v>
      </c>
      <c r="E173" t="s">
        <v>713</v>
      </c>
      <c r="F173" t="s">
        <v>29</v>
      </c>
      <c r="G173" t="s">
        <v>202</v>
      </c>
    </row>
    <row r="174" spans="1:7">
      <c r="A174" t="n">
        <v>2018</v>
      </c>
      <c r="B174" t="n">
        <v>7</v>
      </c>
      <c r="C174" t="s">
        <v>714</v>
      </c>
      <c r="D174" t="s">
        <v>715</v>
      </c>
      <c r="E174" t="s">
        <v>716</v>
      </c>
      <c r="F174" t="s">
        <v>29</v>
      </c>
      <c r="G174" t="s">
        <v>202</v>
      </c>
    </row>
    <row r="175" spans="1:7">
      <c r="A175" t="n">
        <v>2018</v>
      </c>
      <c r="B175" t="n">
        <v>7</v>
      </c>
      <c r="C175" t="s">
        <v>717</v>
      </c>
      <c r="D175" t="s">
        <v>718</v>
      </c>
      <c r="E175" t="s">
        <v>719</v>
      </c>
      <c r="F175" t="s">
        <v>46</v>
      </c>
      <c r="G175" t="s">
        <v>202</v>
      </c>
    </row>
    <row r="176" spans="1:7">
      <c r="A176" t="n">
        <v>2018</v>
      </c>
      <c r="B176" t="n">
        <v>7</v>
      </c>
      <c r="C176" t="s">
        <v>720</v>
      </c>
      <c r="D176" t="s">
        <v>721</v>
      </c>
      <c r="E176" t="s">
        <v>722</v>
      </c>
      <c r="F176" t="s">
        <v>29</v>
      </c>
      <c r="G176" t="s">
        <v>202</v>
      </c>
    </row>
    <row r="177" spans="1:7">
      <c r="A177" t="n">
        <v>2018</v>
      </c>
      <c r="B177" t="n">
        <v>7</v>
      </c>
      <c r="C177" t="s">
        <v>723</v>
      </c>
      <c r="D177" t="s">
        <v>724</v>
      </c>
      <c r="E177" t="s">
        <v>725</v>
      </c>
      <c r="F177" t="s">
        <v>34</v>
      </c>
      <c r="G177" t="s">
        <v>202</v>
      </c>
    </row>
    <row r="178" spans="1:7">
      <c r="A178" t="n">
        <v>2018</v>
      </c>
      <c r="B178" t="n">
        <v>7</v>
      </c>
      <c r="C178" t="s">
        <v>726</v>
      </c>
      <c r="D178" t="s">
        <v>727</v>
      </c>
      <c r="E178" t="s">
        <v>728</v>
      </c>
      <c r="F178" t="s">
        <v>29</v>
      </c>
      <c r="G178" t="s">
        <v>202</v>
      </c>
    </row>
    <row r="179" spans="1:7">
      <c r="A179" t="n">
        <v>2018</v>
      </c>
      <c r="B179" t="n">
        <v>7</v>
      </c>
      <c r="C179" t="s">
        <v>729</v>
      </c>
      <c r="D179" t="s">
        <v>730</v>
      </c>
      <c r="E179" t="s">
        <v>731</v>
      </c>
      <c r="F179" t="s">
        <v>30</v>
      </c>
      <c r="G179" t="s">
        <v>202</v>
      </c>
    </row>
    <row r="180" spans="1:7">
      <c r="A180" t="n">
        <v>2018</v>
      </c>
      <c r="B180" t="n">
        <v>7</v>
      </c>
      <c r="C180" t="s">
        <v>732</v>
      </c>
      <c r="D180" t="s">
        <v>733</v>
      </c>
      <c r="E180" t="s">
        <v>734</v>
      </c>
      <c r="F180" t="s">
        <v>38</v>
      </c>
      <c r="G180" t="s">
        <v>202</v>
      </c>
    </row>
    <row r="181" spans="1:7">
      <c r="A181" t="n">
        <v>2018</v>
      </c>
      <c r="B181" t="n">
        <v>7</v>
      </c>
      <c r="C181" t="s">
        <v>735</v>
      </c>
      <c r="D181" t="s">
        <v>736</v>
      </c>
      <c r="E181" t="s">
        <v>737</v>
      </c>
      <c r="F181" t="s">
        <v>36</v>
      </c>
      <c r="G181" t="s">
        <v>202</v>
      </c>
    </row>
    <row r="182" spans="1:7">
      <c r="A182" t="n">
        <v>2018</v>
      </c>
      <c r="B182" t="n">
        <v>7</v>
      </c>
      <c r="C182" t="s">
        <v>738</v>
      </c>
      <c r="D182" t="s">
        <v>739</v>
      </c>
      <c r="E182" t="s">
        <v>740</v>
      </c>
      <c r="F182" t="s">
        <v>29</v>
      </c>
      <c r="G182" t="s">
        <v>202</v>
      </c>
    </row>
    <row r="183" spans="1:7">
      <c r="A183" t="n">
        <v>2018</v>
      </c>
      <c r="B183" t="n">
        <v>7</v>
      </c>
      <c r="C183" t="s">
        <v>741</v>
      </c>
      <c r="D183" t="s">
        <v>742</v>
      </c>
      <c r="E183" t="s">
        <v>743</v>
      </c>
      <c r="F183" t="s">
        <v>30</v>
      </c>
      <c r="G183" t="s">
        <v>202</v>
      </c>
    </row>
    <row r="184" spans="1:7">
      <c r="A184" t="n">
        <v>2018</v>
      </c>
      <c r="B184" t="n">
        <v>7</v>
      </c>
      <c r="C184" t="s">
        <v>744</v>
      </c>
      <c r="D184" t="s">
        <v>745</v>
      </c>
      <c r="E184" t="s">
        <v>746</v>
      </c>
      <c r="F184" t="s">
        <v>29</v>
      </c>
      <c r="G184" t="s">
        <v>202</v>
      </c>
    </row>
    <row r="185" spans="1:7">
      <c r="A185" t="n">
        <v>2018</v>
      </c>
      <c r="B185" t="n">
        <v>7</v>
      </c>
      <c r="C185" t="s">
        <v>747</v>
      </c>
      <c r="D185" t="s">
        <v>748</v>
      </c>
      <c r="E185" t="s">
        <v>749</v>
      </c>
      <c r="F185" t="s">
        <v>29</v>
      </c>
      <c r="G185" t="s">
        <v>202</v>
      </c>
    </row>
    <row r="186" spans="1:7">
      <c r="A186" t="n">
        <v>2018</v>
      </c>
      <c r="B186" t="n">
        <v>7</v>
      </c>
      <c r="C186" t="s">
        <v>750</v>
      </c>
      <c r="D186" t="s">
        <v>751</v>
      </c>
      <c r="E186" t="s">
        <v>752</v>
      </c>
      <c r="F186" t="s">
        <v>52</v>
      </c>
      <c r="G186" t="s">
        <v>202</v>
      </c>
    </row>
    <row r="187" spans="1:7">
      <c r="A187" t="n">
        <v>2018</v>
      </c>
      <c r="B187" t="n">
        <v>7</v>
      </c>
      <c r="C187" t="s">
        <v>753</v>
      </c>
      <c r="D187" t="s">
        <v>754</v>
      </c>
      <c r="E187" t="s">
        <v>755</v>
      </c>
      <c r="F187" t="s">
        <v>29</v>
      </c>
      <c r="G187" t="s">
        <v>202</v>
      </c>
    </row>
    <row r="188" spans="1:7">
      <c r="A188" t="n">
        <v>2018</v>
      </c>
      <c r="B188" t="n">
        <v>7</v>
      </c>
      <c r="C188" t="s">
        <v>756</v>
      </c>
      <c r="D188" t="s">
        <v>757</v>
      </c>
      <c r="E188" t="s">
        <v>758</v>
      </c>
      <c r="F188" t="s">
        <v>29</v>
      </c>
      <c r="G188" t="s">
        <v>202</v>
      </c>
    </row>
    <row r="189" spans="1:7">
      <c r="A189" t="n">
        <v>2018</v>
      </c>
      <c r="B189" t="n">
        <v>7</v>
      </c>
      <c r="C189" t="s">
        <v>759</v>
      </c>
      <c r="D189" t="s">
        <v>760</v>
      </c>
      <c r="E189" t="s">
        <v>761</v>
      </c>
      <c r="F189" t="s">
        <v>29</v>
      </c>
      <c r="G189" t="s">
        <v>202</v>
      </c>
    </row>
    <row r="190" spans="1:7">
      <c r="A190" t="n">
        <v>2018</v>
      </c>
      <c r="B190" t="n">
        <v>7</v>
      </c>
      <c r="C190" t="s">
        <v>762</v>
      </c>
      <c r="D190" t="s">
        <v>763</v>
      </c>
      <c r="E190" t="s">
        <v>764</v>
      </c>
      <c r="F190" t="s">
        <v>29</v>
      </c>
      <c r="G190" t="s">
        <v>202</v>
      </c>
    </row>
    <row r="191" spans="1:7">
      <c r="A191" t="n">
        <v>2018</v>
      </c>
      <c r="B191" t="n">
        <v>7</v>
      </c>
      <c r="C191" t="s">
        <v>765</v>
      </c>
      <c r="D191" t="s">
        <v>766</v>
      </c>
      <c r="E191" t="s">
        <v>767</v>
      </c>
      <c r="F191" t="s">
        <v>30</v>
      </c>
      <c r="G191" t="s">
        <v>202</v>
      </c>
    </row>
    <row r="192" spans="1:7">
      <c r="A192" t="n">
        <v>2018</v>
      </c>
      <c r="B192" t="n">
        <v>7</v>
      </c>
      <c r="C192" t="s">
        <v>768</v>
      </c>
      <c r="D192" t="s">
        <v>769</v>
      </c>
      <c r="E192" t="s">
        <v>770</v>
      </c>
      <c r="F192" t="s">
        <v>29</v>
      </c>
      <c r="G192" t="s">
        <v>202</v>
      </c>
    </row>
    <row r="193" spans="1:7">
      <c r="A193" t="n">
        <v>2018</v>
      </c>
      <c r="B193" t="n">
        <v>7</v>
      </c>
      <c r="C193" t="s">
        <v>771</v>
      </c>
      <c r="D193" t="s">
        <v>772</v>
      </c>
      <c r="E193" t="s">
        <v>773</v>
      </c>
      <c r="F193" t="s">
        <v>34</v>
      </c>
      <c r="G193" t="s">
        <v>202</v>
      </c>
    </row>
    <row r="194" spans="1:7">
      <c r="A194" t="n">
        <v>2018</v>
      </c>
      <c r="B194" t="n">
        <v>7</v>
      </c>
      <c r="C194" t="s">
        <v>774</v>
      </c>
      <c r="D194" t="s">
        <v>775</v>
      </c>
      <c r="E194" t="s">
        <v>776</v>
      </c>
      <c r="F194" t="s">
        <v>31</v>
      </c>
      <c r="G194" t="s">
        <v>202</v>
      </c>
    </row>
    <row r="195" spans="1:7">
      <c r="A195" t="n">
        <v>2018</v>
      </c>
      <c r="B195" t="n">
        <v>7</v>
      </c>
      <c r="C195" t="s">
        <v>777</v>
      </c>
      <c r="D195" t="s">
        <v>778</v>
      </c>
      <c r="E195" t="s">
        <v>779</v>
      </c>
      <c r="F195" t="s">
        <v>31</v>
      </c>
      <c r="G195" t="s">
        <v>202</v>
      </c>
    </row>
    <row r="196" spans="1:7">
      <c r="A196" t="n">
        <v>2018</v>
      </c>
      <c r="B196" t="n">
        <v>7</v>
      </c>
      <c r="C196" t="s">
        <v>780</v>
      </c>
      <c r="D196" t="s">
        <v>781</v>
      </c>
      <c r="E196" t="s">
        <v>782</v>
      </c>
      <c r="F196" t="s">
        <v>29</v>
      </c>
      <c r="G196" t="s">
        <v>202</v>
      </c>
    </row>
    <row r="197" spans="1:7">
      <c r="A197" t="n">
        <v>2018</v>
      </c>
      <c r="B197" t="n">
        <v>7</v>
      </c>
      <c r="C197" t="s">
        <v>783</v>
      </c>
      <c r="D197" t="s">
        <v>784</v>
      </c>
      <c r="E197" t="s">
        <v>785</v>
      </c>
      <c r="F197" t="s">
        <v>29</v>
      </c>
      <c r="G197" t="s">
        <v>202</v>
      </c>
    </row>
    <row r="198" spans="1:7">
      <c r="A198" t="n">
        <v>2018</v>
      </c>
      <c r="B198" t="n">
        <v>7</v>
      </c>
      <c r="C198" t="s">
        <v>786</v>
      </c>
      <c r="D198" t="s">
        <v>787</v>
      </c>
      <c r="E198" t="s">
        <v>788</v>
      </c>
      <c r="F198" t="s">
        <v>29</v>
      </c>
      <c r="G198" t="s">
        <v>202</v>
      </c>
    </row>
    <row r="199" spans="1:7">
      <c r="A199" t="n">
        <v>2018</v>
      </c>
      <c r="B199" t="n">
        <v>7</v>
      </c>
      <c r="C199" t="s">
        <v>789</v>
      </c>
      <c r="D199" t="s">
        <v>790</v>
      </c>
      <c r="E199" t="s">
        <v>790</v>
      </c>
      <c r="F199" t="s">
        <v>29</v>
      </c>
      <c r="G199" t="s">
        <v>202</v>
      </c>
    </row>
    <row r="200" spans="1:7">
      <c r="A200" t="n">
        <v>2018</v>
      </c>
      <c r="B200" t="n">
        <v>7</v>
      </c>
      <c r="C200" t="s">
        <v>791</v>
      </c>
      <c r="D200" t="s">
        <v>792</v>
      </c>
      <c r="E200" t="s">
        <v>793</v>
      </c>
      <c r="F200" t="s">
        <v>34</v>
      </c>
      <c r="G200" t="s">
        <v>202</v>
      </c>
    </row>
    <row r="201" spans="1:7">
      <c r="A201" t="n">
        <v>2018</v>
      </c>
      <c r="B201" t="n">
        <v>7</v>
      </c>
      <c r="C201" t="s">
        <v>794</v>
      </c>
      <c r="D201" t="s">
        <v>795</v>
      </c>
      <c r="E201" t="s">
        <v>796</v>
      </c>
      <c r="F201" t="s">
        <v>51</v>
      </c>
      <c r="G201" t="s">
        <v>202</v>
      </c>
    </row>
    <row r="202" spans="1:7">
      <c r="A202" t="n">
        <v>2018</v>
      </c>
      <c r="B202" t="n">
        <v>7</v>
      </c>
      <c r="C202" t="s">
        <v>797</v>
      </c>
      <c r="D202" t="s">
        <v>798</v>
      </c>
      <c r="E202" t="s">
        <v>799</v>
      </c>
      <c r="F202" t="s">
        <v>38</v>
      </c>
      <c r="G202" t="s">
        <v>202</v>
      </c>
    </row>
    <row r="203" spans="1:7">
      <c r="A203" t="n">
        <v>2018</v>
      </c>
      <c r="B203" t="n">
        <v>6</v>
      </c>
      <c r="C203" t="s">
        <v>800</v>
      </c>
      <c r="D203" t="s">
        <v>801</v>
      </c>
      <c r="E203" t="s">
        <v>802</v>
      </c>
      <c r="F203" t="s">
        <v>30</v>
      </c>
      <c r="G203" t="s">
        <v>202</v>
      </c>
    </row>
    <row r="204" spans="1:7">
      <c r="A204" t="n">
        <v>2018</v>
      </c>
      <c r="B204" t="n">
        <v>6</v>
      </c>
      <c r="C204" t="s">
        <v>803</v>
      </c>
      <c r="D204" t="s">
        <v>804</v>
      </c>
      <c r="E204" t="s">
        <v>805</v>
      </c>
      <c r="F204" t="s">
        <v>29</v>
      </c>
      <c r="G204" t="s">
        <v>202</v>
      </c>
    </row>
    <row r="205" spans="1:7">
      <c r="A205" t="n">
        <v>2018</v>
      </c>
      <c r="B205" t="n">
        <v>6</v>
      </c>
      <c r="C205" t="s">
        <v>806</v>
      </c>
      <c r="D205" t="s">
        <v>807</v>
      </c>
      <c r="E205" t="s">
        <v>808</v>
      </c>
      <c r="F205" t="s">
        <v>30</v>
      </c>
      <c r="G205" t="s">
        <v>202</v>
      </c>
    </row>
    <row r="206" spans="1:7">
      <c r="A206" t="n">
        <v>2018</v>
      </c>
      <c r="B206" t="n">
        <v>6</v>
      </c>
      <c r="C206" t="s">
        <v>809</v>
      </c>
      <c r="D206" t="s">
        <v>810</v>
      </c>
      <c r="E206" t="s">
        <v>811</v>
      </c>
      <c r="F206" t="s">
        <v>29</v>
      </c>
      <c r="G206" t="s">
        <v>202</v>
      </c>
    </row>
    <row r="207" spans="1:7">
      <c r="A207" t="n">
        <v>2018</v>
      </c>
      <c r="B207" t="n">
        <v>6</v>
      </c>
      <c r="C207" t="s">
        <v>812</v>
      </c>
      <c r="D207" t="s">
        <v>813</v>
      </c>
      <c r="E207" t="s">
        <v>814</v>
      </c>
      <c r="F207" t="s">
        <v>29</v>
      </c>
      <c r="G207" t="s">
        <v>202</v>
      </c>
    </row>
    <row r="208" spans="1:7">
      <c r="A208" t="n">
        <v>2018</v>
      </c>
      <c r="B208" t="n">
        <v>6</v>
      </c>
      <c r="C208" t="s">
        <v>815</v>
      </c>
      <c r="D208" t="s">
        <v>816</v>
      </c>
      <c r="E208" t="s">
        <v>817</v>
      </c>
      <c r="F208" t="s">
        <v>29</v>
      </c>
      <c r="G208" t="s">
        <v>202</v>
      </c>
    </row>
    <row r="209" spans="1:7">
      <c r="A209" t="n">
        <v>2018</v>
      </c>
      <c r="B209" t="n">
        <v>6</v>
      </c>
      <c r="C209" t="s">
        <v>818</v>
      </c>
      <c r="D209" t="s">
        <v>819</v>
      </c>
      <c r="E209" t="s">
        <v>820</v>
      </c>
      <c r="F209" t="s">
        <v>40</v>
      </c>
      <c r="G209" t="s">
        <v>202</v>
      </c>
    </row>
    <row r="210" spans="1:7">
      <c r="A210" t="n">
        <v>2018</v>
      </c>
      <c r="B210" t="n">
        <v>6</v>
      </c>
      <c r="C210" t="s">
        <v>821</v>
      </c>
      <c r="D210" t="s">
        <v>822</v>
      </c>
      <c r="E210" t="s">
        <v>823</v>
      </c>
      <c r="F210" t="s">
        <v>29</v>
      </c>
      <c r="G210" t="s">
        <v>202</v>
      </c>
    </row>
    <row r="211" spans="1:7">
      <c r="A211" t="n">
        <v>2018</v>
      </c>
      <c r="B211" t="n">
        <v>6</v>
      </c>
      <c r="C211" t="s">
        <v>824</v>
      </c>
      <c r="D211" t="s">
        <v>825</v>
      </c>
      <c r="E211" t="s">
        <v>826</v>
      </c>
      <c r="F211" t="s">
        <v>29</v>
      </c>
      <c r="G211" t="s">
        <v>202</v>
      </c>
    </row>
    <row r="212" spans="1:7">
      <c r="A212" t="n">
        <v>2018</v>
      </c>
      <c r="B212" t="n">
        <v>6</v>
      </c>
      <c r="C212" t="s">
        <v>827</v>
      </c>
      <c r="D212" t="s">
        <v>828</v>
      </c>
      <c r="E212" t="s">
        <v>829</v>
      </c>
      <c r="F212" t="s">
        <v>40</v>
      </c>
      <c r="G212" t="s">
        <v>202</v>
      </c>
    </row>
    <row r="213" spans="1:7">
      <c r="A213" t="n">
        <v>2018</v>
      </c>
      <c r="B213" t="n">
        <v>6</v>
      </c>
      <c r="C213" t="s">
        <v>830</v>
      </c>
      <c r="D213" t="s">
        <v>831</v>
      </c>
      <c r="E213" t="s">
        <v>832</v>
      </c>
      <c r="F213" t="s">
        <v>36</v>
      </c>
      <c r="G213" t="s">
        <v>202</v>
      </c>
    </row>
    <row r="214" spans="1:7">
      <c r="A214" t="n">
        <v>2018</v>
      </c>
      <c r="B214" t="n">
        <v>6</v>
      </c>
      <c r="C214" t="s">
        <v>833</v>
      </c>
      <c r="D214" t="s">
        <v>834</v>
      </c>
      <c r="E214" t="s">
        <v>835</v>
      </c>
      <c r="F214" t="s">
        <v>34</v>
      </c>
      <c r="G214" t="s">
        <v>202</v>
      </c>
    </row>
    <row r="215" spans="1:7">
      <c r="A215" t="n">
        <v>2018</v>
      </c>
      <c r="B215" t="n">
        <v>6</v>
      </c>
      <c r="C215" t="s">
        <v>836</v>
      </c>
      <c r="D215" t="s">
        <v>837</v>
      </c>
      <c r="E215" t="s">
        <v>838</v>
      </c>
      <c r="F215" t="s">
        <v>30</v>
      </c>
      <c r="G215" t="s">
        <v>202</v>
      </c>
    </row>
    <row r="216" spans="1:7">
      <c r="A216" t="n">
        <v>2018</v>
      </c>
      <c r="B216" t="n">
        <v>6</v>
      </c>
      <c r="C216" t="s">
        <v>839</v>
      </c>
      <c r="D216" t="s">
        <v>840</v>
      </c>
      <c r="E216" t="s">
        <v>841</v>
      </c>
      <c r="F216" t="s">
        <v>44</v>
      </c>
      <c r="G216" t="s">
        <v>202</v>
      </c>
    </row>
    <row r="217" spans="1:7">
      <c r="A217" t="n">
        <v>2018</v>
      </c>
      <c r="B217" t="n">
        <v>6</v>
      </c>
      <c r="C217" t="s">
        <v>842</v>
      </c>
      <c r="D217" t="s">
        <v>843</v>
      </c>
      <c r="E217" t="s">
        <v>844</v>
      </c>
      <c r="F217" t="s">
        <v>29</v>
      </c>
      <c r="G217" t="s">
        <v>202</v>
      </c>
    </row>
    <row r="218" spans="1:7">
      <c r="A218" t="n">
        <v>2018</v>
      </c>
      <c r="B218" t="n">
        <v>6</v>
      </c>
      <c r="C218" t="s">
        <v>845</v>
      </c>
      <c r="D218" t="s">
        <v>846</v>
      </c>
      <c r="E218" t="s">
        <v>847</v>
      </c>
      <c r="F218" t="s">
        <v>30</v>
      </c>
      <c r="G218" t="s">
        <v>202</v>
      </c>
    </row>
    <row r="219" spans="1:7">
      <c r="A219" t="n">
        <v>2018</v>
      </c>
      <c r="B219" t="n">
        <v>6</v>
      </c>
      <c r="C219" t="s">
        <v>848</v>
      </c>
      <c r="D219" t="s">
        <v>849</v>
      </c>
      <c r="E219" t="s">
        <v>850</v>
      </c>
      <c r="F219" t="s">
        <v>29</v>
      </c>
      <c r="G219" t="s">
        <v>202</v>
      </c>
    </row>
    <row r="220" spans="1:7">
      <c r="A220" t="n">
        <v>2018</v>
      </c>
      <c r="B220" t="n">
        <v>6</v>
      </c>
      <c r="C220" t="s">
        <v>851</v>
      </c>
      <c r="D220" t="s">
        <v>852</v>
      </c>
      <c r="E220" t="s">
        <v>853</v>
      </c>
      <c r="F220" t="s">
        <v>29</v>
      </c>
      <c r="G220" t="s">
        <v>202</v>
      </c>
    </row>
    <row r="221" spans="1:7">
      <c r="A221" t="n">
        <v>2018</v>
      </c>
      <c r="B221" t="n">
        <v>6</v>
      </c>
      <c r="C221" t="s">
        <v>854</v>
      </c>
      <c r="D221" t="s">
        <v>855</v>
      </c>
      <c r="E221" t="s">
        <v>856</v>
      </c>
      <c r="F221" t="s">
        <v>44</v>
      </c>
      <c r="G221" t="s">
        <v>202</v>
      </c>
    </row>
    <row r="222" spans="1:7">
      <c r="A222" t="n">
        <v>2018</v>
      </c>
      <c r="B222" t="n">
        <v>6</v>
      </c>
      <c r="C222" t="s">
        <v>857</v>
      </c>
      <c r="D222" t="s">
        <v>858</v>
      </c>
      <c r="E222" t="s">
        <v>858</v>
      </c>
      <c r="F222" t="s">
        <v>40</v>
      </c>
      <c r="G222" t="s">
        <v>202</v>
      </c>
    </row>
    <row r="223" spans="1:7">
      <c r="A223" t="n">
        <v>2018</v>
      </c>
      <c r="B223" t="n">
        <v>6</v>
      </c>
      <c r="C223" t="s">
        <v>859</v>
      </c>
      <c r="D223" t="s">
        <v>860</v>
      </c>
      <c r="E223" t="s">
        <v>861</v>
      </c>
      <c r="F223" t="s">
        <v>29</v>
      </c>
      <c r="G223" t="s">
        <v>202</v>
      </c>
    </row>
    <row r="224" spans="1:7">
      <c r="A224" t="n">
        <v>2018</v>
      </c>
      <c r="B224" t="n">
        <v>6</v>
      </c>
      <c r="C224" t="s">
        <v>862</v>
      </c>
      <c r="D224" t="s">
        <v>863</v>
      </c>
      <c r="E224" t="s">
        <v>864</v>
      </c>
      <c r="F224" t="s">
        <v>51</v>
      </c>
      <c r="G224" t="s">
        <v>202</v>
      </c>
    </row>
    <row r="225" spans="1:7">
      <c r="A225" t="n">
        <v>2018</v>
      </c>
      <c r="B225" t="n">
        <v>6</v>
      </c>
      <c r="C225" t="s">
        <v>865</v>
      </c>
      <c r="D225" t="s">
        <v>866</v>
      </c>
      <c r="E225" t="s">
        <v>867</v>
      </c>
      <c r="F225" t="s">
        <v>29</v>
      </c>
      <c r="G225" t="s">
        <v>202</v>
      </c>
    </row>
    <row r="226" spans="1:7">
      <c r="A226" t="n">
        <v>2018</v>
      </c>
      <c r="B226" t="n">
        <v>6</v>
      </c>
      <c r="C226" t="s">
        <v>868</v>
      </c>
      <c r="D226" t="s">
        <v>869</v>
      </c>
      <c r="E226" t="s">
        <v>870</v>
      </c>
      <c r="F226" t="s">
        <v>29</v>
      </c>
      <c r="G226" t="s">
        <v>202</v>
      </c>
    </row>
    <row r="227" spans="1:7">
      <c r="A227" t="n">
        <v>2018</v>
      </c>
      <c r="B227" t="n">
        <v>6</v>
      </c>
      <c r="C227" t="s">
        <v>871</v>
      </c>
      <c r="D227" t="s">
        <v>872</v>
      </c>
      <c r="E227" t="s">
        <v>873</v>
      </c>
      <c r="F227" t="s">
        <v>29</v>
      </c>
      <c r="G227" t="s">
        <v>202</v>
      </c>
    </row>
    <row r="228" spans="1:7">
      <c r="A228" t="n">
        <v>2018</v>
      </c>
      <c r="B228" t="n">
        <v>6</v>
      </c>
      <c r="C228" t="s">
        <v>874</v>
      </c>
      <c r="D228" t="s">
        <v>875</v>
      </c>
      <c r="E228" t="s">
        <v>876</v>
      </c>
      <c r="F228" t="s">
        <v>38</v>
      </c>
      <c r="G228" t="s">
        <v>202</v>
      </c>
    </row>
    <row r="229" spans="1:7">
      <c r="A229" t="n">
        <v>2018</v>
      </c>
      <c r="B229" t="n">
        <v>6</v>
      </c>
      <c r="C229" t="s">
        <v>877</v>
      </c>
      <c r="D229" t="s">
        <v>878</v>
      </c>
      <c r="E229" t="s">
        <v>879</v>
      </c>
      <c r="F229" t="s">
        <v>29</v>
      </c>
      <c r="G229" t="s">
        <v>202</v>
      </c>
    </row>
    <row r="230" spans="1:7">
      <c r="A230" t="n">
        <v>2018</v>
      </c>
      <c r="B230" t="n">
        <v>6</v>
      </c>
      <c r="C230" t="s">
        <v>880</v>
      </c>
      <c r="D230" t="s">
        <v>881</v>
      </c>
      <c r="E230" t="s">
        <v>882</v>
      </c>
      <c r="F230" t="s">
        <v>34</v>
      </c>
      <c r="G230" t="s">
        <v>202</v>
      </c>
    </row>
    <row r="231" spans="1:7">
      <c r="A231" t="n">
        <v>2018</v>
      </c>
      <c r="B231" t="n">
        <v>6</v>
      </c>
      <c r="C231" t="s">
        <v>883</v>
      </c>
      <c r="D231" t="s">
        <v>884</v>
      </c>
      <c r="E231" t="s">
        <v>885</v>
      </c>
      <c r="F231" t="s">
        <v>29</v>
      </c>
      <c r="G231" t="s">
        <v>202</v>
      </c>
    </row>
    <row r="232" spans="1:7">
      <c r="A232" t="n">
        <v>2018</v>
      </c>
      <c r="B232" t="n">
        <v>6</v>
      </c>
      <c r="C232" t="s">
        <v>886</v>
      </c>
      <c r="D232" t="s">
        <v>887</v>
      </c>
      <c r="E232" t="s">
        <v>888</v>
      </c>
      <c r="F232" t="s">
        <v>42</v>
      </c>
      <c r="G232" t="s">
        <v>202</v>
      </c>
    </row>
    <row r="233" spans="1:7">
      <c r="A233" t="n">
        <v>2018</v>
      </c>
      <c r="B233" t="n">
        <v>6</v>
      </c>
      <c r="C233" t="s">
        <v>889</v>
      </c>
      <c r="D233" t="s">
        <v>890</v>
      </c>
      <c r="E233" t="s">
        <v>890</v>
      </c>
      <c r="F233" t="s">
        <v>40</v>
      </c>
      <c r="G233" t="s">
        <v>202</v>
      </c>
    </row>
    <row r="234" spans="1:7">
      <c r="A234" t="n">
        <v>2018</v>
      </c>
      <c r="B234" t="n">
        <v>6</v>
      </c>
      <c r="C234" t="s">
        <v>891</v>
      </c>
      <c r="D234" t="s">
        <v>892</v>
      </c>
      <c r="E234" t="s">
        <v>893</v>
      </c>
      <c r="F234" t="s">
        <v>30</v>
      </c>
      <c r="G234" t="s">
        <v>202</v>
      </c>
    </row>
    <row r="235" spans="1:7">
      <c r="A235" t="n">
        <v>2018</v>
      </c>
      <c r="B235" t="n">
        <v>6</v>
      </c>
      <c r="C235" t="s">
        <v>894</v>
      </c>
      <c r="D235" t="s">
        <v>895</v>
      </c>
      <c r="E235" t="s">
        <v>896</v>
      </c>
      <c r="F235" t="s">
        <v>30</v>
      </c>
      <c r="G235" t="s">
        <v>202</v>
      </c>
    </row>
    <row r="236" spans="1:7">
      <c r="A236" t="n">
        <v>2018</v>
      </c>
      <c r="B236" t="n">
        <v>6</v>
      </c>
      <c r="C236" t="s">
        <v>897</v>
      </c>
      <c r="D236" t="s">
        <v>898</v>
      </c>
      <c r="E236" t="s">
        <v>899</v>
      </c>
      <c r="F236" t="s">
        <v>40</v>
      </c>
      <c r="G236" t="s">
        <v>202</v>
      </c>
    </row>
    <row r="237" spans="1:7">
      <c r="A237" t="n">
        <v>2018</v>
      </c>
      <c r="B237" t="n">
        <v>6</v>
      </c>
      <c r="C237" t="s">
        <v>900</v>
      </c>
      <c r="D237" t="s">
        <v>901</v>
      </c>
      <c r="E237" t="s">
        <v>902</v>
      </c>
      <c r="F237" t="s">
        <v>29</v>
      </c>
      <c r="G237" t="s">
        <v>202</v>
      </c>
    </row>
    <row r="238" spans="1:7">
      <c r="A238" t="n">
        <v>2018</v>
      </c>
      <c r="B238" t="n">
        <v>6</v>
      </c>
      <c r="C238" t="s">
        <v>903</v>
      </c>
      <c r="D238" t="s">
        <v>904</v>
      </c>
      <c r="E238" t="s">
        <v>905</v>
      </c>
      <c r="F238" t="s">
        <v>49</v>
      </c>
      <c r="G238" t="s">
        <v>202</v>
      </c>
    </row>
    <row r="239" spans="1:7">
      <c r="A239" t="n">
        <v>2018</v>
      </c>
      <c r="B239" t="n">
        <v>6</v>
      </c>
      <c r="C239" t="s">
        <v>906</v>
      </c>
      <c r="D239" t="s">
        <v>907</v>
      </c>
      <c r="E239" t="s">
        <v>907</v>
      </c>
      <c r="F239" t="s">
        <v>40</v>
      </c>
      <c r="G239" t="s">
        <v>202</v>
      </c>
    </row>
    <row r="240" spans="1:7">
      <c r="A240" t="n">
        <v>2018</v>
      </c>
      <c r="B240" t="n">
        <v>6</v>
      </c>
      <c r="C240" t="s">
        <v>908</v>
      </c>
      <c r="D240" t="s">
        <v>909</v>
      </c>
      <c r="E240" t="s">
        <v>910</v>
      </c>
      <c r="F240" t="s">
        <v>29</v>
      </c>
      <c r="G240" t="s">
        <v>202</v>
      </c>
    </row>
    <row r="241" spans="1:7">
      <c r="A241" t="n">
        <v>2018</v>
      </c>
      <c r="B241" t="n">
        <v>5</v>
      </c>
      <c r="C241" t="s">
        <v>911</v>
      </c>
      <c r="D241" t="s">
        <v>912</v>
      </c>
      <c r="E241" t="s">
        <v>913</v>
      </c>
      <c r="F241" t="s">
        <v>29</v>
      </c>
      <c r="G241" t="s">
        <v>202</v>
      </c>
    </row>
    <row r="242" spans="1:7">
      <c r="A242" t="n">
        <v>2018</v>
      </c>
      <c r="B242" t="n">
        <v>5</v>
      </c>
      <c r="C242" t="s">
        <v>914</v>
      </c>
      <c r="D242" t="s">
        <v>915</v>
      </c>
      <c r="E242" t="s">
        <v>916</v>
      </c>
      <c r="F242" t="s">
        <v>29</v>
      </c>
      <c r="G242" t="s">
        <v>202</v>
      </c>
    </row>
    <row r="243" spans="1:7">
      <c r="A243" t="n">
        <v>2018</v>
      </c>
      <c r="B243" t="n">
        <v>5</v>
      </c>
      <c r="C243" t="s">
        <v>917</v>
      </c>
      <c r="D243" t="s">
        <v>918</v>
      </c>
      <c r="E243" t="s">
        <v>919</v>
      </c>
      <c r="F243" t="s">
        <v>29</v>
      </c>
      <c r="G243" t="s">
        <v>202</v>
      </c>
    </row>
    <row r="244" spans="1:7">
      <c r="A244" t="n">
        <v>2018</v>
      </c>
      <c r="B244" t="n">
        <v>5</v>
      </c>
      <c r="C244" t="s">
        <v>920</v>
      </c>
      <c r="D244" t="s">
        <v>921</v>
      </c>
      <c r="E244" t="s">
        <v>922</v>
      </c>
      <c r="F244" t="s">
        <v>29</v>
      </c>
      <c r="G244" t="s">
        <v>202</v>
      </c>
    </row>
    <row r="245" spans="1:7">
      <c r="A245" t="n">
        <v>2018</v>
      </c>
      <c r="B245" t="n">
        <v>5</v>
      </c>
      <c r="C245" t="s">
        <v>923</v>
      </c>
      <c r="D245" t="s">
        <v>924</v>
      </c>
      <c r="E245" t="s">
        <v>925</v>
      </c>
      <c r="F245" t="s">
        <v>42</v>
      </c>
      <c r="G245" t="s">
        <v>202</v>
      </c>
    </row>
    <row r="246" spans="1:7">
      <c r="A246" t="n">
        <v>2018</v>
      </c>
      <c r="B246" t="n">
        <v>5</v>
      </c>
      <c r="C246" t="s">
        <v>926</v>
      </c>
      <c r="D246" t="s">
        <v>927</v>
      </c>
      <c r="E246" t="s">
        <v>928</v>
      </c>
      <c r="F246" t="s">
        <v>29</v>
      </c>
      <c r="G246" t="s">
        <v>202</v>
      </c>
    </row>
    <row r="247" spans="1:7">
      <c r="A247" t="n">
        <v>2018</v>
      </c>
      <c r="B247" t="n">
        <v>5</v>
      </c>
      <c r="C247" t="s">
        <v>929</v>
      </c>
      <c r="D247" t="s">
        <v>930</v>
      </c>
      <c r="E247" t="s">
        <v>931</v>
      </c>
      <c r="F247" t="s">
        <v>30</v>
      </c>
      <c r="G247" t="s">
        <v>202</v>
      </c>
    </row>
    <row r="248" spans="1:7">
      <c r="A248" t="n">
        <v>2018</v>
      </c>
      <c r="B248" t="n">
        <v>5</v>
      </c>
      <c r="C248" t="s">
        <v>932</v>
      </c>
      <c r="D248" t="s">
        <v>933</v>
      </c>
      <c r="E248" t="s">
        <v>934</v>
      </c>
      <c r="F248" t="s">
        <v>29</v>
      </c>
      <c r="G248" t="s">
        <v>202</v>
      </c>
    </row>
    <row r="249" spans="1:7">
      <c r="A249" t="n">
        <v>2018</v>
      </c>
      <c r="B249" t="n">
        <v>5</v>
      </c>
      <c r="C249" t="s">
        <v>935</v>
      </c>
      <c r="D249" t="s">
        <v>936</v>
      </c>
      <c r="E249" t="s">
        <v>937</v>
      </c>
      <c r="F249" t="s">
        <v>29</v>
      </c>
      <c r="G249" t="s">
        <v>202</v>
      </c>
    </row>
    <row r="250" spans="1:7">
      <c r="A250" t="n">
        <v>2018</v>
      </c>
      <c r="B250" t="n">
        <v>5</v>
      </c>
      <c r="C250" t="s">
        <v>938</v>
      </c>
      <c r="D250" t="s">
        <v>939</v>
      </c>
      <c r="E250" t="s">
        <v>940</v>
      </c>
      <c r="F250" t="s">
        <v>30</v>
      </c>
      <c r="G250" t="s">
        <v>202</v>
      </c>
    </row>
    <row r="251" spans="1:7">
      <c r="A251" t="n">
        <v>2018</v>
      </c>
      <c r="B251" t="n">
        <v>5</v>
      </c>
      <c r="C251" t="s">
        <v>941</v>
      </c>
      <c r="D251" t="s">
        <v>942</v>
      </c>
      <c r="E251" t="s">
        <v>943</v>
      </c>
      <c r="F251" t="s">
        <v>30</v>
      </c>
      <c r="G251" t="s">
        <v>202</v>
      </c>
    </row>
    <row r="252" spans="1:7">
      <c r="A252" t="n">
        <v>2018</v>
      </c>
      <c r="B252" t="n">
        <v>5</v>
      </c>
      <c r="C252" t="s">
        <v>944</v>
      </c>
      <c r="D252" t="s">
        <v>945</v>
      </c>
      <c r="E252" t="s">
        <v>946</v>
      </c>
      <c r="F252" t="s">
        <v>50</v>
      </c>
      <c r="G252" t="s">
        <v>202</v>
      </c>
    </row>
    <row r="253" spans="1:7">
      <c r="A253" t="n">
        <v>2018</v>
      </c>
      <c r="B253" t="n">
        <v>5</v>
      </c>
      <c r="C253" t="s">
        <v>947</v>
      </c>
      <c r="D253" t="s">
        <v>948</v>
      </c>
      <c r="E253" t="s">
        <v>949</v>
      </c>
      <c r="F253" t="s">
        <v>29</v>
      </c>
      <c r="G253" t="s">
        <v>202</v>
      </c>
    </row>
    <row r="254" spans="1:7">
      <c r="A254" t="n">
        <v>2018</v>
      </c>
      <c r="B254" t="n">
        <v>5</v>
      </c>
      <c r="C254" t="s">
        <v>950</v>
      </c>
      <c r="D254" t="s">
        <v>951</v>
      </c>
      <c r="E254" t="s">
        <v>952</v>
      </c>
      <c r="F254" t="s">
        <v>30</v>
      </c>
      <c r="G254" t="s">
        <v>202</v>
      </c>
    </row>
    <row r="255" spans="1:7">
      <c r="A255" t="n">
        <v>2018</v>
      </c>
      <c r="B255" t="n">
        <v>5</v>
      </c>
      <c r="C255" t="s">
        <v>953</v>
      </c>
      <c r="D255" t="s">
        <v>954</v>
      </c>
      <c r="E255" t="s">
        <v>955</v>
      </c>
      <c r="F255" t="s">
        <v>29</v>
      </c>
      <c r="G255" t="s">
        <v>202</v>
      </c>
    </row>
    <row r="256" spans="1:7">
      <c r="A256" t="n">
        <v>2018</v>
      </c>
      <c r="B256" t="n">
        <v>5</v>
      </c>
      <c r="C256" t="s">
        <v>956</v>
      </c>
      <c r="D256" t="s">
        <v>957</v>
      </c>
      <c r="E256" t="s">
        <v>958</v>
      </c>
      <c r="F256" t="s">
        <v>29</v>
      </c>
      <c r="G256" t="s">
        <v>202</v>
      </c>
    </row>
    <row r="257" spans="1:7">
      <c r="A257" t="n">
        <v>2018</v>
      </c>
      <c r="B257" t="n">
        <v>5</v>
      </c>
      <c r="C257" t="s">
        <v>959</v>
      </c>
      <c r="D257" t="s">
        <v>960</v>
      </c>
      <c r="E257" t="s">
        <v>961</v>
      </c>
      <c r="F257" t="s">
        <v>30</v>
      </c>
      <c r="G257" t="s">
        <v>202</v>
      </c>
    </row>
    <row r="258" spans="1:7">
      <c r="A258" t="n">
        <v>2018</v>
      </c>
      <c r="B258" t="n">
        <v>5</v>
      </c>
      <c r="C258" t="s">
        <v>962</v>
      </c>
      <c r="D258" t="s">
        <v>963</v>
      </c>
      <c r="E258" t="s">
        <v>964</v>
      </c>
      <c r="F258" t="s">
        <v>29</v>
      </c>
      <c r="G258" t="s">
        <v>202</v>
      </c>
    </row>
    <row r="259" spans="1:7">
      <c r="A259" t="n">
        <v>2018</v>
      </c>
      <c r="B259" t="n">
        <v>5</v>
      </c>
      <c r="C259" t="s">
        <v>965</v>
      </c>
      <c r="D259" t="s">
        <v>966</v>
      </c>
      <c r="E259" t="s">
        <v>967</v>
      </c>
      <c r="F259" t="s">
        <v>34</v>
      </c>
      <c r="G259" t="s">
        <v>202</v>
      </c>
    </row>
    <row r="260" spans="1:7">
      <c r="A260" t="n">
        <v>2018</v>
      </c>
      <c r="B260" t="n">
        <v>5</v>
      </c>
      <c r="C260" t="s">
        <v>968</v>
      </c>
      <c r="D260" t="s">
        <v>969</v>
      </c>
      <c r="E260" t="s">
        <v>970</v>
      </c>
      <c r="F260" t="s">
        <v>29</v>
      </c>
      <c r="G260" t="s">
        <v>202</v>
      </c>
    </row>
    <row r="261" spans="1:7">
      <c r="A261" t="n">
        <v>2018</v>
      </c>
      <c r="B261" t="n">
        <v>5</v>
      </c>
      <c r="C261" t="s">
        <v>971</v>
      </c>
      <c r="D261" t="s">
        <v>972</v>
      </c>
      <c r="E261" t="s">
        <v>973</v>
      </c>
      <c r="F261" t="s">
        <v>34</v>
      </c>
      <c r="G261" t="s">
        <v>202</v>
      </c>
    </row>
    <row r="262" spans="1:7">
      <c r="A262" t="n">
        <v>2018</v>
      </c>
      <c r="B262" t="n">
        <v>5</v>
      </c>
      <c r="C262" t="s">
        <v>974</v>
      </c>
      <c r="D262" t="s">
        <v>975</v>
      </c>
      <c r="E262" t="s">
        <v>976</v>
      </c>
      <c r="F262" t="s">
        <v>36</v>
      </c>
      <c r="G262" t="s">
        <v>202</v>
      </c>
    </row>
    <row r="263" spans="1:7">
      <c r="A263" t="n">
        <v>2018</v>
      </c>
      <c r="B263" t="n">
        <v>5</v>
      </c>
      <c r="C263" t="s">
        <v>977</v>
      </c>
      <c r="D263" t="s">
        <v>978</v>
      </c>
      <c r="E263" t="s">
        <v>979</v>
      </c>
      <c r="F263" t="s">
        <v>980</v>
      </c>
      <c r="G263" t="s">
        <v>202</v>
      </c>
    </row>
    <row r="264" spans="1:7">
      <c r="A264" t="n">
        <v>2018</v>
      </c>
      <c r="B264" t="n">
        <v>5</v>
      </c>
      <c r="C264" t="s">
        <v>981</v>
      </c>
      <c r="D264" t="s">
        <v>982</v>
      </c>
      <c r="E264" t="s">
        <v>983</v>
      </c>
      <c r="F264" t="s">
        <v>44</v>
      </c>
      <c r="G264" t="s">
        <v>202</v>
      </c>
    </row>
    <row r="265" spans="1:7">
      <c r="A265" t="n">
        <v>2018</v>
      </c>
      <c r="B265" t="n">
        <v>5</v>
      </c>
      <c r="C265" t="s">
        <v>984</v>
      </c>
      <c r="D265" t="s">
        <v>985</v>
      </c>
      <c r="E265" t="s">
        <v>986</v>
      </c>
      <c r="F265" t="s">
        <v>44</v>
      </c>
      <c r="G265" t="s">
        <v>202</v>
      </c>
    </row>
    <row r="266" spans="1:7">
      <c r="A266" t="n">
        <v>2018</v>
      </c>
      <c r="B266" t="n">
        <v>5</v>
      </c>
      <c r="C266" t="s">
        <v>987</v>
      </c>
      <c r="D266" t="s">
        <v>988</v>
      </c>
      <c r="E266" t="s">
        <v>989</v>
      </c>
      <c r="F266" t="s">
        <v>49</v>
      </c>
      <c r="G266" t="s">
        <v>202</v>
      </c>
    </row>
    <row r="267" spans="1:7">
      <c r="A267" t="n">
        <v>2018</v>
      </c>
      <c r="B267" t="n">
        <v>5</v>
      </c>
      <c r="C267" t="s">
        <v>990</v>
      </c>
      <c r="D267" t="s">
        <v>991</v>
      </c>
      <c r="E267" t="s">
        <v>992</v>
      </c>
      <c r="F267" t="s">
        <v>44</v>
      </c>
      <c r="G267" t="s">
        <v>202</v>
      </c>
    </row>
    <row r="268" spans="1:7">
      <c r="A268" t="n">
        <v>2018</v>
      </c>
      <c r="B268" t="n">
        <v>5</v>
      </c>
      <c r="C268" t="s">
        <v>993</v>
      </c>
      <c r="D268" t="s">
        <v>994</v>
      </c>
      <c r="E268" t="s">
        <v>995</v>
      </c>
      <c r="F268" t="s">
        <v>30</v>
      </c>
      <c r="G268" t="s">
        <v>202</v>
      </c>
    </row>
    <row r="269" spans="1:7">
      <c r="A269" t="n">
        <v>2018</v>
      </c>
      <c r="B269" t="n">
        <v>4</v>
      </c>
      <c r="C269" t="s">
        <v>996</v>
      </c>
      <c r="D269" t="s">
        <v>997</v>
      </c>
      <c r="E269" t="s">
        <v>998</v>
      </c>
      <c r="F269" t="s">
        <v>29</v>
      </c>
      <c r="G269" t="s">
        <v>202</v>
      </c>
    </row>
    <row r="270" spans="1:7">
      <c r="A270" t="n">
        <v>2018</v>
      </c>
      <c r="B270" t="n">
        <v>4</v>
      </c>
      <c r="C270" t="s">
        <v>999</v>
      </c>
      <c r="D270" t="s">
        <v>1000</v>
      </c>
      <c r="E270" t="s">
        <v>1001</v>
      </c>
      <c r="F270" t="s">
        <v>29</v>
      </c>
      <c r="G270" t="s">
        <v>202</v>
      </c>
    </row>
    <row r="271" spans="1:7">
      <c r="A271" t="n">
        <v>2018</v>
      </c>
      <c r="B271" t="n">
        <v>4</v>
      </c>
      <c r="C271" t="s">
        <v>1002</v>
      </c>
      <c r="D271" t="s">
        <v>1003</v>
      </c>
      <c r="E271" t="s">
        <v>1004</v>
      </c>
      <c r="F271" t="s">
        <v>44</v>
      </c>
      <c r="G271" t="s">
        <v>202</v>
      </c>
    </row>
    <row r="272" spans="1:7">
      <c r="A272" t="n">
        <v>2018</v>
      </c>
      <c r="B272" t="n">
        <v>4</v>
      </c>
      <c r="C272" t="s">
        <v>1005</v>
      </c>
      <c r="D272" t="s">
        <v>1006</v>
      </c>
      <c r="E272" t="s">
        <v>1007</v>
      </c>
      <c r="F272" t="s">
        <v>51</v>
      </c>
      <c r="G272" t="s">
        <v>202</v>
      </c>
    </row>
    <row r="273" spans="1:7">
      <c r="A273" t="n">
        <v>2018</v>
      </c>
      <c r="B273" t="n">
        <v>4</v>
      </c>
      <c r="C273" t="s">
        <v>1008</v>
      </c>
      <c r="D273" t="s">
        <v>1009</v>
      </c>
      <c r="E273" t="s">
        <v>1010</v>
      </c>
      <c r="F273" t="s">
        <v>29</v>
      </c>
      <c r="G273" t="s">
        <v>202</v>
      </c>
    </row>
    <row r="274" spans="1:7">
      <c r="A274" t="n">
        <v>2018</v>
      </c>
      <c r="B274" t="n">
        <v>4</v>
      </c>
      <c r="C274" t="s">
        <v>1011</v>
      </c>
      <c r="D274" t="s">
        <v>1012</v>
      </c>
      <c r="E274" t="s">
        <v>1013</v>
      </c>
      <c r="F274" t="s">
        <v>30</v>
      </c>
      <c r="G274" t="s">
        <v>202</v>
      </c>
    </row>
    <row r="275" spans="1:7">
      <c r="A275" t="n">
        <v>2018</v>
      </c>
      <c r="B275" t="n">
        <v>4</v>
      </c>
      <c r="C275" t="s">
        <v>1014</v>
      </c>
      <c r="D275" t="s">
        <v>1015</v>
      </c>
      <c r="E275" t="s">
        <v>1016</v>
      </c>
      <c r="F275" t="s">
        <v>52</v>
      </c>
      <c r="G275" t="s">
        <v>202</v>
      </c>
    </row>
    <row r="276" spans="1:7">
      <c r="A276" t="n">
        <v>2018</v>
      </c>
      <c r="B276" t="n">
        <v>4</v>
      </c>
      <c r="C276" t="s">
        <v>1017</v>
      </c>
      <c r="D276" t="s">
        <v>1018</v>
      </c>
      <c r="E276" t="s">
        <v>1019</v>
      </c>
      <c r="F276" t="s">
        <v>29</v>
      </c>
      <c r="G276" t="s">
        <v>202</v>
      </c>
    </row>
    <row r="277" spans="1:7">
      <c r="A277" t="n">
        <v>2018</v>
      </c>
      <c r="B277" t="n">
        <v>4</v>
      </c>
      <c r="C277" t="s">
        <v>1020</v>
      </c>
      <c r="D277" t="s">
        <v>1021</v>
      </c>
      <c r="E277" t="s">
        <v>1022</v>
      </c>
      <c r="F277" t="s">
        <v>29</v>
      </c>
      <c r="G277" t="s">
        <v>202</v>
      </c>
    </row>
    <row r="278" spans="1:7">
      <c r="A278" t="n">
        <v>2018</v>
      </c>
      <c r="B278" t="n">
        <v>4</v>
      </c>
      <c r="C278" t="s">
        <v>1023</v>
      </c>
      <c r="D278" t="s">
        <v>1024</v>
      </c>
      <c r="E278" t="s">
        <v>1025</v>
      </c>
      <c r="F278" t="s">
        <v>44</v>
      </c>
      <c r="G278" t="s">
        <v>202</v>
      </c>
    </row>
    <row r="279" spans="1:7">
      <c r="A279" t="n">
        <v>2018</v>
      </c>
      <c r="B279" t="n">
        <v>3</v>
      </c>
      <c r="C279" t="s">
        <v>1026</v>
      </c>
      <c r="D279" t="s">
        <v>1027</v>
      </c>
      <c r="E279" t="s">
        <v>1028</v>
      </c>
      <c r="F279" t="s">
        <v>30</v>
      </c>
      <c r="G279" t="s">
        <v>202</v>
      </c>
    </row>
  </sheetData>
  <conditionalFormatting sqref="C1:C1048576">
    <cfRule dxfId="0" priority="144" type="duplicateValues"/>
  </conditionalFormatting>
  <conditionalFormatting sqref="D1">
    <cfRule dxfId="0" priority="147" type="duplicateValues"/>
  </conditionalFormatting>
  <conditionalFormatting sqref="D2:D1048576">
    <cfRule dxfId="0" priority="148" type="duplicateValues"/>
  </conditionalFormatting>
  <conditionalFormatting sqref="E1:E1048576">
    <cfRule dxfId="0" priority="150" type="duplicateValues"/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654"/>
  <sheetViews>
    <sheetView workbookViewId="0" zoomScale="85" zoomScaleNormal="85">
      <selection activeCell="A2" sqref="A2:XFD654"/>
    </sheetView>
  </sheetViews>
  <sheetFormatPr baseColWidth="8" defaultColWidth="9" defaultRowHeight="16.5" outlineLevelCol="0"/>
  <cols>
    <col customWidth="1" max="2" min="1" style="62" width="9"/>
    <col customWidth="1" max="3" min="3" style="35" width="16.875"/>
    <col customWidth="1" max="4" min="4" style="154" width="16.875"/>
    <col customWidth="1" max="5" min="5" style="154" width="11.625"/>
    <col customWidth="1" max="6" min="6" style="154" width="14.875"/>
    <col customWidth="1" max="7" min="7" style="154" width="15.5"/>
    <col customWidth="1" max="8" min="8" style="154" width="28.875"/>
    <col customWidth="1" max="9" min="9" style="154" width="12.125"/>
    <col customWidth="1" max="14" min="10" style="222" width="9"/>
    <col customWidth="1" max="16384" min="15" style="222" width="9"/>
  </cols>
  <sheetData>
    <row customFormat="1" r="1" s="154" spans="1:9">
      <c r="A1" s="61" t="s">
        <v>121</v>
      </c>
      <c r="B1" s="61" t="s">
        <v>122</v>
      </c>
      <c r="C1" s="36" t="s">
        <v>126</v>
      </c>
      <c r="D1" s="36" t="s">
        <v>1029</v>
      </c>
      <c r="E1" s="37" t="s">
        <v>1030</v>
      </c>
      <c r="F1" s="37" t="s">
        <v>1031</v>
      </c>
      <c r="G1" s="37" t="s">
        <v>1032</v>
      </c>
      <c r="H1" s="37" t="s">
        <v>1033</v>
      </c>
      <c r="I1" s="37" t="s">
        <v>1034</v>
      </c>
    </row>
    <row r="2" spans="1:9">
      <c r="A2" t="n">
        <v>2018</v>
      </c>
      <c r="B2" t="n">
        <v>9</v>
      </c>
      <c r="C2" t="s">
        <v>1035</v>
      </c>
      <c r="D2" t="s">
        <v>1036</v>
      </c>
      <c r="E2" t="s">
        <v>9</v>
      </c>
      <c r="F2" t="s">
        <v>1037</v>
      </c>
      <c r="G2" t="s">
        <v>1038</v>
      </c>
      <c r="H2" t="s">
        <v>1039</v>
      </c>
      <c r="I2" t="s">
        <v>1040</v>
      </c>
    </row>
    <row r="3" spans="1:9">
      <c r="A3" t="n">
        <v>2018</v>
      </c>
      <c r="B3" t="n">
        <v>9</v>
      </c>
      <c r="C3" t="s">
        <v>1041</v>
      </c>
      <c r="D3" t="s">
        <v>1042</v>
      </c>
      <c r="E3" t="s">
        <v>9</v>
      </c>
      <c r="F3" t="s">
        <v>1037</v>
      </c>
      <c r="G3" t="s">
        <v>1043</v>
      </c>
      <c r="H3" t="s">
        <v>1044</v>
      </c>
      <c r="I3" t="s">
        <v>1040</v>
      </c>
    </row>
    <row r="4" spans="1:9">
      <c r="A4" t="n">
        <v>2018</v>
      </c>
      <c r="B4" t="n">
        <v>9</v>
      </c>
      <c r="C4" t="s">
        <v>1041</v>
      </c>
      <c r="D4" t="s">
        <v>1045</v>
      </c>
      <c r="E4" t="s">
        <v>9</v>
      </c>
      <c r="F4" t="s">
        <v>1037</v>
      </c>
      <c r="G4" t="s">
        <v>1046</v>
      </c>
      <c r="H4" t="s">
        <v>1047</v>
      </c>
      <c r="I4" t="s">
        <v>1040</v>
      </c>
    </row>
    <row r="5" spans="1:9">
      <c r="A5" t="n">
        <v>2018</v>
      </c>
      <c r="B5" t="n">
        <v>9</v>
      </c>
      <c r="C5" t="s">
        <v>1048</v>
      </c>
      <c r="D5" t="s">
        <v>1049</v>
      </c>
      <c r="E5" t="s">
        <v>9</v>
      </c>
      <c r="F5" t="s"/>
      <c r="G5" t="s">
        <v>1050</v>
      </c>
      <c r="H5" t="s">
        <v>1051</v>
      </c>
      <c r="I5" t="s">
        <v>1040</v>
      </c>
    </row>
    <row r="6" spans="1:9">
      <c r="A6" t="n">
        <v>2018</v>
      </c>
      <c r="B6" t="n">
        <v>9</v>
      </c>
      <c r="C6" t="s">
        <v>1048</v>
      </c>
      <c r="D6" t="s">
        <v>1052</v>
      </c>
      <c r="E6" t="s">
        <v>147</v>
      </c>
      <c r="F6" t="s"/>
      <c r="G6" t="s">
        <v>1053</v>
      </c>
      <c r="H6" t="s">
        <v>201</v>
      </c>
      <c r="I6" t="s">
        <v>1054</v>
      </c>
    </row>
    <row r="7" spans="1:9">
      <c r="A7" t="n">
        <v>2018</v>
      </c>
      <c r="B7" t="n">
        <v>9</v>
      </c>
      <c r="C7" t="s">
        <v>1048</v>
      </c>
      <c r="D7" t="s">
        <v>1055</v>
      </c>
      <c r="E7" t="s">
        <v>149</v>
      </c>
      <c r="F7" t="s">
        <v>1056</v>
      </c>
      <c r="G7" t="s">
        <v>1057</v>
      </c>
      <c r="H7" t="s">
        <v>201</v>
      </c>
      <c r="I7" t="s">
        <v>1054</v>
      </c>
    </row>
    <row r="8" spans="1:9">
      <c r="A8" t="n">
        <v>2018</v>
      </c>
      <c r="B8" t="n">
        <v>9</v>
      </c>
      <c r="C8" t="s">
        <v>1058</v>
      </c>
      <c r="D8" t="s">
        <v>1059</v>
      </c>
      <c r="E8" t="s">
        <v>9</v>
      </c>
      <c r="F8" t="s">
        <v>1037</v>
      </c>
      <c r="G8" t="s">
        <v>1060</v>
      </c>
      <c r="H8" t="s">
        <v>1061</v>
      </c>
      <c r="I8" t="s">
        <v>1040</v>
      </c>
    </row>
    <row r="9" spans="1:9">
      <c r="A9" t="n">
        <v>2018</v>
      </c>
      <c r="B9" t="n">
        <v>9</v>
      </c>
      <c r="C9" t="s">
        <v>1058</v>
      </c>
      <c r="D9" t="s">
        <v>1062</v>
      </c>
      <c r="E9" t="s">
        <v>9</v>
      </c>
      <c r="F9" t="s">
        <v>1037</v>
      </c>
      <c r="G9" t="s">
        <v>1063</v>
      </c>
      <c r="H9" t="s">
        <v>1064</v>
      </c>
      <c r="I9" t="s">
        <v>1040</v>
      </c>
    </row>
    <row r="10" spans="1:9">
      <c r="A10" t="n">
        <v>2018</v>
      </c>
      <c r="B10" t="n">
        <v>9</v>
      </c>
      <c r="C10" t="s">
        <v>1058</v>
      </c>
      <c r="D10" t="s">
        <v>1065</v>
      </c>
      <c r="E10" t="s">
        <v>149</v>
      </c>
      <c r="F10" t="s">
        <v>1066</v>
      </c>
      <c r="G10" t="s">
        <v>1067</v>
      </c>
      <c r="H10" t="s">
        <v>201</v>
      </c>
      <c r="I10" t="s">
        <v>1054</v>
      </c>
    </row>
    <row r="11" spans="1:9">
      <c r="A11" t="n">
        <v>2018</v>
      </c>
      <c r="B11" t="n">
        <v>9</v>
      </c>
      <c r="C11" t="s">
        <v>1068</v>
      </c>
      <c r="D11" t="s">
        <v>1069</v>
      </c>
      <c r="E11" t="s">
        <v>9</v>
      </c>
      <c r="F11" t="s">
        <v>1037</v>
      </c>
      <c r="G11" t="s">
        <v>1070</v>
      </c>
      <c r="H11" t="s">
        <v>1071</v>
      </c>
      <c r="I11" t="s">
        <v>1040</v>
      </c>
    </row>
    <row r="12" spans="1:9">
      <c r="A12" t="n">
        <v>2018</v>
      </c>
      <c r="B12" t="n">
        <v>9</v>
      </c>
      <c r="C12" t="s">
        <v>1068</v>
      </c>
      <c r="D12" t="s">
        <v>1072</v>
      </c>
      <c r="E12" t="s">
        <v>147</v>
      </c>
      <c r="F12" t="s">
        <v>1056</v>
      </c>
      <c r="G12" t="s">
        <v>1070</v>
      </c>
      <c r="H12" t="s">
        <v>201</v>
      </c>
      <c r="I12" t="s">
        <v>1040</v>
      </c>
    </row>
    <row r="13" spans="1:9">
      <c r="A13" t="n">
        <v>2018</v>
      </c>
      <c r="B13" t="n">
        <v>9</v>
      </c>
      <c r="C13" t="s">
        <v>1068</v>
      </c>
      <c r="D13" t="s">
        <v>1073</v>
      </c>
      <c r="E13" t="s">
        <v>9</v>
      </c>
      <c r="F13" t="s">
        <v>1037</v>
      </c>
      <c r="G13" t="s">
        <v>1074</v>
      </c>
      <c r="H13" t="s">
        <v>1075</v>
      </c>
      <c r="I13" t="s">
        <v>1040</v>
      </c>
    </row>
    <row r="14" spans="1:9">
      <c r="A14" t="n">
        <v>2018</v>
      </c>
      <c r="B14" t="n">
        <v>9</v>
      </c>
      <c r="C14" t="s">
        <v>1068</v>
      </c>
      <c r="D14" t="s">
        <v>1076</v>
      </c>
      <c r="E14" t="s">
        <v>149</v>
      </c>
      <c r="F14" t="s">
        <v>1056</v>
      </c>
      <c r="G14" t="s">
        <v>1077</v>
      </c>
      <c r="H14" t="s">
        <v>201</v>
      </c>
      <c r="I14" t="s">
        <v>1040</v>
      </c>
    </row>
    <row r="15" spans="1:9">
      <c r="A15" t="n">
        <v>2018</v>
      </c>
      <c r="B15" t="n">
        <v>9</v>
      </c>
      <c r="C15" t="s">
        <v>1068</v>
      </c>
      <c r="D15" t="s">
        <v>1078</v>
      </c>
      <c r="E15" t="s">
        <v>153</v>
      </c>
      <c r="F15" t="s"/>
      <c r="G15" t="s">
        <v>1079</v>
      </c>
      <c r="H15" t="s">
        <v>201</v>
      </c>
      <c r="I15" t="s">
        <v>1040</v>
      </c>
    </row>
    <row r="16" spans="1:9">
      <c r="A16" t="n">
        <v>2018</v>
      </c>
      <c r="B16" t="n">
        <v>9</v>
      </c>
      <c r="C16" t="s">
        <v>1068</v>
      </c>
      <c r="D16" t="s">
        <v>1080</v>
      </c>
      <c r="E16" t="s">
        <v>147</v>
      </c>
      <c r="F16" t="s">
        <v>1056</v>
      </c>
      <c r="G16" t="s">
        <v>1081</v>
      </c>
      <c r="H16" t="s">
        <v>201</v>
      </c>
      <c r="I16" t="s">
        <v>1054</v>
      </c>
    </row>
    <row r="17" spans="1:9">
      <c r="A17" t="n">
        <v>2018</v>
      </c>
      <c r="B17" t="n">
        <v>9</v>
      </c>
      <c r="C17" t="s">
        <v>1068</v>
      </c>
      <c r="D17" t="s">
        <v>1082</v>
      </c>
      <c r="E17" t="s">
        <v>149</v>
      </c>
      <c r="F17" t="s">
        <v>1056</v>
      </c>
      <c r="G17" t="s">
        <v>1081</v>
      </c>
      <c r="H17" t="s">
        <v>201</v>
      </c>
      <c r="I17" t="s">
        <v>1083</v>
      </c>
    </row>
    <row r="18" spans="1:9">
      <c r="A18" t="n">
        <v>2018</v>
      </c>
      <c r="B18" t="n">
        <v>9</v>
      </c>
      <c r="C18" t="s">
        <v>1068</v>
      </c>
      <c r="D18" t="s">
        <v>1084</v>
      </c>
      <c r="E18" t="s">
        <v>149</v>
      </c>
      <c r="F18" t="s">
        <v>1056</v>
      </c>
      <c r="G18" t="s">
        <v>1085</v>
      </c>
      <c r="H18" t="s">
        <v>201</v>
      </c>
      <c r="I18" t="s">
        <v>1040</v>
      </c>
    </row>
    <row r="19" spans="1:9">
      <c r="A19" t="n">
        <v>2018</v>
      </c>
      <c r="B19" t="n">
        <v>9</v>
      </c>
      <c r="C19" t="s">
        <v>1086</v>
      </c>
      <c r="D19" t="s">
        <v>1087</v>
      </c>
      <c r="E19" t="s">
        <v>149</v>
      </c>
      <c r="F19" t="s">
        <v>1056</v>
      </c>
      <c r="G19" t="s">
        <v>1088</v>
      </c>
      <c r="H19" t="s">
        <v>201</v>
      </c>
      <c r="I19" t="s">
        <v>1040</v>
      </c>
    </row>
    <row r="20" spans="1:9">
      <c r="A20" t="n">
        <v>2018</v>
      </c>
      <c r="B20" t="n">
        <v>9</v>
      </c>
      <c r="C20" t="s">
        <v>1089</v>
      </c>
      <c r="D20" t="s">
        <v>1090</v>
      </c>
      <c r="E20" t="s">
        <v>147</v>
      </c>
      <c r="F20" t="s">
        <v>1056</v>
      </c>
      <c r="G20" t="s">
        <v>1091</v>
      </c>
      <c r="H20" t="s">
        <v>201</v>
      </c>
      <c r="I20" t="s">
        <v>1040</v>
      </c>
    </row>
    <row r="21" spans="1:9">
      <c r="A21" t="n">
        <v>2018</v>
      </c>
      <c r="B21" t="n">
        <v>9</v>
      </c>
      <c r="C21" t="s">
        <v>1089</v>
      </c>
      <c r="D21" t="s">
        <v>1092</v>
      </c>
      <c r="E21" t="s">
        <v>149</v>
      </c>
      <c r="F21" t="s">
        <v>1056</v>
      </c>
      <c r="G21" t="s">
        <v>1093</v>
      </c>
      <c r="H21" t="s">
        <v>201</v>
      </c>
      <c r="I21" t="s">
        <v>1040</v>
      </c>
    </row>
    <row r="22" spans="1:9">
      <c r="A22" t="n">
        <v>2018</v>
      </c>
      <c r="B22" t="n">
        <v>9</v>
      </c>
      <c r="C22" t="s">
        <v>1089</v>
      </c>
      <c r="D22" t="s">
        <v>1094</v>
      </c>
      <c r="E22" t="s">
        <v>149</v>
      </c>
      <c r="F22" t="s">
        <v>1095</v>
      </c>
      <c r="G22" t="s">
        <v>1093</v>
      </c>
      <c r="H22" t="s">
        <v>201</v>
      </c>
      <c r="I22" t="s">
        <v>1054</v>
      </c>
    </row>
    <row r="23" spans="1:9">
      <c r="A23" t="n">
        <v>2018</v>
      </c>
      <c r="B23" t="n">
        <v>9</v>
      </c>
      <c r="C23" t="s">
        <v>1089</v>
      </c>
      <c r="D23" t="s">
        <v>1096</v>
      </c>
      <c r="E23" t="s">
        <v>149</v>
      </c>
      <c r="F23" t="s">
        <v>1097</v>
      </c>
      <c r="G23" t="s">
        <v>1093</v>
      </c>
      <c r="H23" t="s">
        <v>201</v>
      </c>
      <c r="I23" t="s">
        <v>1040</v>
      </c>
    </row>
    <row r="24" spans="1:9">
      <c r="A24" t="n">
        <v>2018</v>
      </c>
      <c r="B24" t="n">
        <v>9</v>
      </c>
      <c r="C24" t="s">
        <v>1089</v>
      </c>
      <c r="D24" t="s">
        <v>1098</v>
      </c>
      <c r="E24" t="s">
        <v>153</v>
      </c>
      <c r="F24" t="s">
        <v>1097</v>
      </c>
      <c r="G24" t="s">
        <v>1099</v>
      </c>
      <c r="H24" t="s">
        <v>1100</v>
      </c>
      <c r="I24" t="s">
        <v>1040</v>
      </c>
    </row>
    <row r="25" spans="1:9">
      <c r="A25" t="n">
        <v>2018</v>
      </c>
      <c r="B25" t="n">
        <v>9</v>
      </c>
      <c r="C25" t="s">
        <v>1089</v>
      </c>
      <c r="D25" t="s">
        <v>1101</v>
      </c>
      <c r="E25" t="s">
        <v>149</v>
      </c>
      <c r="F25" t="s">
        <v>1097</v>
      </c>
      <c r="G25" t="s">
        <v>1102</v>
      </c>
      <c r="H25" t="s">
        <v>201</v>
      </c>
      <c r="I25" t="s">
        <v>1040</v>
      </c>
    </row>
    <row r="26" spans="1:9">
      <c r="A26" t="n">
        <v>2018</v>
      </c>
      <c r="B26" t="n">
        <v>9</v>
      </c>
      <c r="C26" t="s">
        <v>1089</v>
      </c>
      <c r="D26" t="s">
        <v>1103</v>
      </c>
      <c r="E26" t="s">
        <v>149</v>
      </c>
      <c r="F26" t="s">
        <v>1056</v>
      </c>
      <c r="G26" t="s">
        <v>1104</v>
      </c>
      <c r="H26" t="s">
        <v>201</v>
      </c>
      <c r="I26" t="s">
        <v>1040</v>
      </c>
    </row>
    <row r="27" spans="1:9">
      <c r="A27" t="n">
        <v>2018</v>
      </c>
      <c r="B27" t="n">
        <v>9</v>
      </c>
      <c r="C27" t="s">
        <v>1089</v>
      </c>
      <c r="D27" t="s">
        <v>1105</v>
      </c>
      <c r="E27" t="s">
        <v>149</v>
      </c>
      <c r="F27" t="s">
        <v>1056</v>
      </c>
      <c r="G27" t="s">
        <v>1106</v>
      </c>
      <c r="H27" t="s">
        <v>201</v>
      </c>
      <c r="I27" t="s">
        <v>1040</v>
      </c>
    </row>
    <row r="28" spans="1:9">
      <c r="A28" t="n">
        <v>2018</v>
      </c>
      <c r="B28" t="n">
        <v>9</v>
      </c>
      <c r="C28" t="s">
        <v>1107</v>
      </c>
      <c r="D28" t="s">
        <v>1108</v>
      </c>
      <c r="E28" t="s">
        <v>149</v>
      </c>
      <c r="F28" t="s">
        <v>1095</v>
      </c>
      <c r="G28" t="s">
        <v>1109</v>
      </c>
      <c r="H28" t="s">
        <v>201</v>
      </c>
      <c r="I28" t="s">
        <v>1040</v>
      </c>
    </row>
    <row r="29" spans="1:9">
      <c r="A29" t="n">
        <v>2018</v>
      </c>
      <c r="B29" t="n">
        <v>9</v>
      </c>
      <c r="C29" t="s">
        <v>1107</v>
      </c>
      <c r="D29" t="s">
        <v>1110</v>
      </c>
      <c r="E29" t="s">
        <v>149</v>
      </c>
      <c r="F29" t="s">
        <v>1095</v>
      </c>
      <c r="G29" t="s">
        <v>1109</v>
      </c>
      <c r="H29" t="s">
        <v>201</v>
      </c>
      <c r="I29" t="s">
        <v>1054</v>
      </c>
    </row>
    <row r="30" spans="1:9">
      <c r="A30" t="n">
        <v>2018</v>
      </c>
      <c r="B30" t="n">
        <v>9</v>
      </c>
      <c r="C30" t="s">
        <v>1107</v>
      </c>
      <c r="D30" t="s">
        <v>1111</v>
      </c>
      <c r="E30" t="s">
        <v>149</v>
      </c>
      <c r="F30" t="s">
        <v>1056</v>
      </c>
      <c r="G30" t="s">
        <v>1112</v>
      </c>
      <c r="H30" t="s">
        <v>201</v>
      </c>
      <c r="I30" t="s">
        <v>1040</v>
      </c>
    </row>
    <row r="31" spans="1:9">
      <c r="A31" t="n">
        <v>2018</v>
      </c>
      <c r="B31" t="n">
        <v>9</v>
      </c>
      <c r="C31" t="s">
        <v>1107</v>
      </c>
      <c r="D31" t="s">
        <v>1113</v>
      </c>
      <c r="E31" t="s">
        <v>9</v>
      </c>
      <c r="F31" t="s">
        <v>1037</v>
      </c>
      <c r="G31" t="s">
        <v>1109</v>
      </c>
      <c r="H31" t="s">
        <v>1114</v>
      </c>
      <c r="I31" t="s">
        <v>1040</v>
      </c>
    </row>
    <row r="32" spans="1:9">
      <c r="A32" t="n">
        <v>2018</v>
      </c>
      <c r="B32" t="n">
        <v>9</v>
      </c>
      <c r="C32" t="s">
        <v>1107</v>
      </c>
      <c r="D32" t="s">
        <v>1115</v>
      </c>
      <c r="E32" t="s">
        <v>9</v>
      </c>
      <c r="F32" t="s">
        <v>1037</v>
      </c>
      <c r="G32" t="s">
        <v>1116</v>
      </c>
      <c r="H32" t="s">
        <v>1117</v>
      </c>
      <c r="I32" t="s">
        <v>1040</v>
      </c>
    </row>
    <row r="33" spans="1:9">
      <c r="A33" t="n">
        <v>2018</v>
      </c>
      <c r="B33" t="n">
        <v>9</v>
      </c>
      <c r="C33" t="s">
        <v>1107</v>
      </c>
      <c r="D33" t="s">
        <v>1118</v>
      </c>
      <c r="E33" t="s">
        <v>149</v>
      </c>
      <c r="F33" t="s">
        <v>1119</v>
      </c>
      <c r="G33" t="s">
        <v>1120</v>
      </c>
      <c r="H33" t="s">
        <v>201</v>
      </c>
      <c r="I33" t="s">
        <v>1083</v>
      </c>
    </row>
    <row r="34" spans="1:9">
      <c r="A34" t="n">
        <v>2018</v>
      </c>
      <c r="B34" t="n">
        <v>9</v>
      </c>
      <c r="C34" t="s">
        <v>1107</v>
      </c>
      <c r="D34" t="s">
        <v>1121</v>
      </c>
      <c r="E34" t="s">
        <v>9</v>
      </c>
      <c r="F34" t="s">
        <v>1037</v>
      </c>
      <c r="G34" t="s">
        <v>1122</v>
      </c>
      <c r="H34" t="s">
        <v>1123</v>
      </c>
      <c r="I34" t="s">
        <v>1040</v>
      </c>
    </row>
    <row r="35" spans="1:9">
      <c r="A35" t="n">
        <v>2018</v>
      </c>
      <c r="B35" t="n">
        <v>8</v>
      </c>
      <c r="C35" t="s">
        <v>1124</v>
      </c>
      <c r="D35" t="s">
        <v>1125</v>
      </c>
      <c r="E35" t="s">
        <v>9</v>
      </c>
      <c r="F35" t="s">
        <v>1097</v>
      </c>
      <c r="G35" t="s">
        <v>1126</v>
      </c>
      <c r="H35" t="s">
        <v>1127</v>
      </c>
      <c r="I35" t="s">
        <v>1040</v>
      </c>
    </row>
    <row r="36" spans="1:9">
      <c r="A36" t="n">
        <v>2018</v>
      </c>
      <c r="B36" t="n">
        <v>9</v>
      </c>
      <c r="C36" t="s">
        <v>1128</v>
      </c>
      <c r="D36" t="s">
        <v>1129</v>
      </c>
      <c r="E36" t="s">
        <v>149</v>
      </c>
      <c r="F36" t="s">
        <v>1056</v>
      </c>
      <c r="G36" t="s">
        <v>1130</v>
      </c>
      <c r="H36" t="s">
        <v>201</v>
      </c>
      <c r="I36" t="s">
        <v>1040</v>
      </c>
    </row>
    <row r="37" spans="1:9">
      <c r="A37" t="n">
        <v>2018</v>
      </c>
      <c r="B37" t="n">
        <v>9</v>
      </c>
      <c r="C37" t="s">
        <v>1131</v>
      </c>
      <c r="D37" t="s">
        <v>1132</v>
      </c>
      <c r="E37" t="s">
        <v>147</v>
      </c>
      <c r="F37" t="s">
        <v>1056</v>
      </c>
      <c r="G37" t="s">
        <v>1133</v>
      </c>
      <c r="H37" t="s">
        <v>201</v>
      </c>
      <c r="I37" t="s">
        <v>1040</v>
      </c>
    </row>
    <row r="38" spans="1:9">
      <c r="A38" t="n">
        <v>2018</v>
      </c>
      <c r="B38" t="n">
        <v>9</v>
      </c>
      <c r="C38" t="s">
        <v>1131</v>
      </c>
      <c r="D38" t="s">
        <v>1134</v>
      </c>
      <c r="E38" t="s">
        <v>149</v>
      </c>
      <c r="F38" t="s">
        <v>1056</v>
      </c>
      <c r="G38" t="s">
        <v>1135</v>
      </c>
      <c r="H38" t="s">
        <v>201</v>
      </c>
      <c r="I38" t="s">
        <v>1040</v>
      </c>
    </row>
    <row r="39" spans="1:9">
      <c r="A39" t="n">
        <v>2018</v>
      </c>
      <c r="B39" t="n">
        <v>9</v>
      </c>
      <c r="C39" t="s">
        <v>1131</v>
      </c>
      <c r="D39" t="s">
        <v>1136</v>
      </c>
      <c r="E39" t="s">
        <v>149</v>
      </c>
      <c r="F39" t="s">
        <v>1056</v>
      </c>
      <c r="G39" t="s">
        <v>1137</v>
      </c>
      <c r="H39" t="s">
        <v>201</v>
      </c>
      <c r="I39" t="s">
        <v>1040</v>
      </c>
    </row>
    <row r="40" spans="1:9">
      <c r="A40" t="n">
        <v>2018</v>
      </c>
      <c r="B40" t="n">
        <v>9</v>
      </c>
      <c r="C40" t="s">
        <v>1131</v>
      </c>
      <c r="D40" t="s">
        <v>1138</v>
      </c>
      <c r="E40" t="s">
        <v>149</v>
      </c>
      <c r="F40" t="s">
        <v>1056</v>
      </c>
      <c r="G40" t="s">
        <v>1139</v>
      </c>
      <c r="H40" t="s">
        <v>201</v>
      </c>
      <c r="I40" t="s">
        <v>1040</v>
      </c>
    </row>
    <row r="41" spans="1:9">
      <c r="A41" t="n">
        <v>2018</v>
      </c>
      <c r="B41" t="n">
        <v>9</v>
      </c>
      <c r="C41" t="s">
        <v>1131</v>
      </c>
      <c r="D41" t="s">
        <v>1140</v>
      </c>
      <c r="E41" t="s">
        <v>149</v>
      </c>
      <c r="F41" t="s">
        <v>1056</v>
      </c>
      <c r="G41" t="s">
        <v>1141</v>
      </c>
      <c r="H41" t="s">
        <v>201</v>
      </c>
      <c r="I41" t="s">
        <v>1040</v>
      </c>
    </row>
    <row r="42" spans="1:9">
      <c r="A42" t="n">
        <v>2018</v>
      </c>
      <c r="B42" t="n">
        <v>9</v>
      </c>
      <c r="C42" t="s">
        <v>1142</v>
      </c>
      <c r="D42" t="s">
        <v>1143</v>
      </c>
      <c r="E42" t="s">
        <v>149</v>
      </c>
      <c r="F42" t="s">
        <v>1056</v>
      </c>
      <c r="G42" t="s">
        <v>1144</v>
      </c>
      <c r="H42" t="s">
        <v>201</v>
      </c>
      <c r="I42" t="s">
        <v>1040</v>
      </c>
    </row>
    <row r="43" spans="1:9">
      <c r="A43" t="n">
        <v>2018</v>
      </c>
      <c r="B43" t="n">
        <v>9</v>
      </c>
      <c r="C43" t="s">
        <v>1131</v>
      </c>
      <c r="D43" t="s">
        <v>1145</v>
      </c>
      <c r="E43" t="s">
        <v>149</v>
      </c>
      <c r="F43" t="s">
        <v>1056</v>
      </c>
      <c r="G43" t="s">
        <v>1146</v>
      </c>
      <c r="H43" t="s">
        <v>201</v>
      </c>
      <c r="I43" t="s">
        <v>1054</v>
      </c>
    </row>
    <row r="44" spans="1:9">
      <c r="A44" t="n">
        <v>2018</v>
      </c>
      <c r="B44" t="n">
        <v>9</v>
      </c>
      <c r="C44" t="s">
        <v>1142</v>
      </c>
      <c r="D44" t="s">
        <v>1147</v>
      </c>
      <c r="E44" t="s">
        <v>149</v>
      </c>
      <c r="F44" t="s">
        <v>1056</v>
      </c>
      <c r="G44" t="s">
        <v>1148</v>
      </c>
      <c r="H44" t="s">
        <v>201</v>
      </c>
      <c r="I44" t="s">
        <v>1054</v>
      </c>
    </row>
    <row r="45" spans="1:9">
      <c r="A45" t="n">
        <v>2018</v>
      </c>
      <c r="B45" t="n">
        <v>9</v>
      </c>
      <c r="C45" t="s">
        <v>1142</v>
      </c>
      <c r="D45" t="s">
        <v>1149</v>
      </c>
      <c r="E45" t="s">
        <v>149</v>
      </c>
      <c r="F45" t="s">
        <v>1056</v>
      </c>
      <c r="G45" t="s">
        <v>1150</v>
      </c>
      <c r="H45" t="s">
        <v>201</v>
      </c>
      <c r="I45" t="s">
        <v>1040</v>
      </c>
    </row>
    <row r="46" spans="1:9">
      <c r="A46" t="n">
        <v>2018</v>
      </c>
      <c r="B46" t="n">
        <v>9</v>
      </c>
      <c r="C46" t="s">
        <v>1142</v>
      </c>
      <c r="D46" t="s">
        <v>1151</v>
      </c>
      <c r="E46" t="s">
        <v>149</v>
      </c>
      <c r="F46" t="s">
        <v>1056</v>
      </c>
      <c r="G46" t="s">
        <v>1152</v>
      </c>
      <c r="H46" t="s">
        <v>201</v>
      </c>
      <c r="I46" t="s">
        <v>1040</v>
      </c>
    </row>
    <row r="47" spans="1:9">
      <c r="A47" t="n">
        <v>2018</v>
      </c>
      <c r="B47" t="n">
        <v>9</v>
      </c>
      <c r="C47" t="s">
        <v>1142</v>
      </c>
      <c r="D47" t="s">
        <v>1153</v>
      </c>
      <c r="E47" t="s">
        <v>149</v>
      </c>
      <c r="F47" t="s">
        <v>1056</v>
      </c>
      <c r="G47" t="s">
        <v>1154</v>
      </c>
      <c r="H47" t="s">
        <v>201</v>
      </c>
      <c r="I47" t="s">
        <v>1040</v>
      </c>
    </row>
    <row r="48" spans="1:9">
      <c r="A48" t="n">
        <v>2018</v>
      </c>
      <c r="B48" t="n">
        <v>9</v>
      </c>
      <c r="C48" t="s">
        <v>1155</v>
      </c>
      <c r="D48" t="s">
        <v>1156</v>
      </c>
      <c r="E48" t="s">
        <v>149</v>
      </c>
      <c r="F48" t="s">
        <v>1097</v>
      </c>
      <c r="G48" t="s">
        <v>1157</v>
      </c>
      <c r="H48" t="s">
        <v>201</v>
      </c>
      <c r="I48" t="s">
        <v>1083</v>
      </c>
    </row>
    <row r="49" spans="1:9">
      <c r="A49" t="n">
        <v>2018</v>
      </c>
      <c r="B49" t="n">
        <v>9</v>
      </c>
      <c r="C49" t="s">
        <v>1155</v>
      </c>
      <c r="D49" t="s">
        <v>1158</v>
      </c>
      <c r="E49" t="s">
        <v>149</v>
      </c>
      <c r="F49" t="s">
        <v>1056</v>
      </c>
      <c r="G49" t="s">
        <v>1159</v>
      </c>
      <c r="H49" t="s">
        <v>201</v>
      </c>
      <c r="I49" t="s">
        <v>1040</v>
      </c>
    </row>
    <row r="50" spans="1:9">
      <c r="A50" t="n">
        <v>2018</v>
      </c>
      <c r="B50" t="n">
        <v>9</v>
      </c>
      <c r="C50" t="s">
        <v>1155</v>
      </c>
      <c r="D50" t="s">
        <v>1160</v>
      </c>
      <c r="E50" t="s">
        <v>149</v>
      </c>
      <c r="F50" t="s">
        <v>1056</v>
      </c>
      <c r="G50" t="s">
        <v>1161</v>
      </c>
      <c r="H50" t="s">
        <v>201</v>
      </c>
      <c r="I50" t="s">
        <v>1054</v>
      </c>
    </row>
    <row r="51" spans="1:9">
      <c r="A51" t="n">
        <v>2018</v>
      </c>
      <c r="B51" t="n">
        <v>8</v>
      </c>
      <c r="C51" t="s">
        <v>1162</v>
      </c>
      <c r="D51" t="s">
        <v>1163</v>
      </c>
      <c r="E51" t="s">
        <v>9</v>
      </c>
      <c r="F51" t="s">
        <v>1037</v>
      </c>
      <c r="G51" t="s">
        <v>1164</v>
      </c>
      <c r="H51" t="s">
        <v>1165</v>
      </c>
      <c r="I51" t="s">
        <v>1040</v>
      </c>
    </row>
    <row r="52" spans="1:9">
      <c r="A52" t="n">
        <v>2018</v>
      </c>
      <c r="B52" t="n">
        <v>8</v>
      </c>
      <c r="C52" t="s">
        <v>1162</v>
      </c>
      <c r="D52" t="s">
        <v>1166</v>
      </c>
      <c r="E52" t="s">
        <v>147</v>
      </c>
      <c r="F52" t="s">
        <v>1095</v>
      </c>
      <c r="G52" t="s">
        <v>1167</v>
      </c>
      <c r="H52" t="s">
        <v>201</v>
      </c>
      <c r="I52" t="s">
        <v>1168</v>
      </c>
    </row>
    <row r="53" spans="1:9">
      <c r="A53" t="n">
        <v>2018</v>
      </c>
      <c r="B53" t="n">
        <v>8</v>
      </c>
      <c r="C53" t="s">
        <v>1162</v>
      </c>
      <c r="D53" t="s">
        <v>1169</v>
      </c>
      <c r="E53" t="s">
        <v>149</v>
      </c>
      <c r="F53" t="s">
        <v>1170</v>
      </c>
      <c r="G53" t="s">
        <v>1171</v>
      </c>
      <c r="H53" t="s">
        <v>201</v>
      </c>
      <c r="I53" t="s">
        <v>1083</v>
      </c>
    </row>
    <row r="54" spans="1:9">
      <c r="A54" t="n">
        <v>2018</v>
      </c>
      <c r="B54" t="n">
        <v>8</v>
      </c>
      <c r="C54" t="s">
        <v>1162</v>
      </c>
      <c r="D54" t="s">
        <v>1172</v>
      </c>
      <c r="E54" t="s">
        <v>9</v>
      </c>
      <c r="F54" t="s">
        <v>1037</v>
      </c>
      <c r="G54" t="s">
        <v>1173</v>
      </c>
      <c r="H54" t="s">
        <v>1174</v>
      </c>
      <c r="I54" t="s">
        <v>1040</v>
      </c>
    </row>
    <row r="55" spans="1:9">
      <c r="A55" t="n">
        <v>2018</v>
      </c>
      <c r="B55" t="n">
        <v>8</v>
      </c>
      <c r="C55" t="s">
        <v>1162</v>
      </c>
      <c r="D55" t="s">
        <v>1175</v>
      </c>
      <c r="E55" t="s">
        <v>149</v>
      </c>
      <c r="F55" t="s">
        <v>1170</v>
      </c>
      <c r="G55" t="s">
        <v>1176</v>
      </c>
      <c r="H55" t="s">
        <v>201</v>
      </c>
      <c r="I55" t="s">
        <v>1083</v>
      </c>
    </row>
    <row r="56" spans="1:9">
      <c r="A56" t="n">
        <v>2018</v>
      </c>
      <c r="B56" t="n">
        <v>8</v>
      </c>
      <c r="C56" t="s">
        <v>1162</v>
      </c>
      <c r="D56" t="s">
        <v>1177</v>
      </c>
      <c r="E56" t="s">
        <v>9</v>
      </c>
      <c r="F56" t="s">
        <v>1037</v>
      </c>
      <c r="G56" t="s">
        <v>1178</v>
      </c>
      <c r="H56" t="s">
        <v>1179</v>
      </c>
      <c r="I56" t="s">
        <v>1040</v>
      </c>
    </row>
    <row r="57" spans="1:9">
      <c r="A57" t="n">
        <v>2018</v>
      </c>
      <c r="B57" t="n">
        <v>8</v>
      </c>
      <c r="C57" t="s">
        <v>1162</v>
      </c>
      <c r="D57" t="s">
        <v>1180</v>
      </c>
      <c r="E57" t="s">
        <v>149</v>
      </c>
      <c r="F57" t="s">
        <v>1170</v>
      </c>
      <c r="G57" t="s">
        <v>1181</v>
      </c>
      <c r="H57" t="s">
        <v>201</v>
      </c>
      <c r="I57" t="s">
        <v>1083</v>
      </c>
    </row>
    <row r="58" spans="1:9">
      <c r="A58" t="n">
        <v>2018</v>
      </c>
      <c r="B58" t="n">
        <v>8</v>
      </c>
      <c r="C58" t="s">
        <v>1162</v>
      </c>
      <c r="D58" t="s">
        <v>1182</v>
      </c>
      <c r="E58" t="s">
        <v>149</v>
      </c>
      <c r="F58" t="s">
        <v>1097</v>
      </c>
      <c r="G58" t="s">
        <v>1167</v>
      </c>
      <c r="H58" t="s">
        <v>201</v>
      </c>
      <c r="I58" t="s">
        <v>1040</v>
      </c>
    </row>
    <row r="59" spans="1:9">
      <c r="A59" t="n">
        <v>2018</v>
      </c>
      <c r="B59" t="n">
        <v>8</v>
      </c>
      <c r="C59" t="s">
        <v>1162</v>
      </c>
      <c r="D59" t="s">
        <v>1183</v>
      </c>
      <c r="E59" t="s">
        <v>147</v>
      </c>
      <c r="F59" t="s">
        <v>1066</v>
      </c>
      <c r="G59" t="s">
        <v>1184</v>
      </c>
      <c r="H59" t="s">
        <v>201</v>
      </c>
      <c r="I59" t="s">
        <v>1054</v>
      </c>
    </row>
    <row r="60" spans="1:9">
      <c r="A60" t="n">
        <v>2018</v>
      </c>
      <c r="B60" t="n">
        <v>8</v>
      </c>
      <c r="C60" t="s">
        <v>1185</v>
      </c>
      <c r="D60" t="s">
        <v>1186</v>
      </c>
      <c r="E60" t="s">
        <v>149</v>
      </c>
      <c r="F60" t="s">
        <v>1170</v>
      </c>
      <c r="G60" t="s">
        <v>1187</v>
      </c>
      <c r="H60" t="s">
        <v>201</v>
      </c>
      <c r="I60" t="s">
        <v>1083</v>
      </c>
    </row>
    <row r="61" spans="1:9">
      <c r="A61" t="n">
        <v>2018</v>
      </c>
      <c r="B61" t="n">
        <v>8</v>
      </c>
      <c r="C61" t="s">
        <v>1185</v>
      </c>
      <c r="D61" t="s">
        <v>1188</v>
      </c>
      <c r="E61" t="s">
        <v>149</v>
      </c>
      <c r="F61" t="s">
        <v>1097</v>
      </c>
      <c r="G61" t="s">
        <v>1189</v>
      </c>
      <c r="H61" t="s">
        <v>201</v>
      </c>
      <c r="I61" t="s">
        <v>1040</v>
      </c>
    </row>
    <row r="62" spans="1:9">
      <c r="A62" t="n">
        <v>2018</v>
      </c>
      <c r="B62" t="n">
        <v>8</v>
      </c>
      <c r="C62" t="s">
        <v>1185</v>
      </c>
      <c r="D62" t="s">
        <v>1190</v>
      </c>
      <c r="E62" t="s">
        <v>149</v>
      </c>
      <c r="F62" t="s">
        <v>1097</v>
      </c>
      <c r="G62" t="s">
        <v>1191</v>
      </c>
      <c r="H62" t="s">
        <v>201</v>
      </c>
      <c r="I62" t="s">
        <v>1040</v>
      </c>
    </row>
    <row r="63" spans="1:9">
      <c r="A63" t="n">
        <v>2018</v>
      </c>
      <c r="B63" t="n">
        <v>8</v>
      </c>
      <c r="C63" t="s">
        <v>1185</v>
      </c>
      <c r="D63" t="s">
        <v>1192</v>
      </c>
      <c r="E63" t="s">
        <v>9</v>
      </c>
      <c r="F63" t="s">
        <v>1037</v>
      </c>
      <c r="G63" t="s">
        <v>1193</v>
      </c>
      <c r="H63" t="s">
        <v>1194</v>
      </c>
      <c r="I63" t="s">
        <v>1040</v>
      </c>
    </row>
    <row r="64" spans="1:9">
      <c r="A64" t="n">
        <v>2018</v>
      </c>
      <c r="B64" t="n">
        <v>8</v>
      </c>
      <c r="C64" t="s">
        <v>1185</v>
      </c>
      <c r="D64" t="s">
        <v>1195</v>
      </c>
      <c r="E64" t="s">
        <v>9</v>
      </c>
      <c r="F64" t="s">
        <v>1037</v>
      </c>
      <c r="G64" t="s">
        <v>1196</v>
      </c>
      <c r="H64" t="s">
        <v>1197</v>
      </c>
      <c r="I64" t="s">
        <v>1040</v>
      </c>
    </row>
    <row r="65" spans="1:9">
      <c r="A65" t="n">
        <v>2018</v>
      </c>
      <c r="B65" t="n">
        <v>8</v>
      </c>
      <c r="C65" t="s">
        <v>1185</v>
      </c>
      <c r="D65" t="s">
        <v>1198</v>
      </c>
      <c r="E65" t="s">
        <v>9</v>
      </c>
      <c r="F65" t="s">
        <v>1170</v>
      </c>
      <c r="G65" t="s">
        <v>1199</v>
      </c>
      <c r="H65" t="s">
        <v>1200</v>
      </c>
      <c r="I65" t="s">
        <v>1040</v>
      </c>
    </row>
    <row r="66" spans="1:9">
      <c r="A66" t="n">
        <v>2018</v>
      </c>
      <c r="B66" t="n">
        <v>8</v>
      </c>
      <c r="C66" t="s">
        <v>1185</v>
      </c>
      <c r="D66" t="s">
        <v>1201</v>
      </c>
      <c r="E66" t="s">
        <v>9</v>
      </c>
      <c r="F66" t="s">
        <v>1037</v>
      </c>
      <c r="G66" t="s">
        <v>1202</v>
      </c>
      <c r="H66" t="s">
        <v>1203</v>
      </c>
      <c r="I66" t="s">
        <v>1040</v>
      </c>
    </row>
    <row r="67" spans="1:9">
      <c r="A67" t="n">
        <v>2018</v>
      </c>
      <c r="B67" t="n">
        <v>8</v>
      </c>
      <c r="C67" t="s">
        <v>1185</v>
      </c>
      <c r="D67" t="s">
        <v>1204</v>
      </c>
      <c r="E67" t="s">
        <v>149</v>
      </c>
      <c r="F67" t="s">
        <v>1097</v>
      </c>
      <c r="G67" t="s">
        <v>1205</v>
      </c>
      <c r="H67" t="s">
        <v>201</v>
      </c>
      <c r="I67" t="s">
        <v>1040</v>
      </c>
    </row>
    <row r="68" spans="1:9">
      <c r="A68" t="n">
        <v>2018</v>
      </c>
      <c r="B68" t="n">
        <v>8</v>
      </c>
      <c r="C68" t="s">
        <v>1185</v>
      </c>
      <c r="D68" t="s">
        <v>1206</v>
      </c>
      <c r="E68" t="s">
        <v>149</v>
      </c>
      <c r="F68" t="s">
        <v>1056</v>
      </c>
      <c r="G68" t="s">
        <v>1207</v>
      </c>
      <c r="H68" t="s">
        <v>201</v>
      </c>
      <c r="I68" t="s">
        <v>1054</v>
      </c>
    </row>
    <row r="69" spans="1:9">
      <c r="A69" t="n">
        <v>2018</v>
      </c>
      <c r="B69" t="n">
        <v>8</v>
      </c>
      <c r="C69" t="s">
        <v>1208</v>
      </c>
      <c r="D69" t="s">
        <v>1209</v>
      </c>
      <c r="E69" t="s">
        <v>9</v>
      </c>
      <c r="F69" t="s">
        <v>1037</v>
      </c>
      <c r="G69" t="s">
        <v>1210</v>
      </c>
      <c r="H69" t="s">
        <v>1211</v>
      </c>
      <c r="I69" t="s">
        <v>1040</v>
      </c>
    </row>
    <row r="70" spans="1:9">
      <c r="A70" t="n">
        <v>2018</v>
      </c>
      <c r="B70" t="n">
        <v>8</v>
      </c>
      <c r="C70" t="s">
        <v>1208</v>
      </c>
      <c r="D70" t="s">
        <v>1212</v>
      </c>
      <c r="E70" t="s">
        <v>149</v>
      </c>
      <c r="F70" t="s">
        <v>1056</v>
      </c>
      <c r="G70" t="s">
        <v>1213</v>
      </c>
      <c r="H70" t="s">
        <v>201</v>
      </c>
      <c r="I70" t="s">
        <v>1040</v>
      </c>
    </row>
    <row r="71" spans="1:9">
      <c r="A71" t="n">
        <v>2018</v>
      </c>
      <c r="B71" t="n">
        <v>8</v>
      </c>
      <c r="C71" t="s">
        <v>1208</v>
      </c>
      <c r="D71" t="s">
        <v>1214</v>
      </c>
      <c r="E71" t="s">
        <v>149</v>
      </c>
      <c r="F71" t="s">
        <v>1066</v>
      </c>
      <c r="G71" t="s">
        <v>1215</v>
      </c>
      <c r="H71" t="s">
        <v>201</v>
      </c>
      <c r="I71" t="s">
        <v>1054</v>
      </c>
    </row>
    <row r="72" spans="1:9">
      <c r="A72" t="n">
        <v>2018</v>
      </c>
      <c r="B72" t="n">
        <v>8</v>
      </c>
      <c r="C72" t="s">
        <v>1216</v>
      </c>
      <c r="D72" t="s">
        <v>1217</v>
      </c>
      <c r="E72" t="s">
        <v>147</v>
      </c>
      <c r="F72" t="s">
        <v>1097</v>
      </c>
      <c r="G72" t="s">
        <v>1218</v>
      </c>
      <c r="H72" t="s">
        <v>201</v>
      </c>
      <c r="I72" t="s">
        <v>1040</v>
      </c>
    </row>
    <row r="73" spans="1:9">
      <c r="A73" t="n">
        <v>2018</v>
      </c>
      <c r="B73" t="n">
        <v>8</v>
      </c>
      <c r="C73" t="s">
        <v>1216</v>
      </c>
      <c r="D73" t="s">
        <v>1219</v>
      </c>
      <c r="E73" t="s">
        <v>9</v>
      </c>
      <c r="F73" t="s">
        <v>1037</v>
      </c>
      <c r="G73" t="s">
        <v>1220</v>
      </c>
      <c r="H73" t="s">
        <v>1221</v>
      </c>
      <c r="I73" t="s">
        <v>1040</v>
      </c>
    </row>
    <row r="74" spans="1:9">
      <c r="A74" t="n">
        <v>2018</v>
      </c>
      <c r="B74" t="n">
        <v>8</v>
      </c>
      <c r="C74" t="s">
        <v>1216</v>
      </c>
      <c r="D74" t="s">
        <v>1222</v>
      </c>
      <c r="E74" t="s">
        <v>149</v>
      </c>
      <c r="F74" t="s">
        <v>1056</v>
      </c>
      <c r="G74" t="s">
        <v>1223</v>
      </c>
      <c r="H74" t="s">
        <v>201</v>
      </c>
      <c r="I74" t="s">
        <v>1040</v>
      </c>
    </row>
    <row r="75" spans="1:9">
      <c r="A75" t="n">
        <v>2018</v>
      </c>
      <c r="B75" t="n">
        <v>8</v>
      </c>
      <c r="C75" t="s">
        <v>1216</v>
      </c>
      <c r="D75" t="s">
        <v>1224</v>
      </c>
      <c r="E75" t="s">
        <v>9</v>
      </c>
      <c r="F75" t="s">
        <v>1037</v>
      </c>
      <c r="G75" t="s">
        <v>1225</v>
      </c>
      <c r="H75" t="s">
        <v>1226</v>
      </c>
      <c r="I75" t="s">
        <v>1040</v>
      </c>
    </row>
    <row r="76" spans="1:9">
      <c r="A76" t="n">
        <v>2018</v>
      </c>
      <c r="B76" t="n">
        <v>8</v>
      </c>
      <c r="C76" t="s">
        <v>1216</v>
      </c>
      <c r="D76" t="s">
        <v>1227</v>
      </c>
      <c r="E76" t="s">
        <v>9</v>
      </c>
      <c r="F76" t="s">
        <v>1037</v>
      </c>
      <c r="G76" t="s">
        <v>1228</v>
      </c>
      <c r="H76" t="s">
        <v>1229</v>
      </c>
      <c r="I76" t="s">
        <v>1040</v>
      </c>
    </row>
    <row r="77" spans="1:9">
      <c r="A77" t="n">
        <v>2018</v>
      </c>
      <c r="B77" t="n">
        <v>8</v>
      </c>
      <c r="C77" t="s">
        <v>1216</v>
      </c>
      <c r="D77" t="s">
        <v>1230</v>
      </c>
      <c r="E77" t="s">
        <v>9</v>
      </c>
      <c r="F77" t="s">
        <v>1037</v>
      </c>
      <c r="G77" t="s">
        <v>1231</v>
      </c>
      <c r="H77" t="s">
        <v>1232</v>
      </c>
      <c r="I77" t="s">
        <v>1040</v>
      </c>
    </row>
    <row r="78" spans="1:9">
      <c r="A78" t="n">
        <v>2018</v>
      </c>
      <c r="B78" t="n">
        <v>8</v>
      </c>
      <c r="C78" t="s">
        <v>1216</v>
      </c>
      <c r="D78" t="s">
        <v>1233</v>
      </c>
      <c r="E78" t="s">
        <v>149</v>
      </c>
      <c r="F78" t="s">
        <v>1056</v>
      </c>
      <c r="G78" t="s">
        <v>1234</v>
      </c>
      <c r="H78" t="s">
        <v>201</v>
      </c>
      <c r="I78" t="s">
        <v>1040</v>
      </c>
    </row>
    <row r="79" spans="1:9">
      <c r="A79" t="n">
        <v>2018</v>
      </c>
      <c r="B79" t="n">
        <v>8</v>
      </c>
      <c r="C79" t="s">
        <v>1216</v>
      </c>
      <c r="D79" t="s">
        <v>1235</v>
      </c>
      <c r="E79" t="s">
        <v>9</v>
      </c>
      <c r="F79" t="s">
        <v>1037</v>
      </c>
      <c r="G79" t="s">
        <v>1236</v>
      </c>
      <c r="H79" t="s">
        <v>1237</v>
      </c>
      <c r="I79" t="s">
        <v>1040</v>
      </c>
    </row>
    <row r="80" spans="1:9">
      <c r="A80" t="n">
        <v>2018</v>
      </c>
      <c r="B80" t="n">
        <v>8</v>
      </c>
      <c r="C80" t="s">
        <v>1238</v>
      </c>
      <c r="D80" t="s">
        <v>1239</v>
      </c>
      <c r="E80" t="s">
        <v>149</v>
      </c>
      <c r="F80" t="s">
        <v>1056</v>
      </c>
      <c r="G80" t="s">
        <v>1240</v>
      </c>
      <c r="H80" t="s">
        <v>201</v>
      </c>
      <c r="I80" t="s">
        <v>1040</v>
      </c>
    </row>
    <row r="81" spans="1:9">
      <c r="A81" t="n">
        <v>2018</v>
      </c>
      <c r="B81" t="n">
        <v>8</v>
      </c>
      <c r="C81" t="s">
        <v>1216</v>
      </c>
      <c r="D81" t="s">
        <v>1241</v>
      </c>
      <c r="E81" t="s">
        <v>9</v>
      </c>
      <c r="F81" t="s">
        <v>1037</v>
      </c>
      <c r="G81" t="s">
        <v>1242</v>
      </c>
      <c r="H81" t="s">
        <v>1243</v>
      </c>
      <c r="I81" t="s">
        <v>1040</v>
      </c>
    </row>
    <row r="82" spans="1:9">
      <c r="A82" t="n">
        <v>2018</v>
      </c>
      <c r="B82" t="n">
        <v>8</v>
      </c>
      <c r="C82" t="s">
        <v>1238</v>
      </c>
      <c r="D82" t="s">
        <v>1244</v>
      </c>
      <c r="E82" t="s">
        <v>9</v>
      </c>
      <c r="F82" t="s">
        <v>1037</v>
      </c>
      <c r="G82" t="s">
        <v>1207</v>
      </c>
      <c r="H82" t="s">
        <v>1245</v>
      </c>
      <c r="I82" t="s">
        <v>1040</v>
      </c>
    </row>
    <row r="83" spans="1:9">
      <c r="A83" t="n">
        <v>2018</v>
      </c>
      <c r="B83" t="n">
        <v>8</v>
      </c>
      <c r="C83" t="s">
        <v>1238</v>
      </c>
      <c r="D83" t="s">
        <v>1246</v>
      </c>
      <c r="E83" t="s">
        <v>149</v>
      </c>
      <c r="F83" t="s">
        <v>1056</v>
      </c>
      <c r="G83" t="s">
        <v>1247</v>
      </c>
      <c r="H83" t="s">
        <v>201</v>
      </c>
      <c r="I83" t="s">
        <v>1054</v>
      </c>
    </row>
    <row r="84" spans="1:9">
      <c r="A84" t="n">
        <v>2018</v>
      </c>
      <c r="B84" t="n">
        <v>8</v>
      </c>
      <c r="C84" t="s">
        <v>1238</v>
      </c>
      <c r="D84" t="s">
        <v>1248</v>
      </c>
      <c r="E84" t="s">
        <v>9</v>
      </c>
      <c r="F84" t="s">
        <v>1037</v>
      </c>
      <c r="G84" t="s">
        <v>1249</v>
      </c>
      <c r="H84" t="s">
        <v>1250</v>
      </c>
      <c r="I84" t="s">
        <v>1040</v>
      </c>
    </row>
    <row r="85" spans="1:9">
      <c r="A85" t="n">
        <v>2018</v>
      </c>
      <c r="B85" t="n">
        <v>8</v>
      </c>
      <c r="C85" t="s">
        <v>1238</v>
      </c>
      <c r="D85" t="s">
        <v>1251</v>
      </c>
      <c r="E85" t="s">
        <v>9</v>
      </c>
      <c r="F85" t="s">
        <v>1037</v>
      </c>
      <c r="G85" t="s">
        <v>1252</v>
      </c>
      <c r="H85" t="s">
        <v>1253</v>
      </c>
      <c r="I85" t="s">
        <v>1040</v>
      </c>
    </row>
    <row r="86" spans="1:9">
      <c r="A86" t="n">
        <v>2018</v>
      </c>
      <c r="B86" t="n">
        <v>8</v>
      </c>
      <c r="C86" t="s">
        <v>1238</v>
      </c>
      <c r="D86" t="s">
        <v>1254</v>
      </c>
      <c r="E86" t="s">
        <v>149</v>
      </c>
      <c r="F86" t="s">
        <v>1056</v>
      </c>
      <c r="G86" t="s">
        <v>1255</v>
      </c>
      <c r="H86" t="s">
        <v>201</v>
      </c>
      <c r="I86" t="s">
        <v>1040</v>
      </c>
    </row>
    <row r="87" spans="1:9">
      <c r="A87" t="n">
        <v>2018</v>
      </c>
      <c r="B87" t="n">
        <v>8</v>
      </c>
      <c r="C87" t="s">
        <v>1256</v>
      </c>
      <c r="D87" t="s">
        <v>1257</v>
      </c>
      <c r="E87" t="s">
        <v>147</v>
      </c>
      <c r="F87" t="s">
        <v>1056</v>
      </c>
      <c r="G87" t="s">
        <v>1258</v>
      </c>
      <c r="H87" t="s">
        <v>201</v>
      </c>
      <c r="I87" t="s">
        <v>1040</v>
      </c>
    </row>
    <row r="88" spans="1:9">
      <c r="A88" t="n">
        <v>2018</v>
      </c>
      <c r="B88" t="n">
        <v>8</v>
      </c>
      <c r="C88" t="s">
        <v>1256</v>
      </c>
      <c r="D88" t="s">
        <v>1259</v>
      </c>
      <c r="E88" t="s">
        <v>149</v>
      </c>
      <c r="F88" t="s">
        <v>1097</v>
      </c>
      <c r="G88" t="s">
        <v>1223</v>
      </c>
      <c r="H88" t="s">
        <v>201</v>
      </c>
      <c r="I88" t="s">
        <v>1040</v>
      </c>
    </row>
    <row r="89" spans="1:9">
      <c r="A89" t="n">
        <v>2018</v>
      </c>
      <c r="B89" t="n">
        <v>8</v>
      </c>
      <c r="C89" t="s">
        <v>1256</v>
      </c>
      <c r="D89" t="s">
        <v>1260</v>
      </c>
      <c r="E89" t="s">
        <v>9</v>
      </c>
      <c r="F89" t="s">
        <v>1037</v>
      </c>
      <c r="G89" t="s">
        <v>1261</v>
      </c>
      <c r="H89" t="s">
        <v>1262</v>
      </c>
      <c r="I89" t="s">
        <v>1040</v>
      </c>
    </row>
    <row r="90" spans="1:9">
      <c r="A90" t="n">
        <v>2018</v>
      </c>
      <c r="B90" t="n">
        <v>8</v>
      </c>
      <c r="C90" t="s">
        <v>1263</v>
      </c>
      <c r="D90" t="s">
        <v>1264</v>
      </c>
      <c r="E90" t="s">
        <v>9</v>
      </c>
      <c r="F90" t="s">
        <v>1037</v>
      </c>
      <c r="G90" t="s">
        <v>1265</v>
      </c>
      <c r="H90" t="s">
        <v>1266</v>
      </c>
      <c r="I90" t="s">
        <v>1040</v>
      </c>
    </row>
    <row r="91" spans="1:9">
      <c r="A91" t="n">
        <v>2018</v>
      </c>
      <c r="B91" t="n">
        <v>8</v>
      </c>
      <c r="C91" t="s">
        <v>1263</v>
      </c>
      <c r="D91" t="s">
        <v>1267</v>
      </c>
      <c r="E91" t="s">
        <v>153</v>
      </c>
      <c r="F91" t="s"/>
      <c r="G91" t="s">
        <v>1268</v>
      </c>
      <c r="H91" t="s">
        <v>1269</v>
      </c>
      <c r="I91" t="s">
        <v>1040</v>
      </c>
    </row>
    <row r="92" spans="1:9">
      <c r="A92" t="n">
        <v>2018</v>
      </c>
      <c r="B92" t="n">
        <v>8</v>
      </c>
      <c r="C92" t="s">
        <v>1263</v>
      </c>
      <c r="D92" t="s">
        <v>1270</v>
      </c>
      <c r="E92" t="s">
        <v>149</v>
      </c>
      <c r="F92" t="s">
        <v>1056</v>
      </c>
      <c r="G92" t="s">
        <v>1271</v>
      </c>
      <c r="H92" t="s">
        <v>201</v>
      </c>
      <c r="I92" t="s">
        <v>1054</v>
      </c>
    </row>
    <row r="93" spans="1:9">
      <c r="A93" t="n">
        <v>2018</v>
      </c>
      <c r="B93" t="n">
        <v>8</v>
      </c>
      <c r="C93" t="s">
        <v>1263</v>
      </c>
      <c r="D93" t="s">
        <v>1272</v>
      </c>
      <c r="E93" t="s">
        <v>149</v>
      </c>
      <c r="F93" t="s">
        <v>1056</v>
      </c>
      <c r="G93" t="s">
        <v>1273</v>
      </c>
      <c r="H93" t="s">
        <v>201</v>
      </c>
      <c r="I93" t="s">
        <v>1040</v>
      </c>
    </row>
    <row r="94" spans="1:9">
      <c r="A94" t="n">
        <v>2018</v>
      </c>
      <c r="B94" t="n">
        <v>8</v>
      </c>
      <c r="C94" t="s">
        <v>1263</v>
      </c>
      <c r="D94" t="s">
        <v>1274</v>
      </c>
      <c r="E94" t="s">
        <v>149</v>
      </c>
      <c r="F94" t="s">
        <v>1056</v>
      </c>
      <c r="G94" t="s">
        <v>1275</v>
      </c>
      <c r="H94" t="s">
        <v>201</v>
      </c>
      <c r="I94" t="s">
        <v>1040</v>
      </c>
    </row>
    <row r="95" spans="1:9">
      <c r="A95" t="n">
        <v>2018</v>
      </c>
      <c r="B95" t="n">
        <v>8</v>
      </c>
      <c r="C95" t="s">
        <v>1263</v>
      </c>
      <c r="D95" t="s">
        <v>1276</v>
      </c>
      <c r="E95" t="s">
        <v>149</v>
      </c>
      <c r="F95" t="s">
        <v>1056</v>
      </c>
      <c r="G95" t="s">
        <v>1275</v>
      </c>
      <c r="H95" t="s">
        <v>201</v>
      </c>
      <c r="I95" t="s">
        <v>1040</v>
      </c>
    </row>
    <row r="96" spans="1:9">
      <c r="A96" t="n">
        <v>2018</v>
      </c>
      <c r="B96" t="n">
        <v>8</v>
      </c>
      <c r="C96" t="s">
        <v>1277</v>
      </c>
      <c r="D96" t="s">
        <v>1278</v>
      </c>
      <c r="E96" t="s">
        <v>153</v>
      </c>
      <c r="F96" t="s">
        <v>1066</v>
      </c>
      <c r="G96" t="s">
        <v>1279</v>
      </c>
      <c r="H96" t="s">
        <v>1280</v>
      </c>
      <c r="I96" t="s">
        <v>1054</v>
      </c>
    </row>
    <row r="97" spans="1:9">
      <c r="A97" t="n">
        <v>2018</v>
      </c>
      <c r="B97" t="n">
        <v>8</v>
      </c>
      <c r="C97" t="s">
        <v>1263</v>
      </c>
      <c r="D97" t="s">
        <v>1281</v>
      </c>
      <c r="E97" t="s">
        <v>149</v>
      </c>
      <c r="F97" t="s">
        <v>1056</v>
      </c>
      <c r="G97" t="s">
        <v>1282</v>
      </c>
      <c r="H97" t="s">
        <v>201</v>
      </c>
      <c r="I97" t="s">
        <v>1040</v>
      </c>
    </row>
    <row r="98" spans="1:9">
      <c r="A98" t="n">
        <v>2018</v>
      </c>
      <c r="B98" t="n">
        <v>8</v>
      </c>
      <c r="C98" t="s">
        <v>1263</v>
      </c>
      <c r="D98" t="s">
        <v>1283</v>
      </c>
      <c r="E98" t="s">
        <v>149</v>
      </c>
      <c r="F98" t="s">
        <v>1056</v>
      </c>
      <c r="G98" t="s">
        <v>1284</v>
      </c>
      <c r="H98" t="s">
        <v>201</v>
      </c>
      <c r="I98" t="s">
        <v>1054</v>
      </c>
    </row>
    <row r="99" spans="1:9">
      <c r="A99" t="n">
        <v>2018</v>
      </c>
      <c r="B99" t="n">
        <v>8</v>
      </c>
      <c r="C99" t="s">
        <v>1124</v>
      </c>
      <c r="D99" t="s">
        <v>1285</v>
      </c>
      <c r="E99" t="s">
        <v>9</v>
      </c>
      <c r="F99" t="s">
        <v>1037</v>
      </c>
      <c r="G99" t="s">
        <v>1286</v>
      </c>
      <c r="H99" t="s">
        <v>1287</v>
      </c>
      <c r="I99" t="s">
        <v>1040</v>
      </c>
    </row>
    <row r="100" spans="1:9">
      <c r="A100" t="n">
        <v>2018</v>
      </c>
      <c r="B100" t="n">
        <v>8</v>
      </c>
      <c r="C100" t="s">
        <v>1124</v>
      </c>
      <c r="D100" t="s">
        <v>1288</v>
      </c>
      <c r="E100" t="s">
        <v>9</v>
      </c>
      <c r="F100" t="s">
        <v>1037</v>
      </c>
      <c r="G100" t="s">
        <v>1289</v>
      </c>
      <c r="H100" t="s">
        <v>1290</v>
      </c>
      <c r="I100" t="s">
        <v>1040</v>
      </c>
    </row>
    <row r="101" spans="1:9">
      <c r="A101" t="n">
        <v>2018</v>
      </c>
      <c r="B101" t="n">
        <v>8</v>
      </c>
      <c r="C101" t="s">
        <v>1124</v>
      </c>
      <c r="D101" t="s">
        <v>1291</v>
      </c>
      <c r="E101" t="s">
        <v>149</v>
      </c>
      <c r="F101" t="s">
        <v>1066</v>
      </c>
      <c r="G101" t="s">
        <v>1292</v>
      </c>
      <c r="H101" t="s">
        <v>201</v>
      </c>
      <c r="I101" t="s">
        <v>1054</v>
      </c>
    </row>
    <row r="102" spans="1:9">
      <c r="A102" t="n">
        <v>2018</v>
      </c>
      <c r="B102" t="n">
        <v>8</v>
      </c>
      <c r="C102" t="s">
        <v>1124</v>
      </c>
      <c r="D102" t="s">
        <v>1293</v>
      </c>
      <c r="E102" t="s">
        <v>149</v>
      </c>
      <c r="F102" t="s">
        <v>1066</v>
      </c>
      <c r="G102" t="s">
        <v>1294</v>
      </c>
      <c r="H102" t="s">
        <v>201</v>
      </c>
      <c r="I102" t="s">
        <v>1054</v>
      </c>
    </row>
    <row r="103" spans="1:9">
      <c r="A103" t="n">
        <v>2018</v>
      </c>
      <c r="B103" t="n">
        <v>8</v>
      </c>
      <c r="C103" t="s">
        <v>1295</v>
      </c>
      <c r="D103" t="s">
        <v>1296</v>
      </c>
      <c r="E103" t="s">
        <v>149</v>
      </c>
      <c r="F103" t="s">
        <v>1066</v>
      </c>
      <c r="G103" t="s">
        <v>1297</v>
      </c>
      <c r="H103" t="s">
        <v>201</v>
      </c>
      <c r="I103" t="s">
        <v>1054</v>
      </c>
    </row>
    <row r="104" spans="1:9">
      <c r="A104" t="n">
        <v>2018</v>
      </c>
      <c r="B104" t="n">
        <v>8</v>
      </c>
      <c r="C104" t="s">
        <v>1295</v>
      </c>
      <c r="D104" t="s">
        <v>1298</v>
      </c>
      <c r="E104" t="s">
        <v>147</v>
      </c>
      <c r="F104" t="s">
        <v>1097</v>
      </c>
      <c r="G104" t="s">
        <v>1268</v>
      </c>
      <c r="H104" t="s">
        <v>201</v>
      </c>
      <c r="I104" t="s">
        <v>1040</v>
      </c>
    </row>
    <row r="105" spans="1:9">
      <c r="A105" t="n">
        <v>2018</v>
      </c>
      <c r="B105" t="n">
        <v>8</v>
      </c>
      <c r="C105" t="s">
        <v>1295</v>
      </c>
      <c r="D105" t="s">
        <v>1299</v>
      </c>
      <c r="E105" t="s">
        <v>147</v>
      </c>
      <c r="F105" t="s">
        <v>1095</v>
      </c>
      <c r="G105" t="s">
        <v>1300</v>
      </c>
      <c r="H105" t="s">
        <v>201</v>
      </c>
      <c r="I105" t="s">
        <v>1040</v>
      </c>
    </row>
    <row r="106" spans="1:9">
      <c r="A106" t="n">
        <v>2018</v>
      </c>
      <c r="B106" t="n">
        <v>8</v>
      </c>
      <c r="C106" t="s">
        <v>1295</v>
      </c>
      <c r="D106" t="s">
        <v>1301</v>
      </c>
      <c r="E106" t="s">
        <v>149</v>
      </c>
      <c r="F106" t="s">
        <v>1097</v>
      </c>
      <c r="G106" t="s">
        <v>1300</v>
      </c>
      <c r="H106" t="s">
        <v>201</v>
      </c>
      <c r="I106" t="s">
        <v>1040</v>
      </c>
    </row>
    <row r="107" spans="1:9">
      <c r="A107" t="n">
        <v>2018</v>
      </c>
      <c r="B107" t="n">
        <v>8</v>
      </c>
      <c r="C107" t="s">
        <v>1295</v>
      </c>
      <c r="D107" t="s">
        <v>1302</v>
      </c>
      <c r="E107" t="s">
        <v>9</v>
      </c>
      <c r="F107" t="s">
        <v>1037</v>
      </c>
      <c r="G107" t="s">
        <v>1303</v>
      </c>
      <c r="H107" t="s">
        <v>1304</v>
      </c>
      <c r="I107" t="s">
        <v>1040</v>
      </c>
    </row>
    <row r="108" spans="1:9">
      <c r="A108" t="n">
        <v>2018</v>
      </c>
      <c r="B108" t="n">
        <v>8</v>
      </c>
      <c r="C108" t="s">
        <v>1305</v>
      </c>
      <c r="D108" t="s">
        <v>1306</v>
      </c>
      <c r="E108" t="s">
        <v>149</v>
      </c>
      <c r="F108" t="s">
        <v>1097</v>
      </c>
      <c r="G108" t="s">
        <v>1307</v>
      </c>
      <c r="H108" t="s">
        <v>201</v>
      </c>
      <c r="I108" t="s">
        <v>1083</v>
      </c>
    </row>
    <row r="109" spans="1:9">
      <c r="A109" t="n">
        <v>2018</v>
      </c>
      <c r="B109" t="n">
        <v>8</v>
      </c>
      <c r="C109" t="s">
        <v>1305</v>
      </c>
      <c r="D109" t="s">
        <v>1308</v>
      </c>
      <c r="E109" t="s">
        <v>149</v>
      </c>
      <c r="F109" t="s">
        <v>1066</v>
      </c>
      <c r="G109" t="s">
        <v>1309</v>
      </c>
      <c r="H109" t="s">
        <v>201</v>
      </c>
      <c r="I109" t="s">
        <v>1054</v>
      </c>
    </row>
    <row r="110" spans="1:9">
      <c r="A110" t="n">
        <v>2018</v>
      </c>
      <c r="B110" t="n">
        <v>8</v>
      </c>
      <c r="C110" t="s">
        <v>1305</v>
      </c>
      <c r="D110" t="s">
        <v>1310</v>
      </c>
      <c r="E110" t="s">
        <v>147</v>
      </c>
      <c r="F110" t="s">
        <v>1095</v>
      </c>
      <c r="G110" t="s">
        <v>1311</v>
      </c>
      <c r="H110" t="s">
        <v>201</v>
      </c>
      <c r="I110" t="s">
        <v>1054</v>
      </c>
    </row>
    <row r="111" spans="1:9">
      <c r="A111" t="n">
        <v>2018</v>
      </c>
      <c r="B111" t="n">
        <v>8</v>
      </c>
      <c r="C111" t="s">
        <v>1305</v>
      </c>
      <c r="D111" t="s">
        <v>1312</v>
      </c>
      <c r="E111" t="s">
        <v>149</v>
      </c>
      <c r="F111" t="s">
        <v>1097</v>
      </c>
      <c r="G111" t="s">
        <v>1313</v>
      </c>
      <c r="H111" t="s">
        <v>201</v>
      </c>
      <c r="I111" t="s">
        <v>1054</v>
      </c>
    </row>
    <row r="112" spans="1:9">
      <c r="A112" t="n">
        <v>2018</v>
      </c>
      <c r="B112" t="n">
        <v>8</v>
      </c>
      <c r="C112" t="s">
        <v>1305</v>
      </c>
      <c r="D112" t="s">
        <v>1314</v>
      </c>
      <c r="E112" t="s">
        <v>149</v>
      </c>
      <c r="F112" t="s">
        <v>1095</v>
      </c>
      <c r="G112" t="s">
        <v>1311</v>
      </c>
      <c r="H112" t="s">
        <v>201</v>
      </c>
      <c r="I112" t="s">
        <v>1083</v>
      </c>
    </row>
    <row r="113" spans="1:9">
      <c r="A113" t="n">
        <v>2018</v>
      </c>
      <c r="B113" t="n">
        <v>8</v>
      </c>
      <c r="C113" t="s">
        <v>1305</v>
      </c>
      <c r="D113" t="s">
        <v>1315</v>
      </c>
      <c r="E113" t="s">
        <v>149</v>
      </c>
      <c r="F113" t="s">
        <v>1056</v>
      </c>
      <c r="G113" t="s">
        <v>1316</v>
      </c>
      <c r="H113" t="s">
        <v>201</v>
      </c>
      <c r="I113" t="s">
        <v>1054</v>
      </c>
    </row>
    <row r="114" spans="1:9">
      <c r="A114" t="n">
        <v>2018</v>
      </c>
      <c r="B114" t="n">
        <v>8</v>
      </c>
      <c r="C114" t="s">
        <v>1305</v>
      </c>
      <c r="D114" t="s">
        <v>1317</v>
      </c>
      <c r="E114" t="s">
        <v>149</v>
      </c>
      <c r="F114" t="s">
        <v>1056</v>
      </c>
      <c r="G114" t="s">
        <v>1316</v>
      </c>
      <c r="H114" t="s">
        <v>201</v>
      </c>
      <c r="I114" t="s">
        <v>1040</v>
      </c>
    </row>
    <row r="115" spans="1:9">
      <c r="A115" t="n">
        <v>2018</v>
      </c>
      <c r="B115" t="n">
        <v>8</v>
      </c>
      <c r="C115" t="s">
        <v>1305</v>
      </c>
      <c r="D115" t="s">
        <v>1318</v>
      </c>
      <c r="E115" t="s">
        <v>149</v>
      </c>
      <c r="F115" t="s">
        <v>1056</v>
      </c>
      <c r="G115" t="s">
        <v>1146</v>
      </c>
      <c r="H115" t="s">
        <v>201</v>
      </c>
      <c r="I115" t="s">
        <v>1054</v>
      </c>
    </row>
    <row r="116" spans="1:9">
      <c r="A116" t="n">
        <v>2018</v>
      </c>
      <c r="B116" t="n">
        <v>8</v>
      </c>
      <c r="C116" t="s">
        <v>1305</v>
      </c>
      <c r="D116" t="s">
        <v>1319</v>
      </c>
      <c r="E116" t="s">
        <v>149</v>
      </c>
      <c r="F116" t="s">
        <v>1056</v>
      </c>
      <c r="G116" t="s">
        <v>1311</v>
      </c>
      <c r="H116" t="s">
        <v>201</v>
      </c>
      <c r="I116" t="s">
        <v>1040</v>
      </c>
    </row>
    <row r="117" spans="1:9">
      <c r="A117" t="n">
        <v>2018</v>
      </c>
      <c r="B117" t="n">
        <v>8</v>
      </c>
      <c r="C117" t="s">
        <v>1320</v>
      </c>
      <c r="D117" t="s">
        <v>1321</v>
      </c>
      <c r="E117" t="s">
        <v>149</v>
      </c>
      <c r="F117" t="s">
        <v>1056</v>
      </c>
      <c r="G117" t="s">
        <v>1322</v>
      </c>
      <c r="H117" t="s">
        <v>201</v>
      </c>
      <c r="I117" t="s">
        <v>1054</v>
      </c>
    </row>
    <row r="118" spans="1:9">
      <c r="A118" t="n">
        <v>2018</v>
      </c>
      <c r="B118" t="n">
        <v>8</v>
      </c>
      <c r="C118" t="s">
        <v>1320</v>
      </c>
      <c r="D118" t="s">
        <v>1323</v>
      </c>
      <c r="E118" t="s">
        <v>153</v>
      </c>
      <c r="F118" t="s"/>
      <c r="G118" t="s">
        <v>1324</v>
      </c>
      <c r="H118" t="s">
        <v>1325</v>
      </c>
      <c r="I118" t="s">
        <v>1040</v>
      </c>
    </row>
    <row r="119" spans="1:9">
      <c r="A119" t="n">
        <v>2018</v>
      </c>
      <c r="B119" t="n">
        <v>8</v>
      </c>
      <c r="C119" t="s">
        <v>1320</v>
      </c>
      <c r="D119" t="s">
        <v>1326</v>
      </c>
      <c r="E119" t="s">
        <v>149</v>
      </c>
      <c r="F119" t="s">
        <v>1056</v>
      </c>
      <c r="G119" t="s">
        <v>1327</v>
      </c>
      <c r="H119" t="s">
        <v>201</v>
      </c>
      <c r="I119" t="s">
        <v>1054</v>
      </c>
    </row>
    <row r="120" spans="1:9">
      <c r="A120" t="n">
        <v>2018</v>
      </c>
      <c r="B120" t="n">
        <v>8</v>
      </c>
      <c r="C120" t="s">
        <v>1320</v>
      </c>
      <c r="D120" t="s">
        <v>1328</v>
      </c>
      <c r="E120" t="s">
        <v>149</v>
      </c>
      <c r="F120" t="s">
        <v>1056</v>
      </c>
      <c r="G120" t="s">
        <v>1329</v>
      </c>
      <c r="H120" t="s">
        <v>201</v>
      </c>
      <c r="I120" t="s">
        <v>1054</v>
      </c>
    </row>
    <row r="121" spans="1:9">
      <c r="A121" t="n">
        <v>2018</v>
      </c>
      <c r="B121" t="n">
        <v>8</v>
      </c>
      <c r="C121" t="s">
        <v>1320</v>
      </c>
      <c r="D121" t="s">
        <v>1330</v>
      </c>
      <c r="E121" t="s">
        <v>147</v>
      </c>
      <c r="F121" t="s">
        <v>1056</v>
      </c>
      <c r="G121" t="s">
        <v>1331</v>
      </c>
      <c r="H121" t="s">
        <v>201</v>
      </c>
      <c r="I121" t="s">
        <v>1040</v>
      </c>
    </row>
    <row r="122" spans="1:9">
      <c r="A122" t="n">
        <v>2018</v>
      </c>
      <c r="B122" t="n">
        <v>8</v>
      </c>
      <c r="C122" t="s">
        <v>1320</v>
      </c>
      <c r="D122" t="s">
        <v>1332</v>
      </c>
      <c r="E122" t="s">
        <v>147</v>
      </c>
      <c r="F122" t="s">
        <v>1056</v>
      </c>
      <c r="G122" t="s">
        <v>1333</v>
      </c>
      <c r="H122" t="s">
        <v>201</v>
      </c>
      <c r="I122" t="s">
        <v>1040</v>
      </c>
    </row>
    <row r="123" spans="1:9">
      <c r="A123" t="n">
        <v>2018</v>
      </c>
      <c r="B123" t="n">
        <v>8</v>
      </c>
      <c r="C123" t="s">
        <v>1334</v>
      </c>
      <c r="D123" t="s">
        <v>1335</v>
      </c>
      <c r="E123" t="s">
        <v>149</v>
      </c>
      <c r="F123" t="s">
        <v>1056</v>
      </c>
      <c r="G123" t="s">
        <v>1336</v>
      </c>
      <c r="H123" t="s">
        <v>201</v>
      </c>
      <c r="I123" t="s">
        <v>1040</v>
      </c>
    </row>
    <row r="124" spans="1:9">
      <c r="A124" t="n">
        <v>2018</v>
      </c>
      <c r="B124" t="n">
        <v>8</v>
      </c>
      <c r="C124" t="s">
        <v>1337</v>
      </c>
      <c r="D124" t="s">
        <v>1338</v>
      </c>
      <c r="E124" t="s">
        <v>147</v>
      </c>
      <c r="F124" t="s">
        <v>1056</v>
      </c>
      <c r="G124" t="s">
        <v>1339</v>
      </c>
      <c r="H124" t="s">
        <v>201</v>
      </c>
      <c r="I124" t="s">
        <v>1040</v>
      </c>
    </row>
    <row r="125" spans="1:9">
      <c r="A125" t="n">
        <v>2018</v>
      </c>
      <c r="B125" t="n">
        <v>8</v>
      </c>
      <c r="C125" t="s">
        <v>1340</v>
      </c>
      <c r="D125" t="s">
        <v>1341</v>
      </c>
      <c r="E125" t="s">
        <v>147</v>
      </c>
      <c r="F125" t="s"/>
      <c r="G125" t="s">
        <v>1342</v>
      </c>
      <c r="H125" t="s">
        <v>201</v>
      </c>
      <c r="I125" t="s">
        <v>1054</v>
      </c>
    </row>
    <row r="126" spans="1:9">
      <c r="A126" t="n">
        <v>2018</v>
      </c>
      <c r="B126" t="n">
        <v>8</v>
      </c>
      <c r="C126" t="s">
        <v>1337</v>
      </c>
      <c r="D126" t="s">
        <v>1343</v>
      </c>
      <c r="E126" t="s">
        <v>147</v>
      </c>
      <c r="F126" t="s">
        <v>1344</v>
      </c>
      <c r="G126" t="s">
        <v>1345</v>
      </c>
      <c r="H126" t="s">
        <v>201</v>
      </c>
      <c r="I126" t="s">
        <v>1054</v>
      </c>
    </row>
    <row r="127" spans="1:9">
      <c r="A127" t="n">
        <v>2018</v>
      </c>
      <c r="B127" t="n">
        <v>8</v>
      </c>
      <c r="C127" t="s">
        <v>1337</v>
      </c>
      <c r="D127" t="s">
        <v>1346</v>
      </c>
      <c r="E127" t="s">
        <v>149</v>
      </c>
      <c r="F127" t="s">
        <v>1097</v>
      </c>
      <c r="G127" t="s">
        <v>1347</v>
      </c>
      <c r="H127" t="s">
        <v>201</v>
      </c>
      <c r="I127" t="s">
        <v>1040</v>
      </c>
    </row>
    <row r="128" spans="1:9">
      <c r="A128" t="n">
        <v>2018</v>
      </c>
      <c r="B128" t="n">
        <v>8</v>
      </c>
      <c r="C128" t="s">
        <v>1340</v>
      </c>
      <c r="D128" t="s">
        <v>1348</v>
      </c>
      <c r="E128" t="s">
        <v>153</v>
      </c>
      <c r="F128" t="s">
        <v>1097</v>
      </c>
      <c r="G128" t="s">
        <v>1349</v>
      </c>
      <c r="H128" t="s">
        <v>1350</v>
      </c>
      <c r="I128" t="s">
        <v>1040</v>
      </c>
    </row>
    <row r="129" spans="1:9">
      <c r="A129" t="n">
        <v>2018</v>
      </c>
      <c r="B129" t="n">
        <v>8</v>
      </c>
      <c r="C129" t="s">
        <v>1351</v>
      </c>
      <c r="D129" t="s">
        <v>1352</v>
      </c>
      <c r="E129" t="s">
        <v>152</v>
      </c>
      <c r="F129" t="s"/>
      <c r="G129" t="s">
        <v>1353</v>
      </c>
      <c r="H129" t="s">
        <v>1354</v>
      </c>
      <c r="I129" t="s">
        <v>1040</v>
      </c>
    </row>
    <row r="130" spans="1:9">
      <c r="A130" t="n">
        <v>2018</v>
      </c>
      <c r="B130" t="n">
        <v>8</v>
      </c>
      <c r="C130" t="s">
        <v>1351</v>
      </c>
      <c r="D130" t="s">
        <v>1355</v>
      </c>
      <c r="E130" t="s">
        <v>149</v>
      </c>
      <c r="F130" t="s">
        <v>1056</v>
      </c>
      <c r="G130" t="s">
        <v>1356</v>
      </c>
      <c r="H130" t="s">
        <v>201</v>
      </c>
      <c r="I130" t="s">
        <v>1040</v>
      </c>
    </row>
    <row r="131" spans="1:9">
      <c r="A131" t="n">
        <v>2018</v>
      </c>
      <c r="B131" t="n">
        <v>8</v>
      </c>
      <c r="C131" t="s">
        <v>1357</v>
      </c>
      <c r="D131" t="s">
        <v>1358</v>
      </c>
      <c r="E131" t="s">
        <v>147</v>
      </c>
      <c r="F131" t="s">
        <v>1066</v>
      </c>
      <c r="G131" t="s">
        <v>1359</v>
      </c>
      <c r="H131" t="s">
        <v>201</v>
      </c>
      <c r="I131" t="s">
        <v>1040</v>
      </c>
    </row>
    <row r="132" spans="1:9">
      <c r="A132" t="n">
        <v>2018</v>
      </c>
      <c r="B132" t="n">
        <v>8</v>
      </c>
      <c r="C132" t="s">
        <v>1351</v>
      </c>
      <c r="D132" t="s">
        <v>1360</v>
      </c>
      <c r="E132" t="s">
        <v>9</v>
      </c>
      <c r="F132" t="s">
        <v>1037</v>
      </c>
      <c r="G132" t="s">
        <v>1361</v>
      </c>
      <c r="H132" t="s">
        <v>1362</v>
      </c>
      <c r="I132" t="s">
        <v>1040</v>
      </c>
    </row>
    <row r="133" spans="1:9">
      <c r="A133" t="n">
        <v>2018</v>
      </c>
      <c r="B133" t="n">
        <v>8</v>
      </c>
      <c r="C133" t="s">
        <v>1357</v>
      </c>
      <c r="D133" t="s">
        <v>1363</v>
      </c>
      <c r="E133" t="s">
        <v>9</v>
      </c>
      <c r="F133" t="s">
        <v>1037</v>
      </c>
      <c r="G133" t="s">
        <v>1364</v>
      </c>
      <c r="H133" t="s">
        <v>1365</v>
      </c>
      <c r="I133" t="s">
        <v>1040</v>
      </c>
    </row>
    <row r="134" spans="1:9">
      <c r="A134" t="n">
        <v>2018</v>
      </c>
      <c r="B134" t="n">
        <v>8</v>
      </c>
      <c r="C134" t="s">
        <v>1357</v>
      </c>
      <c r="D134" t="s">
        <v>1366</v>
      </c>
      <c r="E134" t="s">
        <v>149</v>
      </c>
      <c r="F134" t="s">
        <v>1097</v>
      </c>
      <c r="G134" t="s">
        <v>1359</v>
      </c>
      <c r="H134" t="s">
        <v>201</v>
      </c>
      <c r="I134" t="s">
        <v>1040</v>
      </c>
    </row>
    <row r="135" spans="1:9">
      <c r="A135" t="n">
        <v>2018</v>
      </c>
      <c r="B135" t="n">
        <v>8</v>
      </c>
      <c r="C135" t="s">
        <v>1357</v>
      </c>
      <c r="D135" t="s">
        <v>1367</v>
      </c>
      <c r="E135" t="s">
        <v>9</v>
      </c>
      <c r="F135" t="s">
        <v>1037</v>
      </c>
      <c r="G135" t="s">
        <v>1368</v>
      </c>
      <c r="H135" t="s">
        <v>1369</v>
      </c>
      <c r="I135" t="s">
        <v>1040</v>
      </c>
    </row>
    <row r="136" spans="1:9">
      <c r="A136" t="n">
        <v>2018</v>
      </c>
      <c r="B136" t="n">
        <v>8</v>
      </c>
      <c r="C136" t="s">
        <v>1357</v>
      </c>
      <c r="D136" t="s">
        <v>1370</v>
      </c>
      <c r="E136" t="s">
        <v>9</v>
      </c>
      <c r="F136" t="s">
        <v>1037</v>
      </c>
      <c r="G136" t="s">
        <v>1371</v>
      </c>
      <c r="H136" t="s">
        <v>1372</v>
      </c>
      <c r="I136" t="s">
        <v>1040</v>
      </c>
    </row>
    <row r="137" spans="1:9">
      <c r="A137" t="n">
        <v>2018</v>
      </c>
      <c r="B137" t="n">
        <v>8</v>
      </c>
      <c r="C137" t="s">
        <v>1373</v>
      </c>
      <c r="D137" t="s">
        <v>1374</v>
      </c>
      <c r="E137" t="s">
        <v>9</v>
      </c>
      <c r="F137" t="s">
        <v>1037</v>
      </c>
      <c r="G137" t="s">
        <v>1375</v>
      </c>
      <c r="H137" t="s">
        <v>1376</v>
      </c>
      <c r="I137" t="s">
        <v>1040</v>
      </c>
    </row>
    <row r="138" spans="1:9">
      <c r="A138" t="n">
        <v>2018</v>
      </c>
      <c r="B138" t="n">
        <v>8</v>
      </c>
      <c r="C138" t="s">
        <v>1373</v>
      </c>
      <c r="D138" t="s">
        <v>1377</v>
      </c>
      <c r="E138" t="s">
        <v>9</v>
      </c>
      <c r="F138" t="s">
        <v>1037</v>
      </c>
      <c r="G138" t="s">
        <v>1378</v>
      </c>
      <c r="H138" t="s">
        <v>1379</v>
      </c>
      <c r="I138" t="s">
        <v>1040</v>
      </c>
    </row>
    <row r="139" spans="1:9">
      <c r="A139" t="n">
        <v>2018</v>
      </c>
      <c r="B139" t="n">
        <v>8</v>
      </c>
      <c r="C139" t="s">
        <v>1373</v>
      </c>
      <c r="D139" t="s">
        <v>1380</v>
      </c>
      <c r="E139" t="s">
        <v>149</v>
      </c>
      <c r="F139" t="s">
        <v>1119</v>
      </c>
      <c r="G139" t="s">
        <v>1381</v>
      </c>
      <c r="H139" t="s">
        <v>201</v>
      </c>
      <c r="I139" t="s">
        <v>1083</v>
      </c>
    </row>
    <row r="140" spans="1:9">
      <c r="A140" t="n">
        <v>2018</v>
      </c>
      <c r="B140" t="n">
        <v>8</v>
      </c>
      <c r="C140" t="s">
        <v>1373</v>
      </c>
      <c r="D140" t="s">
        <v>1382</v>
      </c>
      <c r="E140" t="s">
        <v>149</v>
      </c>
      <c r="F140" t="s">
        <v>1097</v>
      </c>
      <c r="G140" t="s">
        <v>1383</v>
      </c>
      <c r="H140" t="s">
        <v>201</v>
      </c>
      <c r="I140" t="s">
        <v>1168</v>
      </c>
    </row>
    <row r="141" spans="1:9">
      <c r="A141" t="n">
        <v>2018</v>
      </c>
      <c r="B141" t="n">
        <v>8</v>
      </c>
      <c r="C141" t="s">
        <v>1373</v>
      </c>
      <c r="D141" t="s">
        <v>1384</v>
      </c>
      <c r="E141" t="s">
        <v>9</v>
      </c>
      <c r="F141" t="s">
        <v>1037</v>
      </c>
      <c r="G141" t="s">
        <v>1385</v>
      </c>
      <c r="H141" t="s">
        <v>1386</v>
      </c>
      <c r="I141" t="s">
        <v>1040</v>
      </c>
    </row>
    <row r="142" spans="1:9">
      <c r="A142" t="n">
        <v>2018</v>
      </c>
      <c r="B142" t="n">
        <v>8</v>
      </c>
      <c r="C142" t="s">
        <v>1387</v>
      </c>
      <c r="D142" t="s">
        <v>1388</v>
      </c>
      <c r="E142" t="s">
        <v>9</v>
      </c>
      <c r="F142" t="s">
        <v>1037</v>
      </c>
      <c r="G142" t="s">
        <v>1389</v>
      </c>
      <c r="H142" t="s">
        <v>1390</v>
      </c>
      <c r="I142" t="s">
        <v>1040</v>
      </c>
    </row>
    <row r="143" spans="1:9">
      <c r="A143" t="n">
        <v>2018</v>
      </c>
      <c r="B143" t="n">
        <v>8</v>
      </c>
      <c r="C143" t="s">
        <v>1387</v>
      </c>
      <c r="D143" t="s">
        <v>1391</v>
      </c>
      <c r="E143" t="s">
        <v>149</v>
      </c>
      <c r="F143" t="s">
        <v>1119</v>
      </c>
      <c r="G143" t="s">
        <v>1392</v>
      </c>
      <c r="H143" t="s">
        <v>201</v>
      </c>
      <c r="I143" t="s">
        <v>1083</v>
      </c>
    </row>
    <row r="144" spans="1:9">
      <c r="A144" t="n">
        <v>2018</v>
      </c>
      <c r="B144" t="n">
        <v>8</v>
      </c>
      <c r="C144" t="s">
        <v>1387</v>
      </c>
      <c r="D144" t="s">
        <v>1393</v>
      </c>
      <c r="E144" t="s">
        <v>149</v>
      </c>
      <c r="F144" t="s">
        <v>1066</v>
      </c>
      <c r="G144" t="s">
        <v>1394</v>
      </c>
      <c r="H144" t="s">
        <v>201</v>
      </c>
      <c r="I144" t="s">
        <v>1054</v>
      </c>
    </row>
    <row r="145" spans="1:9">
      <c r="A145" t="n">
        <v>2018</v>
      </c>
      <c r="B145" t="n">
        <v>8</v>
      </c>
      <c r="C145" t="s">
        <v>1387</v>
      </c>
      <c r="D145" t="s">
        <v>1395</v>
      </c>
      <c r="E145" t="s">
        <v>9</v>
      </c>
      <c r="F145" t="s">
        <v>1097</v>
      </c>
      <c r="G145" t="s">
        <v>1396</v>
      </c>
      <c r="H145" t="s">
        <v>1397</v>
      </c>
      <c r="I145" t="s">
        <v>1040</v>
      </c>
    </row>
    <row r="146" spans="1:9">
      <c r="A146" t="n">
        <v>2018</v>
      </c>
      <c r="B146" t="n">
        <v>8</v>
      </c>
      <c r="C146" t="s">
        <v>1398</v>
      </c>
      <c r="D146" t="s">
        <v>1399</v>
      </c>
      <c r="E146" t="s">
        <v>147</v>
      </c>
      <c r="F146" t="s">
        <v>1066</v>
      </c>
      <c r="G146" t="s">
        <v>1400</v>
      </c>
      <c r="H146" t="s">
        <v>201</v>
      </c>
      <c r="I146" t="s">
        <v>1054</v>
      </c>
    </row>
    <row r="147" spans="1:9">
      <c r="A147" t="n">
        <v>2018</v>
      </c>
      <c r="B147" t="n">
        <v>8</v>
      </c>
      <c r="C147" t="s">
        <v>1398</v>
      </c>
      <c r="D147" t="s">
        <v>1401</v>
      </c>
      <c r="E147" t="s">
        <v>147</v>
      </c>
      <c r="F147" t="s">
        <v>1056</v>
      </c>
      <c r="G147" t="s">
        <v>1402</v>
      </c>
      <c r="H147" t="s">
        <v>201</v>
      </c>
      <c r="I147" t="s">
        <v>1040</v>
      </c>
    </row>
    <row r="148" spans="1:9">
      <c r="A148" t="n">
        <v>2018</v>
      </c>
      <c r="B148" t="n">
        <v>8</v>
      </c>
      <c r="C148" t="s">
        <v>1398</v>
      </c>
      <c r="D148" t="s">
        <v>1403</v>
      </c>
      <c r="E148" t="s">
        <v>9</v>
      </c>
      <c r="F148" t="s">
        <v>1037</v>
      </c>
      <c r="G148" t="s">
        <v>1402</v>
      </c>
      <c r="H148" t="s">
        <v>1404</v>
      </c>
      <c r="I148" t="s">
        <v>1040</v>
      </c>
    </row>
    <row r="149" spans="1:9">
      <c r="A149" t="n">
        <v>2018</v>
      </c>
      <c r="B149" t="n">
        <v>8</v>
      </c>
      <c r="C149" t="s">
        <v>1398</v>
      </c>
      <c r="D149" t="s">
        <v>1405</v>
      </c>
      <c r="E149" t="s">
        <v>149</v>
      </c>
      <c r="F149" t="s">
        <v>1056</v>
      </c>
      <c r="G149" t="s">
        <v>1406</v>
      </c>
      <c r="H149" t="s">
        <v>201</v>
      </c>
      <c r="I149" t="s">
        <v>1054</v>
      </c>
    </row>
    <row r="150" spans="1:9">
      <c r="A150" t="n">
        <v>2018</v>
      </c>
      <c r="B150" t="n">
        <v>8</v>
      </c>
      <c r="C150" t="s">
        <v>1398</v>
      </c>
      <c r="D150" t="s">
        <v>1407</v>
      </c>
      <c r="E150" t="s">
        <v>149</v>
      </c>
      <c r="F150" t="s">
        <v>1056</v>
      </c>
      <c r="G150" t="s">
        <v>1408</v>
      </c>
      <c r="H150" t="s">
        <v>201</v>
      </c>
      <c r="I150" t="s">
        <v>1040</v>
      </c>
    </row>
    <row r="151" spans="1:9">
      <c r="A151" t="n">
        <v>2018</v>
      </c>
      <c r="B151" t="n">
        <v>8</v>
      </c>
      <c r="C151" t="s">
        <v>1398</v>
      </c>
      <c r="D151" t="s">
        <v>1409</v>
      </c>
      <c r="E151" t="s">
        <v>9</v>
      </c>
      <c r="F151" t="s">
        <v>1037</v>
      </c>
      <c r="G151" t="s">
        <v>1410</v>
      </c>
      <c r="H151" t="s">
        <v>1411</v>
      </c>
      <c r="I151" t="s">
        <v>1040</v>
      </c>
    </row>
    <row r="152" spans="1:9">
      <c r="A152" t="n">
        <v>2018</v>
      </c>
      <c r="B152" t="n">
        <v>8</v>
      </c>
      <c r="C152" t="s">
        <v>1277</v>
      </c>
      <c r="D152" t="s">
        <v>1412</v>
      </c>
      <c r="E152" t="s">
        <v>149</v>
      </c>
      <c r="F152" t="s">
        <v>1056</v>
      </c>
      <c r="G152" t="s">
        <v>1413</v>
      </c>
      <c r="H152" t="s">
        <v>201</v>
      </c>
      <c r="I152" t="s">
        <v>1040</v>
      </c>
    </row>
    <row r="153" spans="1:9">
      <c r="A153" t="n">
        <v>2018</v>
      </c>
      <c r="B153" t="n">
        <v>8</v>
      </c>
      <c r="C153" t="s">
        <v>1277</v>
      </c>
      <c r="D153" t="s">
        <v>1414</v>
      </c>
      <c r="E153" t="s">
        <v>149</v>
      </c>
      <c r="F153" t="s">
        <v>1056</v>
      </c>
      <c r="G153" t="s">
        <v>1415</v>
      </c>
      <c r="H153" t="s">
        <v>201</v>
      </c>
      <c r="I153" t="s">
        <v>1040</v>
      </c>
    </row>
    <row r="154" spans="1:9">
      <c r="A154" t="n">
        <v>2018</v>
      </c>
      <c r="B154" t="n">
        <v>8</v>
      </c>
      <c r="C154" t="s">
        <v>1277</v>
      </c>
      <c r="D154" t="s">
        <v>1416</v>
      </c>
      <c r="E154" t="s">
        <v>149</v>
      </c>
      <c r="F154" t="s">
        <v>1097</v>
      </c>
      <c r="G154" t="s">
        <v>1417</v>
      </c>
      <c r="H154" t="s">
        <v>201</v>
      </c>
      <c r="I154" t="s">
        <v>1040</v>
      </c>
    </row>
    <row r="155" spans="1:9">
      <c r="A155" t="n">
        <v>2018</v>
      </c>
      <c r="B155" t="n">
        <v>8</v>
      </c>
      <c r="C155" t="s">
        <v>1277</v>
      </c>
      <c r="D155" t="s">
        <v>1418</v>
      </c>
      <c r="E155" t="s">
        <v>147</v>
      </c>
      <c r="F155" t="s">
        <v>1066</v>
      </c>
      <c r="G155" t="s">
        <v>1415</v>
      </c>
      <c r="H155" t="s">
        <v>201</v>
      </c>
      <c r="I155" t="s">
        <v>1054</v>
      </c>
    </row>
    <row r="156" spans="1:9">
      <c r="A156" t="n">
        <v>2018</v>
      </c>
      <c r="B156" t="n">
        <v>8</v>
      </c>
      <c r="C156" t="s">
        <v>1277</v>
      </c>
      <c r="D156" t="s">
        <v>1419</v>
      </c>
      <c r="E156" t="s">
        <v>149</v>
      </c>
      <c r="F156" t="s">
        <v>1056</v>
      </c>
      <c r="G156" t="s">
        <v>1420</v>
      </c>
      <c r="H156" t="s">
        <v>201</v>
      </c>
      <c r="I156" t="s">
        <v>1040</v>
      </c>
    </row>
    <row r="157" spans="1:9">
      <c r="A157" t="n">
        <v>2018</v>
      </c>
      <c r="B157" t="n">
        <v>8</v>
      </c>
      <c r="C157" t="s">
        <v>1277</v>
      </c>
      <c r="D157" t="s">
        <v>1421</v>
      </c>
      <c r="E157" t="s">
        <v>149</v>
      </c>
      <c r="F157" t="s">
        <v>1066</v>
      </c>
      <c r="G157" t="s">
        <v>1336</v>
      </c>
      <c r="H157" t="s">
        <v>201</v>
      </c>
      <c r="I157" t="s">
        <v>1054</v>
      </c>
    </row>
    <row r="158" spans="1:9">
      <c r="A158" t="n">
        <v>2018</v>
      </c>
      <c r="B158" t="n">
        <v>8</v>
      </c>
      <c r="C158" t="s">
        <v>1422</v>
      </c>
      <c r="D158" t="s">
        <v>1423</v>
      </c>
      <c r="E158" t="s">
        <v>149</v>
      </c>
      <c r="F158" t="s">
        <v>1097</v>
      </c>
      <c r="G158" t="s">
        <v>1424</v>
      </c>
      <c r="H158" t="s">
        <v>201</v>
      </c>
      <c r="I158" t="s">
        <v>1040</v>
      </c>
    </row>
    <row r="159" spans="1:9">
      <c r="A159" t="n">
        <v>2018</v>
      </c>
      <c r="B159" t="n">
        <v>8</v>
      </c>
      <c r="C159" t="s">
        <v>1425</v>
      </c>
      <c r="D159" t="s">
        <v>1426</v>
      </c>
      <c r="E159" t="s">
        <v>9</v>
      </c>
      <c r="F159" t="s">
        <v>1037</v>
      </c>
      <c r="G159" t="s">
        <v>1427</v>
      </c>
      <c r="H159" t="s">
        <v>1428</v>
      </c>
      <c r="I159" t="s">
        <v>1040</v>
      </c>
    </row>
    <row r="160" spans="1:9">
      <c r="A160" t="n">
        <v>2018</v>
      </c>
      <c r="B160" t="n">
        <v>8</v>
      </c>
      <c r="C160" t="s">
        <v>1425</v>
      </c>
      <c r="D160" t="s">
        <v>1429</v>
      </c>
      <c r="E160" t="s">
        <v>149</v>
      </c>
      <c r="F160" t="s">
        <v>1056</v>
      </c>
      <c r="G160" t="s">
        <v>1430</v>
      </c>
      <c r="H160" t="s">
        <v>201</v>
      </c>
      <c r="I160" t="s">
        <v>1040</v>
      </c>
    </row>
    <row r="161" spans="1:9">
      <c r="A161" t="n">
        <v>2018</v>
      </c>
      <c r="B161" t="n">
        <v>8</v>
      </c>
      <c r="C161" t="s">
        <v>1425</v>
      </c>
      <c r="D161" t="s">
        <v>1431</v>
      </c>
      <c r="E161" t="s">
        <v>9</v>
      </c>
      <c r="F161" t="s">
        <v>1037</v>
      </c>
      <c r="G161" t="s">
        <v>1432</v>
      </c>
      <c r="H161" t="s">
        <v>1433</v>
      </c>
      <c r="I161" t="s">
        <v>1040</v>
      </c>
    </row>
    <row r="162" spans="1:9">
      <c r="A162" t="n">
        <v>2018</v>
      </c>
      <c r="B162" t="n">
        <v>8</v>
      </c>
      <c r="C162" t="s">
        <v>1425</v>
      </c>
      <c r="D162" t="s">
        <v>1434</v>
      </c>
      <c r="E162" t="s">
        <v>9</v>
      </c>
      <c r="F162" t="s">
        <v>1037</v>
      </c>
      <c r="G162" t="s">
        <v>1435</v>
      </c>
      <c r="H162" t="s">
        <v>1436</v>
      </c>
      <c r="I162" t="s">
        <v>1040</v>
      </c>
    </row>
    <row r="163" spans="1:9">
      <c r="A163" t="n">
        <v>2018</v>
      </c>
      <c r="B163" t="n">
        <v>8</v>
      </c>
      <c r="C163" t="s">
        <v>1437</v>
      </c>
      <c r="D163" t="s">
        <v>1438</v>
      </c>
      <c r="E163" t="s">
        <v>147</v>
      </c>
      <c r="F163" t="s">
        <v>1056</v>
      </c>
      <c r="G163" t="s">
        <v>1439</v>
      </c>
      <c r="H163" t="s">
        <v>201</v>
      </c>
      <c r="I163" t="s">
        <v>1040</v>
      </c>
    </row>
    <row r="164" spans="1:9">
      <c r="A164" t="n">
        <v>2018</v>
      </c>
      <c r="B164" t="n">
        <v>8</v>
      </c>
      <c r="C164" t="s">
        <v>1437</v>
      </c>
      <c r="D164" t="s">
        <v>1440</v>
      </c>
      <c r="E164" t="s">
        <v>147</v>
      </c>
      <c r="F164" t="s">
        <v>1056</v>
      </c>
      <c r="G164" t="s">
        <v>1439</v>
      </c>
      <c r="H164" t="s">
        <v>201</v>
      </c>
      <c r="I164" t="s">
        <v>1040</v>
      </c>
    </row>
    <row r="165" spans="1:9">
      <c r="A165" t="n">
        <v>2018</v>
      </c>
      <c r="B165" t="n">
        <v>8</v>
      </c>
      <c r="C165" t="s">
        <v>1437</v>
      </c>
      <c r="D165" t="s">
        <v>1441</v>
      </c>
      <c r="E165" t="s">
        <v>147</v>
      </c>
      <c r="F165" t="s">
        <v>1056</v>
      </c>
      <c r="G165" t="s">
        <v>1439</v>
      </c>
      <c r="H165" t="s">
        <v>201</v>
      </c>
      <c r="I165" t="s">
        <v>1040</v>
      </c>
    </row>
    <row r="166" spans="1:9">
      <c r="A166" t="n">
        <v>2018</v>
      </c>
      <c r="B166" t="n">
        <v>8</v>
      </c>
      <c r="C166" t="s">
        <v>1437</v>
      </c>
      <c r="D166" t="s">
        <v>1442</v>
      </c>
      <c r="E166" t="s">
        <v>147</v>
      </c>
      <c r="F166" t="s">
        <v>1056</v>
      </c>
      <c r="G166" t="s">
        <v>1443</v>
      </c>
      <c r="H166" t="s">
        <v>201</v>
      </c>
      <c r="I166" t="s">
        <v>1040</v>
      </c>
    </row>
    <row r="167" spans="1:9">
      <c r="A167" t="n">
        <v>2018</v>
      </c>
      <c r="B167" t="n">
        <v>8</v>
      </c>
      <c r="C167" t="s">
        <v>1437</v>
      </c>
      <c r="D167" t="s">
        <v>1444</v>
      </c>
      <c r="E167" t="s">
        <v>149</v>
      </c>
      <c r="F167" t="s">
        <v>1056</v>
      </c>
      <c r="G167" t="s">
        <v>1445</v>
      </c>
      <c r="H167" t="s">
        <v>201</v>
      </c>
      <c r="I167" t="s">
        <v>1054</v>
      </c>
    </row>
    <row r="168" spans="1:9">
      <c r="A168" t="n">
        <v>2018</v>
      </c>
      <c r="B168" t="n">
        <v>8</v>
      </c>
      <c r="C168" t="s">
        <v>1437</v>
      </c>
      <c r="D168" t="s">
        <v>1446</v>
      </c>
      <c r="E168" t="s">
        <v>9</v>
      </c>
      <c r="F168" t="s">
        <v>1037</v>
      </c>
      <c r="G168" t="s">
        <v>1447</v>
      </c>
      <c r="H168" t="s">
        <v>1448</v>
      </c>
      <c r="I168" t="s">
        <v>1040</v>
      </c>
    </row>
    <row r="169" spans="1:9">
      <c r="A169" t="n">
        <v>2018</v>
      </c>
      <c r="B169" t="n">
        <v>8</v>
      </c>
      <c r="C169" t="s">
        <v>1437</v>
      </c>
      <c r="D169" t="s">
        <v>1449</v>
      </c>
      <c r="E169" t="s">
        <v>149</v>
      </c>
      <c r="F169" t="s">
        <v>1056</v>
      </c>
      <c r="G169" t="s">
        <v>1439</v>
      </c>
      <c r="H169" t="s">
        <v>201</v>
      </c>
      <c r="I169" t="s">
        <v>1054</v>
      </c>
    </row>
    <row r="170" spans="1:9">
      <c r="A170" t="n">
        <v>2018</v>
      </c>
      <c r="B170" t="n">
        <v>8</v>
      </c>
      <c r="C170" t="s">
        <v>1437</v>
      </c>
      <c r="D170" t="s">
        <v>1450</v>
      </c>
      <c r="E170" t="s">
        <v>149</v>
      </c>
      <c r="F170" t="s">
        <v>1056</v>
      </c>
      <c r="G170" t="s">
        <v>1294</v>
      </c>
      <c r="H170" t="s">
        <v>201</v>
      </c>
      <c r="I170" t="s">
        <v>1054</v>
      </c>
    </row>
    <row r="171" spans="1:9">
      <c r="A171" t="n">
        <v>2018</v>
      </c>
      <c r="B171" t="n">
        <v>8</v>
      </c>
      <c r="C171" t="s">
        <v>1451</v>
      </c>
      <c r="D171" t="s">
        <v>1452</v>
      </c>
      <c r="E171" t="s">
        <v>9</v>
      </c>
      <c r="F171" t="s">
        <v>1453</v>
      </c>
      <c r="G171" t="s">
        <v>1454</v>
      </c>
      <c r="H171" t="s">
        <v>1455</v>
      </c>
      <c r="I171" t="s">
        <v>1040</v>
      </c>
    </row>
    <row r="172" spans="1:9">
      <c r="A172" t="n">
        <v>2018</v>
      </c>
      <c r="B172" t="n">
        <v>8</v>
      </c>
      <c r="C172" t="s">
        <v>1437</v>
      </c>
      <c r="D172" t="s">
        <v>1456</v>
      </c>
      <c r="E172" t="s">
        <v>9</v>
      </c>
      <c r="F172" t="s">
        <v>1037</v>
      </c>
      <c r="G172" t="s">
        <v>1457</v>
      </c>
      <c r="H172" t="s">
        <v>1458</v>
      </c>
      <c r="I172" t="s">
        <v>1040</v>
      </c>
    </row>
    <row r="173" spans="1:9">
      <c r="A173" t="n">
        <v>2018</v>
      </c>
      <c r="B173" t="n">
        <v>8</v>
      </c>
      <c r="C173" t="s">
        <v>1459</v>
      </c>
      <c r="D173" t="s">
        <v>1460</v>
      </c>
      <c r="E173" t="s">
        <v>9</v>
      </c>
      <c r="F173" t="s">
        <v>1037</v>
      </c>
      <c r="G173" t="s">
        <v>1461</v>
      </c>
      <c r="H173" t="s">
        <v>1462</v>
      </c>
      <c r="I173" t="s">
        <v>1040</v>
      </c>
    </row>
    <row r="174" spans="1:9">
      <c r="A174" t="n">
        <v>2018</v>
      </c>
      <c r="B174" t="n">
        <v>8</v>
      </c>
      <c r="C174" t="s">
        <v>1463</v>
      </c>
      <c r="D174" t="s">
        <v>1464</v>
      </c>
      <c r="E174" t="s">
        <v>149</v>
      </c>
      <c r="F174" t="s">
        <v>1056</v>
      </c>
      <c r="G174" t="s">
        <v>1465</v>
      </c>
      <c r="H174" t="s">
        <v>201</v>
      </c>
      <c r="I174" t="s">
        <v>1054</v>
      </c>
    </row>
    <row r="175" spans="1:9">
      <c r="A175" t="n">
        <v>2018</v>
      </c>
      <c r="B175" t="n">
        <v>8</v>
      </c>
      <c r="C175" t="s">
        <v>1463</v>
      </c>
      <c r="D175" t="s">
        <v>1466</v>
      </c>
      <c r="E175" t="s">
        <v>9</v>
      </c>
      <c r="F175" t="s">
        <v>1097</v>
      </c>
      <c r="G175" t="s">
        <v>1467</v>
      </c>
      <c r="H175" t="s">
        <v>1468</v>
      </c>
      <c r="I175" t="s">
        <v>1040</v>
      </c>
    </row>
    <row r="176" spans="1:9">
      <c r="A176" t="n">
        <v>2018</v>
      </c>
      <c r="B176" t="n">
        <v>8</v>
      </c>
      <c r="C176" t="s">
        <v>1469</v>
      </c>
      <c r="D176" t="s">
        <v>1470</v>
      </c>
      <c r="E176" t="s">
        <v>147</v>
      </c>
      <c r="F176" t="s">
        <v>1066</v>
      </c>
      <c r="G176" t="s">
        <v>1471</v>
      </c>
      <c r="H176" t="s">
        <v>201</v>
      </c>
      <c r="I176" t="s">
        <v>1054</v>
      </c>
    </row>
    <row r="177" spans="1:9">
      <c r="A177" t="n">
        <v>2018</v>
      </c>
      <c r="B177" t="n">
        <v>8</v>
      </c>
      <c r="C177" t="s">
        <v>1469</v>
      </c>
      <c r="D177" t="s">
        <v>1472</v>
      </c>
      <c r="E177" t="s">
        <v>149</v>
      </c>
      <c r="F177" t="s">
        <v>1056</v>
      </c>
      <c r="G177" t="s">
        <v>1473</v>
      </c>
      <c r="H177" t="s">
        <v>201</v>
      </c>
      <c r="I177" t="s">
        <v>1054</v>
      </c>
    </row>
    <row r="178" spans="1:9">
      <c r="A178" t="n">
        <v>2018</v>
      </c>
      <c r="B178" t="n">
        <v>8</v>
      </c>
      <c r="C178" t="s">
        <v>1469</v>
      </c>
      <c r="D178" t="s">
        <v>1474</v>
      </c>
      <c r="E178" t="s">
        <v>9</v>
      </c>
      <c r="F178" t="s">
        <v>1097</v>
      </c>
      <c r="G178" t="s">
        <v>1475</v>
      </c>
      <c r="H178" t="s">
        <v>1476</v>
      </c>
      <c r="I178" t="s">
        <v>1040</v>
      </c>
    </row>
    <row r="179" spans="1:9">
      <c r="A179" t="n">
        <v>2018</v>
      </c>
      <c r="B179" t="n">
        <v>8</v>
      </c>
      <c r="C179" t="s">
        <v>1469</v>
      </c>
      <c r="D179" t="s">
        <v>1477</v>
      </c>
      <c r="E179" t="s">
        <v>149</v>
      </c>
      <c r="F179" t="s">
        <v>1056</v>
      </c>
      <c r="G179" t="s">
        <v>1471</v>
      </c>
      <c r="H179" t="s">
        <v>201</v>
      </c>
      <c r="I179" t="s">
        <v>1054</v>
      </c>
    </row>
    <row r="180" spans="1:9">
      <c r="A180" t="n">
        <v>2018</v>
      </c>
      <c r="B180" t="n">
        <v>8</v>
      </c>
      <c r="C180" t="s">
        <v>1469</v>
      </c>
      <c r="D180" t="s">
        <v>1478</v>
      </c>
      <c r="E180" t="s">
        <v>149</v>
      </c>
      <c r="F180" t="s">
        <v>1056</v>
      </c>
      <c r="G180" t="s">
        <v>1479</v>
      </c>
      <c r="H180" t="s">
        <v>201</v>
      </c>
      <c r="I180" t="s">
        <v>1054</v>
      </c>
    </row>
    <row r="181" spans="1:9">
      <c r="A181" t="n">
        <v>2018</v>
      </c>
      <c r="B181" t="n">
        <v>8</v>
      </c>
      <c r="C181" t="s">
        <v>1451</v>
      </c>
      <c r="D181" t="s">
        <v>1480</v>
      </c>
      <c r="E181" t="s">
        <v>147</v>
      </c>
      <c r="F181" t="s">
        <v>1481</v>
      </c>
      <c r="G181" t="s">
        <v>1482</v>
      </c>
      <c r="H181" t="s">
        <v>201</v>
      </c>
      <c r="I181" t="s">
        <v>1054</v>
      </c>
    </row>
    <row r="182" spans="1:9">
      <c r="A182" t="n">
        <v>2018</v>
      </c>
      <c r="B182" t="n">
        <v>8</v>
      </c>
      <c r="C182" t="s">
        <v>1469</v>
      </c>
      <c r="D182" t="s">
        <v>1483</v>
      </c>
      <c r="E182" t="s">
        <v>149</v>
      </c>
      <c r="F182" t="s">
        <v>1097</v>
      </c>
      <c r="G182" t="s">
        <v>1381</v>
      </c>
      <c r="H182" t="s">
        <v>201</v>
      </c>
      <c r="I182" t="s">
        <v>1040</v>
      </c>
    </row>
    <row r="183" spans="1:9">
      <c r="A183" t="n">
        <v>2018</v>
      </c>
      <c r="B183" t="n">
        <v>8</v>
      </c>
      <c r="C183" t="s">
        <v>1451</v>
      </c>
      <c r="D183" t="s">
        <v>1484</v>
      </c>
      <c r="E183" t="s">
        <v>9</v>
      </c>
      <c r="F183" t="s">
        <v>1037</v>
      </c>
      <c r="G183" t="s">
        <v>1485</v>
      </c>
      <c r="H183" t="s">
        <v>1486</v>
      </c>
      <c r="I183" t="s">
        <v>1040</v>
      </c>
    </row>
    <row r="184" spans="1:9">
      <c r="A184" t="n">
        <v>2018</v>
      </c>
      <c r="B184" t="n">
        <v>8</v>
      </c>
      <c r="C184" t="s">
        <v>1451</v>
      </c>
      <c r="D184" t="s">
        <v>1487</v>
      </c>
      <c r="E184" t="s">
        <v>9</v>
      </c>
      <c r="F184" t="s">
        <v>1119</v>
      </c>
      <c r="G184" t="s">
        <v>1488</v>
      </c>
      <c r="H184" t="s">
        <v>1489</v>
      </c>
      <c r="I184" t="s">
        <v>1040</v>
      </c>
    </row>
    <row r="185" spans="1:9">
      <c r="A185" t="n">
        <v>2018</v>
      </c>
      <c r="B185" t="n">
        <v>8</v>
      </c>
      <c r="C185" t="s">
        <v>1490</v>
      </c>
      <c r="D185" t="s">
        <v>1491</v>
      </c>
      <c r="E185" t="s">
        <v>149</v>
      </c>
      <c r="F185" t="s">
        <v>1066</v>
      </c>
      <c r="G185" t="s">
        <v>1161</v>
      </c>
      <c r="H185" t="s">
        <v>201</v>
      </c>
      <c r="I185" t="s">
        <v>1054</v>
      </c>
    </row>
    <row r="186" spans="1:9">
      <c r="A186" t="n">
        <v>2018</v>
      </c>
      <c r="B186" t="n">
        <v>8</v>
      </c>
      <c r="C186" t="s">
        <v>1490</v>
      </c>
      <c r="D186" t="s">
        <v>1492</v>
      </c>
      <c r="E186" t="s">
        <v>147</v>
      </c>
      <c r="F186" t="s">
        <v>1095</v>
      </c>
      <c r="G186" t="s">
        <v>1493</v>
      </c>
      <c r="H186" t="s">
        <v>201</v>
      </c>
      <c r="I186" t="s">
        <v>1083</v>
      </c>
    </row>
    <row r="187" spans="1:9">
      <c r="A187" t="n">
        <v>2018</v>
      </c>
      <c r="B187" t="n">
        <v>8</v>
      </c>
      <c r="C187" t="s">
        <v>1490</v>
      </c>
      <c r="D187" t="s">
        <v>1494</v>
      </c>
      <c r="E187" t="s">
        <v>9</v>
      </c>
      <c r="F187" t="s">
        <v>1037</v>
      </c>
      <c r="G187" t="s">
        <v>1495</v>
      </c>
      <c r="H187" t="s">
        <v>1496</v>
      </c>
      <c r="I187" t="s">
        <v>1040</v>
      </c>
    </row>
    <row r="188" spans="1:9">
      <c r="A188" t="n">
        <v>2018</v>
      </c>
      <c r="B188" t="n">
        <v>8</v>
      </c>
      <c r="C188" t="s">
        <v>1497</v>
      </c>
      <c r="D188" t="s">
        <v>1498</v>
      </c>
      <c r="E188" t="s">
        <v>9</v>
      </c>
      <c r="F188" t="s">
        <v>1037</v>
      </c>
      <c r="G188" t="s">
        <v>1499</v>
      </c>
      <c r="H188" t="s">
        <v>1500</v>
      </c>
      <c r="I188" t="s">
        <v>1040</v>
      </c>
    </row>
    <row r="189" spans="1:9">
      <c r="A189" t="n">
        <v>2018</v>
      </c>
      <c r="B189" t="n">
        <v>8</v>
      </c>
      <c r="C189" t="s">
        <v>1490</v>
      </c>
      <c r="D189" t="s">
        <v>1501</v>
      </c>
      <c r="E189" t="s">
        <v>9</v>
      </c>
      <c r="F189" t="s">
        <v>1037</v>
      </c>
      <c r="G189" t="s">
        <v>1502</v>
      </c>
      <c r="H189" t="s">
        <v>1503</v>
      </c>
      <c r="I189" t="s">
        <v>1040</v>
      </c>
    </row>
    <row r="190" spans="1:9">
      <c r="A190" t="n">
        <v>2018</v>
      </c>
      <c r="B190" t="n">
        <v>8</v>
      </c>
      <c r="C190" t="s">
        <v>1504</v>
      </c>
      <c r="D190" t="s">
        <v>1505</v>
      </c>
      <c r="E190" t="s">
        <v>149</v>
      </c>
      <c r="F190" t="s">
        <v>1097</v>
      </c>
      <c r="G190" t="s">
        <v>1506</v>
      </c>
      <c r="H190" t="s">
        <v>201</v>
      </c>
      <c r="I190" t="s">
        <v>1040</v>
      </c>
    </row>
    <row r="191" spans="1:9">
      <c r="A191" t="n">
        <v>2018</v>
      </c>
      <c r="B191" t="n">
        <v>8</v>
      </c>
      <c r="C191" t="s">
        <v>1504</v>
      </c>
      <c r="D191" t="s">
        <v>1507</v>
      </c>
      <c r="E191" t="s">
        <v>9</v>
      </c>
      <c r="F191" t="s">
        <v>1037</v>
      </c>
      <c r="G191" t="s">
        <v>1508</v>
      </c>
      <c r="H191" t="s">
        <v>1509</v>
      </c>
      <c r="I191" t="s">
        <v>1040</v>
      </c>
    </row>
    <row r="192" spans="1:9"/>
    <row r="193" spans="1:9"/>
    <row r="194" spans="1:9"/>
    <row r="195" spans="1:9"/>
    <row r="196" spans="1:9"/>
    <row r="197" spans="1:9"/>
    <row r="198" spans="1:9"/>
    <row r="199" spans="1:9"/>
    <row r="200" spans="1:9"/>
    <row r="201" spans="1:9"/>
    <row r="202" spans="1:9"/>
    <row r="203" spans="1:9"/>
    <row r="204" spans="1:9"/>
    <row r="205" spans="1:9"/>
    <row r="206" spans="1:9"/>
    <row r="207" spans="1:9"/>
    <row r="208" spans="1:9"/>
    <row r="209" spans="1:9"/>
    <row r="210" spans="1:9"/>
    <row r="211" spans="1:9"/>
    <row r="212" spans="1:9"/>
    <row r="213" spans="1:9"/>
    <row r="214" spans="1:9"/>
    <row r="215" spans="1:9"/>
    <row r="216" spans="1:9"/>
    <row r="217" spans="1:9"/>
    <row r="218" spans="1:9"/>
    <row r="219" spans="1:9"/>
    <row r="220" spans="1:9"/>
    <row r="221" spans="1:9"/>
    <row r="222" spans="1:9"/>
    <row r="223" spans="1:9"/>
    <row r="224" spans="1:9"/>
    <row r="225" spans="1:9"/>
    <row r="226" spans="1:9"/>
    <row r="227" spans="1:9"/>
    <row r="228" spans="1:9"/>
    <row r="229" spans="1:9"/>
    <row r="230" spans="1:9"/>
    <row r="231" spans="1:9"/>
    <row r="232" spans="1:9"/>
    <row r="233" spans="1:9"/>
    <row r="234" spans="1:9"/>
    <row r="235" spans="1:9"/>
    <row r="236" spans="1:9"/>
    <row r="237" spans="1:9"/>
    <row r="238" spans="1:9"/>
    <row r="239" spans="1:9"/>
    <row r="240" spans="1:9"/>
    <row r="241" spans="1:9"/>
    <row r="242" spans="1:9"/>
    <row r="243" spans="1:9"/>
    <row r="244" spans="1:9"/>
    <row r="245" spans="1:9"/>
    <row r="246" spans="1:9"/>
    <row r="247" spans="1:9"/>
    <row r="248" spans="1:9"/>
    <row r="249" spans="1:9"/>
    <row r="250" spans="1:9"/>
    <row r="251" spans="1:9"/>
    <row r="252" spans="1:9"/>
    <row r="253" spans="1:9"/>
    <row r="254" spans="1:9"/>
    <row r="255" spans="1:9"/>
    <row r="256" spans="1:9"/>
    <row r="257" spans="1:9"/>
    <row r="258" spans="1:9"/>
    <row r="259" spans="1:9"/>
    <row r="260" spans="1:9"/>
    <row r="261" spans="1:9"/>
    <row r="262" spans="1:9"/>
    <row r="263" spans="1:9"/>
    <row r="264" spans="1:9"/>
    <row r="265" spans="1:9"/>
    <row r="266" spans="1:9"/>
    <row r="267" spans="1:9"/>
    <row r="268" spans="1:9"/>
    <row r="269" spans="1:9"/>
    <row r="270" spans="1:9"/>
    <row r="271" spans="1:9"/>
    <row r="272" spans="1:9"/>
    <row r="273" spans="1:9"/>
    <row r="274" spans="1:9"/>
    <row r="275" spans="1:9"/>
    <row r="276" spans="1:9"/>
    <row r="277" spans="1:9"/>
    <row r="278" spans="1:9"/>
    <row r="279" spans="1:9"/>
    <row r="280" spans="1:9"/>
    <row r="281" spans="1:9"/>
    <row r="282" spans="1:9"/>
    <row r="283" spans="1:9"/>
    <row r="284" spans="1:9"/>
    <row r="285" spans="1:9"/>
    <row r="286" spans="1:9"/>
    <row r="287" spans="1:9"/>
    <row r="288" spans="1:9"/>
    <row r="289" spans="1:9"/>
    <row r="290" spans="1:9"/>
    <row r="291" spans="1:9"/>
    <row r="292" spans="1:9"/>
    <row r="293" spans="1:9"/>
    <row r="294" spans="1:9"/>
    <row r="295" spans="1:9"/>
    <row r="296" spans="1:9"/>
    <row r="297" spans="1:9"/>
    <row r="298" spans="1:9"/>
    <row r="299" spans="1:9"/>
    <row r="300" spans="1:9"/>
    <row r="301" spans="1:9"/>
    <row r="302" spans="1:9"/>
    <row r="303" spans="1:9"/>
    <row r="304" spans="1:9"/>
    <row r="305" spans="1:9"/>
    <row r="306" spans="1:9"/>
    <row r="307" spans="1:9"/>
    <row r="308" spans="1:9"/>
    <row r="309" spans="1:9"/>
    <row r="310" spans="1:9"/>
    <row r="311" spans="1:9"/>
    <row r="312" spans="1:9"/>
    <row r="313" spans="1:9"/>
    <row r="314" spans="1:9"/>
    <row r="315" spans="1:9"/>
    <row r="316" spans="1:9"/>
    <row r="317" spans="1:9"/>
    <row r="318" spans="1:9"/>
    <row r="319" spans="1:9"/>
    <row r="320" spans="1:9"/>
    <row r="321" spans="1:9"/>
    <row r="322" spans="1:9"/>
    <row r="323" spans="1:9"/>
    <row r="324" spans="1:9"/>
    <row r="325" spans="1:9"/>
    <row r="326" spans="1:9"/>
    <row r="327" spans="1:9"/>
    <row r="328" spans="1:9"/>
    <row r="329" spans="1:9"/>
    <row r="330" spans="1:9"/>
    <row r="331" spans="1:9"/>
    <row r="332" spans="1:9"/>
    <row r="333" spans="1:9"/>
    <row r="334" spans="1:9"/>
    <row r="335" spans="1:9"/>
    <row r="336" spans="1:9"/>
    <row r="337" spans="1:9"/>
    <row r="338" spans="1:9"/>
    <row r="339" spans="1:9"/>
    <row r="340" spans="1:9"/>
    <row r="341" spans="1:9"/>
    <row r="342" spans="1:9"/>
    <row r="343" spans="1:9"/>
    <row r="344" spans="1:9"/>
    <row r="345" spans="1:9"/>
    <row r="346" spans="1:9"/>
    <row r="347" spans="1:9"/>
    <row r="348" spans="1:9"/>
    <row r="349" spans="1:9"/>
    <row r="350" spans="1:9"/>
    <row r="351" spans="1:9"/>
    <row r="352" spans="1:9"/>
    <row r="353" spans="1:9"/>
    <row r="354" spans="1:9"/>
    <row r="355" spans="1:9"/>
    <row r="356" spans="1:9"/>
    <row r="357" spans="1:9"/>
    <row r="358" spans="1:9"/>
    <row r="359" spans="1:9"/>
    <row r="360" spans="1:9"/>
    <row r="361" spans="1:9"/>
    <row r="362" spans="1:9"/>
    <row r="363" spans="1:9"/>
    <row r="364" spans="1:9"/>
    <row r="365" spans="1:9"/>
    <row r="366" spans="1:9"/>
    <row r="367" spans="1:9"/>
    <row r="368" spans="1:9"/>
    <row r="369" spans="1:9"/>
    <row r="370" spans="1:9"/>
    <row r="371" spans="1:9"/>
    <row r="372" spans="1:9"/>
    <row r="373" spans="1:9"/>
    <row r="374" spans="1:9"/>
    <row r="375" spans="1:9"/>
    <row r="376" spans="1:9"/>
    <row r="377" spans="1:9"/>
    <row r="378" spans="1:9"/>
    <row r="379" spans="1:9"/>
    <row r="380" spans="1:9"/>
    <row r="381" spans="1:9"/>
    <row r="382" spans="1:9"/>
    <row r="383" spans="1:9"/>
    <row r="384" spans="1:9"/>
    <row r="385" spans="1:9"/>
    <row r="386" spans="1:9"/>
    <row r="387" spans="1:9"/>
    <row r="388" spans="1:9"/>
    <row r="389" spans="1:9"/>
    <row r="390" spans="1:9"/>
    <row r="391" spans="1:9"/>
    <row r="392" spans="1:9"/>
    <row r="393" spans="1:9"/>
    <row r="394" spans="1:9"/>
    <row r="395" spans="1:9"/>
    <row r="396" spans="1:9"/>
    <row r="397" spans="1:9"/>
    <row r="398" spans="1:9"/>
    <row r="399" spans="1:9"/>
    <row r="400" spans="1:9"/>
    <row r="401" spans="1:9"/>
    <row r="402" spans="1:9"/>
    <row r="403" spans="1:9"/>
    <row r="404" spans="1:9"/>
    <row r="405" spans="1:9"/>
    <row r="406" spans="1:9"/>
    <row r="407" spans="1:9"/>
    <row r="408" spans="1:9"/>
    <row r="409" spans="1:9"/>
    <row r="410" spans="1:9"/>
    <row r="411" spans="1:9"/>
    <row r="412" spans="1:9"/>
    <row r="413" spans="1:9"/>
    <row r="414" spans="1:9"/>
    <row r="415" spans="1:9"/>
    <row r="416" spans="1:9"/>
    <row r="417" spans="1:9"/>
    <row r="418" spans="1:9"/>
    <row r="419" spans="1:9"/>
    <row r="420" spans="1:9"/>
    <row r="421" spans="1:9"/>
    <row r="422" spans="1:9"/>
    <row r="423" spans="1:9"/>
    <row r="424" spans="1:9"/>
    <row r="425" spans="1:9"/>
    <row r="426" spans="1:9"/>
    <row r="427" spans="1:9"/>
    <row r="428" spans="1:9"/>
    <row r="429" spans="1:9"/>
    <row r="430" spans="1:9"/>
    <row r="431" spans="1:9"/>
    <row r="432" spans="1:9"/>
    <row r="433" spans="1:9"/>
    <row r="434" spans="1:9"/>
    <row r="435" spans="1:9"/>
    <row r="436" spans="1:9"/>
    <row r="437" spans="1:9"/>
    <row r="438" spans="1:9"/>
    <row r="439" spans="1:9"/>
    <row r="440" spans="1:9"/>
    <row r="441" spans="1:9"/>
    <row r="442" spans="1:9"/>
    <row r="443" spans="1:9"/>
    <row r="444" spans="1:9"/>
    <row r="445" spans="1:9"/>
    <row r="446" spans="1:9"/>
    <row r="447" spans="1:9"/>
    <row r="448" spans="1:9"/>
    <row r="449" spans="1:9"/>
    <row r="450" spans="1:9"/>
    <row r="451" spans="1:9"/>
    <row r="452" spans="1:9"/>
    <row r="453" spans="1:9"/>
    <row r="454" spans="1:9"/>
    <row r="455" spans="1:9"/>
    <row r="456" spans="1:9"/>
    <row r="457" spans="1:9"/>
    <row r="458" spans="1:9"/>
    <row r="459" spans="1:9"/>
    <row r="460" spans="1:9"/>
    <row r="461" spans="1:9"/>
    <row r="462" spans="1:9"/>
    <row r="463" spans="1:9"/>
    <row r="464" spans="1:9"/>
    <row r="465" spans="1:9"/>
    <row r="466" spans="1:9"/>
    <row r="467" spans="1:9"/>
    <row r="468" spans="1:9"/>
    <row r="469" spans="1:9"/>
    <row r="470" spans="1:9"/>
    <row r="471" spans="1:9"/>
    <row r="472" spans="1:9"/>
    <row r="473" spans="1:9"/>
    <row r="474" spans="1:9"/>
    <row r="475" spans="1:9"/>
    <row r="476" spans="1:9"/>
    <row r="477" spans="1:9"/>
    <row r="478" spans="1:9"/>
    <row r="479" spans="1:9"/>
    <row r="480" spans="1:9"/>
    <row r="481" spans="1:9"/>
    <row r="482" spans="1:9"/>
    <row r="483" spans="1:9"/>
    <row r="484" spans="1:9"/>
    <row r="485" spans="1:9"/>
    <row r="486" spans="1:9"/>
    <row r="487" spans="1:9"/>
    <row r="488" spans="1:9"/>
    <row r="489" spans="1:9"/>
    <row r="490" spans="1:9"/>
    <row r="491" spans="1:9"/>
    <row r="492" spans="1:9"/>
    <row r="493" spans="1:9"/>
    <row r="494" spans="1:9"/>
    <row r="495" spans="1:9"/>
    <row r="496" spans="1:9"/>
    <row r="497" spans="1:9"/>
    <row r="498" spans="1:9"/>
    <row r="499" spans="1:9"/>
    <row r="500" spans="1:9"/>
    <row r="501" spans="1:9"/>
    <row r="502" spans="1:9"/>
    <row r="503" spans="1:9"/>
    <row r="504" spans="1:9"/>
    <row r="505" spans="1:9"/>
    <row r="506" spans="1:9"/>
    <row r="507" spans="1:9"/>
    <row r="508" spans="1:9"/>
    <row r="509" spans="1:9"/>
    <row r="510" spans="1:9"/>
    <row r="511" spans="1:9"/>
    <row r="512" spans="1:9"/>
    <row r="513" spans="1:9"/>
    <row r="514" spans="1:9"/>
    <row r="515" spans="1:9"/>
    <row r="516" spans="1:9"/>
    <row r="517" spans="1:9"/>
    <row r="518" spans="1:9"/>
    <row r="519" spans="1:9"/>
    <row r="520" spans="1:9"/>
    <row r="521" spans="1:9"/>
    <row r="522" spans="1:9"/>
    <row r="523" spans="1:9"/>
    <row r="524" spans="1:9"/>
    <row r="525" spans="1:9"/>
    <row r="526" spans="1:9"/>
    <row r="527" spans="1:9"/>
    <row r="528" spans="1:9"/>
    <row r="529" spans="1:9"/>
    <row r="530" spans="1:9"/>
    <row r="531" spans="1:9"/>
    <row r="532" spans="1:9"/>
    <row r="533" spans="1:9"/>
    <row r="534" spans="1:9"/>
    <row r="535" spans="1:9"/>
    <row r="536" spans="1:9"/>
    <row r="537" spans="1:9"/>
    <row r="538" spans="1:9"/>
    <row r="539" spans="1:9"/>
    <row r="540" spans="1:9"/>
    <row r="541" spans="1:9"/>
    <row r="542" spans="1:9"/>
    <row r="543" spans="1:9"/>
    <row r="544" spans="1:9"/>
    <row r="545" spans="1:9"/>
    <row r="546" spans="1:9"/>
    <row r="547" spans="1:9"/>
    <row r="548" spans="1:9"/>
    <row r="549" spans="1:9"/>
    <row r="550" spans="1:9"/>
    <row r="551" spans="1:9"/>
    <row r="552" spans="1:9"/>
    <row r="553" spans="1:9"/>
    <row r="554" spans="1:9"/>
    <row r="555" spans="1:9"/>
    <row r="556" spans="1:9"/>
    <row r="557" spans="1:9"/>
    <row r="558" spans="1:9"/>
    <row r="559" spans="1:9"/>
    <row r="560" spans="1:9"/>
    <row r="561" spans="1:9"/>
    <row r="562" spans="1:9"/>
    <row r="563" spans="1:9"/>
    <row r="564" spans="1:9"/>
    <row r="565" spans="1:9"/>
    <row r="566" spans="1:9"/>
    <row r="567" spans="1:9"/>
    <row r="568" spans="1:9"/>
    <row r="569" spans="1:9"/>
    <row r="570" spans="1:9"/>
    <row r="571" spans="1:9"/>
    <row r="572" spans="1:9"/>
    <row r="573" spans="1:9"/>
    <row r="574" spans="1:9"/>
    <row r="575" spans="1:9"/>
    <row r="576" spans="1:9"/>
    <row r="577" spans="1:9"/>
    <row r="578" spans="1:9"/>
    <row r="579" spans="1:9"/>
    <row r="580" spans="1:9"/>
    <row r="581" spans="1:9"/>
    <row r="582" spans="1:9"/>
    <row r="583" spans="1:9"/>
    <row r="584" spans="1:9"/>
    <row r="585" spans="1:9"/>
    <row r="586" spans="1:9"/>
    <row r="587" spans="1:9"/>
    <row r="588" spans="1:9"/>
    <row r="589" spans="1:9"/>
    <row r="590" spans="1:9"/>
    <row r="591" spans="1:9"/>
    <row r="592" spans="1:9"/>
    <row r="593" spans="1:9"/>
    <row r="594" spans="1:9"/>
    <row r="595" spans="1:9"/>
    <row r="596" spans="1:9"/>
    <row r="597" spans="1:9"/>
    <row r="598" spans="1:9"/>
    <row r="599" spans="1:9"/>
    <row r="600" spans="1:9"/>
    <row r="601" spans="1:9"/>
    <row r="602" spans="1:9"/>
    <row r="603" spans="1:9"/>
    <row r="604" spans="1:9"/>
    <row r="605" spans="1:9"/>
    <row r="606" spans="1:9"/>
    <row r="607" spans="1:9"/>
    <row r="608" spans="1:9"/>
    <row r="609" spans="1:9"/>
    <row r="610" spans="1:9"/>
    <row r="611" spans="1:9"/>
    <row r="612" spans="1:9"/>
    <row r="613" spans="1:9"/>
    <row r="614" spans="1:9"/>
    <row r="615" spans="1:9"/>
    <row r="616" spans="1:9"/>
    <row r="617" spans="1:9"/>
    <row r="618" spans="1:9"/>
    <row r="619" spans="1:9"/>
    <row r="620" spans="1:9"/>
    <row r="621" spans="1:9"/>
    <row r="622" spans="1:9"/>
    <row r="623" spans="1:9"/>
    <row r="624" spans="1:9"/>
    <row r="625" spans="1:9"/>
    <row r="626" spans="1:9"/>
    <row r="627" spans="1:9"/>
    <row r="628" spans="1:9"/>
    <row r="629" spans="1:9"/>
    <row r="630" spans="1:9"/>
    <row r="631" spans="1:9"/>
    <row r="632" spans="1:9"/>
    <row r="633" spans="1:9"/>
    <row r="634" spans="1:9"/>
    <row r="635" spans="1:9"/>
    <row r="636" spans="1:9"/>
    <row r="637" spans="1:9"/>
    <row r="638" spans="1:9"/>
    <row r="639" spans="1:9"/>
    <row r="640" spans="1:9"/>
    <row r="641" spans="1:9"/>
    <row r="642" spans="1:9"/>
    <row r="643" spans="1:9"/>
    <row r="644" spans="1:9"/>
    <row r="645" spans="1:9"/>
    <row r="646" spans="1:9"/>
    <row r="647" spans="1:9"/>
    <row r="648" spans="1:9"/>
    <row r="649" spans="1:9"/>
    <row r="650" spans="1:9"/>
    <row r="651" spans="1:9"/>
    <row r="652" spans="1:9"/>
    <row r="653" spans="1:9"/>
    <row r="654" spans="1:9"/>
  </sheetData>
  <conditionalFormatting sqref="I1:I1048576">
    <cfRule dxfId="0" operator="containsText" priority="19" text="无意向" type="containsText">
      <formula>NOT(ISERROR(SEARCH("无意向",I1)))</formula>
    </cfRule>
  </conditionalFormatting>
  <conditionalFormatting sqref="G1:G1048576">
    <cfRule dxfId="0" priority="140" type="duplicateValues"/>
    <cfRule dxfId="0" priority="143" type="duplicateValues"/>
  </conditionalFormatting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769"/>
  <sheetViews>
    <sheetView workbookViewId="0">
      <pane activePane="topRight" state="frozen" topLeftCell="E1" xSplit="4"/>
      <selection activeCell="A106" sqref="A106"/>
      <selection activeCell="A1" pane="topRight" sqref="A1:M1"/>
    </sheetView>
  </sheetViews>
  <sheetFormatPr baseColWidth="8" defaultColWidth="8.875" defaultRowHeight="16.5" outlineLevelCol="0"/>
  <cols>
    <col customWidth="1" max="1" min="1" style="163" width="7.625"/>
    <col customWidth="1" max="2" min="2" style="163" width="7.125"/>
    <col customWidth="1" max="3" min="3" style="163" width="9.5"/>
    <col customWidth="1" max="4" min="4" style="153" width="15.625"/>
    <col customWidth="1" max="5" min="5" style="153" width="16.375"/>
    <col customWidth="1" max="6" min="6" style="154" width="12.5"/>
    <col customWidth="1" max="7" min="7" style="154" width="10.875"/>
    <col customWidth="1" max="8" min="8" style="153" width="54.875"/>
    <col customWidth="1" max="9" min="9" style="154" width="10.125"/>
    <col customWidth="1" max="10" min="10" style="154" width="16.375"/>
    <col customWidth="1" max="11" min="11" style="154" width="11"/>
    <col bestFit="1" customWidth="1" max="12" min="12" style="154" width="24.875"/>
    <col bestFit="1" customWidth="1" max="13" min="13" style="154" width="16.125"/>
    <col bestFit="1" customWidth="1" max="14" min="14" style="222" width="11.625"/>
    <col customWidth="1" max="19" min="15" style="222" width="8.875"/>
    <col customWidth="1" max="16384" min="20" style="222" width="8.875"/>
  </cols>
  <sheetData>
    <row customFormat="1" customHeight="1" ht="15" r="1" s="161" spans="1:14">
      <c r="A1" s="59" t="s">
        <v>121</v>
      </c>
      <c r="B1" s="59" t="s">
        <v>122</v>
      </c>
      <c r="C1" s="59" t="s">
        <v>1510</v>
      </c>
      <c r="D1" s="33" t="s">
        <v>1511</v>
      </c>
      <c r="E1" s="91" t="s">
        <v>1512</v>
      </c>
      <c r="F1" s="33" t="s">
        <v>1513</v>
      </c>
      <c r="G1" s="33" t="s">
        <v>1514</v>
      </c>
      <c r="H1" s="33" t="s">
        <v>131</v>
      </c>
      <c r="I1" s="33" t="s">
        <v>1515</v>
      </c>
      <c r="J1" s="33" t="s">
        <v>1516</v>
      </c>
      <c r="K1" s="33" t="s">
        <v>1517</v>
      </c>
      <c r="L1" s="33" t="s">
        <v>1518</v>
      </c>
      <c r="M1" s="33" t="s">
        <v>1519</v>
      </c>
    </row>
    <row r="2" spans="1:14">
      <c r="A2" s="60" t="n">
        <v>2018</v>
      </c>
      <c r="B2" s="60" t="n">
        <v>9</v>
      </c>
      <c r="C2" t="n">
        <v>108</v>
      </c>
      <c r="D2" t="n">
        <v>64095102631</v>
      </c>
      <c r="E2" t="s">
        <v>1520</v>
      </c>
      <c r="F2" s="35" t="s">
        <v>1521</v>
      </c>
      <c r="G2" s="38" t="s">
        <v>1522</v>
      </c>
      <c r="H2" t="s">
        <v>1523</v>
      </c>
      <c r="I2" t="n">
        <v>108</v>
      </c>
      <c r="J2" t="n">
        <v>0</v>
      </c>
      <c r="K2" t="n">
        <v>0</v>
      </c>
      <c r="L2" t="s">
        <v>1524</v>
      </c>
      <c r="M2" t="s">
        <v>1525</v>
      </c>
    </row>
    <row r="3" spans="1:14">
      <c r="A3" s="60" t="n">
        <v>2018</v>
      </c>
      <c r="B3" s="60" t="n">
        <v>9</v>
      </c>
      <c r="C3" t="n">
        <v>18</v>
      </c>
      <c r="D3" t="n">
        <v>14476998732</v>
      </c>
      <c r="E3" t="s">
        <v>1526</v>
      </c>
      <c r="F3" s="35" t="s">
        <v>1521</v>
      </c>
      <c r="G3" s="38" t="s">
        <v>1527</v>
      </c>
      <c r="H3" t="s">
        <v>1528</v>
      </c>
      <c r="I3" t="n">
        <v>18</v>
      </c>
      <c r="J3" t="n">
        <v>0</v>
      </c>
      <c r="K3" t="n">
        <v>0</v>
      </c>
      <c r="L3" t="s">
        <v>1524</v>
      </c>
      <c r="M3" t="s">
        <v>1525</v>
      </c>
    </row>
    <row r="4" spans="1:14">
      <c r="A4" s="60" t="n">
        <v>2018</v>
      </c>
      <c r="B4" s="60" t="n">
        <v>9</v>
      </c>
      <c r="C4" t="n">
        <v>68</v>
      </c>
      <c r="D4" t="n">
        <v>38829718170</v>
      </c>
      <c r="E4" t="s">
        <v>1529</v>
      </c>
      <c r="F4" s="35" t="s">
        <v>1530</v>
      </c>
      <c r="G4" s="38" t="s">
        <v>1531</v>
      </c>
      <c r="H4" t="s">
        <v>1532</v>
      </c>
      <c r="I4" t="n">
        <v>68</v>
      </c>
      <c r="J4" t="n">
        <v>0</v>
      </c>
      <c r="K4" t="n">
        <v>0</v>
      </c>
      <c r="L4" t="s">
        <v>1524</v>
      </c>
      <c r="M4" t="s">
        <v>1533</v>
      </c>
    </row>
    <row r="5" spans="1:14">
      <c r="A5" s="60" t="n">
        <v>2018</v>
      </c>
      <c r="B5" s="60" t="n">
        <v>9</v>
      </c>
      <c r="C5" t="n">
        <v>18</v>
      </c>
      <c r="D5" t="n">
        <v>20533627675</v>
      </c>
      <c r="E5" t="s">
        <v>1534</v>
      </c>
      <c r="F5" s="35" t="s">
        <v>1530</v>
      </c>
      <c r="G5" s="38" t="s">
        <v>1535</v>
      </c>
      <c r="H5" t="s">
        <v>1528</v>
      </c>
      <c r="I5" t="n">
        <v>18</v>
      </c>
      <c r="J5" t="n">
        <v>0</v>
      </c>
      <c r="K5" t="n">
        <v>0</v>
      </c>
      <c r="L5" t="s">
        <v>1524</v>
      </c>
      <c r="M5" t="s">
        <v>1533</v>
      </c>
    </row>
    <row r="6" spans="1:14">
      <c r="A6" s="60" t="n">
        <v>2018</v>
      </c>
      <c r="B6" s="60" t="n">
        <v>9</v>
      </c>
      <c r="C6" t="n">
        <v>788</v>
      </c>
      <c r="D6" t="n">
        <v>99359618707</v>
      </c>
      <c r="E6" t="s">
        <v>1536</v>
      </c>
      <c r="F6" s="35" t="s">
        <v>1530</v>
      </c>
      <c r="G6" s="38" t="s">
        <v>1537</v>
      </c>
      <c r="H6" t="s">
        <v>1538</v>
      </c>
      <c r="I6" t="n">
        <v>788</v>
      </c>
      <c r="J6" t="n">
        <v>0</v>
      </c>
      <c r="K6" t="n">
        <v>0</v>
      </c>
      <c r="L6" t="s">
        <v>1524</v>
      </c>
      <c r="M6" t="s">
        <v>1533</v>
      </c>
    </row>
    <row r="7" spans="1:14">
      <c r="A7" s="60" t="n">
        <v>2018</v>
      </c>
      <c r="B7" s="60" t="n">
        <v>9</v>
      </c>
      <c r="C7" t="n">
        <v>68</v>
      </c>
      <c r="D7" t="n">
        <v>96376486753</v>
      </c>
      <c r="E7" t="s">
        <v>1539</v>
      </c>
      <c r="F7" s="35" t="s">
        <v>1540</v>
      </c>
      <c r="G7" s="38" t="s">
        <v>1541</v>
      </c>
      <c r="H7" t="s">
        <v>1532</v>
      </c>
      <c r="I7" t="n">
        <v>68</v>
      </c>
      <c r="J7" t="n">
        <v>0</v>
      </c>
      <c r="K7" t="n">
        <v>0</v>
      </c>
      <c r="L7" t="s">
        <v>1524</v>
      </c>
      <c r="M7" t="s">
        <v>1533</v>
      </c>
    </row>
    <row r="8" spans="1:14">
      <c r="A8" s="60" t="n">
        <v>2018</v>
      </c>
      <c r="B8" s="60" t="n">
        <v>9</v>
      </c>
      <c r="C8" t="n">
        <v>68</v>
      </c>
      <c r="D8" t="n">
        <v>63327119647</v>
      </c>
      <c r="E8" t="s">
        <v>1542</v>
      </c>
      <c r="F8" s="35" t="s">
        <v>1540</v>
      </c>
      <c r="G8" s="38" t="s">
        <v>1543</v>
      </c>
      <c r="H8" t="s">
        <v>1532</v>
      </c>
      <c r="I8" t="n">
        <v>68</v>
      </c>
      <c r="J8" t="n">
        <v>0</v>
      </c>
      <c r="K8" t="n">
        <v>0</v>
      </c>
      <c r="L8" t="s">
        <v>1524</v>
      </c>
      <c r="M8" t="s">
        <v>1533</v>
      </c>
    </row>
    <row r="9" spans="1:14">
      <c r="A9" s="60" t="n">
        <v>2018</v>
      </c>
      <c r="B9" s="60" t="n">
        <v>9</v>
      </c>
      <c r="C9" t="n">
        <v>68</v>
      </c>
      <c r="D9" t="n">
        <v>68263095513</v>
      </c>
      <c r="E9" t="s">
        <v>1544</v>
      </c>
      <c r="F9" s="35" t="s">
        <v>1540</v>
      </c>
      <c r="G9" s="38" t="s">
        <v>1545</v>
      </c>
      <c r="H9" t="s">
        <v>1532</v>
      </c>
      <c r="I9" t="n">
        <v>68</v>
      </c>
      <c r="J9" t="n">
        <v>0</v>
      </c>
      <c r="K9" t="n">
        <v>0</v>
      </c>
      <c r="L9" t="s">
        <v>1524</v>
      </c>
      <c r="M9" t="s">
        <v>1533</v>
      </c>
    </row>
    <row r="10" spans="1:14">
      <c r="A10" s="60" t="n">
        <v>2018</v>
      </c>
      <c r="B10" s="60" t="n">
        <v>9</v>
      </c>
      <c r="C10" t="n">
        <v>68</v>
      </c>
      <c r="D10" t="n">
        <v>41889125667</v>
      </c>
      <c r="E10" t="s">
        <v>1546</v>
      </c>
      <c r="F10" s="35" t="s">
        <v>1540</v>
      </c>
      <c r="G10" s="38" t="s">
        <v>1547</v>
      </c>
      <c r="H10" t="s">
        <v>1532</v>
      </c>
      <c r="I10" t="n">
        <v>68</v>
      </c>
      <c r="J10" t="n">
        <v>0</v>
      </c>
      <c r="K10" t="n">
        <v>0</v>
      </c>
      <c r="L10" t="s">
        <v>1524</v>
      </c>
      <c r="M10" t="s">
        <v>1533</v>
      </c>
    </row>
    <row r="11" spans="1:14">
      <c r="A11" s="60" t="n">
        <v>2018</v>
      </c>
      <c r="B11" s="60" t="n">
        <v>9</v>
      </c>
      <c r="C11" t="n">
        <v>108</v>
      </c>
      <c r="D11" t="n">
        <v>82833262024</v>
      </c>
      <c r="E11" t="s">
        <v>1546</v>
      </c>
      <c r="F11" s="35" t="s">
        <v>1540</v>
      </c>
      <c r="G11" s="38" t="s">
        <v>1548</v>
      </c>
      <c r="H11" t="s">
        <v>1523</v>
      </c>
      <c r="I11" t="n">
        <v>108</v>
      </c>
      <c r="J11" t="n">
        <v>0</v>
      </c>
      <c r="K11" t="n">
        <v>0</v>
      </c>
      <c r="L11" t="s">
        <v>1524</v>
      </c>
      <c r="M11" t="s">
        <v>1533</v>
      </c>
    </row>
    <row r="12" spans="1:14">
      <c r="A12" s="60" t="n">
        <v>2018</v>
      </c>
      <c r="B12" s="60" t="n">
        <v>9</v>
      </c>
      <c r="C12" t="n">
        <v>398</v>
      </c>
      <c r="D12" t="n">
        <v>9326666939</v>
      </c>
      <c r="E12" t="s">
        <v>1549</v>
      </c>
      <c r="F12" s="35" t="s">
        <v>1540</v>
      </c>
      <c r="G12" s="38" t="s">
        <v>1550</v>
      </c>
      <c r="H12" t="s">
        <v>1551</v>
      </c>
      <c r="I12" t="n">
        <v>398</v>
      </c>
      <c r="J12" t="n">
        <v>0</v>
      </c>
      <c r="K12" t="n">
        <v>0</v>
      </c>
      <c r="L12" t="s">
        <v>1524</v>
      </c>
      <c r="M12" t="s">
        <v>1533</v>
      </c>
    </row>
    <row r="13" spans="1:14">
      <c r="A13" s="60" t="n">
        <v>2018</v>
      </c>
      <c r="B13" s="60" t="n">
        <v>9</v>
      </c>
      <c r="C13" t="n">
        <v>88</v>
      </c>
      <c r="D13" t="n">
        <v>15492928128</v>
      </c>
      <c r="E13" t="s">
        <v>1552</v>
      </c>
      <c r="F13" s="35" t="s">
        <v>1540</v>
      </c>
      <c r="G13" s="38" t="s">
        <v>1553</v>
      </c>
      <c r="H13" t="s">
        <v>1554</v>
      </c>
      <c r="I13" t="n">
        <v>88</v>
      </c>
      <c r="J13" t="n">
        <v>0</v>
      </c>
      <c r="K13" t="n">
        <v>0</v>
      </c>
      <c r="L13" t="s">
        <v>1524</v>
      </c>
      <c r="M13" t="s">
        <v>1533</v>
      </c>
    </row>
    <row r="14" spans="1:14">
      <c r="A14" s="60" t="n">
        <v>2018</v>
      </c>
      <c r="B14" s="60" t="n">
        <v>9</v>
      </c>
      <c r="C14" t="n">
        <v>108</v>
      </c>
      <c r="D14" t="n">
        <v>12437908832</v>
      </c>
      <c r="E14" t="s">
        <v>1552</v>
      </c>
      <c r="F14" s="35" t="s">
        <v>1540</v>
      </c>
      <c r="G14" s="38" t="s">
        <v>1555</v>
      </c>
      <c r="H14" t="s">
        <v>1523</v>
      </c>
      <c r="I14" t="n">
        <v>108</v>
      </c>
      <c r="J14" t="n">
        <v>0</v>
      </c>
      <c r="K14" t="n">
        <v>0</v>
      </c>
      <c r="L14" t="s">
        <v>1524</v>
      </c>
      <c r="M14" t="s">
        <v>1533</v>
      </c>
    </row>
    <row r="15" spans="1:14">
      <c r="A15" s="60" t="n">
        <v>2018</v>
      </c>
      <c r="B15" s="60" t="n">
        <v>9</v>
      </c>
      <c r="C15" t="n">
        <v>199</v>
      </c>
      <c r="D15" t="n">
        <v>40780340885</v>
      </c>
      <c r="E15" t="s">
        <v>1556</v>
      </c>
      <c r="F15" s="35" t="s">
        <v>1540</v>
      </c>
      <c r="G15" s="38" t="s">
        <v>1557</v>
      </c>
      <c r="H15" t="s">
        <v>1558</v>
      </c>
      <c r="I15" t="n">
        <v>199</v>
      </c>
      <c r="J15" t="n">
        <v>0</v>
      </c>
      <c r="K15" t="n">
        <v>0</v>
      </c>
      <c r="L15" t="s">
        <v>1524</v>
      </c>
      <c r="M15" t="s">
        <v>1533</v>
      </c>
    </row>
    <row r="16" spans="1:14">
      <c r="A16" s="60" t="n">
        <v>2018</v>
      </c>
      <c r="B16" s="60" t="n">
        <v>9</v>
      </c>
      <c r="C16" t="n">
        <v>108</v>
      </c>
      <c r="D16" t="n">
        <v>8769806106</v>
      </c>
      <c r="E16" t="s">
        <v>1559</v>
      </c>
      <c r="F16" s="35" t="s">
        <v>1560</v>
      </c>
      <c r="G16" s="38" t="s">
        <v>1561</v>
      </c>
      <c r="H16" t="s">
        <v>1523</v>
      </c>
      <c r="I16" t="n">
        <v>108</v>
      </c>
      <c r="J16" t="n">
        <v>0</v>
      </c>
      <c r="K16" t="n">
        <v>0</v>
      </c>
      <c r="L16" t="s">
        <v>1524</v>
      </c>
      <c r="M16" t="s">
        <v>1525</v>
      </c>
    </row>
    <row r="17" spans="1:14">
      <c r="A17" s="60" t="n">
        <v>2018</v>
      </c>
      <c r="B17" s="60" t="n">
        <v>9</v>
      </c>
      <c r="C17" t="n">
        <v>108</v>
      </c>
      <c r="D17" t="n">
        <v>42708634</v>
      </c>
      <c r="E17" t="s">
        <v>1562</v>
      </c>
      <c r="F17" s="35" t="s">
        <v>1563</v>
      </c>
      <c r="G17" s="38" t="s">
        <v>1564</v>
      </c>
      <c r="H17" t="s">
        <v>74</v>
      </c>
      <c r="I17" t="n">
        <v>108</v>
      </c>
      <c r="J17" t="n">
        <v>0</v>
      </c>
      <c r="K17" t="n">
        <v>97.2</v>
      </c>
      <c r="L17" t="s">
        <v>1524</v>
      </c>
      <c r="M17" t="s">
        <v>1533</v>
      </c>
    </row>
    <row r="18" spans="1:14">
      <c r="A18" s="60" t="n">
        <v>2018</v>
      </c>
      <c r="B18" s="60" t="n">
        <v>8</v>
      </c>
      <c r="C18" t="n">
        <v>108</v>
      </c>
      <c r="D18" t="n">
        <v>346182435</v>
      </c>
      <c r="E18" t="s">
        <v>1565</v>
      </c>
      <c r="F18" s="35" t="s">
        <v>1566</v>
      </c>
      <c r="G18" s="38" t="s">
        <v>1567</v>
      </c>
      <c r="H18" t="s">
        <v>74</v>
      </c>
      <c r="I18" t="n">
        <v>108</v>
      </c>
      <c r="J18" t="n">
        <v>0</v>
      </c>
      <c r="K18" t="n">
        <v>97.2</v>
      </c>
      <c r="L18" t="s">
        <v>1524</v>
      </c>
      <c r="M18" t="s">
        <v>1533</v>
      </c>
    </row>
    <row r="19" spans="1:14">
      <c r="A19" s="60" t="n">
        <v>2018</v>
      </c>
      <c r="B19" s="60" t="n">
        <v>8</v>
      </c>
      <c r="C19" t="n">
        <v>1</v>
      </c>
      <c r="D19" t="n">
        <v>8321015529</v>
      </c>
      <c r="E19" t="s">
        <v>1568</v>
      </c>
      <c r="F19" s="35" t="s">
        <v>1569</v>
      </c>
      <c r="G19" s="38" t="s">
        <v>1570</v>
      </c>
      <c r="H19" t="s">
        <v>72</v>
      </c>
      <c r="I19" t="n">
        <v>1</v>
      </c>
      <c r="J19" t="n">
        <v>0</v>
      </c>
      <c r="K19" t="n">
        <v>0.9</v>
      </c>
      <c r="L19" t="s">
        <v>1524</v>
      </c>
      <c r="M19" t="s">
        <v>1533</v>
      </c>
    </row>
    <row r="20" spans="1:14">
      <c r="A20" s="60" t="n">
        <v>2018</v>
      </c>
      <c r="B20" s="60" t="n">
        <v>8</v>
      </c>
      <c r="C20" t="n">
        <v>19.9</v>
      </c>
      <c r="D20" t="n">
        <v>9290708465</v>
      </c>
      <c r="E20" t="s">
        <v>1571</v>
      </c>
      <c r="F20" s="35" t="s">
        <v>1572</v>
      </c>
      <c r="G20" s="38" t="s">
        <v>1573</v>
      </c>
      <c r="H20" t="s">
        <v>68</v>
      </c>
      <c r="I20" t="n">
        <v>68</v>
      </c>
      <c r="J20" t="n">
        <v>48.1</v>
      </c>
      <c r="K20" t="n">
        <v>61.2</v>
      </c>
      <c r="L20" t="s">
        <v>1524</v>
      </c>
      <c r="M20" t="s">
        <v>1533</v>
      </c>
    </row>
    <row r="21" spans="1:14">
      <c r="A21" s="60" t="n">
        <v>2018</v>
      </c>
      <c r="B21" s="60" t="n">
        <v>8</v>
      </c>
      <c r="C21" t="n">
        <v>19.9</v>
      </c>
      <c r="D21" t="n">
        <v>9177982825</v>
      </c>
      <c r="E21" t="s">
        <v>1574</v>
      </c>
      <c r="F21" s="35" t="s">
        <v>1572</v>
      </c>
      <c r="G21" s="38" t="s">
        <v>1575</v>
      </c>
      <c r="H21" t="s">
        <v>68</v>
      </c>
      <c r="I21" t="n">
        <v>68</v>
      </c>
      <c r="J21" t="n">
        <v>48.1</v>
      </c>
      <c r="K21" t="n">
        <v>61.2</v>
      </c>
      <c r="L21" t="s">
        <v>1524</v>
      </c>
      <c r="M21" t="s">
        <v>1533</v>
      </c>
    </row>
    <row r="22" spans="1:14">
      <c r="A22" s="60" t="n">
        <v>2018</v>
      </c>
      <c r="B22" s="60" t="n">
        <v>9</v>
      </c>
      <c r="C22" t="n">
        <v>108</v>
      </c>
      <c r="D22" t="n">
        <v>21474334367</v>
      </c>
      <c r="E22" t="s">
        <v>1576</v>
      </c>
      <c r="F22" s="35" t="s">
        <v>1560</v>
      </c>
      <c r="G22" s="38" t="s">
        <v>1577</v>
      </c>
      <c r="H22" t="s">
        <v>1523</v>
      </c>
      <c r="I22" t="n">
        <v>108</v>
      </c>
      <c r="J22" t="n">
        <v>0</v>
      </c>
      <c r="K22" t="n">
        <v>0</v>
      </c>
      <c r="L22" t="s">
        <v>1524</v>
      </c>
      <c r="M22" t="s">
        <v>1525</v>
      </c>
    </row>
    <row r="23" spans="1:14">
      <c r="A23" s="60" t="n">
        <v>2018</v>
      </c>
      <c r="B23" s="60" t="n">
        <v>9</v>
      </c>
      <c r="C23" t="n">
        <v>108</v>
      </c>
      <c r="D23" t="n">
        <v>25929569633</v>
      </c>
      <c r="E23" t="s">
        <v>1578</v>
      </c>
      <c r="F23" s="35" t="s">
        <v>1560</v>
      </c>
      <c r="G23" s="38" t="s">
        <v>1579</v>
      </c>
      <c r="H23" t="s">
        <v>1523</v>
      </c>
      <c r="I23" t="n">
        <v>108</v>
      </c>
      <c r="J23" t="n">
        <v>0</v>
      </c>
      <c r="K23" t="n">
        <v>0</v>
      </c>
      <c r="L23" t="s">
        <v>1524</v>
      </c>
      <c r="M23" t="s">
        <v>1525</v>
      </c>
    </row>
    <row r="24" spans="1:14">
      <c r="A24" s="60" t="n">
        <v>2018</v>
      </c>
      <c r="B24" s="60" t="n">
        <v>9</v>
      </c>
      <c r="C24" t="n">
        <v>108</v>
      </c>
      <c r="D24" t="n">
        <v>4265154990</v>
      </c>
      <c r="E24" t="s">
        <v>1580</v>
      </c>
      <c r="F24" s="35" t="s">
        <v>1560</v>
      </c>
      <c r="G24" s="38" t="s">
        <v>1581</v>
      </c>
      <c r="H24" t="s">
        <v>1523</v>
      </c>
      <c r="I24" t="n">
        <v>108</v>
      </c>
      <c r="J24" t="n">
        <v>0</v>
      </c>
      <c r="K24" t="n">
        <v>0</v>
      </c>
      <c r="L24" t="s">
        <v>1524</v>
      </c>
      <c r="M24" t="s">
        <v>1525</v>
      </c>
    </row>
    <row r="25" spans="1:14">
      <c r="A25" s="60" t="n">
        <v>2018</v>
      </c>
      <c r="B25" s="60" t="n">
        <v>9</v>
      </c>
      <c r="C25" t="n">
        <v>680</v>
      </c>
      <c r="D25" t="n">
        <v>75745684426</v>
      </c>
      <c r="E25" t="s">
        <v>1582</v>
      </c>
      <c r="F25" s="35" t="s">
        <v>1583</v>
      </c>
      <c r="G25" s="38" t="s">
        <v>1584</v>
      </c>
      <c r="H25" t="s">
        <v>1585</v>
      </c>
      <c r="I25" t="n">
        <v>680</v>
      </c>
      <c r="J25" t="n">
        <v>0</v>
      </c>
      <c r="K25" t="n">
        <v>0</v>
      </c>
      <c r="L25" t="s">
        <v>1524</v>
      </c>
      <c r="M25" t="s">
        <v>1525</v>
      </c>
    </row>
    <row r="26" spans="1:14">
      <c r="A26" s="60" t="n">
        <v>2018</v>
      </c>
      <c r="B26" s="60" t="n">
        <v>9</v>
      </c>
      <c r="C26" t="n">
        <v>18</v>
      </c>
      <c r="D26" t="n">
        <v>35729771687</v>
      </c>
      <c r="E26" t="s">
        <v>1586</v>
      </c>
      <c r="F26" s="35" t="s">
        <v>1583</v>
      </c>
      <c r="G26" s="38" t="s">
        <v>1587</v>
      </c>
      <c r="H26" t="s">
        <v>1528</v>
      </c>
      <c r="I26" t="n">
        <v>18</v>
      </c>
      <c r="J26" t="n">
        <v>0</v>
      </c>
      <c r="K26" t="n">
        <v>0</v>
      </c>
      <c r="L26" t="s">
        <v>1524</v>
      </c>
      <c r="M26" t="s">
        <v>1525</v>
      </c>
    </row>
    <row r="27" spans="1:14">
      <c r="A27" s="60" t="n">
        <v>2018</v>
      </c>
      <c r="B27" s="60" t="n">
        <v>9</v>
      </c>
      <c r="C27" t="n">
        <v>88</v>
      </c>
      <c r="D27" t="n">
        <v>79757615468</v>
      </c>
      <c r="E27" t="s">
        <v>1586</v>
      </c>
      <c r="F27" s="35" t="s">
        <v>1583</v>
      </c>
      <c r="G27" s="38" t="s">
        <v>1588</v>
      </c>
      <c r="H27" t="s">
        <v>1554</v>
      </c>
      <c r="I27" t="n">
        <v>88</v>
      </c>
      <c r="J27" t="n">
        <v>0</v>
      </c>
      <c r="K27" t="n">
        <v>0</v>
      </c>
      <c r="L27" t="s">
        <v>1524</v>
      </c>
      <c r="M27" t="s">
        <v>1525</v>
      </c>
    </row>
    <row r="28" spans="1:14">
      <c r="A28" s="60" t="n">
        <v>2018</v>
      </c>
      <c r="B28" s="60" t="n">
        <v>9</v>
      </c>
      <c r="C28" t="n">
        <v>18</v>
      </c>
      <c r="D28" t="n">
        <v>83961887043</v>
      </c>
      <c r="E28" t="s">
        <v>1562</v>
      </c>
      <c r="F28" s="35" t="s">
        <v>1563</v>
      </c>
      <c r="G28" s="38" t="s">
        <v>1589</v>
      </c>
      <c r="H28" t="s">
        <v>1528</v>
      </c>
      <c r="I28" t="n">
        <v>18</v>
      </c>
      <c r="J28" t="n">
        <v>0</v>
      </c>
      <c r="K28" t="n">
        <v>0</v>
      </c>
      <c r="L28" t="s">
        <v>1524</v>
      </c>
      <c r="M28" t="s">
        <v>1533</v>
      </c>
    </row>
    <row r="29" spans="1:14">
      <c r="A29" s="60" t="n">
        <v>2018</v>
      </c>
      <c r="B29" s="60" t="n">
        <v>9</v>
      </c>
      <c r="C29" t="n">
        <v>108</v>
      </c>
      <c r="D29" t="n">
        <v>874490090</v>
      </c>
      <c r="E29" t="s">
        <v>1590</v>
      </c>
      <c r="F29" s="35" t="s">
        <v>1563</v>
      </c>
      <c r="G29" s="38" t="s">
        <v>1591</v>
      </c>
      <c r="H29" t="s">
        <v>1523</v>
      </c>
      <c r="I29" t="n">
        <v>108</v>
      </c>
      <c r="J29" t="n">
        <v>0</v>
      </c>
      <c r="K29" t="n">
        <v>0</v>
      </c>
      <c r="L29" t="s">
        <v>1524</v>
      </c>
      <c r="M29" t="s">
        <v>1533</v>
      </c>
    </row>
    <row r="30" spans="1:14">
      <c r="A30" s="60" t="n">
        <v>2018</v>
      </c>
      <c r="B30" s="60" t="n">
        <v>9</v>
      </c>
      <c r="C30" t="n">
        <v>88</v>
      </c>
      <c r="D30" t="n">
        <v>38828751915</v>
      </c>
      <c r="E30" t="s">
        <v>1592</v>
      </c>
      <c r="F30" s="35" t="s">
        <v>1563</v>
      </c>
      <c r="G30" s="38" t="s">
        <v>1593</v>
      </c>
      <c r="H30" t="s">
        <v>1554</v>
      </c>
      <c r="I30" t="n">
        <v>88</v>
      </c>
      <c r="J30" t="n">
        <v>0</v>
      </c>
      <c r="K30" t="n">
        <v>0</v>
      </c>
      <c r="L30" t="s">
        <v>1524</v>
      </c>
      <c r="M30" t="s">
        <v>1533</v>
      </c>
    </row>
    <row r="31" spans="1:14">
      <c r="A31" s="60" t="n">
        <v>2018</v>
      </c>
      <c r="B31" s="60" t="n">
        <v>9</v>
      </c>
      <c r="C31" t="n">
        <v>18</v>
      </c>
      <c r="D31" t="n">
        <v>50437401059</v>
      </c>
      <c r="E31" t="s">
        <v>1592</v>
      </c>
      <c r="F31" s="35" t="s">
        <v>1563</v>
      </c>
      <c r="G31" s="38" t="s">
        <v>1594</v>
      </c>
      <c r="H31" t="s">
        <v>1528</v>
      </c>
      <c r="I31" t="n">
        <v>18</v>
      </c>
      <c r="J31" t="n">
        <v>0</v>
      </c>
      <c r="K31" t="n">
        <v>0</v>
      </c>
      <c r="L31" t="s">
        <v>1524</v>
      </c>
      <c r="M31" t="s">
        <v>1533</v>
      </c>
    </row>
    <row r="32" spans="1:14">
      <c r="A32" s="60" t="n">
        <v>2018</v>
      </c>
      <c r="B32" s="60" t="n">
        <v>9</v>
      </c>
      <c r="C32" t="n">
        <v>68</v>
      </c>
      <c r="D32" t="n">
        <v>86878661548</v>
      </c>
      <c r="E32" t="s">
        <v>1595</v>
      </c>
      <c r="F32" s="35" t="s">
        <v>1563</v>
      </c>
      <c r="G32" s="38" t="s">
        <v>1596</v>
      </c>
      <c r="H32" t="s">
        <v>1532</v>
      </c>
      <c r="I32" t="n">
        <v>68</v>
      </c>
      <c r="J32" t="n">
        <v>0</v>
      </c>
      <c r="K32" t="n">
        <v>0</v>
      </c>
      <c r="L32" t="s">
        <v>1524</v>
      </c>
      <c r="M32" t="s">
        <v>1533</v>
      </c>
    </row>
    <row r="33" spans="1:14">
      <c r="A33" s="60" t="n">
        <v>2018</v>
      </c>
      <c r="B33" s="60" t="n">
        <v>9</v>
      </c>
      <c r="C33" t="n">
        <v>68</v>
      </c>
      <c r="D33" t="n">
        <v>68716126520</v>
      </c>
      <c r="E33" t="s">
        <v>1597</v>
      </c>
      <c r="F33" s="35" t="s">
        <v>1563</v>
      </c>
      <c r="G33" s="38" t="s">
        <v>1598</v>
      </c>
      <c r="H33" t="s">
        <v>1532</v>
      </c>
      <c r="I33" t="n">
        <v>68</v>
      </c>
      <c r="J33" t="n">
        <v>0</v>
      </c>
      <c r="K33" t="n">
        <v>0</v>
      </c>
      <c r="L33" t="s">
        <v>1524</v>
      </c>
      <c r="M33" t="s">
        <v>1533</v>
      </c>
    </row>
    <row r="34" spans="1:14">
      <c r="A34" s="60" t="n">
        <v>2018</v>
      </c>
      <c r="B34" s="60" t="n">
        <v>9</v>
      </c>
      <c r="C34" t="n">
        <v>68</v>
      </c>
      <c r="D34" t="n">
        <v>21708493467</v>
      </c>
      <c r="E34" t="s">
        <v>1599</v>
      </c>
      <c r="F34" s="35" t="s">
        <v>1600</v>
      </c>
      <c r="G34" s="38" t="s">
        <v>1601</v>
      </c>
      <c r="H34" t="s">
        <v>1532</v>
      </c>
      <c r="I34" t="n">
        <v>68</v>
      </c>
      <c r="J34" t="n">
        <v>0</v>
      </c>
      <c r="K34" t="n">
        <v>0</v>
      </c>
      <c r="L34" t="s">
        <v>1524</v>
      </c>
      <c r="M34" t="s">
        <v>1533</v>
      </c>
    </row>
    <row r="35" spans="1:14">
      <c r="A35" s="60" t="n">
        <v>2018</v>
      </c>
      <c r="B35" s="60" t="n">
        <v>9</v>
      </c>
      <c r="C35" t="n">
        <v>18</v>
      </c>
      <c r="D35" t="n">
        <v>22159797629</v>
      </c>
      <c r="E35" t="s">
        <v>1602</v>
      </c>
      <c r="F35" s="35" t="s">
        <v>1603</v>
      </c>
      <c r="G35" s="38" t="s">
        <v>1604</v>
      </c>
      <c r="H35" t="s">
        <v>1528</v>
      </c>
      <c r="I35" t="n">
        <v>18</v>
      </c>
      <c r="J35" t="n">
        <v>0</v>
      </c>
      <c r="K35" t="n">
        <v>0</v>
      </c>
      <c r="L35" t="s">
        <v>1524</v>
      </c>
      <c r="M35" t="s">
        <v>1533</v>
      </c>
    </row>
    <row r="36" spans="1:14">
      <c r="A36" s="60" t="n">
        <v>2018</v>
      </c>
      <c r="B36" s="60" t="n">
        <v>9</v>
      </c>
      <c r="C36" t="n">
        <v>18</v>
      </c>
      <c r="D36" t="n">
        <v>28836628239</v>
      </c>
      <c r="E36" t="s">
        <v>1605</v>
      </c>
      <c r="F36" s="35" t="s">
        <v>1603</v>
      </c>
      <c r="G36" s="38" t="s">
        <v>1606</v>
      </c>
      <c r="H36" t="s">
        <v>1528</v>
      </c>
      <c r="I36" t="n">
        <v>18</v>
      </c>
      <c r="J36" t="n">
        <v>0</v>
      </c>
      <c r="K36" t="n">
        <v>0</v>
      </c>
      <c r="L36" t="s">
        <v>1524</v>
      </c>
      <c r="M36" t="s">
        <v>1533</v>
      </c>
    </row>
    <row r="37" spans="1:14">
      <c r="A37" s="60" t="n">
        <v>2018</v>
      </c>
      <c r="B37" s="60" t="n">
        <v>9</v>
      </c>
      <c r="C37" t="n">
        <v>398</v>
      </c>
      <c r="D37" t="n">
        <v>13717925069</v>
      </c>
      <c r="E37" t="s">
        <v>1607</v>
      </c>
      <c r="F37" s="35" t="s">
        <v>1608</v>
      </c>
      <c r="G37" s="38" t="s">
        <v>1609</v>
      </c>
      <c r="H37" t="s">
        <v>1551</v>
      </c>
      <c r="I37" t="n">
        <v>398</v>
      </c>
      <c r="J37" t="n">
        <v>0</v>
      </c>
      <c r="K37" t="n">
        <v>0</v>
      </c>
      <c r="L37" t="s">
        <v>1524</v>
      </c>
      <c r="M37" t="s">
        <v>1533</v>
      </c>
    </row>
    <row r="38" spans="1:14">
      <c r="A38" s="60" t="n">
        <v>2018</v>
      </c>
      <c r="B38" s="60" t="n">
        <v>9</v>
      </c>
      <c r="C38" t="n">
        <v>68</v>
      </c>
      <c r="D38" t="n">
        <v>90336892464</v>
      </c>
      <c r="E38" t="s">
        <v>1610</v>
      </c>
      <c r="F38" s="35" t="s">
        <v>1608</v>
      </c>
      <c r="G38" s="38" t="s">
        <v>1611</v>
      </c>
      <c r="H38" t="s">
        <v>1532</v>
      </c>
      <c r="I38" t="n">
        <v>68</v>
      </c>
      <c r="J38" t="n">
        <v>0</v>
      </c>
      <c r="K38" t="n">
        <v>0</v>
      </c>
      <c r="L38" t="s">
        <v>1524</v>
      </c>
      <c r="M38" t="s">
        <v>1533</v>
      </c>
    </row>
    <row r="39" spans="1:14">
      <c r="A39" s="60" t="n">
        <v>2018</v>
      </c>
      <c r="B39" s="60" t="n">
        <v>9</v>
      </c>
      <c r="C39" t="n">
        <v>108</v>
      </c>
      <c r="D39" t="n">
        <v>58447677331</v>
      </c>
      <c r="E39" t="s">
        <v>1612</v>
      </c>
      <c r="F39" s="35" t="s">
        <v>1608</v>
      </c>
      <c r="G39" s="38" t="s">
        <v>1613</v>
      </c>
      <c r="H39" t="s">
        <v>1523</v>
      </c>
      <c r="I39" t="n">
        <v>108</v>
      </c>
      <c r="J39" t="n">
        <v>0</v>
      </c>
      <c r="K39" t="n">
        <v>0</v>
      </c>
      <c r="L39" t="s">
        <v>1524</v>
      </c>
      <c r="M39" t="s">
        <v>1533</v>
      </c>
    </row>
    <row r="40" spans="1:14">
      <c r="A40" s="60" t="n">
        <v>2018</v>
      </c>
      <c r="B40" s="60" t="n">
        <v>9</v>
      </c>
      <c r="C40" t="n">
        <v>88</v>
      </c>
      <c r="D40" t="n">
        <v>39440947783</v>
      </c>
      <c r="E40" t="s">
        <v>1612</v>
      </c>
      <c r="F40" s="35" t="s">
        <v>1608</v>
      </c>
      <c r="G40" s="38" t="s">
        <v>1614</v>
      </c>
      <c r="H40" t="s">
        <v>1554</v>
      </c>
      <c r="I40" t="n">
        <v>88</v>
      </c>
      <c r="J40" t="n">
        <v>0</v>
      </c>
      <c r="K40" t="n">
        <v>0</v>
      </c>
      <c r="L40" t="s">
        <v>1524</v>
      </c>
      <c r="M40" t="s">
        <v>1533</v>
      </c>
    </row>
    <row r="41" spans="1:14">
      <c r="A41" s="60" t="n">
        <v>2018</v>
      </c>
      <c r="B41" s="60" t="n">
        <v>9</v>
      </c>
      <c r="C41" t="n">
        <v>18</v>
      </c>
      <c r="D41" t="n">
        <v>3152830319</v>
      </c>
      <c r="E41" t="s">
        <v>1615</v>
      </c>
      <c r="F41" s="35" t="s">
        <v>1616</v>
      </c>
      <c r="G41" s="38" t="s">
        <v>1617</v>
      </c>
      <c r="H41" t="s">
        <v>1528</v>
      </c>
      <c r="I41" t="n">
        <v>18</v>
      </c>
      <c r="J41" t="n">
        <v>0</v>
      </c>
      <c r="K41" t="n">
        <v>0</v>
      </c>
      <c r="L41" t="s">
        <v>1524</v>
      </c>
      <c r="M41" t="s">
        <v>1533</v>
      </c>
    </row>
    <row r="42" spans="1:14">
      <c r="A42" s="60" t="n">
        <v>2018</v>
      </c>
      <c r="B42" s="60" t="n">
        <v>9</v>
      </c>
      <c r="C42" t="n">
        <v>108</v>
      </c>
      <c r="D42" t="n">
        <v>10247731899</v>
      </c>
      <c r="E42" t="s">
        <v>1615</v>
      </c>
      <c r="F42" s="35" t="s">
        <v>1616</v>
      </c>
      <c r="G42" s="38" t="s">
        <v>1618</v>
      </c>
      <c r="H42" t="s">
        <v>1523</v>
      </c>
      <c r="I42" t="n">
        <v>108</v>
      </c>
      <c r="J42" t="n">
        <v>0</v>
      </c>
      <c r="K42" t="n">
        <v>0</v>
      </c>
      <c r="L42" t="s">
        <v>1524</v>
      </c>
      <c r="M42" t="s">
        <v>1533</v>
      </c>
    </row>
    <row r="43" spans="1:14">
      <c r="A43" s="60" t="n">
        <v>2018</v>
      </c>
      <c r="B43" s="60" t="n">
        <v>9</v>
      </c>
      <c r="C43" t="n">
        <v>68</v>
      </c>
      <c r="D43" t="n">
        <v>42942791840</v>
      </c>
      <c r="E43" t="s">
        <v>1619</v>
      </c>
      <c r="F43" s="35" t="s">
        <v>1616</v>
      </c>
      <c r="G43" s="38" t="s">
        <v>1620</v>
      </c>
      <c r="H43" t="s">
        <v>1621</v>
      </c>
      <c r="I43" t="n">
        <v>68</v>
      </c>
      <c r="J43" t="n">
        <v>0</v>
      </c>
      <c r="K43" t="n">
        <v>0</v>
      </c>
      <c r="L43" t="s">
        <v>1524</v>
      </c>
      <c r="M43" t="s">
        <v>1533</v>
      </c>
    </row>
    <row r="44" spans="1:14">
      <c r="A44" s="60" t="n">
        <v>2018</v>
      </c>
      <c r="B44" s="60" t="n">
        <v>9</v>
      </c>
      <c r="C44" t="n">
        <v>68</v>
      </c>
      <c r="D44" t="n">
        <v>55021627720</v>
      </c>
      <c r="E44" t="s">
        <v>1622</v>
      </c>
      <c r="F44" s="35" t="s">
        <v>1616</v>
      </c>
      <c r="G44" s="38" t="s">
        <v>1623</v>
      </c>
      <c r="H44" t="s">
        <v>1621</v>
      </c>
      <c r="I44" t="n">
        <v>68</v>
      </c>
      <c r="J44" t="n">
        <v>0</v>
      </c>
      <c r="K44" t="n">
        <v>0</v>
      </c>
      <c r="L44" t="s">
        <v>1524</v>
      </c>
      <c r="M44" t="s">
        <v>1533</v>
      </c>
    </row>
    <row r="45" spans="1:14">
      <c r="A45" s="60" t="n">
        <v>2018</v>
      </c>
      <c r="B45" s="60" t="n">
        <v>9</v>
      </c>
      <c r="C45" t="n">
        <v>108</v>
      </c>
      <c r="D45" t="n">
        <v>84477442943</v>
      </c>
      <c r="E45" t="s">
        <v>1624</v>
      </c>
      <c r="F45" s="35" t="s">
        <v>1625</v>
      </c>
      <c r="G45" s="38" t="s">
        <v>1626</v>
      </c>
      <c r="H45" t="s">
        <v>1523</v>
      </c>
      <c r="I45" t="n">
        <v>108</v>
      </c>
      <c r="J45" t="n">
        <v>0</v>
      </c>
      <c r="K45" t="n">
        <v>0</v>
      </c>
      <c r="L45" t="s">
        <v>1524</v>
      </c>
      <c r="M45" t="s">
        <v>1525</v>
      </c>
    </row>
    <row r="46" spans="1:14">
      <c r="A46" s="60" t="n">
        <v>2018</v>
      </c>
      <c r="B46" s="60" t="n">
        <v>9</v>
      </c>
      <c r="C46" t="n">
        <v>166</v>
      </c>
      <c r="D46" t="n">
        <v>30649525863</v>
      </c>
      <c r="E46" t="s">
        <v>1627</v>
      </c>
      <c r="F46" s="35" t="s">
        <v>1625</v>
      </c>
      <c r="G46" s="38" t="s">
        <v>1628</v>
      </c>
      <c r="H46" t="s">
        <v>1629</v>
      </c>
      <c r="I46" t="n">
        <v>166</v>
      </c>
      <c r="J46" t="n">
        <v>0</v>
      </c>
      <c r="K46" t="n">
        <v>0</v>
      </c>
      <c r="L46" t="s">
        <v>1524</v>
      </c>
      <c r="M46" t="s">
        <v>1525</v>
      </c>
    </row>
    <row r="47" spans="1:14">
      <c r="A47" s="60" t="n">
        <v>2018</v>
      </c>
      <c r="B47" s="60" t="n">
        <v>9</v>
      </c>
      <c r="C47" t="n">
        <v>68</v>
      </c>
      <c r="D47" t="n">
        <v>31195111618</v>
      </c>
      <c r="E47" t="s">
        <v>1630</v>
      </c>
      <c r="F47" s="35" t="s">
        <v>1625</v>
      </c>
      <c r="G47" s="38" t="s">
        <v>1631</v>
      </c>
      <c r="H47" t="s">
        <v>1532</v>
      </c>
      <c r="I47" t="n">
        <v>68</v>
      </c>
      <c r="J47" t="n">
        <v>0</v>
      </c>
      <c r="K47" t="n">
        <v>0</v>
      </c>
      <c r="L47" t="s">
        <v>1524</v>
      </c>
      <c r="M47" t="s">
        <v>1525</v>
      </c>
    </row>
    <row r="48" spans="1:14">
      <c r="A48" s="60" t="n">
        <v>2018</v>
      </c>
      <c r="B48" s="60" t="n">
        <v>9</v>
      </c>
      <c r="C48" t="n">
        <v>108</v>
      </c>
      <c r="D48" t="n">
        <v>47954520396</v>
      </c>
      <c r="E48" t="s">
        <v>1630</v>
      </c>
      <c r="F48" s="35" t="s">
        <v>1625</v>
      </c>
      <c r="G48" s="38" t="s">
        <v>1632</v>
      </c>
      <c r="H48" t="s">
        <v>1523</v>
      </c>
      <c r="I48" t="n">
        <v>108</v>
      </c>
      <c r="J48" t="n">
        <v>0</v>
      </c>
      <c r="K48" t="n">
        <v>0</v>
      </c>
      <c r="L48" t="s">
        <v>1524</v>
      </c>
      <c r="M48" t="s">
        <v>1525</v>
      </c>
    </row>
    <row r="49" spans="1:14">
      <c r="A49" s="60" t="n">
        <v>2018</v>
      </c>
      <c r="B49" s="60" t="n">
        <v>9</v>
      </c>
      <c r="C49" t="n">
        <v>68</v>
      </c>
      <c r="D49" t="n">
        <v>55290807529</v>
      </c>
      <c r="E49" t="s">
        <v>1633</v>
      </c>
      <c r="F49" s="35" t="s">
        <v>1625</v>
      </c>
      <c r="G49" s="38" t="s">
        <v>1634</v>
      </c>
      <c r="H49" t="s">
        <v>1532</v>
      </c>
      <c r="I49" t="n">
        <v>68</v>
      </c>
      <c r="J49" t="n">
        <v>0</v>
      </c>
      <c r="K49" t="n">
        <v>0</v>
      </c>
      <c r="L49" t="s">
        <v>1524</v>
      </c>
      <c r="M49" t="s">
        <v>1525</v>
      </c>
    </row>
    <row r="50" spans="1:14">
      <c r="A50" s="60" t="n">
        <v>2018</v>
      </c>
      <c r="B50" s="60" t="n">
        <v>8</v>
      </c>
      <c r="C50" t="n">
        <v>68</v>
      </c>
      <c r="D50" t="n">
        <v>92408960800</v>
      </c>
      <c r="E50" t="s">
        <v>1635</v>
      </c>
      <c r="F50" s="35" t="s">
        <v>1636</v>
      </c>
      <c r="G50" s="38" t="s">
        <v>1637</v>
      </c>
      <c r="H50" t="s">
        <v>1532</v>
      </c>
      <c r="I50" t="n">
        <v>68</v>
      </c>
      <c r="J50" t="n">
        <v>0</v>
      </c>
      <c r="K50" t="n">
        <v>0</v>
      </c>
      <c r="L50" t="s">
        <v>1524</v>
      </c>
      <c r="M50" t="s">
        <v>1533</v>
      </c>
    </row>
    <row r="51" spans="1:14">
      <c r="A51" s="60" t="n">
        <v>2018</v>
      </c>
      <c r="B51" s="60" t="n">
        <v>8</v>
      </c>
      <c r="C51" t="n">
        <v>68</v>
      </c>
      <c r="D51" t="n">
        <v>57482567651</v>
      </c>
      <c r="E51" t="s">
        <v>1638</v>
      </c>
      <c r="F51" s="35" t="s">
        <v>1636</v>
      </c>
      <c r="G51" s="38" t="s">
        <v>1639</v>
      </c>
      <c r="H51" t="s">
        <v>1532</v>
      </c>
      <c r="I51" t="n">
        <v>68</v>
      </c>
      <c r="J51" t="n">
        <v>0</v>
      </c>
      <c r="K51" t="n">
        <v>0</v>
      </c>
      <c r="L51" t="s">
        <v>1524</v>
      </c>
      <c r="M51" t="s">
        <v>1533</v>
      </c>
    </row>
    <row r="52" spans="1:14">
      <c r="A52" s="60" t="n">
        <v>2018</v>
      </c>
      <c r="B52" s="60" t="n">
        <v>8</v>
      </c>
      <c r="C52" t="n">
        <v>68</v>
      </c>
      <c r="D52" t="n">
        <v>86577726672</v>
      </c>
      <c r="E52" t="s">
        <v>1640</v>
      </c>
      <c r="F52" s="35" t="s">
        <v>1636</v>
      </c>
      <c r="G52" s="38" t="s">
        <v>1641</v>
      </c>
      <c r="H52" t="s">
        <v>1532</v>
      </c>
      <c r="I52" t="n">
        <v>68</v>
      </c>
      <c r="J52" t="n">
        <v>0</v>
      </c>
      <c r="K52" t="n">
        <v>0</v>
      </c>
      <c r="L52" t="s">
        <v>1524</v>
      </c>
      <c r="M52" t="s">
        <v>1533</v>
      </c>
    </row>
    <row r="53" spans="1:14">
      <c r="A53" s="60" t="n">
        <v>2018</v>
      </c>
      <c r="B53" s="60" t="n">
        <v>8</v>
      </c>
      <c r="C53" t="n">
        <v>68</v>
      </c>
      <c r="D53" t="n">
        <v>81988455308</v>
      </c>
      <c r="E53" t="s">
        <v>1642</v>
      </c>
      <c r="F53" s="35" t="s">
        <v>1636</v>
      </c>
      <c r="G53" s="38" t="s">
        <v>1643</v>
      </c>
      <c r="H53" t="s">
        <v>1532</v>
      </c>
      <c r="I53" t="n">
        <v>68</v>
      </c>
      <c r="J53" t="n">
        <v>0</v>
      </c>
      <c r="K53" t="n">
        <v>0</v>
      </c>
      <c r="L53" t="s">
        <v>1524</v>
      </c>
      <c r="M53" t="s">
        <v>1533</v>
      </c>
    </row>
    <row r="54" spans="1:14">
      <c r="A54" s="60" t="n">
        <v>2018</v>
      </c>
      <c r="B54" s="60" t="n">
        <v>8</v>
      </c>
      <c r="C54" t="n">
        <v>680</v>
      </c>
      <c r="D54" t="n">
        <v>87812732723</v>
      </c>
      <c r="E54" t="s">
        <v>1644</v>
      </c>
      <c r="F54" s="35" t="s">
        <v>1636</v>
      </c>
      <c r="G54" s="38" t="s">
        <v>1645</v>
      </c>
      <c r="H54" t="s">
        <v>1585</v>
      </c>
      <c r="I54" t="n">
        <v>680</v>
      </c>
      <c r="J54" t="n">
        <v>0</v>
      </c>
      <c r="K54" t="n">
        <v>0</v>
      </c>
      <c r="L54" t="s">
        <v>1524</v>
      </c>
      <c r="M54" t="s">
        <v>1533</v>
      </c>
    </row>
    <row r="55" spans="1:14">
      <c r="A55" s="60" t="n">
        <v>2018</v>
      </c>
      <c r="B55" s="60" t="n">
        <v>8</v>
      </c>
      <c r="C55" t="n">
        <v>68</v>
      </c>
      <c r="D55" t="n">
        <v>97276175903</v>
      </c>
      <c r="E55" t="s">
        <v>1646</v>
      </c>
      <c r="F55" s="35" t="s">
        <v>1647</v>
      </c>
      <c r="G55" s="38" t="s">
        <v>1648</v>
      </c>
      <c r="H55" t="s">
        <v>1532</v>
      </c>
      <c r="I55" t="n">
        <v>68</v>
      </c>
      <c r="J55" t="n">
        <v>0</v>
      </c>
      <c r="K55" t="n">
        <v>0</v>
      </c>
      <c r="L55" t="s">
        <v>1524</v>
      </c>
      <c r="M55" t="s">
        <v>1533</v>
      </c>
    </row>
    <row r="56" spans="1:14">
      <c r="A56" s="60" t="n">
        <v>2018</v>
      </c>
      <c r="B56" s="60" t="n">
        <v>8</v>
      </c>
      <c r="C56" t="n">
        <v>68</v>
      </c>
      <c r="D56" t="n">
        <v>4735294317</v>
      </c>
      <c r="E56" t="s">
        <v>1649</v>
      </c>
      <c r="F56" s="35" t="s">
        <v>1647</v>
      </c>
      <c r="G56" s="38" t="s">
        <v>1650</v>
      </c>
      <c r="H56" t="s">
        <v>1532</v>
      </c>
      <c r="I56" t="n">
        <v>68</v>
      </c>
      <c r="J56" t="n">
        <v>0</v>
      </c>
      <c r="K56" t="n">
        <v>0</v>
      </c>
      <c r="L56" t="s">
        <v>1524</v>
      </c>
      <c r="M56" t="s">
        <v>1533</v>
      </c>
    </row>
    <row r="57" spans="1:14">
      <c r="A57" s="60" t="n">
        <v>2018</v>
      </c>
      <c r="B57" s="60" t="n">
        <v>8</v>
      </c>
      <c r="C57" t="n">
        <v>68</v>
      </c>
      <c r="D57" t="n">
        <v>71953867502</v>
      </c>
      <c r="E57" t="s">
        <v>1651</v>
      </c>
      <c r="F57" s="35" t="s">
        <v>1647</v>
      </c>
      <c r="G57" s="38" t="s">
        <v>1652</v>
      </c>
      <c r="H57" t="s">
        <v>1532</v>
      </c>
      <c r="I57" t="n">
        <v>68</v>
      </c>
      <c r="J57" t="n">
        <v>0</v>
      </c>
      <c r="K57" t="n">
        <v>0</v>
      </c>
      <c r="L57" t="s">
        <v>1524</v>
      </c>
      <c r="M57" t="s">
        <v>1525</v>
      </c>
    </row>
    <row r="58" spans="1:14">
      <c r="A58" s="60" t="n">
        <v>2018</v>
      </c>
      <c r="B58" s="60" t="n">
        <v>8</v>
      </c>
      <c r="C58" t="n">
        <v>88</v>
      </c>
      <c r="D58" t="n">
        <v>7628065274</v>
      </c>
      <c r="E58" t="s">
        <v>1653</v>
      </c>
      <c r="F58" s="35" t="s">
        <v>1654</v>
      </c>
      <c r="G58" s="38" t="s">
        <v>1655</v>
      </c>
      <c r="H58" t="s">
        <v>1554</v>
      </c>
      <c r="I58" t="n">
        <v>88</v>
      </c>
      <c r="J58" t="n">
        <v>0</v>
      </c>
      <c r="K58" t="n">
        <v>0</v>
      </c>
      <c r="L58" t="s">
        <v>1524</v>
      </c>
      <c r="M58" t="s">
        <v>1533</v>
      </c>
    </row>
    <row r="59" spans="1:14">
      <c r="A59" s="60" t="n">
        <v>2018</v>
      </c>
      <c r="B59" s="60" t="n">
        <v>8</v>
      </c>
      <c r="C59" t="n">
        <v>108</v>
      </c>
      <c r="D59" t="n">
        <v>55242954925</v>
      </c>
      <c r="E59" t="s">
        <v>1653</v>
      </c>
      <c r="F59" s="35" t="s">
        <v>1654</v>
      </c>
      <c r="G59" s="38" t="s">
        <v>1656</v>
      </c>
      <c r="H59" t="s">
        <v>1523</v>
      </c>
      <c r="I59" t="n">
        <v>108</v>
      </c>
      <c r="J59" t="n">
        <v>0</v>
      </c>
      <c r="K59" t="n">
        <v>0</v>
      </c>
      <c r="L59" t="s">
        <v>1524</v>
      </c>
      <c r="M59" t="s">
        <v>1533</v>
      </c>
    </row>
    <row r="60" spans="1:14">
      <c r="A60" s="60" t="n">
        <v>2018</v>
      </c>
      <c r="B60" s="60" t="n">
        <v>8</v>
      </c>
      <c r="C60" t="n">
        <v>68</v>
      </c>
      <c r="D60" t="n">
        <v>82783592885</v>
      </c>
      <c r="E60" t="s">
        <v>1657</v>
      </c>
      <c r="F60" s="35" t="s">
        <v>1654</v>
      </c>
      <c r="G60" s="38" t="s">
        <v>1658</v>
      </c>
      <c r="H60" t="s">
        <v>1532</v>
      </c>
      <c r="I60" t="n">
        <v>68</v>
      </c>
      <c r="J60" t="n">
        <v>0</v>
      </c>
      <c r="K60" t="n">
        <v>0</v>
      </c>
      <c r="L60" t="s">
        <v>1524</v>
      </c>
      <c r="M60" t="s">
        <v>1533</v>
      </c>
    </row>
    <row r="61" spans="1:14">
      <c r="A61" s="60" t="n">
        <v>2018</v>
      </c>
      <c r="B61" s="60" t="n">
        <v>8</v>
      </c>
      <c r="C61" t="n">
        <v>68</v>
      </c>
      <c r="D61" t="n">
        <v>56320179643</v>
      </c>
      <c r="E61" t="s">
        <v>1659</v>
      </c>
      <c r="F61" s="35" t="s">
        <v>1660</v>
      </c>
      <c r="G61" s="38" t="s">
        <v>1661</v>
      </c>
      <c r="H61" t="s">
        <v>1532</v>
      </c>
      <c r="I61" t="n">
        <v>68</v>
      </c>
      <c r="J61" t="n">
        <v>0</v>
      </c>
      <c r="K61" t="n">
        <v>0</v>
      </c>
      <c r="L61" t="s">
        <v>1524</v>
      </c>
      <c r="M61" t="s">
        <v>1533</v>
      </c>
    </row>
    <row r="62" spans="1:14">
      <c r="A62" s="60" t="n">
        <v>2018</v>
      </c>
      <c r="B62" s="60" t="n">
        <v>8</v>
      </c>
      <c r="C62" t="n">
        <v>68</v>
      </c>
      <c r="D62" t="n">
        <v>24816328387</v>
      </c>
      <c r="E62" t="s">
        <v>1662</v>
      </c>
      <c r="F62" s="35" t="s">
        <v>1660</v>
      </c>
      <c r="G62" s="38" t="s">
        <v>1663</v>
      </c>
      <c r="H62" t="s">
        <v>1532</v>
      </c>
      <c r="I62" t="n">
        <v>68</v>
      </c>
      <c r="J62" t="n">
        <v>0</v>
      </c>
      <c r="K62" t="n">
        <v>0</v>
      </c>
      <c r="L62" t="s">
        <v>1524</v>
      </c>
      <c r="M62" t="s">
        <v>1533</v>
      </c>
    </row>
    <row r="63" spans="1:14">
      <c r="A63" s="60" t="n">
        <v>2018</v>
      </c>
      <c r="B63" s="60" t="n">
        <v>8</v>
      </c>
      <c r="C63" t="n">
        <v>88</v>
      </c>
      <c r="D63" t="n">
        <v>86894904723</v>
      </c>
      <c r="E63" t="s">
        <v>1664</v>
      </c>
      <c r="F63" s="35" t="s">
        <v>1665</v>
      </c>
      <c r="G63" s="38" t="s">
        <v>1666</v>
      </c>
      <c r="H63" t="s">
        <v>1554</v>
      </c>
      <c r="I63" t="n">
        <v>88</v>
      </c>
      <c r="J63" t="n">
        <v>0</v>
      </c>
      <c r="K63" t="n">
        <v>0</v>
      </c>
      <c r="L63" t="s">
        <v>1524</v>
      </c>
      <c r="M63" t="s">
        <v>1525</v>
      </c>
    </row>
    <row r="64" spans="1:14">
      <c r="A64" s="60" t="n">
        <v>2018</v>
      </c>
      <c r="B64" s="60" t="n">
        <v>8</v>
      </c>
      <c r="C64" t="n">
        <v>108</v>
      </c>
      <c r="D64" t="n">
        <v>72624380557</v>
      </c>
      <c r="E64" t="s">
        <v>1667</v>
      </c>
      <c r="F64" s="35" t="s">
        <v>1665</v>
      </c>
      <c r="G64" s="38" t="s">
        <v>1668</v>
      </c>
      <c r="H64" t="s">
        <v>1523</v>
      </c>
      <c r="I64" t="n">
        <v>108</v>
      </c>
      <c r="J64" t="n">
        <v>0</v>
      </c>
      <c r="K64" t="n">
        <v>0</v>
      </c>
      <c r="L64" t="s">
        <v>1524</v>
      </c>
      <c r="M64" t="s">
        <v>1525</v>
      </c>
    </row>
    <row r="65" spans="1:14">
      <c r="A65" s="60" t="n">
        <v>2018</v>
      </c>
      <c r="B65" s="60" t="n">
        <v>8</v>
      </c>
      <c r="C65" t="n">
        <v>68</v>
      </c>
      <c r="D65" t="n">
        <v>53948068481</v>
      </c>
      <c r="E65" t="s">
        <v>1669</v>
      </c>
      <c r="F65" s="35" t="s">
        <v>1665</v>
      </c>
      <c r="G65" s="38" t="s">
        <v>1670</v>
      </c>
      <c r="H65" t="s">
        <v>1532</v>
      </c>
      <c r="I65" t="n">
        <v>68</v>
      </c>
      <c r="J65" t="n">
        <v>0</v>
      </c>
      <c r="K65" t="n">
        <v>0</v>
      </c>
      <c r="L65" t="s">
        <v>1524</v>
      </c>
      <c r="M65" t="s">
        <v>1525</v>
      </c>
    </row>
    <row r="66" spans="1:14">
      <c r="A66" s="60" t="n">
        <v>2018</v>
      </c>
      <c r="B66" s="60" t="n">
        <v>8</v>
      </c>
      <c r="C66" t="n">
        <v>68</v>
      </c>
      <c r="D66" t="n">
        <v>82974700029</v>
      </c>
      <c r="E66" t="s">
        <v>1671</v>
      </c>
      <c r="F66" s="35" t="s">
        <v>1665</v>
      </c>
      <c r="G66" s="38" t="s">
        <v>1672</v>
      </c>
      <c r="H66" t="s">
        <v>1532</v>
      </c>
      <c r="I66" t="n">
        <v>68</v>
      </c>
      <c r="J66" t="n">
        <v>0</v>
      </c>
      <c r="K66" t="n">
        <v>0</v>
      </c>
      <c r="L66" t="s">
        <v>1524</v>
      </c>
      <c r="M66" t="s">
        <v>1525</v>
      </c>
    </row>
    <row r="67" spans="1:14">
      <c r="A67" s="60" t="n">
        <v>2018</v>
      </c>
      <c r="B67" s="60" t="n">
        <v>8</v>
      </c>
      <c r="C67" t="n">
        <v>68</v>
      </c>
      <c r="D67" t="n">
        <v>94521258224</v>
      </c>
      <c r="E67" t="s">
        <v>1673</v>
      </c>
      <c r="F67" s="35" t="s">
        <v>1674</v>
      </c>
      <c r="G67" s="38" t="s">
        <v>1675</v>
      </c>
      <c r="H67" t="s">
        <v>1532</v>
      </c>
      <c r="I67" t="n">
        <v>68</v>
      </c>
      <c r="J67" t="n">
        <v>0</v>
      </c>
      <c r="K67" t="n">
        <v>0</v>
      </c>
      <c r="L67" t="s">
        <v>1524</v>
      </c>
      <c r="M67" t="s">
        <v>1525</v>
      </c>
    </row>
    <row r="68" spans="1:14">
      <c r="A68" s="60" t="n">
        <v>2018</v>
      </c>
      <c r="B68" s="60" t="n">
        <v>8</v>
      </c>
      <c r="C68" t="n">
        <v>68</v>
      </c>
      <c r="D68" t="n">
        <v>20613290657</v>
      </c>
      <c r="E68" t="s">
        <v>1676</v>
      </c>
      <c r="F68" s="35" t="s">
        <v>1677</v>
      </c>
      <c r="G68" s="38" t="s">
        <v>1678</v>
      </c>
      <c r="H68" t="s">
        <v>1532</v>
      </c>
      <c r="I68" t="n">
        <v>68</v>
      </c>
      <c r="J68" t="n">
        <v>0</v>
      </c>
      <c r="K68" t="n">
        <v>0</v>
      </c>
      <c r="L68" t="s">
        <v>1524</v>
      </c>
      <c r="M68" t="s">
        <v>1533</v>
      </c>
    </row>
    <row r="69" spans="1:14">
      <c r="A69" s="60" t="n">
        <v>2018</v>
      </c>
      <c r="B69" s="60" t="n">
        <v>8</v>
      </c>
      <c r="C69" t="n">
        <v>18</v>
      </c>
      <c r="D69" t="n">
        <v>72757506702</v>
      </c>
      <c r="E69" t="s">
        <v>1679</v>
      </c>
      <c r="F69" s="35" t="s">
        <v>1677</v>
      </c>
      <c r="G69" s="38" t="s">
        <v>1680</v>
      </c>
      <c r="H69" t="s">
        <v>1528</v>
      </c>
      <c r="I69" t="n">
        <v>18</v>
      </c>
      <c r="J69" t="n">
        <v>0</v>
      </c>
      <c r="K69" t="n">
        <v>0</v>
      </c>
      <c r="L69" t="s">
        <v>1524</v>
      </c>
      <c r="M69" t="s">
        <v>1533</v>
      </c>
    </row>
    <row r="70" spans="1:14">
      <c r="A70" s="60" t="n">
        <v>2018</v>
      </c>
      <c r="B70" s="60" t="n">
        <v>8</v>
      </c>
      <c r="C70" t="n">
        <v>108</v>
      </c>
      <c r="D70" t="n">
        <v>40723976551</v>
      </c>
      <c r="E70" t="s">
        <v>1681</v>
      </c>
      <c r="F70" s="35" t="s">
        <v>1677</v>
      </c>
      <c r="G70" s="38" t="s">
        <v>1682</v>
      </c>
      <c r="H70" t="s">
        <v>1523</v>
      </c>
      <c r="I70" t="n">
        <v>108</v>
      </c>
      <c r="J70" t="n">
        <v>0</v>
      </c>
      <c r="K70" t="n">
        <v>0</v>
      </c>
      <c r="L70" t="s">
        <v>1524</v>
      </c>
      <c r="M70" t="s">
        <v>1533</v>
      </c>
    </row>
    <row r="71" spans="1:14">
      <c r="A71" s="60" t="n">
        <v>2018</v>
      </c>
      <c r="B71" s="60" t="n">
        <v>8</v>
      </c>
      <c r="C71" t="n">
        <v>68</v>
      </c>
      <c r="D71" t="n">
        <v>41283235644</v>
      </c>
      <c r="E71" t="s">
        <v>1679</v>
      </c>
      <c r="F71" s="35" t="s">
        <v>1677</v>
      </c>
      <c r="G71" s="38" t="s">
        <v>1683</v>
      </c>
      <c r="H71" t="s">
        <v>1621</v>
      </c>
      <c r="I71" t="n">
        <v>68</v>
      </c>
      <c r="J71" t="n">
        <v>0</v>
      </c>
      <c r="K71" t="n">
        <v>0</v>
      </c>
      <c r="L71" t="s">
        <v>1524</v>
      </c>
      <c r="M71" t="s">
        <v>1533</v>
      </c>
    </row>
    <row r="72" spans="1:14">
      <c r="A72" s="60" t="n">
        <v>2018</v>
      </c>
      <c r="B72" s="60" t="n">
        <v>8</v>
      </c>
      <c r="C72" t="n">
        <v>108</v>
      </c>
      <c r="D72" t="n">
        <v>40796872848</v>
      </c>
      <c r="E72" t="s">
        <v>1684</v>
      </c>
      <c r="F72" s="35" t="s">
        <v>1685</v>
      </c>
      <c r="G72" s="38" t="s">
        <v>1686</v>
      </c>
      <c r="H72" t="s">
        <v>1523</v>
      </c>
      <c r="I72" t="n">
        <v>108</v>
      </c>
      <c r="J72" t="n">
        <v>0</v>
      </c>
      <c r="K72" t="n">
        <v>0</v>
      </c>
      <c r="L72" t="s">
        <v>1524</v>
      </c>
      <c r="M72" t="s">
        <v>1533</v>
      </c>
    </row>
    <row r="73" spans="1:14">
      <c r="A73" s="60" t="n">
        <v>2018</v>
      </c>
      <c r="B73" s="60" t="n">
        <v>8</v>
      </c>
      <c r="C73" t="n">
        <v>68</v>
      </c>
      <c r="D73" t="n">
        <v>45881927233</v>
      </c>
      <c r="E73" t="s">
        <v>1687</v>
      </c>
      <c r="F73" s="35" t="s">
        <v>1566</v>
      </c>
      <c r="G73" s="38" t="s">
        <v>1688</v>
      </c>
      <c r="H73" t="s">
        <v>1532</v>
      </c>
      <c r="I73" t="n">
        <v>68</v>
      </c>
      <c r="J73" t="n">
        <v>0</v>
      </c>
      <c r="K73" t="n">
        <v>0</v>
      </c>
      <c r="L73" t="s">
        <v>1524</v>
      </c>
      <c r="M73" t="s">
        <v>1533</v>
      </c>
    </row>
    <row r="74" spans="1:14">
      <c r="A74" s="60" t="n">
        <v>2018</v>
      </c>
      <c r="B74" s="60" t="n">
        <v>8</v>
      </c>
      <c r="C74" t="n">
        <v>68</v>
      </c>
      <c r="D74" t="n">
        <v>18397582177</v>
      </c>
      <c r="E74" t="s">
        <v>1689</v>
      </c>
      <c r="F74" s="35" t="s">
        <v>1690</v>
      </c>
      <c r="G74" s="38" t="s">
        <v>1691</v>
      </c>
      <c r="H74" t="s">
        <v>1532</v>
      </c>
      <c r="I74" t="n">
        <v>68</v>
      </c>
      <c r="J74" t="n">
        <v>0</v>
      </c>
      <c r="K74" t="n">
        <v>0</v>
      </c>
      <c r="L74" t="s">
        <v>1524</v>
      </c>
      <c r="M74" t="s">
        <v>1533</v>
      </c>
    </row>
    <row r="75" spans="1:14">
      <c r="A75" s="60" t="n">
        <v>2018</v>
      </c>
      <c r="B75" s="60" t="n">
        <v>8</v>
      </c>
      <c r="C75" t="n">
        <v>68</v>
      </c>
      <c r="D75" s="155" t="n">
        <v>63190892143</v>
      </c>
      <c r="E75" s="155" t="s">
        <v>1692</v>
      </c>
      <c r="F75" s="156" t="s">
        <v>1693</v>
      </c>
      <c r="G75" s="157" t="s">
        <v>1694</v>
      </c>
      <c r="H75" s="155" t="s">
        <v>1532</v>
      </c>
      <c r="I75" s="158" t="n">
        <v>68</v>
      </c>
      <c r="J75" s="158" t="n">
        <v>0</v>
      </c>
      <c r="K75" s="158" t="n">
        <v>0</v>
      </c>
      <c r="L75" s="158" t="s">
        <v>1524</v>
      </c>
      <c r="M75" s="158" t="s">
        <v>1525</v>
      </c>
      <c r="N75" s="154" t="n"/>
    </row>
    <row r="76" spans="1:14">
      <c r="A76" s="60" t="n">
        <v>2018</v>
      </c>
      <c r="B76" s="60" t="n">
        <v>8</v>
      </c>
      <c r="C76" t="n">
        <v>108</v>
      </c>
      <c r="D76" s="155" t="n">
        <v>57136454495</v>
      </c>
      <c r="E76" s="155" t="s">
        <v>1695</v>
      </c>
      <c r="F76" s="156" t="s">
        <v>1693</v>
      </c>
      <c r="G76" s="157" t="s">
        <v>1696</v>
      </c>
      <c r="H76" s="155" t="s">
        <v>1523</v>
      </c>
      <c r="I76" t="n">
        <v>108</v>
      </c>
      <c r="J76" t="n">
        <v>0</v>
      </c>
      <c r="K76" s="158" t="n">
        <v>0</v>
      </c>
      <c r="L76" s="158" t="s">
        <v>1524</v>
      </c>
      <c r="M76" s="158" t="s">
        <v>1525</v>
      </c>
      <c r="N76" s="154" t="n"/>
    </row>
    <row r="77" spans="1:14">
      <c r="A77" s="60" t="n">
        <v>2018</v>
      </c>
      <c r="B77" s="60" t="n">
        <v>8</v>
      </c>
      <c r="C77" t="n">
        <v>166</v>
      </c>
      <c r="D77" s="155" t="n">
        <v>89109156882</v>
      </c>
      <c r="E77" s="155" t="s">
        <v>1697</v>
      </c>
      <c r="F77" s="156" t="s">
        <v>1693</v>
      </c>
      <c r="G77" s="157" t="s">
        <v>1698</v>
      </c>
      <c r="H77" s="155" t="s">
        <v>1629</v>
      </c>
      <c r="I77" t="n">
        <v>166</v>
      </c>
      <c r="J77" t="n">
        <v>0</v>
      </c>
      <c r="K77" s="158" t="n">
        <v>0</v>
      </c>
      <c r="L77" s="158" t="s">
        <v>1524</v>
      </c>
      <c r="M77" s="158" t="s">
        <v>1525</v>
      </c>
      <c r="N77" s="154" t="n"/>
    </row>
    <row r="78" spans="1:14">
      <c r="A78" s="60" t="n">
        <v>2018</v>
      </c>
      <c r="B78" s="60" t="n">
        <v>8</v>
      </c>
      <c r="C78" t="n">
        <v>108</v>
      </c>
      <c r="D78" s="155" t="n">
        <v>18475973908</v>
      </c>
      <c r="E78" s="155" t="s">
        <v>1699</v>
      </c>
      <c r="F78" s="156" t="s">
        <v>1693</v>
      </c>
      <c r="G78" s="157" t="s">
        <v>1700</v>
      </c>
      <c r="H78" s="155" t="s">
        <v>1523</v>
      </c>
      <c r="I78" t="n">
        <v>108</v>
      </c>
      <c r="J78" t="n">
        <v>0</v>
      </c>
      <c r="K78" s="158" t="n">
        <v>0</v>
      </c>
      <c r="L78" s="158" t="s">
        <v>1524</v>
      </c>
      <c r="M78" s="158" t="s">
        <v>1525</v>
      </c>
      <c r="N78" s="154" t="n"/>
    </row>
    <row r="79" spans="1:14">
      <c r="A79" s="60" t="n">
        <v>2018</v>
      </c>
      <c r="B79" s="60" t="n">
        <v>8</v>
      </c>
      <c r="C79" t="n">
        <v>68</v>
      </c>
      <c r="D79" s="155" t="n">
        <v>72020422767</v>
      </c>
      <c r="E79" s="155" t="s">
        <v>1699</v>
      </c>
      <c r="F79" s="156" t="s">
        <v>1693</v>
      </c>
      <c r="G79" s="157" t="s">
        <v>1701</v>
      </c>
      <c r="H79" s="155" t="s">
        <v>1532</v>
      </c>
      <c r="I79" t="n">
        <v>68</v>
      </c>
      <c r="J79" t="n">
        <v>0</v>
      </c>
      <c r="K79" s="158" t="n">
        <v>0</v>
      </c>
      <c r="L79" s="158" t="s">
        <v>1524</v>
      </c>
      <c r="M79" s="158" t="s">
        <v>1525</v>
      </c>
      <c r="N79" s="154" t="n"/>
    </row>
    <row r="80" spans="1:14">
      <c r="A80" s="60" t="n">
        <v>2018</v>
      </c>
      <c r="B80" s="60" t="n">
        <v>8</v>
      </c>
      <c r="C80" t="n">
        <v>68</v>
      </c>
      <c r="D80" s="155" t="n">
        <v>81402400976</v>
      </c>
      <c r="E80" s="155" t="s">
        <v>1702</v>
      </c>
      <c r="F80" s="159" t="s">
        <v>1703</v>
      </c>
      <c r="G80" s="160" t="s">
        <v>1704</v>
      </c>
      <c r="H80" s="155" t="s">
        <v>1532</v>
      </c>
      <c r="I80" t="n">
        <v>68</v>
      </c>
      <c r="J80" t="n">
        <v>0</v>
      </c>
      <c r="K80" s="158" t="n">
        <v>0</v>
      </c>
      <c r="L80" s="158" t="s">
        <v>1524</v>
      </c>
      <c r="M80" s="158" t="s">
        <v>1525</v>
      </c>
      <c r="N80" s="154" t="n"/>
    </row>
    <row r="81" spans="1:14">
      <c r="A81" s="60" t="n">
        <v>2018</v>
      </c>
      <c r="B81" s="60" t="n">
        <v>8</v>
      </c>
      <c r="C81" t="n">
        <v>68</v>
      </c>
      <c r="D81" s="155" t="n">
        <v>54151674170</v>
      </c>
      <c r="E81" s="155" t="s">
        <v>1705</v>
      </c>
      <c r="F81" s="159" t="s">
        <v>1706</v>
      </c>
      <c r="G81" s="160" t="s">
        <v>1707</v>
      </c>
      <c r="H81" s="155" t="s">
        <v>1532</v>
      </c>
      <c r="I81" t="n">
        <v>68</v>
      </c>
      <c r="J81" t="n">
        <v>0</v>
      </c>
      <c r="K81" s="158" t="n">
        <v>0</v>
      </c>
      <c r="L81" s="158" t="s">
        <v>1524</v>
      </c>
      <c r="M81" s="158" t="s">
        <v>1533</v>
      </c>
      <c r="N81" s="154" t="n"/>
    </row>
    <row r="82" spans="1:14">
      <c r="A82" s="60" t="n">
        <v>2018</v>
      </c>
      <c r="B82" s="60" t="n">
        <v>8</v>
      </c>
      <c r="C82" t="n">
        <v>18</v>
      </c>
      <c r="D82" s="155" t="n">
        <v>89559565849</v>
      </c>
      <c r="E82" s="155" t="s">
        <v>1708</v>
      </c>
      <c r="F82" s="156" t="s">
        <v>1569</v>
      </c>
      <c r="G82" s="157" t="s">
        <v>1709</v>
      </c>
      <c r="H82" s="155" t="s">
        <v>1528</v>
      </c>
      <c r="I82" t="n">
        <v>18</v>
      </c>
      <c r="J82" t="n">
        <v>0</v>
      </c>
      <c r="K82" s="158" t="n">
        <v>0</v>
      </c>
      <c r="L82" s="158" t="s">
        <v>1524</v>
      </c>
      <c r="M82" s="158" t="s">
        <v>1525</v>
      </c>
      <c r="N82" s="154" t="n"/>
    </row>
    <row r="83" spans="1:14">
      <c r="A83" s="60" t="n">
        <v>2018</v>
      </c>
      <c r="B83" s="60" t="n">
        <v>8</v>
      </c>
      <c r="C83" t="n">
        <v>18</v>
      </c>
      <c r="D83" s="155" t="n">
        <v>30063529495</v>
      </c>
      <c r="E83" s="155" t="s">
        <v>1710</v>
      </c>
      <c r="F83" s="159" t="s">
        <v>1569</v>
      </c>
      <c r="G83" s="160" t="s">
        <v>1711</v>
      </c>
      <c r="H83" s="155" t="s">
        <v>1528</v>
      </c>
      <c r="I83" t="n">
        <v>18</v>
      </c>
      <c r="J83" t="n">
        <v>0</v>
      </c>
      <c r="K83" s="158" t="n">
        <v>0</v>
      </c>
      <c r="L83" s="158" t="s">
        <v>1524</v>
      </c>
      <c r="M83" s="158" t="s">
        <v>1525</v>
      </c>
      <c r="N83" s="154" t="n"/>
    </row>
    <row r="84" spans="1:14">
      <c r="A84" s="60" t="n">
        <v>2018</v>
      </c>
      <c r="B84" s="60" t="n">
        <v>8</v>
      </c>
      <c r="C84" t="n">
        <v>680</v>
      </c>
      <c r="D84" s="155" t="n">
        <v>73862740094</v>
      </c>
      <c r="E84" s="155" t="s">
        <v>1712</v>
      </c>
      <c r="F84" s="159" t="s">
        <v>1569</v>
      </c>
      <c r="G84" s="160" t="s">
        <v>1713</v>
      </c>
      <c r="H84" s="155" t="s">
        <v>1714</v>
      </c>
      <c r="I84" t="n">
        <v>680</v>
      </c>
      <c r="J84" t="n">
        <v>0</v>
      </c>
      <c r="K84" s="158" t="n">
        <v>0</v>
      </c>
      <c r="L84" s="158" t="s">
        <v>1524</v>
      </c>
      <c r="M84" s="158" t="s">
        <v>1525</v>
      </c>
      <c r="N84" s="154" t="n"/>
    </row>
    <row r="85" spans="1:14">
      <c r="A85" s="60" t="n">
        <v>2018</v>
      </c>
      <c r="B85" s="60" t="n">
        <v>8</v>
      </c>
      <c r="C85" t="n">
        <v>68</v>
      </c>
      <c r="D85" s="155" t="n">
        <v>98163392980</v>
      </c>
      <c r="E85" s="155" t="s">
        <v>1715</v>
      </c>
      <c r="F85" s="159" t="s">
        <v>1569</v>
      </c>
      <c r="G85" s="160" t="s">
        <v>1716</v>
      </c>
      <c r="H85" s="155" t="s">
        <v>1532</v>
      </c>
      <c r="I85" t="n">
        <v>68</v>
      </c>
      <c r="J85" t="n">
        <v>0</v>
      </c>
      <c r="K85" s="158" t="n">
        <v>0</v>
      </c>
      <c r="L85" s="158" t="s">
        <v>1524</v>
      </c>
      <c r="M85" s="158" t="s">
        <v>1525</v>
      </c>
      <c r="N85" s="154" t="n"/>
    </row>
    <row r="86" spans="1:14">
      <c r="A86" s="60" t="n">
        <v>2018</v>
      </c>
      <c r="B86" s="60" t="n">
        <v>8</v>
      </c>
      <c r="C86" t="n">
        <v>68</v>
      </c>
      <c r="D86" s="155" t="n">
        <v>7879022472</v>
      </c>
      <c r="E86" s="155" t="s">
        <v>1717</v>
      </c>
      <c r="F86" s="159" t="s">
        <v>1569</v>
      </c>
      <c r="G86" s="160" t="s">
        <v>1718</v>
      </c>
      <c r="H86" s="155" t="s">
        <v>1532</v>
      </c>
      <c r="I86" t="n">
        <v>68</v>
      </c>
      <c r="J86" t="n">
        <v>0</v>
      </c>
      <c r="K86" s="158" t="n">
        <v>0</v>
      </c>
      <c r="L86" s="158" t="s">
        <v>1524</v>
      </c>
      <c r="M86" s="158" t="s">
        <v>1525</v>
      </c>
      <c r="N86" s="154" t="n"/>
    </row>
    <row r="87" spans="1:14">
      <c r="A87" s="60" t="n">
        <v>2018</v>
      </c>
      <c r="B87" s="60" t="n">
        <v>8</v>
      </c>
      <c r="C87" t="n">
        <v>68</v>
      </c>
      <c r="D87" s="155" t="n">
        <v>31190308838</v>
      </c>
      <c r="E87" s="155" t="s">
        <v>1719</v>
      </c>
      <c r="F87" s="159" t="s">
        <v>1720</v>
      </c>
      <c r="G87" s="160" t="s">
        <v>1721</v>
      </c>
      <c r="H87" s="155" t="s">
        <v>1532</v>
      </c>
      <c r="I87" t="n">
        <v>68</v>
      </c>
      <c r="J87" t="n">
        <v>0</v>
      </c>
      <c r="K87" s="158" t="n">
        <v>0</v>
      </c>
      <c r="L87" s="158" t="s">
        <v>1524</v>
      </c>
      <c r="M87" s="158" t="s">
        <v>1533</v>
      </c>
      <c r="N87" s="154" t="n"/>
    </row>
    <row r="88" spans="1:14">
      <c r="A88" s="60" t="n">
        <v>2018</v>
      </c>
      <c r="B88" s="60" t="n">
        <v>8</v>
      </c>
      <c r="C88" t="n">
        <v>88</v>
      </c>
      <c r="D88" s="155" t="n">
        <v>40758833639</v>
      </c>
      <c r="E88" s="155" t="s">
        <v>1722</v>
      </c>
      <c r="F88" s="159" t="s">
        <v>1720</v>
      </c>
      <c r="G88" s="160" t="s">
        <v>1723</v>
      </c>
      <c r="H88" s="155" t="s">
        <v>1554</v>
      </c>
      <c r="I88" t="n">
        <v>88</v>
      </c>
      <c r="J88" t="n">
        <v>0</v>
      </c>
      <c r="K88" s="158" t="n">
        <v>0</v>
      </c>
      <c r="L88" s="158" t="s">
        <v>1524</v>
      </c>
      <c r="M88" s="158" t="s">
        <v>1533</v>
      </c>
      <c r="N88" s="154" t="n"/>
    </row>
    <row r="89" spans="1:14">
      <c r="A89" s="60" t="n">
        <v>2018</v>
      </c>
      <c r="B89" s="60" t="n">
        <v>8</v>
      </c>
      <c r="C89" t="n">
        <v>88</v>
      </c>
      <c r="D89" s="155" t="n">
        <v>59148611122</v>
      </c>
      <c r="E89" s="155" t="s">
        <v>1724</v>
      </c>
      <c r="F89" s="159" t="s">
        <v>1725</v>
      </c>
      <c r="G89" s="160" t="s">
        <v>1726</v>
      </c>
      <c r="H89" s="155" t="s">
        <v>1554</v>
      </c>
      <c r="I89" t="n">
        <v>88</v>
      </c>
      <c r="J89" t="n">
        <v>0</v>
      </c>
      <c r="K89" s="158" t="n">
        <v>0</v>
      </c>
      <c r="L89" s="158" t="s">
        <v>1524</v>
      </c>
      <c r="M89" s="158" t="s">
        <v>1533</v>
      </c>
      <c r="N89" s="154" t="n"/>
    </row>
    <row r="90" spans="1:14">
      <c r="A90" s="60" t="n">
        <v>2018</v>
      </c>
      <c r="B90" s="60" t="n">
        <v>8</v>
      </c>
      <c r="C90" t="n">
        <v>68</v>
      </c>
      <c r="D90" s="155" t="n">
        <v>44492165342</v>
      </c>
      <c r="E90" s="155" t="s">
        <v>1724</v>
      </c>
      <c r="F90" s="159" t="s">
        <v>1725</v>
      </c>
      <c r="G90" s="160" t="s">
        <v>1727</v>
      </c>
      <c r="H90" s="155" t="s">
        <v>1532</v>
      </c>
      <c r="I90" t="n">
        <v>68</v>
      </c>
      <c r="J90" t="n">
        <v>0</v>
      </c>
      <c r="K90" s="158" t="n">
        <v>0</v>
      </c>
      <c r="L90" s="158" t="s">
        <v>1524</v>
      </c>
      <c r="M90" s="158" t="s">
        <v>1533</v>
      </c>
      <c r="N90" s="154" t="n"/>
    </row>
    <row r="91" spans="1:14">
      <c r="A91" s="60" t="n">
        <v>2018</v>
      </c>
      <c r="B91" s="60" t="n">
        <v>8</v>
      </c>
      <c r="C91" t="n">
        <v>68</v>
      </c>
      <c r="D91" s="155" t="n">
        <v>27511166833</v>
      </c>
      <c r="E91" s="155" t="s">
        <v>1728</v>
      </c>
      <c r="F91" s="159" t="s">
        <v>1725</v>
      </c>
      <c r="G91" s="160" t="s">
        <v>1729</v>
      </c>
      <c r="H91" s="155" t="s">
        <v>1532</v>
      </c>
      <c r="I91" t="n">
        <v>68</v>
      </c>
      <c r="J91" t="n">
        <v>0</v>
      </c>
      <c r="K91" s="158" t="n">
        <v>0</v>
      </c>
      <c r="L91" s="158" t="s">
        <v>1524</v>
      </c>
      <c r="M91" s="158" t="s">
        <v>1525</v>
      </c>
      <c r="N91" s="154" t="n"/>
    </row>
    <row r="92" spans="1:14">
      <c r="A92" s="60" t="n">
        <v>2018</v>
      </c>
      <c r="B92" s="60" t="n">
        <v>8</v>
      </c>
      <c r="C92" t="n">
        <v>68</v>
      </c>
      <c r="D92" s="155" t="n">
        <v>67579060461</v>
      </c>
      <c r="E92" s="155" t="s">
        <v>1556</v>
      </c>
      <c r="F92" s="159" t="s">
        <v>1730</v>
      </c>
      <c r="G92" s="160" t="s">
        <v>1731</v>
      </c>
      <c r="H92" s="155" t="s">
        <v>1532</v>
      </c>
      <c r="I92" t="n">
        <v>68</v>
      </c>
      <c r="J92" t="n">
        <v>0</v>
      </c>
      <c r="K92" s="158" t="n">
        <v>0</v>
      </c>
      <c r="L92" s="158" t="s">
        <v>1524</v>
      </c>
      <c r="M92" s="158" t="s">
        <v>1525</v>
      </c>
      <c r="N92" s="154" t="n"/>
    </row>
    <row r="93" spans="1:14">
      <c r="A93" s="60" t="n">
        <v>2018</v>
      </c>
      <c r="B93" s="60" t="n">
        <v>8</v>
      </c>
      <c r="C93" t="n">
        <v>68</v>
      </c>
      <c r="D93" s="155" t="n">
        <v>68322085009</v>
      </c>
      <c r="E93" s="155" t="s">
        <v>1732</v>
      </c>
      <c r="F93" s="156" t="s">
        <v>1733</v>
      </c>
      <c r="G93" s="157" t="s">
        <v>1734</v>
      </c>
      <c r="H93" s="155" t="s">
        <v>1532</v>
      </c>
      <c r="I93" s="158" t="n">
        <v>68</v>
      </c>
      <c r="J93" s="158" t="n">
        <v>0</v>
      </c>
      <c r="K93" s="158" t="n">
        <v>0</v>
      </c>
      <c r="L93" s="158" t="s">
        <v>1524</v>
      </c>
      <c r="M93" s="158" t="s">
        <v>1533</v>
      </c>
    </row>
    <row r="94" spans="1:14">
      <c r="A94" s="60" t="n">
        <v>2018</v>
      </c>
      <c r="B94" s="60" t="n">
        <v>8</v>
      </c>
      <c r="C94" t="n">
        <v>108</v>
      </c>
      <c r="D94" s="155" t="n">
        <v>76019166622</v>
      </c>
      <c r="E94" s="155" t="s">
        <v>1735</v>
      </c>
      <c r="F94" s="156" t="s">
        <v>1733</v>
      </c>
      <c r="G94" s="157" t="s">
        <v>1736</v>
      </c>
      <c r="H94" s="155" t="s">
        <v>1523</v>
      </c>
      <c r="I94" s="158" t="n">
        <v>108</v>
      </c>
      <c r="J94" s="158" t="n">
        <v>0</v>
      </c>
      <c r="K94" s="158" t="n">
        <v>0</v>
      </c>
      <c r="L94" s="158" t="s">
        <v>1524</v>
      </c>
      <c r="M94" s="158" t="s">
        <v>1533</v>
      </c>
    </row>
    <row r="95" spans="1:14">
      <c r="A95" s="60" t="n">
        <v>2018</v>
      </c>
      <c r="B95" s="60" t="n">
        <v>8</v>
      </c>
      <c r="C95" t="n">
        <v>680</v>
      </c>
      <c r="D95" s="155" t="n">
        <v>42688566529</v>
      </c>
      <c r="E95" s="155" t="s">
        <v>1737</v>
      </c>
      <c r="F95" s="156" t="s">
        <v>1738</v>
      </c>
      <c r="G95" s="157" t="s">
        <v>1739</v>
      </c>
      <c r="H95" s="155" t="s">
        <v>1585</v>
      </c>
      <c r="I95" s="158" t="n">
        <v>680</v>
      </c>
      <c r="J95" s="158" t="n">
        <v>0</v>
      </c>
      <c r="K95" s="158" t="n">
        <v>0</v>
      </c>
      <c r="L95" s="158" t="s">
        <v>1524</v>
      </c>
      <c r="M95" s="158" t="s">
        <v>1533</v>
      </c>
    </row>
    <row r="96" spans="1:14">
      <c r="A96" s="60" t="n">
        <v>2018</v>
      </c>
      <c r="B96" s="60" t="n">
        <v>8</v>
      </c>
      <c r="C96" t="n">
        <v>598</v>
      </c>
      <c r="D96" s="155" t="n">
        <v>80581981149</v>
      </c>
      <c r="E96" s="155" t="s">
        <v>1740</v>
      </c>
      <c r="F96" s="156" t="s">
        <v>1738</v>
      </c>
      <c r="G96" s="157" t="s">
        <v>1741</v>
      </c>
      <c r="H96" s="155" t="s">
        <v>1742</v>
      </c>
      <c r="I96" s="158" t="n">
        <v>598</v>
      </c>
      <c r="J96" s="158" t="n">
        <v>0</v>
      </c>
      <c r="K96" s="158" t="n">
        <v>0</v>
      </c>
      <c r="L96" s="158" t="s">
        <v>1524</v>
      </c>
      <c r="M96" s="158" t="s">
        <v>1533</v>
      </c>
    </row>
    <row r="97" spans="1:14">
      <c r="A97" s="60" t="n">
        <v>2018</v>
      </c>
      <c r="B97" s="60" t="n">
        <v>8</v>
      </c>
      <c r="C97" t="n">
        <v>788</v>
      </c>
      <c r="D97" s="155" t="n">
        <v>6940058131</v>
      </c>
      <c r="E97" s="155" t="s">
        <v>1743</v>
      </c>
      <c r="F97" s="156" t="s">
        <v>1738</v>
      </c>
      <c r="G97" s="157" t="s">
        <v>1744</v>
      </c>
      <c r="H97" s="155" t="s">
        <v>1538</v>
      </c>
      <c r="I97" s="158" t="n">
        <v>788</v>
      </c>
      <c r="J97" s="158" t="n">
        <v>0</v>
      </c>
      <c r="K97" s="158" t="n">
        <v>0</v>
      </c>
      <c r="L97" s="158" t="s">
        <v>1524</v>
      </c>
      <c r="M97" s="158" t="s">
        <v>1533</v>
      </c>
    </row>
    <row r="98" spans="1:14">
      <c r="A98" s="60" t="n">
        <v>2018</v>
      </c>
      <c r="B98" s="60" t="n">
        <v>8</v>
      </c>
      <c r="C98" t="n">
        <v>88</v>
      </c>
      <c r="D98" s="155" t="n">
        <v>2405594669</v>
      </c>
      <c r="E98" s="155" t="s">
        <v>1745</v>
      </c>
      <c r="F98" s="156" t="s">
        <v>1738</v>
      </c>
      <c r="G98" s="157" t="s">
        <v>1746</v>
      </c>
      <c r="H98" s="155" t="s">
        <v>1554</v>
      </c>
      <c r="I98" s="158" t="n">
        <v>88</v>
      </c>
      <c r="J98" s="158" t="n">
        <v>0</v>
      </c>
      <c r="K98" s="158" t="n">
        <v>0</v>
      </c>
      <c r="L98" s="158" t="s">
        <v>1524</v>
      </c>
      <c r="M98" s="158" t="s">
        <v>1533</v>
      </c>
    </row>
    <row r="99" spans="1:14">
      <c r="A99" s="60" t="n">
        <v>2018</v>
      </c>
      <c r="B99" s="60" t="n">
        <v>8</v>
      </c>
      <c r="C99" t="n">
        <v>68</v>
      </c>
      <c r="D99" s="155" t="n">
        <v>3456553640</v>
      </c>
      <c r="E99" s="155" t="s">
        <v>1747</v>
      </c>
      <c r="F99" s="156" t="s">
        <v>1738</v>
      </c>
      <c r="G99" s="157" t="s">
        <v>1748</v>
      </c>
      <c r="H99" s="155" t="s">
        <v>1532</v>
      </c>
      <c r="I99" s="158" t="n">
        <v>68</v>
      </c>
      <c r="J99" s="158" t="n">
        <v>0</v>
      </c>
      <c r="K99" s="158" t="n">
        <v>0</v>
      </c>
      <c r="L99" s="158" t="s">
        <v>1524</v>
      </c>
      <c r="M99" s="158" t="s">
        <v>1533</v>
      </c>
    </row>
    <row r="100" spans="1:14">
      <c r="A100" s="60" t="n">
        <v>2018</v>
      </c>
      <c r="B100" s="60" t="n">
        <v>8</v>
      </c>
      <c r="C100" t="n">
        <v>68</v>
      </c>
      <c r="D100" s="155" t="n">
        <v>29602631995</v>
      </c>
      <c r="E100" s="155" t="s">
        <v>1749</v>
      </c>
      <c r="F100" s="156" t="s">
        <v>1750</v>
      </c>
      <c r="G100" s="157" t="s">
        <v>1751</v>
      </c>
      <c r="H100" s="155" t="s">
        <v>1532</v>
      </c>
      <c r="I100" s="158" t="n">
        <v>68</v>
      </c>
      <c r="J100" s="158" t="n">
        <v>0</v>
      </c>
      <c r="K100" s="158" t="n">
        <v>0</v>
      </c>
      <c r="L100" s="158" t="s">
        <v>1524</v>
      </c>
      <c r="M100" s="158" t="s">
        <v>1533</v>
      </c>
    </row>
    <row r="101" spans="1:14">
      <c r="A101" s="60" t="n">
        <v>2018</v>
      </c>
      <c r="B101" s="60" t="n">
        <v>8</v>
      </c>
      <c r="C101" t="n">
        <v>108</v>
      </c>
      <c r="D101" s="155" t="n">
        <v>83703469353</v>
      </c>
      <c r="E101" s="155" t="s">
        <v>1752</v>
      </c>
      <c r="F101" s="156" t="s">
        <v>1572</v>
      </c>
      <c r="G101" s="157" t="s">
        <v>1753</v>
      </c>
      <c r="H101" s="155" t="s">
        <v>1523</v>
      </c>
      <c r="I101" s="158" t="n">
        <v>108</v>
      </c>
      <c r="J101" s="158" t="n">
        <v>0</v>
      </c>
      <c r="K101" s="158" t="n">
        <v>0</v>
      </c>
      <c r="L101" s="158" t="s">
        <v>1524</v>
      </c>
      <c r="M101" s="158" t="s">
        <v>1533</v>
      </c>
    </row>
    <row r="102" spans="1:14">
      <c r="A102" s="60" t="n">
        <v>2018</v>
      </c>
      <c r="B102" s="60" t="n">
        <v>8</v>
      </c>
      <c r="C102" t="n">
        <v>68</v>
      </c>
      <c r="D102" s="155" t="n">
        <v>6097529724</v>
      </c>
      <c r="E102" s="155" t="s">
        <v>1754</v>
      </c>
      <c r="F102" s="156" t="s">
        <v>1572</v>
      </c>
      <c r="G102" s="157" t="s">
        <v>1755</v>
      </c>
      <c r="H102" s="155" t="s">
        <v>1532</v>
      </c>
      <c r="I102" s="158" t="n">
        <v>68</v>
      </c>
      <c r="J102" s="158" t="n">
        <v>0</v>
      </c>
      <c r="K102" s="158" t="n">
        <v>0</v>
      </c>
      <c r="L102" s="158" t="s">
        <v>1524</v>
      </c>
      <c r="M102" s="158" t="s">
        <v>1533</v>
      </c>
    </row>
    <row r="103" spans="1:14">
      <c r="A103" s="60" t="n">
        <v>2018</v>
      </c>
      <c r="B103" s="60" t="n">
        <v>8</v>
      </c>
      <c r="C103" t="n">
        <v>88</v>
      </c>
      <c r="D103" s="155" t="n">
        <v>82857714051</v>
      </c>
      <c r="E103" s="155" t="s">
        <v>1754</v>
      </c>
      <c r="F103" s="156" t="s">
        <v>1572</v>
      </c>
      <c r="G103" s="157" t="s">
        <v>1756</v>
      </c>
      <c r="H103" s="155" t="s">
        <v>1554</v>
      </c>
      <c r="I103" s="158" t="n">
        <v>88</v>
      </c>
      <c r="J103" s="158" t="n">
        <v>0</v>
      </c>
      <c r="K103" s="158" t="n">
        <v>0</v>
      </c>
      <c r="L103" s="158" t="s">
        <v>1524</v>
      </c>
      <c r="M103" s="158" t="s">
        <v>1533</v>
      </c>
    </row>
    <row r="104" spans="1:14">
      <c r="A104" s="60" t="n">
        <v>2018</v>
      </c>
      <c r="B104" s="60" t="n">
        <v>8</v>
      </c>
      <c r="C104" t="n">
        <v>18</v>
      </c>
      <c r="D104" s="155" t="n">
        <v>23437219026</v>
      </c>
      <c r="E104" s="155" t="s">
        <v>1757</v>
      </c>
      <c r="F104" s="156" t="s">
        <v>1758</v>
      </c>
      <c r="G104" s="157" t="s">
        <v>1759</v>
      </c>
      <c r="H104" s="155" t="s">
        <v>1528</v>
      </c>
      <c r="I104" s="158" t="n">
        <v>18</v>
      </c>
      <c r="J104" s="158" t="n">
        <v>0</v>
      </c>
      <c r="K104" s="158" t="n">
        <v>0</v>
      </c>
      <c r="L104" s="158" t="s">
        <v>1524</v>
      </c>
      <c r="M104" s="158" t="s">
        <v>1533</v>
      </c>
    </row>
    <row r="105" spans="1:14">
      <c r="A105" s="60" t="n">
        <v>2018</v>
      </c>
      <c r="B105" s="60" t="n">
        <v>8</v>
      </c>
      <c r="C105" t="n">
        <v>68</v>
      </c>
      <c r="D105" s="155" t="n">
        <v>47070890</v>
      </c>
      <c r="E105" s="155" t="s">
        <v>1760</v>
      </c>
      <c r="F105" s="156" t="s">
        <v>1761</v>
      </c>
      <c r="G105" s="157" t="s">
        <v>1762</v>
      </c>
      <c r="H105" s="155" t="s">
        <v>1532</v>
      </c>
      <c r="I105" s="158" t="n">
        <v>68</v>
      </c>
      <c r="J105" s="158" t="n">
        <v>0</v>
      </c>
      <c r="K105" s="158" t="n">
        <v>0</v>
      </c>
      <c r="L105" s="158" t="s">
        <v>1524</v>
      </c>
      <c r="M105" s="158" t="s">
        <v>1533</v>
      </c>
    </row>
    <row r="106" spans="1:14">
      <c r="A106" s="60" t="n">
        <v>2018</v>
      </c>
      <c r="B106" s="60" t="n">
        <v>8</v>
      </c>
      <c r="C106" t="n">
        <v>598</v>
      </c>
      <c r="D106" s="155" t="n">
        <v>34232003708</v>
      </c>
      <c r="E106" s="155" t="s">
        <v>1763</v>
      </c>
      <c r="F106" s="156" t="s">
        <v>1761</v>
      </c>
      <c r="G106" s="157" t="s">
        <v>1764</v>
      </c>
      <c r="H106" s="155" t="s">
        <v>1742</v>
      </c>
      <c r="I106" s="158" t="n">
        <v>598</v>
      </c>
      <c r="J106" s="158" t="n">
        <v>0</v>
      </c>
      <c r="K106" s="158" t="n">
        <v>0</v>
      </c>
      <c r="L106" s="158" t="s">
        <v>1524</v>
      </c>
      <c r="M106" s="158" t="s">
        <v>1533</v>
      </c>
    </row>
    <row r="107" spans="1:14">
      <c r="A107" s="60" t="n">
        <v>2018</v>
      </c>
      <c r="B107" s="60" t="n">
        <v>8</v>
      </c>
      <c r="C107" t="n">
        <v>1200</v>
      </c>
      <c r="D107" s="155" t="n">
        <v>47882160116</v>
      </c>
      <c r="E107" s="155" t="s">
        <v>1763</v>
      </c>
      <c r="F107" s="156" t="s">
        <v>1761</v>
      </c>
      <c r="G107" s="157" t="s">
        <v>1765</v>
      </c>
      <c r="H107" s="155" t="s">
        <v>1766</v>
      </c>
      <c r="I107" s="158" t="n">
        <v>1200</v>
      </c>
      <c r="J107" s="158" t="n">
        <v>0</v>
      </c>
      <c r="K107" s="158" t="n">
        <v>0</v>
      </c>
      <c r="L107" s="158" t="s">
        <v>1524</v>
      </c>
      <c r="M107" s="158" t="s">
        <v>1533</v>
      </c>
    </row>
    <row r="108" spans="1:14">
      <c r="A108" s="60" t="n">
        <v>2018</v>
      </c>
      <c r="B108" s="60" t="n">
        <v>8</v>
      </c>
      <c r="C108" t="n">
        <v>166</v>
      </c>
      <c r="D108" s="155" t="n">
        <v>24561397703</v>
      </c>
      <c r="E108" s="155" t="s">
        <v>1767</v>
      </c>
      <c r="F108" s="156" t="s">
        <v>1768</v>
      </c>
      <c r="G108" s="157" t="s">
        <v>1769</v>
      </c>
      <c r="H108" s="155" t="s">
        <v>1629</v>
      </c>
      <c r="I108" s="158" t="n">
        <v>166</v>
      </c>
      <c r="J108" s="158" t="n">
        <v>0</v>
      </c>
      <c r="K108" s="158" t="n">
        <v>0</v>
      </c>
      <c r="L108" s="158" t="s">
        <v>1524</v>
      </c>
      <c r="M108" s="158" t="s">
        <v>1533</v>
      </c>
    </row>
    <row r="109" spans="1:14">
      <c r="A109" s="60" t="n">
        <v>2018</v>
      </c>
      <c r="B109" s="60" t="n">
        <v>8</v>
      </c>
      <c r="C109" t="n">
        <v>166</v>
      </c>
      <c r="D109" s="155" t="n">
        <v>96647876518</v>
      </c>
      <c r="E109" s="155" t="s">
        <v>1770</v>
      </c>
      <c r="F109" s="156" t="s">
        <v>1768</v>
      </c>
      <c r="G109" s="157" t="s">
        <v>1771</v>
      </c>
      <c r="H109" s="155" t="s">
        <v>1629</v>
      </c>
      <c r="I109" s="158" t="n">
        <v>166</v>
      </c>
      <c r="J109" s="158" t="n">
        <v>0</v>
      </c>
      <c r="K109" s="158" t="n">
        <v>0</v>
      </c>
      <c r="L109" s="158" t="s">
        <v>1524</v>
      </c>
      <c r="M109" s="158" t="s">
        <v>1533</v>
      </c>
    </row>
    <row r="110" spans="1:14">
      <c r="A110" s="60" t="n">
        <v>2018</v>
      </c>
      <c r="B110" s="60" t="n">
        <v>8</v>
      </c>
      <c r="C110" t="n">
        <v>68</v>
      </c>
      <c r="D110" s="155" t="n">
        <v>93066767938</v>
      </c>
      <c r="E110" s="155" t="s">
        <v>1772</v>
      </c>
      <c r="F110" s="156" t="s">
        <v>1768</v>
      </c>
      <c r="G110" s="157" t="s">
        <v>1773</v>
      </c>
      <c r="H110" s="155" t="s">
        <v>1532</v>
      </c>
      <c r="I110" s="158" t="n">
        <v>68</v>
      </c>
      <c r="J110" s="158" t="n">
        <v>0</v>
      </c>
      <c r="K110" s="158" t="n">
        <v>0</v>
      </c>
      <c r="L110" s="158" t="s">
        <v>1524</v>
      </c>
      <c r="M110" s="158" t="s">
        <v>1533</v>
      </c>
    </row>
    <row r="111" spans="1:14">
      <c r="A111" s="60" t="n">
        <v>2018</v>
      </c>
      <c r="B111" s="60" t="n">
        <v>8</v>
      </c>
      <c r="C111" t="n">
        <v>68</v>
      </c>
      <c r="D111" s="155" t="n">
        <v>91257443423</v>
      </c>
      <c r="E111" s="155" t="s">
        <v>1774</v>
      </c>
      <c r="F111" s="156" t="s">
        <v>1768</v>
      </c>
      <c r="G111" s="157" t="s">
        <v>1775</v>
      </c>
      <c r="H111" s="155" t="s">
        <v>1532</v>
      </c>
      <c r="I111" s="158" t="n">
        <v>68</v>
      </c>
      <c r="J111" s="158" t="n">
        <v>0</v>
      </c>
      <c r="K111" s="158" t="n">
        <v>0</v>
      </c>
      <c r="L111" s="158" t="s">
        <v>1524</v>
      </c>
      <c r="M111" s="158" t="s">
        <v>1533</v>
      </c>
    </row>
    <row r="112" spans="1:14">
      <c r="A112" s="60" t="n">
        <v>2018</v>
      </c>
      <c r="B112" s="60" t="n">
        <v>8</v>
      </c>
      <c r="C112" t="n">
        <v>68</v>
      </c>
      <c r="D112" s="155" t="n">
        <v>13056445772</v>
      </c>
      <c r="E112" s="155" t="s">
        <v>1776</v>
      </c>
      <c r="F112" s="156" t="s">
        <v>1768</v>
      </c>
      <c r="G112" s="157" t="s">
        <v>1777</v>
      </c>
      <c r="H112" s="155" t="s">
        <v>1532</v>
      </c>
      <c r="I112" s="158" t="n">
        <v>68</v>
      </c>
      <c r="J112" s="158" t="n">
        <v>0</v>
      </c>
      <c r="K112" s="158" t="n">
        <v>0</v>
      </c>
      <c r="L112" s="158" t="s">
        <v>1524</v>
      </c>
      <c r="M112" s="158" t="s">
        <v>1533</v>
      </c>
    </row>
    <row r="113" spans="1:14">
      <c r="A113" s="60" t="n">
        <v>2018</v>
      </c>
      <c r="B113" s="60" t="n">
        <v>8</v>
      </c>
      <c r="C113" t="n">
        <v>68</v>
      </c>
      <c r="D113" s="155" t="n">
        <v>34393106303</v>
      </c>
      <c r="E113" s="155" t="s">
        <v>1778</v>
      </c>
      <c r="F113" s="156" t="s">
        <v>1768</v>
      </c>
      <c r="G113" s="157" t="s">
        <v>1779</v>
      </c>
      <c r="H113" s="155" t="s">
        <v>1532</v>
      </c>
      <c r="I113" s="158" t="n">
        <v>68</v>
      </c>
      <c r="J113" s="158" t="n">
        <v>0</v>
      </c>
      <c r="K113" s="158" t="n">
        <v>0</v>
      </c>
      <c r="L113" s="158" t="s">
        <v>1524</v>
      </c>
      <c r="M113" s="158" t="s">
        <v>1533</v>
      </c>
    </row>
    <row r="114" spans="1:14">
      <c r="A114" s="60" t="n">
        <v>2018</v>
      </c>
      <c r="B114" s="60" t="n">
        <v>8</v>
      </c>
      <c r="C114" t="n">
        <v>68</v>
      </c>
      <c r="D114" s="155" t="n">
        <v>33660324200</v>
      </c>
      <c r="E114" s="155" t="s">
        <v>1780</v>
      </c>
      <c r="F114" s="156" t="s">
        <v>1781</v>
      </c>
      <c r="G114" s="157" t="s">
        <v>1782</v>
      </c>
      <c r="H114" s="155" t="s">
        <v>1532</v>
      </c>
      <c r="I114" s="158" t="n">
        <v>68</v>
      </c>
      <c r="J114" s="158" t="n">
        <v>0</v>
      </c>
      <c r="K114" s="158" t="n">
        <v>0</v>
      </c>
      <c r="L114" s="158" t="s">
        <v>1524</v>
      </c>
      <c r="M114" s="158" t="s">
        <v>1533</v>
      </c>
    </row>
    <row r="115" spans="1:14">
      <c r="A115" s="60" t="n">
        <v>2018</v>
      </c>
      <c r="B115" s="60" t="n">
        <v>8</v>
      </c>
      <c r="C115" t="n">
        <v>108</v>
      </c>
      <c r="D115" s="155" t="n">
        <v>70330509059</v>
      </c>
      <c r="E115" s="155" t="s">
        <v>1783</v>
      </c>
      <c r="F115" s="156" t="s">
        <v>1781</v>
      </c>
      <c r="G115" s="157" t="s">
        <v>1784</v>
      </c>
      <c r="H115" s="155" t="s">
        <v>1523</v>
      </c>
      <c r="I115" s="158" t="n">
        <v>108</v>
      </c>
      <c r="J115" s="158" t="n">
        <v>0</v>
      </c>
      <c r="K115" s="158" t="n">
        <v>0</v>
      </c>
      <c r="L115" s="158" t="s">
        <v>1524</v>
      </c>
      <c r="M115" s="158" t="s">
        <v>1533</v>
      </c>
    </row>
    <row r="116" spans="1:14">
      <c r="A116" s="60" t="n">
        <v>2018</v>
      </c>
      <c r="B116" s="60" t="n">
        <v>8</v>
      </c>
      <c r="C116" t="n">
        <v>18</v>
      </c>
      <c r="D116" s="155" t="n">
        <v>32150881185</v>
      </c>
      <c r="E116" s="155" t="s">
        <v>1785</v>
      </c>
      <c r="F116" s="156" t="s">
        <v>1781</v>
      </c>
      <c r="G116" s="157" t="s">
        <v>1786</v>
      </c>
      <c r="H116" s="155" t="s">
        <v>1528</v>
      </c>
      <c r="I116" s="158" t="n">
        <v>18</v>
      </c>
      <c r="J116" s="158" t="n">
        <v>0</v>
      </c>
      <c r="K116" s="158" t="n">
        <v>0</v>
      </c>
      <c r="L116" s="158" t="s">
        <v>1524</v>
      </c>
      <c r="M116" s="158" t="s">
        <v>1533</v>
      </c>
    </row>
    <row r="117" spans="1:14">
      <c r="A117" s="60" t="n">
        <v>2018</v>
      </c>
      <c r="B117" s="60" t="n">
        <v>8</v>
      </c>
      <c r="C117" t="n">
        <v>68</v>
      </c>
      <c r="D117" s="155" t="n">
        <v>33272977271</v>
      </c>
      <c r="E117" s="155" t="s">
        <v>1787</v>
      </c>
      <c r="F117" s="156" t="s">
        <v>1781</v>
      </c>
      <c r="G117" s="157" t="s">
        <v>1788</v>
      </c>
      <c r="H117" s="155" t="s">
        <v>1621</v>
      </c>
      <c r="I117" s="158" t="n">
        <v>68</v>
      </c>
      <c r="J117" s="158" t="n">
        <v>0</v>
      </c>
      <c r="K117" s="158" t="n">
        <v>0</v>
      </c>
      <c r="L117" s="158" t="s">
        <v>1524</v>
      </c>
      <c r="M117" s="158" t="s">
        <v>1533</v>
      </c>
    </row>
    <row r="118" spans="1:14">
      <c r="A118" s="60" t="n">
        <v>2018</v>
      </c>
      <c r="B118" s="60" t="n">
        <v>8</v>
      </c>
      <c r="C118" t="n">
        <v>68</v>
      </c>
      <c r="D118" s="155" t="n">
        <v>87374983888</v>
      </c>
      <c r="E118" s="155" t="s">
        <v>1789</v>
      </c>
      <c r="F118" s="156" t="s">
        <v>1790</v>
      </c>
      <c r="G118" s="157" t="s">
        <v>1791</v>
      </c>
      <c r="H118" s="155" t="s">
        <v>1532</v>
      </c>
      <c r="I118" s="158" t="n">
        <v>68</v>
      </c>
      <c r="J118" s="158" t="n">
        <v>0</v>
      </c>
      <c r="K118" s="158" t="n">
        <v>0</v>
      </c>
      <c r="L118" s="158" t="s">
        <v>1524</v>
      </c>
      <c r="M118" s="158" t="s">
        <v>1525</v>
      </c>
    </row>
    <row r="119" spans="1:14">
      <c r="A119" s="60" t="n">
        <v>2018</v>
      </c>
      <c r="B119" s="60" t="n">
        <v>8</v>
      </c>
      <c r="C119" t="n">
        <v>68</v>
      </c>
      <c r="D119" s="155" t="n">
        <v>76587162908</v>
      </c>
      <c r="E119" s="155" t="s">
        <v>1792</v>
      </c>
      <c r="F119" s="156" t="s">
        <v>1793</v>
      </c>
      <c r="G119" s="157" t="s">
        <v>1794</v>
      </c>
      <c r="H119" s="155" t="s">
        <v>1621</v>
      </c>
      <c r="I119" s="158" t="n">
        <v>68</v>
      </c>
      <c r="J119" s="158" t="n">
        <v>0</v>
      </c>
      <c r="K119" s="158" t="n">
        <v>0</v>
      </c>
      <c r="L119" s="158" t="s">
        <v>1524</v>
      </c>
      <c r="M119" s="158" t="s">
        <v>1525</v>
      </c>
    </row>
    <row r="120" spans="1:14">
      <c r="A120" s="60" t="n">
        <v>2018</v>
      </c>
      <c r="B120" s="60" t="n">
        <v>8</v>
      </c>
      <c r="C120" t="n">
        <v>108</v>
      </c>
      <c r="D120" s="155" t="n">
        <v>42547807297</v>
      </c>
      <c r="E120" s="155" t="s">
        <v>1792</v>
      </c>
      <c r="F120" s="156" t="s">
        <v>1793</v>
      </c>
      <c r="G120" s="157" t="s">
        <v>1795</v>
      </c>
      <c r="H120" s="155" t="s">
        <v>1523</v>
      </c>
      <c r="I120" s="158" t="n">
        <v>108</v>
      </c>
      <c r="J120" s="158" t="n">
        <v>0</v>
      </c>
      <c r="K120" s="158" t="n">
        <v>0</v>
      </c>
      <c r="L120" s="158" t="s">
        <v>1524</v>
      </c>
      <c r="M120" s="158" t="s">
        <v>1525</v>
      </c>
    </row>
    <row r="121" spans="1:14">
      <c r="A121" s="60" t="n"/>
      <c r="B121" s="60" t="n"/>
      <c r="D121" s="155" t="n"/>
      <c r="E121" s="155" t="n"/>
      <c r="F121" s="156" t="n"/>
      <c r="G121" s="157" t="n"/>
      <c r="H121" s="155" t="n"/>
      <c r="I121" s="158" t="n"/>
      <c r="J121" s="158" t="n"/>
      <c r="K121" s="158" t="n"/>
      <c r="L121" s="158" t="n"/>
      <c r="M121" s="158" t="n"/>
    </row>
    <row r="122" spans="1:14">
      <c r="A122" s="60" t="n"/>
      <c r="B122" s="60" t="n"/>
      <c r="D122" s="155" t="n"/>
      <c r="E122" s="155" t="n"/>
      <c r="F122" s="156" t="n"/>
      <c r="G122" s="157" t="n"/>
      <c r="H122" s="155" t="n"/>
      <c r="I122" s="158" t="n"/>
      <c r="J122" s="158" t="n"/>
      <c r="K122" s="158" t="n"/>
      <c r="L122" s="158" t="n"/>
      <c r="M122" s="158" t="n"/>
    </row>
    <row r="123" spans="1:14">
      <c r="A123" s="60" t="n"/>
      <c r="B123" s="60" t="n"/>
      <c r="D123" s="155" t="n"/>
      <c r="E123" s="155" t="n"/>
      <c r="F123" s="156" t="n"/>
      <c r="G123" s="157" t="n"/>
      <c r="H123" s="155" t="n"/>
      <c r="I123" s="158" t="n"/>
      <c r="J123" s="158" t="n"/>
      <c r="K123" s="158" t="n"/>
      <c r="L123" s="158" t="n"/>
      <c r="M123" s="158" t="n"/>
    </row>
    <row r="124" spans="1:14">
      <c r="A124" s="60" t="n"/>
      <c r="B124" s="60" t="n"/>
      <c r="D124" s="155" t="n"/>
      <c r="E124" s="155" t="n"/>
      <c r="F124" s="156" t="n"/>
      <c r="G124" s="157" t="n"/>
      <c r="H124" s="155" t="n"/>
      <c r="I124" s="158" t="n"/>
      <c r="J124" s="158" t="n"/>
      <c r="K124" s="158" t="n"/>
      <c r="L124" s="158" t="n"/>
      <c r="M124" s="158" t="n"/>
    </row>
    <row r="125" spans="1:14">
      <c r="A125" s="60" t="n"/>
      <c r="B125" s="60" t="n"/>
      <c r="D125" s="155" t="n"/>
      <c r="E125" s="155" t="n"/>
      <c r="F125" s="156" t="n"/>
      <c r="G125" s="157" t="n"/>
      <c r="H125" s="155" t="n"/>
      <c r="I125" s="158" t="n"/>
      <c r="J125" s="158" t="n"/>
      <c r="K125" s="158" t="n"/>
      <c r="L125" s="158" t="n"/>
      <c r="M125" s="158" t="n"/>
    </row>
    <row r="126" spans="1:14">
      <c r="A126" s="60" t="n"/>
      <c r="B126" s="60" t="n"/>
      <c r="D126" s="155" t="n"/>
      <c r="E126" s="155" t="n"/>
      <c r="F126" s="156" t="n"/>
      <c r="G126" s="157" t="n"/>
      <c r="H126" s="155" t="n"/>
      <c r="I126" s="158" t="n"/>
      <c r="J126" s="158" t="n"/>
      <c r="K126" s="158" t="n"/>
      <c r="L126" s="158" t="n"/>
      <c r="M126" s="158" t="n"/>
    </row>
    <row r="127" spans="1:14">
      <c r="A127" s="60" t="n"/>
      <c r="B127" s="60" t="n"/>
      <c r="D127" s="155" t="n"/>
      <c r="E127" s="155" t="n"/>
      <c r="F127" s="156" t="n"/>
      <c r="G127" s="157" t="n"/>
      <c r="H127" s="155" t="n"/>
      <c r="I127" s="158" t="n"/>
      <c r="J127" s="158" t="n"/>
      <c r="K127" s="158" t="n"/>
      <c r="L127" s="158" t="n"/>
      <c r="M127" s="158" t="n"/>
    </row>
    <row r="128" spans="1:14">
      <c r="A128" s="60" t="n"/>
      <c r="B128" s="60" t="n"/>
      <c r="D128" s="155" t="n"/>
      <c r="E128" s="155" t="n"/>
      <c r="F128" s="156" t="n"/>
      <c r="G128" s="157" t="n"/>
      <c r="H128" s="155" t="n"/>
      <c r="I128" s="158" t="n"/>
      <c r="J128" s="158" t="n"/>
      <c r="K128" s="158" t="n"/>
      <c r="L128" s="158" t="n"/>
      <c r="M128" s="158" t="n"/>
    </row>
    <row r="129" spans="1:14">
      <c r="A129" s="60" t="n"/>
      <c r="B129" s="60" t="n"/>
      <c r="D129" s="155" t="n"/>
      <c r="E129" s="155" t="n"/>
      <c r="F129" s="156" t="n"/>
      <c r="G129" s="157" t="n"/>
      <c r="H129" s="155" t="n"/>
      <c r="I129" s="158" t="n"/>
      <c r="J129" s="158" t="n"/>
      <c r="K129" s="158" t="n"/>
      <c r="L129" s="158" t="n"/>
      <c r="M129" s="158" t="n"/>
    </row>
    <row r="130" spans="1:14">
      <c r="A130" s="60" t="n"/>
      <c r="B130" s="60" t="n"/>
      <c r="D130" s="155" t="n"/>
      <c r="E130" s="155" t="n"/>
      <c r="F130" s="156" t="n"/>
      <c r="G130" s="157" t="n"/>
      <c r="H130" s="155" t="n"/>
      <c r="I130" s="158" t="n"/>
      <c r="J130" s="158" t="n"/>
      <c r="K130" s="158" t="n"/>
      <c r="L130" s="158" t="n"/>
      <c r="M130" s="158" t="n"/>
    </row>
    <row r="131" spans="1:14">
      <c r="A131" s="60" t="n"/>
      <c r="B131" s="60" t="n"/>
      <c r="D131" s="155" t="n"/>
      <c r="E131" s="155" t="n"/>
      <c r="F131" s="156" t="n"/>
      <c r="G131" s="157" t="n"/>
      <c r="H131" s="155" t="n"/>
      <c r="I131" s="158" t="n"/>
      <c r="J131" s="158" t="n"/>
      <c r="K131" s="158" t="n"/>
      <c r="L131" s="158" t="n"/>
      <c r="M131" s="158" t="n"/>
    </row>
    <row r="132" spans="1:14">
      <c r="A132" s="60" t="n"/>
      <c r="B132" s="60" t="n"/>
      <c r="D132" s="155" t="n"/>
      <c r="E132" s="155" t="n"/>
      <c r="F132" s="156" t="n"/>
      <c r="G132" s="157" t="n"/>
      <c r="H132" s="155" t="n"/>
      <c r="I132" s="158" t="n"/>
      <c r="J132" s="158" t="n"/>
      <c r="K132" s="158" t="n"/>
      <c r="L132" s="158" t="n"/>
      <c r="M132" s="158" t="n"/>
    </row>
    <row r="133" spans="1:14">
      <c r="A133" s="60" t="n"/>
      <c r="B133" s="60" t="n"/>
      <c r="D133" s="155" t="n"/>
      <c r="E133" s="155" t="n"/>
      <c r="F133" s="156" t="n"/>
      <c r="G133" s="157" t="n"/>
      <c r="H133" s="155" t="n"/>
      <c r="I133" s="158" t="n"/>
      <c r="J133" s="158" t="n"/>
      <c r="K133" s="158" t="n"/>
      <c r="L133" s="158" t="n"/>
      <c r="M133" s="158" t="n"/>
    </row>
    <row r="134" spans="1:14">
      <c r="A134" s="60" t="n"/>
      <c r="B134" s="60" t="n"/>
      <c r="D134" s="155" t="n"/>
      <c r="E134" s="155" t="n"/>
      <c r="F134" s="156" t="n"/>
      <c r="G134" s="157" t="n"/>
      <c r="H134" s="155" t="n"/>
      <c r="I134" s="158" t="n"/>
      <c r="J134" s="158" t="n"/>
      <c r="K134" s="158" t="n"/>
      <c r="L134" s="158" t="n"/>
      <c r="M134" s="158" t="n"/>
    </row>
    <row r="135" spans="1:14">
      <c r="A135" s="60" t="n"/>
      <c r="B135" s="60" t="n"/>
      <c r="D135" s="155" t="n"/>
      <c r="E135" s="155" t="n"/>
      <c r="F135" s="156" t="n"/>
      <c r="G135" s="157" t="n"/>
      <c r="H135" s="155" t="n"/>
      <c r="I135" s="158" t="n"/>
      <c r="J135" s="158" t="n"/>
      <c r="K135" s="158" t="n"/>
      <c r="L135" s="158" t="n"/>
      <c r="M135" s="158" t="n"/>
    </row>
    <row r="136" spans="1:14">
      <c r="A136" s="60" t="n"/>
      <c r="B136" s="60" t="n"/>
      <c r="D136" s="155" t="n"/>
      <c r="E136" s="155" t="n"/>
      <c r="F136" s="156" t="n"/>
      <c r="G136" s="157" t="n"/>
      <c r="H136" s="155" t="n"/>
      <c r="I136" s="158" t="n"/>
      <c r="J136" s="158" t="n"/>
      <c r="K136" s="158" t="n"/>
      <c r="L136" s="158" t="n"/>
      <c r="M136" s="158" t="n"/>
    </row>
    <row r="137" spans="1:14">
      <c r="A137" s="60" t="n"/>
      <c r="B137" s="60" t="n"/>
      <c r="D137" s="155" t="n"/>
      <c r="E137" s="155" t="n"/>
      <c r="F137" s="156" t="n"/>
      <c r="G137" s="157" t="n"/>
      <c r="H137" s="155" t="n"/>
      <c r="I137" s="158" t="n"/>
      <c r="J137" s="158" t="n"/>
      <c r="K137" s="158" t="n"/>
      <c r="L137" s="158" t="n"/>
      <c r="M137" s="158" t="n"/>
    </row>
    <row r="138" spans="1:14">
      <c r="A138" s="60" t="n"/>
      <c r="B138" s="60" t="n"/>
      <c r="D138" s="155" t="n"/>
      <c r="E138" s="155" t="n"/>
      <c r="F138" s="156" t="n"/>
      <c r="G138" s="157" t="n"/>
      <c r="H138" s="155" t="n"/>
      <c r="I138" s="158" t="n"/>
      <c r="J138" s="158" t="n"/>
      <c r="K138" s="158" t="n"/>
      <c r="L138" s="158" t="n"/>
      <c r="M138" s="158" t="n"/>
    </row>
    <row r="139" spans="1:14">
      <c r="A139" s="60" t="n"/>
      <c r="B139" s="60" t="n"/>
      <c r="D139" s="155" t="n"/>
      <c r="E139" s="155" t="n"/>
      <c r="F139" s="156" t="n"/>
      <c r="G139" s="157" t="n"/>
      <c r="H139" s="155" t="n"/>
      <c r="I139" s="158" t="n"/>
      <c r="J139" s="158" t="n"/>
      <c r="K139" s="158" t="n"/>
      <c r="L139" s="158" t="n"/>
      <c r="M139" s="158" t="n"/>
    </row>
    <row r="140" spans="1:14">
      <c r="A140" s="60" t="n"/>
      <c r="B140" s="60" t="n"/>
      <c r="D140" s="155" t="n"/>
      <c r="E140" s="155" t="n"/>
      <c r="F140" s="156" t="n"/>
      <c r="G140" s="157" t="n"/>
      <c r="H140" s="155" t="n"/>
      <c r="I140" s="158" t="n"/>
      <c r="J140" s="158" t="n"/>
      <c r="K140" s="158" t="n"/>
      <c r="L140" s="158" t="n"/>
      <c r="M140" s="158" t="n"/>
    </row>
    <row r="141" spans="1:14">
      <c r="A141" s="60" t="n"/>
      <c r="B141" s="60" t="n"/>
      <c r="D141" s="155" t="n"/>
      <c r="E141" s="155" t="n"/>
      <c r="F141" s="156" t="n"/>
      <c r="G141" s="157" t="n"/>
      <c r="H141" s="155" t="n"/>
      <c r="I141" s="158" t="n"/>
      <c r="J141" s="158" t="n"/>
      <c r="K141" s="158" t="n"/>
      <c r="L141" s="158" t="n"/>
      <c r="M141" s="158" t="n"/>
    </row>
    <row r="142" spans="1:14">
      <c r="A142" s="60" t="n"/>
      <c r="B142" s="60" t="n"/>
      <c r="D142" s="155" t="n"/>
      <c r="E142" s="155" t="n"/>
      <c r="F142" s="156" t="n"/>
      <c r="G142" s="157" t="n"/>
      <c r="H142" s="155" t="n"/>
      <c r="I142" s="158" t="n"/>
      <c r="J142" s="158" t="n"/>
      <c r="K142" s="158" t="n"/>
      <c r="L142" s="158" t="n"/>
      <c r="M142" s="158" t="n"/>
    </row>
    <row r="143" spans="1:14">
      <c r="A143" s="60" t="n"/>
      <c r="B143" s="60" t="n"/>
      <c r="D143" s="155" t="n"/>
      <c r="E143" s="155" t="n"/>
      <c r="F143" s="156" t="n"/>
      <c r="G143" s="157" t="n"/>
      <c r="H143" s="155" t="n"/>
      <c r="I143" s="158" t="n"/>
      <c r="J143" s="158" t="n"/>
      <c r="K143" s="158" t="n"/>
      <c r="L143" s="158" t="n"/>
      <c r="M143" s="158" t="n"/>
    </row>
    <row r="144" spans="1:14">
      <c r="A144" s="60" t="n"/>
      <c r="B144" s="60" t="n"/>
      <c r="D144" s="155" t="n"/>
      <c r="E144" s="155" t="n"/>
      <c r="F144" s="156" t="n"/>
      <c r="G144" s="157" t="n"/>
      <c r="H144" s="155" t="n"/>
      <c r="I144" s="158" t="n"/>
      <c r="J144" s="158" t="n"/>
      <c r="K144" s="158" t="n"/>
      <c r="L144" s="158" t="n"/>
      <c r="M144" s="158" t="n"/>
    </row>
    <row r="145" spans="1:14">
      <c r="A145" s="60" t="n"/>
      <c r="B145" s="60" t="n"/>
      <c r="D145" s="155" t="n"/>
      <c r="E145" s="155" t="n"/>
      <c r="F145" s="156" t="n"/>
      <c r="G145" s="157" t="n"/>
      <c r="H145" s="155" t="n"/>
      <c r="I145" s="158" t="n"/>
      <c r="J145" s="158" t="n"/>
      <c r="K145" s="158" t="n"/>
      <c r="L145" s="158" t="n"/>
      <c r="M145" s="158" t="n"/>
    </row>
    <row r="146" spans="1:14">
      <c r="A146" s="60" t="n"/>
      <c r="B146" s="60" t="n"/>
      <c r="D146" s="155" t="n"/>
      <c r="E146" s="155" t="n"/>
      <c r="F146" s="156" t="n"/>
      <c r="G146" s="157" t="n"/>
      <c r="H146" s="155" t="n"/>
      <c r="I146" s="158" t="n"/>
      <c r="J146" s="158" t="n"/>
      <c r="K146" s="158" t="n"/>
      <c r="L146" s="158" t="n"/>
      <c r="M146" s="158" t="n"/>
    </row>
    <row r="147" spans="1:14">
      <c r="A147" s="60" t="n"/>
      <c r="B147" s="60" t="n"/>
      <c r="D147" s="155" t="n"/>
      <c r="E147" s="155" t="n"/>
      <c r="F147" s="156" t="n"/>
      <c r="G147" s="157" t="n"/>
      <c r="H147" s="155" t="n"/>
      <c r="I147" s="158" t="n"/>
      <c r="J147" s="158" t="n"/>
      <c r="K147" s="158" t="n"/>
      <c r="L147" s="158" t="n"/>
      <c r="M147" s="158" t="n"/>
    </row>
    <row r="148" spans="1:14">
      <c r="A148" s="60" t="n"/>
      <c r="B148" s="60" t="n"/>
      <c r="D148" s="155" t="n"/>
      <c r="E148" s="155" t="n"/>
      <c r="F148" s="156" t="n"/>
      <c r="G148" s="157" t="n"/>
      <c r="H148" s="155" t="n"/>
      <c r="I148" s="158" t="n"/>
      <c r="J148" s="158" t="n"/>
      <c r="K148" s="158" t="n"/>
      <c r="L148" s="158" t="n"/>
      <c r="M148" s="158" t="n"/>
    </row>
    <row r="149" spans="1:14">
      <c r="A149" s="60" t="n"/>
      <c r="B149" s="60" t="n"/>
      <c r="D149" s="155" t="n"/>
      <c r="E149" s="155" t="n"/>
      <c r="F149" s="156" t="n"/>
      <c r="G149" s="157" t="n"/>
      <c r="H149" s="155" t="n"/>
      <c r="I149" s="158" t="n"/>
      <c r="J149" s="158" t="n"/>
      <c r="K149" s="158" t="n"/>
      <c r="L149" s="158" t="n"/>
      <c r="M149" s="158" t="n"/>
    </row>
    <row r="150" spans="1:14">
      <c r="A150" s="60" t="n"/>
      <c r="B150" s="60" t="n"/>
      <c r="D150" s="155" t="n"/>
      <c r="E150" s="155" t="n"/>
      <c r="F150" s="156" t="n"/>
      <c r="G150" s="157" t="n"/>
      <c r="H150" s="155" t="n"/>
      <c r="I150" s="158" t="n"/>
      <c r="J150" s="158" t="n"/>
      <c r="K150" s="158" t="n"/>
      <c r="L150" s="158" t="n"/>
      <c r="M150" s="158" t="n"/>
    </row>
    <row r="151" spans="1:14">
      <c r="A151" s="60" t="n"/>
      <c r="B151" s="60" t="n"/>
      <c r="D151" s="155" t="n"/>
      <c r="E151" s="155" t="n"/>
      <c r="F151" s="156" t="n"/>
      <c r="G151" s="157" t="n"/>
      <c r="H151" s="155" t="n"/>
      <c r="I151" s="158" t="n"/>
      <c r="J151" s="158" t="n"/>
      <c r="K151" s="158" t="n"/>
      <c r="L151" s="158" t="n"/>
      <c r="M151" s="158" t="n"/>
    </row>
    <row r="152" spans="1:14">
      <c r="A152" s="60" t="n"/>
      <c r="B152" s="60" t="n"/>
      <c r="D152" s="155" t="n"/>
      <c r="E152" s="155" t="n"/>
      <c r="F152" s="156" t="n"/>
      <c r="G152" s="157" t="n"/>
      <c r="H152" s="155" t="n"/>
      <c r="I152" s="158" t="n"/>
      <c r="J152" s="158" t="n"/>
      <c r="K152" s="158" t="n"/>
      <c r="L152" s="158" t="n"/>
      <c r="M152" s="158" t="n"/>
    </row>
    <row r="153" spans="1:14">
      <c r="A153" s="60" t="n"/>
      <c r="B153" s="60" t="n"/>
      <c r="D153" s="155" t="n"/>
      <c r="E153" s="155" t="n"/>
      <c r="F153" s="156" t="n"/>
      <c r="G153" s="157" t="n"/>
      <c r="H153" s="155" t="n"/>
      <c r="I153" s="158" t="n"/>
      <c r="J153" s="158" t="n"/>
      <c r="K153" s="158" t="n"/>
      <c r="L153" s="158" t="n"/>
      <c r="M153" s="158" t="n"/>
    </row>
    <row r="154" spans="1:14">
      <c r="A154" s="60" t="n"/>
      <c r="B154" s="60" t="n"/>
      <c r="D154" s="155" t="n"/>
      <c r="E154" s="155" t="n"/>
      <c r="F154" s="156" t="n"/>
      <c r="G154" s="157" t="n"/>
      <c r="H154" s="155" t="n"/>
      <c r="I154" s="158" t="n"/>
      <c r="J154" s="158" t="n"/>
      <c r="K154" s="158" t="n"/>
      <c r="L154" s="158" t="n"/>
      <c r="M154" s="158" t="n"/>
    </row>
    <row r="155" spans="1:14">
      <c r="A155" s="60" t="n"/>
      <c r="B155" s="60" t="n"/>
      <c r="D155" s="155" t="n"/>
      <c r="E155" s="155" t="n"/>
      <c r="F155" s="156" t="n"/>
      <c r="G155" s="157" t="n"/>
      <c r="H155" s="155" t="n"/>
      <c r="I155" s="158" t="n"/>
      <c r="J155" s="158" t="n"/>
      <c r="K155" s="158" t="n"/>
      <c r="L155" s="158" t="n"/>
      <c r="M155" s="158" t="n"/>
    </row>
    <row r="156" spans="1:14">
      <c r="A156" s="60" t="n"/>
      <c r="B156" s="60" t="n"/>
      <c r="D156" s="155" t="n"/>
      <c r="E156" s="155" t="n"/>
      <c r="F156" s="156" t="n"/>
      <c r="G156" s="157" t="n"/>
      <c r="H156" s="155" t="n"/>
      <c r="I156" s="158" t="n"/>
      <c r="J156" s="158" t="n"/>
      <c r="K156" s="158" t="n"/>
      <c r="L156" s="158" t="n"/>
      <c r="M156" s="158" t="n"/>
    </row>
    <row r="157" spans="1:14">
      <c r="A157" s="60" t="n"/>
      <c r="B157" s="60" t="n"/>
      <c r="D157" s="155" t="n"/>
      <c r="E157" s="155" t="n"/>
      <c r="F157" s="156" t="n"/>
      <c r="G157" s="157" t="n"/>
      <c r="H157" s="155" t="n"/>
      <c r="I157" s="158" t="n"/>
      <c r="J157" s="158" t="n"/>
      <c r="K157" s="158" t="n"/>
      <c r="L157" s="158" t="n"/>
      <c r="M157" s="158" t="n"/>
    </row>
    <row r="158" spans="1:14">
      <c r="A158" s="60" t="n"/>
      <c r="B158" s="60" t="n"/>
      <c r="D158" s="155" t="n"/>
      <c r="E158" s="155" t="n"/>
      <c r="F158" s="156" t="n"/>
      <c r="G158" s="157" t="n"/>
      <c r="H158" s="155" t="n"/>
      <c r="I158" s="158" t="n"/>
      <c r="J158" s="158" t="n"/>
      <c r="K158" s="158" t="n"/>
      <c r="L158" s="158" t="n"/>
      <c r="M158" s="158" t="n"/>
    </row>
    <row r="159" spans="1:14">
      <c r="A159" s="60" t="n"/>
      <c r="B159" s="60" t="n"/>
      <c r="D159" s="155" t="n"/>
      <c r="E159" s="155" t="n"/>
      <c r="F159" s="156" t="n"/>
      <c r="G159" s="157" t="n"/>
      <c r="H159" s="155" t="n"/>
      <c r="I159" s="158" t="n"/>
      <c r="J159" s="158" t="n"/>
      <c r="K159" s="158" t="n"/>
      <c r="L159" s="158" t="n"/>
      <c r="M159" s="158" t="n"/>
    </row>
    <row r="160" spans="1:14">
      <c r="A160" s="60" t="n"/>
      <c r="B160" s="60" t="n"/>
      <c r="D160" s="155" t="n"/>
      <c r="E160" s="155" t="n"/>
      <c r="F160" s="156" t="n"/>
      <c r="G160" s="157" t="n"/>
      <c r="H160" s="155" t="n"/>
      <c r="I160" s="158" t="n"/>
      <c r="J160" s="158" t="n"/>
      <c r="K160" s="158" t="n"/>
      <c r="L160" s="158" t="n"/>
      <c r="M160" s="158" t="n"/>
    </row>
    <row r="161" spans="1:14">
      <c r="A161" s="60" t="n"/>
      <c r="B161" s="60" t="n"/>
      <c r="D161" s="155" t="n"/>
      <c r="E161" s="155" t="n"/>
      <c r="F161" s="156" t="n"/>
      <c r="G161" s="157" t="n"/>
      <c r="H161" s="155" t="n"/>
      <c r="I161" s="158" t="n"/>
      <c r="J161" s="158" t="n"/>
      <c r="K161" s="158" t="n"/>
      <c r="L161" s="158" t="n"/>
      <c r="M161" s="158" t="n"/>
    </row>
    <row r="162" spans="1:14">
      <c r="A162" s="60" t="n"/>
      <c r="B162" s="60" t="n"/>
      <c r="D162" s="155" t="n"/>
      <c r="E162" s="155" t="n"/>
      <c r="F162" s="156" t="n"/>
      <c r="G162" s="157" t="n"/>
      <c r="H162" s="155" t="n"/>
      <c r="I162" s="158" t="n"/>
      <c r="J162" s="158" t="n"/>
      <c r="K162" s="158" t="n"/>
      <c r="L162" s="158" t="n"/>
      <c r="M162" s="158" t="n"/>
    </row>
    <row r="163" spans="1:14">
      <c r="A163" s="60" t="n"/>
      <c r="B163" s="60" t="n"/>
      <c r="D163" s="155" t="n"/>
      <c r="E163" s="155" t="n"/>
      <c r="F163" s="156" t="n"/>
      <c r="G163" s="157" t="n"/>
      <c r="H163" s="155" t="n"/>
      <c r="I163" s="158" t="n"/>
      <c r="J163" s="158" t="n"/>
      <c r="K163" s="158" t="n"/>
      <c r="L163" s="158" t="n"/>
      <c r="M163" s="158" t="n"/>
    </row>
    <row r="164" spans="1:14">
      <c r="A164" s="60" t="n"/>
      <c r="B164" s="60" t="n"/>
      <c r="D164" s="155" t="n"/>
      <c r="E164" s="155" t="n"/>
      <c r="F164" s="156" t="n"/>
      <c r="G164" s="157" t="n"/>
      <c r="H164" s="155" t="n"/>
      <c r="I164" s="158" t="n"/>
      <c r="J164" s="158" t="n"/>
      <c r="K164" s="158" t="n"/>
      <c r="L164" s="158" t="n"/>
      <c r="M164" s="158" t="n"/>
    </row>
    <row r="165" spans="1:14">
      <c r="A165" s="60" t="n"/>
      <c r="B165" s="60" t="n"/>
      <c r="D165" s="155" t="n"/>
      <c r="E165" s="155" t="n"/>
      <c r="F165" s="156" t="n"/>
      <c r="G165" s="157" t="n"/>
      <c r="H165" s="155" t="n"/>
      <c r="I165" s="158" t="n"/>
      <c r="J165" s="158" t="n"/>
      <c r="K165" s="158" t="n"/>
      <c r="L165" s="158" t="n"/>
      <c r="M165" s="158" t="n"/>
    </row>
    <row r="166" spans="1:14">
      <c r="A166" s="60" t="n"/>
      <c r="B166" s="60" t="n"/>
      <c r="D166" s="155" t="n"/>
      <c r="E166" s="155" t="n"/>
      <c r="F166" s="156" t="n"/>
      <c r="G166" s="157" t="n"/>
      <c r="H166" s="155" t="n"/>
      <c r="I166" s="158" t="n"/>
      <c r="J166" s="158" t="n"/>
      <c r="K166" s="158" t="n"/>
      <c r="L166" s="158" t="n"/>
      <c r="M166" s="158" t="n"/>
    </row>
    <row r="167" spans="1:14">
      <c r="A167" s="60" t="n"/>
      <c r="B167" s="60" t="n"/>
      <c r="D167" s="155" t="n"/>
      <c r="E167" s="155" t="n"/>
      <c r="F167" s="156" t="n"/>
      <c r="G167" s="157" t="n"/>
      <c r="H167" s="155" t="n"/>
      <c r="I167" s="158" t="n"/>
      <c r="J167" s="158" t="n"/>
      <c r="K167" s="158" t="n"/>
      <c r="L167" s="158" t="n"/>
      <c r="M167" s="158" t="n"/>
    </row>
    <row r="168" spans="1:14">
      <c r="A168" s="60" t="n"/>
      <c r="B168" s="60" t="n"/>
      <c r="D168" s="155" t="n"/>
      <c r="E168" s="155" t="n"/>
      <c r="F168" s="156" t="n"/>
      <c r="G168" s="157" t="n"/>
      <c r="H168" s="155" t="n"/>
      <c r="I168" s="158" t="n"/>
      <c r="J168" s="158" t="n"/>
      <c r="K168" s="158" t="n"/>
      <c r="L168" s="158" t="n"/>
      <c r="M168" s="158" t="n"/>
    </row>
    <row r="169" spans="1:14">
      <c r="A169" s="60" t="n"/>
      <c r="B169" s="60" t="n"/>
      <c r="D169" s="155" t="n"/>
      <c r="E169" s="155" t="n"/>
      <c r="F169" s="156" t="n"/>
      <c r="G169" s="157" t="n"/>
      <c r="H169" s="155" t="n"/>
      <c r="I169" s="158" t="n"/>
      <c r="J169" s="158" t="n"/>
      <c r="K169" s="158" t="n"/>
      <c r="L169" s="158" t="n"/>
      <c r="M169" s="158" t="n"/>
    </row>
    <row r="170" spans="1:14">
      <c r="A170" s="60" t="n"/>
      <c r="B170" s="60" t="n"/>
      <c r="D170" s="155" t="n"/>
      <c r="E170" s="155" t="n"/>
      <c r="F170" s="156" t="n"/>
      <c r="G170" s="157" t="n"/>
      <c r="H170" s="155" t="n"/>
      <c r="I170" s="158" t="n"/>
      <c r="J170" s="158" t="n"/>
      <c r="K170" s="158" t="n"/>
      <c r="L170" s="158" t="n"/>
      <c r="M170" s="158" t="n"/>
    </row>
    <row r="171" spans="1:14">
      <c r="A171" s="60" t="n"/>
      <c r="B171" s="60" t="n"/>
      <c r="D171" s="155" t="n"/>
      <c r="E171" s="155" t="n"/>
      <c r="F171" s="156" t="n"/>
      <c r="G171" s="157" t="n"/>
      <c r="H171" s="155" t="n"/>
      <c r="I171" s="158" t="n"/>
      <c r="J171" s="158" t="n"/>
      <c r="K171" s="158" t="n"/>
      <c r="L171" s="158" t="n"/>
      <c r="M171" s="158" t="n"/>
    </row>
    <row r="172" spans="1:14">
      <c r="A172" s="60" t="n"/>
      <c r="B172" s="60" t="n"/>
      <c r="D172" s="155" t="n"/>
      <c r="E172" s="155" t="n"/>
      <c r="F172" s="156" t="n"/>
      <c r="G172" s="157" t="n"/>
      <c r="H172" s="155" t="n"/>
      <c r="I172" s="158" t="n"/>
      <c r="J172" s="158" t="n"/>
      <c r="K172" s="158" t="n"/>
      <c r="L172" s="158" t="n"/>
      <c r="M172" s="158" t="n"/>
    </row>
    <row r="173" spans="1:14">
      <c r="A173" s="60" t="n"/>
      <c r="B173" s="60" t="n"/>
      <c r="D173" s="155" t="n"/>
      <c r="E173" s="155" t="n"/>
      <c r="F173" s="156" t="n"/>
      <c r="G173" s="157" t="n"/>
      <c r="H173" s="155" t="n"/>
      <c r="I173" s="158" t="n"/>
      <c r="J173" s="158" t="n"/>
      <c r="K173" s="158" t="n"/>
      <c r="L173" s="158" t="n"/>
      <c r="M173" s="158" t="n"/>
    </row>
    <row r="174" spans="1:14">
      <c r="A174" s="60" t="n"/>
      <c r="B174" s="60" t="n"/>
      <c r="D174" s="155" t="n"/>
      <c r="E174" s="155" t="n"/>
      <c r="F174" s="156" t="n"/>
      <c r="G174" s="157" t="n"/>
      <c r="H174" s="155" t="n"/>
      <c r="I174" s="158" t="n"/>
      <c r="J174" s="158" t="n"/>
      <c r="K174" s="158" t="n"/>
      <c r="L174" s="158" t="n"/>
      <c r="M174" s="158" t="n"/>
    </row>
    <row r="175" spans="1:14">
      <c r="A175" s="60" t="n"/>
      <c r="B175" s="60" t="n"/>
      <c r="D175" s="155" t="n"/>
      <c r="E175" s="155" t="n"/>
      <c r="F175" s="156" t="n"/>
      <c r="G175" s="157" t="n"/>
      <c r="H175" s="155" t="n"/>
      <c r="I175" s="158" t="n"/>
      <c r="J175" s="158" t="n"/>
      <c r="K175" s="158" t="n"/>
      <c r="L175" s="158" t="n"/>
      <c r="M175" s="158" t="n"/>
    </row>
    <row r="176" spans="1:14">
      <c r="A176" s="60" t="n"/>
      <c r="B176" s="60" t="n"/>
      <c r="D176" s="155" t="n"/>
      <c r="E176" s="155" t="n"/>
      <c r="F176" s="156" t="n"/>
      <c r="G176" s="157" t="n"/>
      <c r="H176" s="155" t="n"/>
      <c r="I176" s="158" t="n"/>
      <c r="J176" s="158" t="n"/>
      <c r="K176" s="158" t="n"/>
      <c r="L176" s="158" t="n"/>
      <c r="M176" s="158" t="n"/>
    </row>
    <row r="177" spans="1:14">
      <c r="A177" s="60" t="n"/>
      <c r="B177" s="60" t="n"/>
      <c r="D177" s="155" t="n"/>
      <c r="E177" s="155" t="n"/>
      <c r="F177" s="156" t="n"/>
      <c r="G177" s="157" t="n"/>
      <c r="H177" s="155" t="n"/>
      <c r="I177" s="158" t="n"/>
      <c r="J177" s="158" t="n"/>
      <c r="K177" s="158" t="n"/>
      <c r="L177" s="158" t="n"/>
      <c r="M177" s="158" t="n"/>
    </row>
    <row r="178" spans="1:14">
      <c r="A178" s="60" t="n"/>
      <c r="B178" s="60" t="n"/>
      <c r="D178" s="155" t="n"/>
      <c r="E178" s="155" t="n"/>
      <c r="F178" s="156" t="n"/>
      <c r="G178" s="157" t="n"/>
      <c r="H178" s="155" t="n"/>
      <c r="I178" s="158" t="n"/>
      <c r="J178" s="158" t="n"/>
      <c r="K178" s="158" t="n"/>
      <c r="L178" s="158" t="n"/>
      <c r="M178" s="158" t="n"/>
    </row>
    <row r="179" spans="1:14">
      <c r="A179" s="60" t="n"/>
      <c r="B179" s="60" t="n"/>
      <c r="D179" s="155" t="n"/>
      <c r="E179" s="155" t="n"/>
      <c r="F179" s="156" t="n"/>
      <c r="G179" s="157" t="n"/>
      <c r="H179" s="155" t="n"/>
      <c r="I179" s="158" t="n"/>
      <c r="J179" s="158" t="n"/>
      <c r="K179" s="158" t="n"/>
      <c r="L179" s="158" t="n"/>
      <c r="M179" s="158" t="n"/>
    </row>
    <row r="180" spans="1:14">
      <c r="A180" s="60" t="n"/>
      <c r="B180" s="60" t="n"/>
      <c r="D180" s="155" t="n"/>
      <c r="E180" s="155" t="n"/>
      <c r="F180" s="156" t="n"/>
      <c r="G180" s="157" t="n"/>
      <c r="H180" s="155" t="n"/>
      <c r="I180" s="158" t="n"/>
      <c r="J180" s="158" t="n"/>
      <c r="K180" s="158" t="n"/>
      <c r="L180" s="158" t="n"/>
      <c r="M180" s="158" t="n"/>
    </row>
    <row r="181" spans="1:14">
      <c r="A181" s="60" t="n"/>
      <c r="B181" s="60" t="n"/>
      <c r="D181" s="155" t="n"/>
      <c r="E181" s="155" t="n"/>
      <c r="F181" s="156" t="n"/>
      <c r="G181" s="157" t="n"/>
      <c r="H181" s="155" t="n"/>
      <c r="I181" s="158" t="n"/>
      <c r="J181" s="158" t="n"/>
      <c r="K181" s="158" t="n"/>
      <c r="L181" s="158" t="n"/>
      <c r="M181" s="158" t="n"/>
    </row>
    <row r="182" spans="1:14">
      <c r="A182" s="60" t="n"/>
      <c r="B182" s="60" t="n"/>
      <c r="D182" s="155" t="n"/>
      <c r="E182" s="155" t="n"/>
      <c r="F182" s="156" t="n"/>
      <c r="G182" s="157" t="n"/>
      <c r="H182" s="155" t="n"/>
      <c r="I182" s="158" t="n"/>
      <c r="J182" s="158" t="n"/>
      <c r="K182" s="158" t="n"/>
      <c r="L182" s="158" t="n"/>
      <c r="M182" s="158" t="n"/>
    </row>
    <row r="183" spans="1:14">
      <c r="A183" s="60" t="n"/>
      <c r="B183" s="60" t="n"/>
      <c r="D183" s="155" t="n"/>
      <c r="E183" s="155" t="n"/>
      <c r="F183" s="156" t="n"/>
      <c r="G183" s="157" t="n"/>
      <c r="H183" s="155" t="n"/>
      <c r="I183" s="158" t="n"/>
      <c r="J183" s="158" t="n"/>
      <c r="K183" s="158" t="n"/>
      <c r="L183" s="158" t="n"/>
      <c r="M183" s="158" t="n"/>
    </row>
    <row r="184" spans="1:14">
      <c r="A184" s="60" t="n"/>
      <c r="B184" s="60" t="n"/>
      <c r="D184" s="155" t="n"/>
      <c r="E184" s="155" t="n"/>
      <c r="F184" s="156" t="n"/>
      <c r="G184" s="157" t="n"/>
      <c r="H184" s="155" t="n"/>
      <c r="I184" s="158" t="n"/>
      <c r="J184" s="158" t="n"/>
      <c r="K184" s="158" t="n"/>
      <c r="L184" s="158" t="n"/>
      <c r="M184" s="158" t="n"/>
    </row>
    <row r="185" spans="1:14">
      <c r="A185" s="60" t="n"/>
      <c r="B185" s="60" t="n"/>
      <c r="D185" s="155" t="n"/>
      <c r="E185" s="155" t="n"/>
      <c r="F185" s="156" t="n"/>
      <c r="G185" s="157" t="n"/>
      <c r="H185" s="155" t="n"/>
      <c r="I185" s="158" t="n"/>
      <c r="J185" s="158" t="n"/>
      <c r="K185" s="158" t="n"/>
      <c r="L185" s="158" t="n"/>
      <c r="M185" s="158" t="n"/>
    </row>
    <row r="186" spans="1:14">
      <c r="A186" s="60" t="n"/>
      <c r="B186" s="60" t="n"/>
      <c r="D186" s="155" t="n"/>
      <c r="E186" s="155" t="n"/>
      <c r="F186" s="156" t="n"/>
      <c r="G186" s="157" t="n"/>
      <c r="H186" s="155" t="n"/>
      <c r="I186" s="158" t="n"/>
      <c r="J186" s="158" t="n"/>
      <c r="K186" s="158" t="n"/>
      <c r="L186" s="158" t="n"/>
      <c r="M186" s="158" t="n"/>
    </row>
    <row r="187" spans="1:14">
      <c r="A187" s="60" t="n"/>
      <c r="B187" s="60" t="n"/>
      <c r="D187" s="155" t="n"/>
      <c r="E187" s="155" t="n"/>
      <c r="F187" s="156" t="n"/>
      <c r="G187" s="157" t="n"/>
      <c r="H187" s="155" t="n"/>
      <c r="I187" s="158" t="n"/>
      <c r="J187" s="158" t="n"/>
      <c r="K187" s="158" t="n"/>
      <c r="L187" s="158" t="n"/>
      <c r="M187" s="158" t="n"/>
    </row>
    <row r="188" spans="1:14">
      <c r="A188" s="60" t="n"/>
      <c r="B188" s="60" t="n"/>
      <c r="D188" s="155" t="n"/>
      <c r="E188" s="155" t="n"/>
      <c r="F188" s="156" t="n"/>
      <c r="G188" s="157" t="n"/>
      <c r="H188" s="155" t="n"/>
      <c r="I188" s="158" t="n"/>
      <c r="J188" s="158" t="n"/>
      <c r="K188" s="158" t="n"/>
      <c r="L188" s="158" t="n"/>
      <c r="M188" s="158" t="n"/>
    </row>
    <row r="189" spans="1:14">
      <c r="A189" s="60" t="n"/>
      <c r="B189" s="60" t="n"/>
      <c r="D189" s="155" t="n"/>
      <c r="E189" s="155" t="n"/>
      <c r="F189" s="156" t="n"/>
      <c r="G189" s="157" t="n"/>
      <c r="H189" s="155" t="n"/>
      <c r="I189" s="158" t="n"/>
      <c r="J189" s="158" t="n"/>
      <c r="K189" s="158" t="n"/>
      <c r="L189" s="158" t="n"/>
      <c r="M189" s="158" t="n"/>
    </row>
    <row r="190" spans="1:14">
      <c r="A190" s="60" t="n"/>
      <c r="B190" s="60" t="n"/>
      <c r="D190" s="155" t="n"/>
      <c r="E190" s="155" t="n"/>
      <c r="F190" s="156" t="n"/>
      <c r="G190" s="157" t="n"/>
      <c r="H190" s="155" t="n"/>
      <c r="I190" s="158" t="n"/>
      <c r="J190" s="158" t="n"/>
      <c r="K190" s="158" t="n"/>
      <c r="L190" s="158" t="n"/>
      <c r="M190" s="158" t="n"/>
    </row>
    <row r="191" spans="1:14">
      <c r="A191" s="60" t="n"/>
      <c r="B191" s="60" t="n"/>
      <c r="D191" s="155" t="n"/>
      <c r="E191" s="155" t="n"/>
      <c r="F191" s="156" t="n"/>
      <c r="G191" s="157" t="n"/>
      <c r="H191" s="155" t="n"/>
      <c r="I191" s="158" t="n"/>
      <c r="J191" s="158" t="n"/>
      <c r="K191" s="158" t="n"/>
      <c r="L191" s="158" t="n"/>
      <c r="M191" s="158" t="n"/>
    </row>
    <row r="192" spans="1:14">
      <c r="A192" s="60" t="n"/>
      <c r="B192" s="60" t="n"/>
      <c r="D192" s="155" t="n"/>
      <c r="E192" s="155" t="n"/>
      <c r="F192" s="156" t="n"/>
      <c r="G192" s="157" t="n"/>
      <c r="H192" s="155" t="n"/>
      <c r="I192" s="158" t="n"/>
      <c r="J192" s="158" t="n"/>
      <c r="K192" s="158" t="n"/>
      <c r="L192" s="158" t="n"/>
      <c r="M192" s="158" t="n"/>
    </row>
    <row r="193" spans="1:14">
      <c r="A193" s="60" t="n"/>
      <c r="B193" s="60" t="n"/>
      <c r="D193" s="155" t="n"/>
      <c r="E193" s="155" t="n"/>
      <c r="F193" s="156" t="n"/>
      <c r="G193" s="157" t="n"/>
      <c r="H193" s="155" t="n"/>
      <c r="I193" s="158" t="n"/>
      <c r="J193" s="158" t="n"/>
      <c r="K193" s="158" t="n"/>
      <c r="L193" s="158" t="n"/>
      <c r="M193" s="158" t="n"/>
    </row>
    <row r="194" spans="1:14">
      <c r="A194" s="60" t="n"/>
      <c r="B194" s="60" t="n"/>
      <c r="D194" s="155" t="n"/>
      <c r="E194" s="155" t="n"/>
      <c r="F194" s="156" t="n"/>
      <c r="G194" s="157" t="n"/>
      <c r="H194" s="155" t="n"/>
      <c r="I194" s="158" t="n"/>
      <c r="J194" s="158" t="n"/>
      <c r="K194" s="158" t="n"/>
      <c r="L194" s="158" t="n"/>
      <c r="M194" s="158" t="n"/>
    </row>
    <row r="195" spans="1:14">
      <c r="A195" s="60" t="n"/>
      <c r="B195" s="60" t="n"/>
      <c r="D195" s="155" t="n"/>
      <c r="E195" s="155" t="n"/>
      <c r="F195" s="156" t="n"/>
      <c r="G195" s="157" t="n"/>
      <c r="H195" s="155" t="n"/>
      <c r="I195" s="158" t="n"/>
      <c r="J195" s="158" t="n"/>
      <c r="K195" s="158" t="n"/>
      <c r="L195" s="158" t="n"/>
      <c r="M195" s="158" t="n"/>
    </row>
    <row r="196" spans="1:14">
      <c r="A196" s="60" t="n"/>
      <c r="B196" s="60" t="n"/>
      <c r="D196" s="155" t="n"/>
      <c r="E196" s="155" t="n"/>
      <c r="F196" s="156" t="n"/>
      <c r="G196" s="157" t="n"/>
      <c r="H196" s="155" t="n"/>
      <c r="I196" s="158" t="n"/>
      <c r="J196" s="158" t="n"/>
      <c r="K196" s="158" t="n"/>
      <c r="L196" s="158" t="n"/>
      <c r="M196" s="158" t="n"/>
    </row>
    <row r="197" spans="1:14">
      <c r="A197" s="60" t="n"/>
      <c r="B197" s="60" t="n"/>
      <c r="D197" s="155" t="n"/>
      <c r="E197" s="155" t="n"/>
      <c r="F197" s="156" t="n"/>
      <c r="G197" s="157" t="n"/>
      <c r="H197" s="155" t="n"/>
      <c r="I197" s="158" t="n"/>
      <c r="J197" s="158" t="n"/>
      <c r="K197" s="158" t="n"/>
      <c r="L197" s="158" t="n"/>
      <c r="M197" s="158" t="n"/>
    </row>
    <row r="198" spans="1:14">
      <c r="A198" s="60" t="n"/>
      <c r="B198" s="60" t="n"/>
      <c r="D198" s="155" t="n"/>
      <c r="E198" s="155" t="n"/>
      <c r="F198" s="156" t="n"/>
      <c r="G198" s="157" t="n"/>
      <c r="H198" s="155" t="n"/>
      <c r="I198" s="158" t="n"/>
      <c r="J198" s="158" t="n"/>
      <c r="K198" s="158" t="n"/>
      <c r="L198" s="158" t="n"/>
      <c r="M198" s="158" t="n"/>
    </row>
    <row r="199" spans="1:14">
      <c r="A199" s="60" t="n"/>
      <c r="B199" s="60" t="n"/>
      <c r="D199" s="155" t="n"/>
      <c r="E199" s="155" t="n"/>
      <c r="F199" s="156" t="n"/>
      <c r="G199" s="157" t="n"/>
      <c r="H199" s="155" t="n"/>
      <c r="I199" s="158" t="n"/>
      <c r="J199" s="158" t="n"/>
      <c r="K199" s="158" t="n"/>
      <c r="L199" s="158" t="n"/>
      <c r="M199" s="158" t="n"/>
    </row>
    <row r="200" spans="1:14">
      <c r="A200" s="60" t="n"/>
      <c r="B200" s="60" t="n"/>
      <c r="D200" s="155" t="n"/>
      <c r="E200" s="155" t="n"/>
      <c r="F200" s="156" t="n"/>
      <c r="G200" s="157" t="n"/>
      <c r="H200" s="155" t="n"/>
      <c r="I200" s="158" t="n"/>
      <c r="J200" s="158" t="n"/>
      <c r="K200" s="158" t="n"/>
      <c r="L200" s="158" t="n"/>
      <c r="M200" s="158" t="n"/>
    </row>
    <row r="201" spans="1:14">
      <c r="A201" s="60" t="n"/>
      <c r="B201" s="60" t="n"/>
      <c r="D201" s="155" t="n"/>
      <c r="E201" s="155" t="n"/>
      <c r="F201" s="156" t="n"/>
      <c r="G201" s="157" t="n"/>
      <c r="H201" s="155" t="n"/>
      <c r="I201" s="158" t="n"/>
      <c r="J201" s="158" t="n"/>
      <c r="K201" s="158" t="n"/>
      <c r="L201" s="158" t="n"/>
      <c r="M201" s="158" t="n"/>
    </row>
    <row r="202" spans="1:14">
      <c r="A202" s="60" t="n"/>
      <c r="B202" s="60" t="n"/>
      <c r="D202" s="155" t="n"/>
      <c r="E202" s="155" t="n"/>
      <c r="F202" s="156" t="n"/>
      <c r="G202" s="157" t="n"/>
      <c r="H202" s="155" t="n"/>
      <c r="I202" s="158" t="n"/>
      <c r="J202" s="158" t="n"/>
      <c r="K202" s="158" t="n"/>
      <c r="L202" s="158" t="n"/>
      <c r="M202" s="158" t="n"/>
    </row>
    <row r="203" spans="1:14">
      <c r="A203" s="60" t="n"/>
      <c r="B203" s="60" t="n"/>
      <c r="D203" s="155" t="n"/>
      <c r="E203" s="155" t="n"/>
      <c r="F203" s="156" t="n"/>
      <c r="G203" s="157" t="n"/>
      <c r="H203" s="155" t="n"/>
      <c r="I203" s="158" t="n"/>
      <c r="J203" s="158" t="n"/>
      <c r="K203" s="158" t="n"/>
      <c r="L203" s="158" t="n"/>
      <c r="M203" s="158" t="n"/>
    </row>
    <row r="204" spans="1:14">
      <c r="A204" s="60" t="n"/>
      <c r="B204" s="60" t="n"/>
      <c r="D204" s="155" t="n"/>
      <c r="E204" s="155" t="n"/>
      <c r="F204" s="156" t="n"/>
      <c r="G204" s="157" t="n"/>
      <c r="H204" s="155" t="n"/>
      <c r="I204" s="158" t="n"/>
      <c r="J204" s="158" t="n"/>
      <c r="K204" s="158" t="n"/>
      <c r="L204" s="158" t="n"/>
      <c r="M204" s="158" t="n"/>
    </row>
    <row r="205" spans="1:14">
      <c r="A205" s="60" t="n"/>
      <c r="B205" s="60" t="n"/>
      <c r="D205" s="155" t="n"/>
      <c r="E205" s="155" t="n"/>
      <c r="F205" s="156" t="n"/>
      <c r="G205" s="157" t="n"/>
      <c r="H205" s="155" t="n"/>
      <c r="I205" s="158" t="n"/>
      <c r="J205" s="158" t="n"/>
      <c r="K205" s="158" t="n"/>
      <c r="L205" s="158" t="n"/>
      <c r="M205" s="158" t="n"/>
    </row>
    <row r="206" spans="1:14">
      <c r="A206" s="60" t="n"/>
      <c r="B206" s="60" t="n"/>
      <c r="D206" s="155" t="n"/>
      <c r="E206" s="155" t="n"/>
      <c r="F206" s="156" t="n"/>
      <c r="G206" s="157" t="n"/>
      <c r="H206" s="155" t="n"/>
      <c r="I206" s="158" t="n"/>
      <c r="J206" s="158" t="n"/>
      <c r="K206" s="158" t="n"/>
      <c r="L206" s="158" t="n"/>
      <c r="M206" s="158" t="n"/>
    </row>
    <row r="207" spans="1:14">
      <c r="A207" s="60" t="n"/>
      <c r="B207" s="60" t="n"/>
      <c r="D207" s="155" t="n"/>
      <c r="E207" s="155" t="n"/>
      <c r="F207" s="156" t="n"/>
      <c r="G207" s="157" t="n"/>
      <c r="H207" s="155" t="n"/>
      <c r="I207" s="158" t="n"/>
      <c r="J207" s="158" t="n"/>
      <c r="K207" s="158" t="n"/>
      <c r="L207" s="158" t="n"/>
      <c r="M207" s="158" t="n"/>
    </row>
    <row r="208" spans="1:14">
      <c r="A208" s="60" t="n"/>
      <c r="B208" s="60" t="n"/>
      <c r="D208" s="155" t="n"/>
      <c r="E208" s="155" t="n"/>
      <c r="F208" s="156" t="n"/>
      <c r="G208" s="157" t="n"/>
      <c r="H208" s="155" t="n"/>
      <c r="I208" s="158" t="n"/>
      <c r="J208" s="158" t="n"/>
      <c r="K208" s="158" t="n"/>
      <c r="L208" s="158" t="n"/>
      <c r="M208" s="158" t="n"/>
    </row>
    <row r="209" spans="1:14">
      <c r="A209" s="60" t="n"/>
      <c r="B209" s="60" t="n"/>
      <c r="D209" s="155" t="n"/>
      <c r="E209" s="155" t="n"/>
      <c r="F209" s="156" t="n"/>
      <c r="G209" s="157" t="n"/>
      <c r="H209" s="155" t="n"/>
      <c r="I209" s="158" t="n"/>
      <c r="J209" s="158" t="n"/>
      <c r="K209" s="158" t="n"/>
      <c r="L209" s="158" t="n"/>
      <c r="M209" s="158" t="n"/>
    </row>
    <row r="210" spans="1:14">
      <c r="A210" s="60" t="n"/>
      <c r="B210" s="60" t="n"/>
      <c r="D210" s="155" t="n"/>
      <c r="E210" s="155" t="n"/>
      <c r="F210" s="156" t="n"/>
      <c r="G210" s="157" t="n"/>
      <c r="H210" s="155" t="n"/>
      <c r="I210" s="158" t="n"/>
      <c r="J210" s="158" t="n"/>
      <c r="K210" s="158" t="n"/>
      <c r="L210" s="158" t="n"/>
      <c r="M210" s="158" t="n"/>
    </row>
    <row r="211" spans="1:14">
      <c r="A211" s="60" t="n"/>
      <c r="B211" s="60" t="n"/>
      <c r="D211" s="155" t="n"/>
      <c r="E211" s="155" t="n"/>
      <c r="F211" s="156" t="n"/>
      <c r="G211" s="157" t="n"/>
      <c r="H211" s="155" t="n"/>
      <c r="I211" s="158" t="n"/>
      <c r="J211" s="158" t="n"/>
      <c r="K211" s="158" t="n"/>
      <c r="L211" s="158" t="n"/>
      <c r="M211" s="158" t="n"/>
    </row>
    <row r="212" spans="1:14">
      <c r="A212" s="60" t="n"/>
      <c r="B212" s="60" t="n"/>
      <c r="D212" s="155" t="n"/>
      <c r="E212" s="155" t="n"/>
      <c r="F212" s="156" t="n"/>
      <c r="G212" s="157" t="n"/>
      <c r="H212" s="155" t="n"/>
      <c r="I212" s="158" t="n"/>
      <c r="J212" s="158" t="n"/>
      <c r="K212" s="158" t="n"/>
      <c r="L212" s="158" t="n"/>
      <c r="M212" s="158" t="n"/>
    </row>
    <row r="213" spans="1:14">
      <c r="A213" s="60" t="n"/>
      <c r="B213" s="60" t="n"/>
      <c r="D213" s="155" t="n"/>
      <c r="E213" s="155" t="n"/>
      <c r="F213" s="156" t="n"/>
      <c r="G213" s="157" t="n"/>
      <c r="H213" s="155" t="n"/>
      <c r="I213" s="158" t="n"/>
      <c r="J213" s="158" t="n"/>
      <c r="K213" s="158" t="n"/>
      <c r="L213" s="158" t="n"/>
      <c r="M213" s="158" t="n"/>
    </row>
    <row r="214" spans="1:14">
      <c r="A214" s="60" t="n"/>
      <c r="B214" s="60" t="n"/>
      <c r="D214" s="155" t="n"/>
      <c r="E214" s="155" t="n"/>
      <c r="F214" s="156" t="n"/>
      <c r="G214" s="157" t="n"/>
      <c r="H214" s="155" t="n"/>
      <c r="I214" s="158" t="n"/>
      <c r="J214" s="158" t="n"/>
      <c r="K214" s="158" t="n"/>
      <c r="L214" s="158" t="n"/>
      <c r="M214" s="158" t="n"/>
    </row>
    <row r="215" spans="1:14">
      <c r="A215" s="60" t="n"/>
      <c r="B215" s="60" t="n"/>
      <c r="D215" s="155" t="n"/>
      <c r="E215" s="155" t="n"/>
      <c r="F215" s="156" t="n"/>
      <c r="G215" s="157" t="n"/>
      <c r="H215" s="155" t="n"/>
      <c r="I215" s="158" t="n"/>
      <c r="J215" s="158" t="n"/>
      <c r="K215" s="158" t="n"/>
      <c r="L215" s="158" t="n"/>
      <c r="M215" s="158" t="n"/>
    </row>
    <row r="216" spans="1:14">
      <c r="A216" s="60" t="n"/>
      <c r="B216" s="60" t="n"/>
      <c r="D216" s="155" t="n"/>
      <c r="E216" s="155" t="n"/>
      <c r="F216" s="156" t="n"/>
      <c r="G216" s="157" t="n"/>
      <c r="H216" s="155" t="n"/>
      <c r="I216" s="158" t="n"/>
      <c r="J216" s="158" t="n"/>
      <c r="K216" s="158" t="n"/>
      <c r="L216" s="158" t="n"/>
      <c r="M216" s="158" t="n"/>
    </row>
    <row r="217" spans="1:14">
      <c r="A217" s="60" t="n"/>
      <c r="B217" s="60" t="n"/>
      <c r="D217" s="155" t="n"/>
      <c r="E217" s="155" t="n"/>
      <c r="F217" s="156" t="n"/>
      <c r="G217" s="157" t="n"/>
      <c r="H217" s="155" t="n"/>
      <c r="I217" s="158" t="n"/>
      <c r="J217" s="158" t="n"/>
      <c r="K217" s="158" t="n"/>
      <c r="L217" s="158" t="n"/>
      <c r="M217" s="158" t="n"/>
    </row>
    <row r="218" spans="1:14">
      <c r="A218" s="60" t="n"/>
      <c r="B218" s="60" t="n"/>
      <c r="D218" s="155" t="n"/>
      <c r="E218" s="155" t="n"/>
      <c r="F218" s="156" t="n"/>
      <c r="G218" s="157" t="n"/>
      <c r="H218" s="155" t="n"/>
      <c r="I218" s="158" t="n"/>
      <c r="J218" s="158" t="n"/>
      <c r="K218" s="158" t="n"/>
      <c r="L218" s="158" t="n"/>
      <c r="M218" s="158" t="n"/>
    </row>
    <row r="219" spans="1:14">
      <c r="A219" s="60" t="n"/>
      <c r="B219" s="60" t="n"/>
      <c r="D219" s="155" t="n"/>
      <c r="E219" s="155" t="n"/>
      <c r="F219" s="156" t="n"/>
      <c r="G219" s="157" t="n"/>
      <c r="H219" s="155" t="n"/>
      <c r="I219" s="158" t="n"/>
      <c r="J219" s="158" t="n"/>
      <c r="K219" s="158" t="n"/>
      <c r="L219" s="158" t="n"/>
      <c r="M219" s="158" t="n"/>
    </row>
    <row r="220" spans="1:14">
      <c r="A220" s="60" t="n"/>
      <c r="B220" s="60" t="n"/>
      <c r="D220" s="155" t="n"/>
      <c r="E220" s="155" t="n"/>
      <c r="F220" s="156" t="n"/>
      <c r="G220" s="157" t="n"/>
      <c r="H220" s="155" t="n"/>
      <c r="I220" s="158" t="n"/>
      <c r="J220" s="158" t="n"/>
      <c r="K220" s="158" t="n"/>
      <c r="L220" s="158" t="n"/>
      <c r="M220" s="158" t="n"/>
    </row>
    <row r="221" spans="1:14">
      <c r="A221" s="60" t="n"/>
      <c r="B221" s="60" t="n"/>
      <c r="D221" s="155" t="n"/>
      <c r="E221" s="155" t="n"/>
      <c r="F221" s="156" t="n"/>
      <c r="G221" s="157" t="n"/>
      <c r="H221" s="155" t="n"/>
      <c r="I221" s="158" t="n"/>
      <c r="J221" s="158" t="n"/>
      <c r="K221" s="158" t="n"/>
      <c r="L221" s="158" t="n"/>
      <c r="M221" s="158" t="n"/>
    </row>
    <row r="222" spans="1:14">
      <c r="A222" s="60" t="n"/>
      <c r="B222" s="60" t="n"/>
      <c r="D222" s="155" t="n"/>
      <c r="E222" s="155" t="n"/>
      <c r="F222" s="156" t="n"/>
      <c r="G222" s="157" t="n"/>
      <c r="H222" s="155" t="n"/>
      <c r="I222" s="158" t="n"/>
      <c r="J222" s="158" t="n"/>
      <c r="K222" s="158" t="n"/>
      <c r="L222" s="158" t="n"/>
      <c r="M222" s="158" t="n"/>
    </row>
    <row r="223" spans="1:14">
      <c r="A223" s="60" t="n"/>
      <c r="B223" s="60" t="n"/>
      <c r="D223" s="155" t="n"/>
      <c r="E223" s="155" t="n"/>
      <c r="F223" s="156" t="n"/>
      <c r="G223" s="157" t="n"/>
      <c r="H223" s="155" t="n"/>
      <c r="I223" s="158" t="n"/>
      <c r="J223" s="158" t="n"/>
      <c r="K223" s="158" t="n"/>
      <c r="L223" s="158" t="n"/>
      <c r="M223" s="158" t="n"/>
    </row>
    <row r="224" spans="1:14">
      <c r="A224" s="60" t="n"/>
      <c r="B224" s="60" t="n"/>
      <c r="D224" s="155" t="n"/>
      <c r="E224" s="155" t="n"/>
      <c r="F224" s="156" t="n"/>
      <c r="G224" s="157" t="n"/>
      <c r="H224" s="155" t="n"/>
      <c r="I224" s="158" t="n"/>
      <c r="J224" s="158" t="n"/>
      <c r="K224" s="158" t="n"/>
      <c r="L224" s="158" t="n"/>
      <c r="M224" s="158" t="n"/>
    </row>
    <row r="225" spans="1:14">
      <c r="A225" s="60" t="n"/>
      <c r="B225" s="60" t="n"/>
      <c r="D225" s="155" t="n"/>
      <c r="E225" s="155" t="n"/>
      <c r="F225" s="156" t="n"/>
      <c r="G225" s="157" t="n"/>
      <c r="H225" s="155" t="n"/>
      <c r="I225" s="158" t="n"/>
      <c r="J225" s="158" t="n"/>
      <c r="K225" s="158" t="n"/>
      <c r="L225" s="158" t="n"/>
      <c r="M225" s="158" t="n"/>
    </row>
    <row r="226" spans="1:14">
      <c r="A226" s="60" t="n"/>
      <c r="B226" s="60" t="n"/>
      <c r="D226" s="155" t="n"/>
      <c r="E226" s="155" t="n"/>
      <c r="F226" s="156" t="n"/>
      <c r="G226" s="157" t="n"/>
      <c r="H226" s="155" t="n"/>
      <c r="I226" s="158" t="n"/>
      <c r="J226" s="158" t="n"/>
      <c r="K226" s="158" t="n"/>
      <c r="L226" s="158" t="n"/>
      <c r="M226" s="158" t="n"/>
    </row>
    <row r="227" spans="1:14">
      <c r="A227" s="60" t="n"/>
      <c r="B227" s="60" t="n"/>
      <c r="D227" s="155" t="n"/>
      <c r="E227" s="155" t="n"/>
      <c r="F227" s="156" t="n"/>
      <c r="G227" s="157" t="n"/>
      <c r="H227" s="155" t="n"/>
      <c r="I227" s="158" t="n"/>
      <c r="J227" s="158" t="n"/>
      <c r="K227" s="158" t="n"/>
      <c r="L227" s="158" t="n"/>
      <c r="M227" s="158" t="n"/>
    </row>
    <row r="228" spans="1:14">
      <c r="A228" s="60" t="n"/>
      <c r="B228" s="60" t="n"/>
      <c r="D228" s="155" t="n"/>
      <c r="E228" s="155" t="n"/>
      <c r="F228" s="156" t="n"/>
      <c r="G228" s="157" t="n"/>
      <c r="H228" s="155" t="n"/>
      <c r="I228" s="158" t="n"/>
      <c r="J228" s="158" t="n"/>
      <c r="K228" s="158" t="n"/>
      <c r="L228" s="158" t="n"/>
      <c r="M228" s="158" t="n"/>
    </row>
    <row r="229" spans="1:14">
      <c r="A229" s="60" t="n"/>
      <c r="B229" s="60" t="n"/>
      <c r="D229" s="155" t="n"/>
      <c r="E229" s="155" t="n"/>
      <c r="F229" s="156" t="n"/>
      <c r="G229" s="157" t="n"/>
      <c r="H229" s="155" t="n"/>
      <c r="I229" s="158" t="n"/>
      <c r="J229" s="158" t="n"/>
      <c r="K229" s="158" t="n"/>
      <c r="L229" s="158" t="n"/>
      <c r="M229" s="158" t="n"/>
    </row>
    <row r="230" spans="1:14">
      <c r="A230" s="60" t="n"/>
      <c r="B230" s="60" t="n"/>
      <c r="D230" s="155" t="n"/>
      <c r="E230" s="155" t="n"/>
      <c r="F230" s="156" t="n"/>
      <c r="G230" s="157" t="n"/>
      <c r="H230" s="155" t="n"/>
      <c r="I230" s="158" t="n"/>
      <c r="J230" s="158" t="n"/>
      <c r="K230" s="158" t="n"/>
      <c r="L230" s="158" t="n"/>
      <c r="M230" s="158" t="n"/>
    </row>
    <row r="231" spans="1:14">
      <c r="A231" s="60" t="n"/>
      <c r="B231" s="60" t="n"/>
      <c r="D231" s="155" t="n"/>
      <c r="E231" s="155" t="n"/>
      <c r="F231" s="156" t="n"/>
      <c r="G231" s="157" t="n"/>
      <c r="H231" s="155" t="n"/>
      <c r="I231" s="158" t="n"/>
      <c r="J231" s="158" t="n"/>
      <c r="K231" s="158" t="n"/>
      <c r="L231" s="158" t="n"/>
      <c r="M231" s="158" t="n"/>
    </row>
    <row r="232" spans="1:14">
      <c r="A232" s="60" t="n"/>
      <c r="B232" s="60" t="n"/>
      <c r="D232" s="155" t="n"/>
      <c r="E232" s="155" t="n"/>
      <c r="F232" s="156" t="n"/>
      <c r="G232" s="157" t="n"/>
      <c r="H232" s="155" t="n"/>
      <c r="I232" s="158" t="n"/>
      <c r="J232" s="158" t="n"/>
      <c r="K232" s="158" t="n"/>
      <c r="L232" s="158" t="n"/>
      <c r="M232" s="158" t="n"/>
    </row>
    <row r="233" spans="1:14">
      <c r="A233" s="60" t="n"/>
      <c r="B233" s="60" t="n"/>
      <c r="D233" s="155" t="n"/>
      <c r="E233" s="155" t="n"/>
      <c r="F233" s="156" t="n"/>
      <c r="G233" s="157" t="n"/>
      <c r="H233" s="155" t="n"/>
      <c r="I233" s="158" t="n"/>
      <c r="J233" s="158" t="n"/>
      <c r="K233" s="158" t="n"/>
      <c r="L233" s="158" t="n"/>
      <c r="M233" s="158" t="n"/>
    </row>
    <row r="234" spans="1:14">
      <c r="A234" s="60" t="n"/>
      <c r="B234" s="60" t="n"/>
      <c r="D234" s="155" t="n"/>
      <c r="E234" s="155" t="n"/>
      <c r="F234" s="156" t="n"/>
      <c r="G234" s="157" t="n"/>
      <c r="H234" s="155" t="n"/>
      <c r="I234" s="158" t="n"/>
      <c r="J234" s="158" t="n"/>
      <c r="K234" s="158" t="n"/>
      <c r="L234" s="158" t="n"/>
      <c r="M234" s="158" t="n"/>
    </row>
    <row r="235" spans="1:14">
      <c r="A235" s="60" t="n"/>
      <c r="B235" s="60" t="n"/>
      <c r="D235" s="155" t="n"/>
      <c r="E235" s="155" t="n"/>
      <c r="F235" s="156" t="n"/>
      <c r="G235" s="157" t="n"/>
      <c r="H235" s="155" t="n"/>
      <c r="I235" s="158" t="n"/>
      <c r="J235" s="158" t="n"/>
      <c r="K235" s="158" t="n"/>
      <c r="L235" s="158" t="n"/>
      <c r="M235" s="158" t="n"/>
    </row>
    <row r="236" spans="1:14">
      <c r="A236" s="60" t="n"/>
      <c r="B236" s="60" t="n"/>
      <c r="D236" s="155" t="n"/>
      <c r="E236" s="155" t="n"/>
      <c r="F236" s="156" t="n"/>
      <c r="G236" s="157" t="n"/>
      <c r="H236" s="155" t="n"/>
      <c r="I236" s="158" t="n"/>
      <c r="J236" s="158" t="n"/>
      <c r="K236" s="158" t="n"/>
      <c r="L236" s="158" t="n"/>
      <c r="M236" s="158" t="n"/>
    </row>
    <row r="237" spans="1:14">
      <c r="A237" s="60" t="n"/>
      <c r="B237" s="60" t="n"/>
      <c r="D237" s="155" t="n"/>
      <c r="E237" s="155" t="n"/>
      <c r="F237" s="156" t="n"/>
      <c r="G237" s="157" t="n"/>
      <c r="H237" s="155" t="n"/>
      <c r="I237" s="158" t="n"/>
      <c r="J237" s="158" t="n"/>
      <c r="K237" s="158" t="n"/>
      <c r="L237" s="158" t="n"/>
      <c r="M237" s="158" t="n"/>
    </row>
    <row r="238" spans="1:14">
      <c r="A238" s="60" t="n"/>
      <c r="B238" s="60" t="n"/>
      <c r="D238" s="155" t="n"/>
      <c r="E238" s="155" t="n"/>
      <c r="F238" s="156" t="n"/>
      <c r="G238" s="157" t="n"/>
      <c r="H238" s="155" t="n"/>
      <c r="I238" s="158" t="n"/>
      <c r="J238" s="158" t="n"/>
      <c r="K238" s="158" t="n"/>
      <c r="L238" s="158" t="n"/>
      <c r="M238" s="158" t="n"/>
    </row>
    <row r="239" spans="1:14">
      <c r="A239" s="60" t="n"/>
      <c r="B239" s="60" t="n"/>
      <c r="D239" s="155" t="n"/>
      <c r="E239" s="155" t="n"/>
      <c r="F239" s="156" t="n"/>
      <c r="G239" s="157" t="n"/>
      <c r="H239" s="155" t="n"/>
      <c r="I239" s="158" t="n"/>
      <c r="J239" s="158" t="n"/>
      <c r="K239" s="158" t="n"/>
      <c r="L239" s="158" t="n"/>
      <c r="M239" s="158" t="n"/>
    </row>
    <row r="240" spans="1:14">
      <c r="A240" s="60" t="n"/>
      <c r="B240" s="60" t="n"/>
      <c r="D240" s="155" t="n"/>
      <c r="E240" s="155" t="n"/>
      <c r="F240" s="156" t="n"/>
      <c r="G240" s="157" t="n"/>
      <c r="H240" s="155" t="n"/>
      <c r="I240" s="158" t="n"/>
      <c r="J240" s="158" t="n"/>
      <c r="K240" s="158" t="n"/>
      <c r="L240" s="158" t="n"/>
      <c r="M240" s="158" t="n"/>
    </row>
    <row r="241" spans="1:14">
      <c r="A241" s="60" t="n"/>
      <c r="B241" s="60" t="n"/>
      <c r="D241" s="155" t="n"/>
      <c r="E241" s="155" t="n"/>
      <c r="F241" s="156" t="n"/>
      <c r="G241" s="157" t="n"/>
      <c r="H241" s="155" t="n"/>
      <c r="I241" s="158" t="n"/>
      <c r="J241" s="158" t="n"/>
      <c r="K241" s="158" t="n"/>
      <c r="L241" s="158" t="n"/>
      <c r="M241" s="158" t="n"/>
    </row>
    <row r="242" spans="1:14">
      <c r="A242" s="60" t="n"/>
      <c r="B242" s="60" t="n"/>
      <c r="D242" s="155" t="n"/>
      <c r="E242" s="155" t="n"/>
      <c r="F242" s="156" t="n"/>
      <c r="G242" s="157" t="n"/>
      <c r="H242" s="155" t="n"/>
      <c r="I242" s="158" t="n"/>
      <c r="J242" s="158" t="n"/>
      <c r="K242" s="158" t="n"/>
      <c r="L242" s="158" t="n"/>
      <c r="M242" s="158" t="n"/>
    </row>
    <row r="243" spans="1:14">
      <c r="A243" s="60" t="n"/>
      <c r="B243" s="60" t="n"/>
      <c r="D243" s="155" t="n"/>
      <c r="E243" s="155" t="n"/>
      <c r="F243" s="156" t="n"/>
      <c r="G243" s="157" t="n"/>
      <c r="H243" s="155" t="n"/>
      <c r="I243" s="158" t="n"/>
      <c r="J243" s="158" t="n"/>
      <c r="K243" s="158" t="n"/>
      <c r="L243" s="158" t="n"/>
      <c r="M243" s="158" t="n"/>
    </row>
    <row r="244" spans="1:14">
      <c r="A244" s="60" t="n"/>
      <c r="B244" s="60" t="n"/>
      <c r="D244" s="155" t="n"/>
      <c r="E244" s="155" t="n"/>
      <c r="F244" s="156" t="n"/>
      <c r="G244" s="157" t="n"/>
      <c r="H244" s="155" t="n"/>
      <c r="I244" s="158" t="n"/>
      <c r="J244" s="158" t="n"/>
      <c r="K244" s="158" t="n"/>
      <c r="L244" s="158" t="n"/>
      <c r="M244" s="158" t="n"/>
    </row>
    <row r="245" spans="1:14">
      <c r="A245" s="60" t="n"/>
      <c r="B245" s="60" t="n"/>
      <c r="D245" s="155" t="n"/>
      <c r="E245" s="155" t="n"/>
      <c r="F245" s="156" t="n"/>
      <c r="G245" s="157" t="n"/>
      <c r="H245" s="155" t="n"/>
      <c r="I245" s="158" t="n"/>
      <c r="J245" s="158" t="n"/>
      <c r="K245" s="158" t="n"/>
      <c r="L245" s="158" t="n"/>
      <c r="M245" s="158" t="n"/>
    </row>
    <row r="246" spans="1:14">
      <c r="A246" s="60" t="n"/>
      <c r="B246" s="60" t="n"/>
      <c r="D246" s="155" t="n"/>
      <c r="E246" s="155" t="n"/>
      <c r="F246" s="156" t="n"/>
      <c r="G246" s="157" t="n"/>
      <c r="H246" s="155" t="n"/>
      <c r="I246" s="158" t="n"/>
      <c r="J246" s="158" t="n"/>
      <c r="K246" s="158" t="n"/>
      <c r="L246" s="158" t="n"/>
      <c r="M246" s="158" t="n"/>
    </row>
    <row r="247" spans="1:14">
      <c r="A247" s="60" t="n"/>
      <c r="B247" s="60" t="n"/>
      <c r="D247" s="155" t="n"/>
      <c r="E247" s="155" t="n"/>
      <c r="F247" s="156" t="n"/>
      <c r="G247" s="157" t="n"/>
      <c r="H247" s="155" t="n"/>
      <c r="I247" s="158" t="n"/>
      <c r="J247" s="158" t="n"/>
      <c r="K247" s="158" t="n"/>
      <c r="L247" s="158" t="n"/>
      <c r="M247" s="158" t="n"/>
    </row>
    <row r="248" spans="1:14">
      <c r="A248" s="60" t="n"/>
      <c r="B248" s="60" t="n"/>
      <c r="D248" s="155" t="n"/>
      <c r="E248" s="155" t="n"/>
      <c r="F248" s="156" t="n"/>
      <c r="G248" s="157" t="n"/>
      <c r="H248" s="155" t="n"/>
      <c r="I248" s="158" t="n"/>
      <c r="J248" s="158" t="n"/>
      <c r="K248" s="158" t="n"/>
      <c r="L248" s="158" t="n"/>
      <c r="M248" s="158" t="n"/>
    </row>
    <row r="249" spans="1:14">
      <c r="A249" s="60" t="n"/>
      <c r="B249" s="60" t="n"/>
      <c r="D249" s="155" t="n"/>
      <c r="E249" s="155" t="n"/>
      <c r="F249" s="156" t="n"/>
      <c r="G249" s="157" t="n"/>
      <c r="H249" s="155" t="n"/>
      <c r="I249" s="158" t="n"/>
      <c r="J249" s="158" t="n"/>
      <c r="K249" s="158" t="n"/>
      <c r="L249" s="158" t="n"/>
      <c r="M249" s="158" t="n"/>
    </row>
    <row r="250" spans="1:14">
      <c r="A250" s="60" t="n"/>
      <c r="B250" s="60" t="n"/>
      <c r="D250" s="155" t="n"/>
      <c r="E250" s="155" t="n"/>
      <c r="F250" s="156" t="n"/>
      <c r="G250" s="157" t="n"/>
      <c r="H250" s="155" t="n"/>
      <c r="I250" s="158" t="n"/>
      <c r="J250" s="158" t="n"/>
      <c r="K250" s="158" t="n"/>
      <c r="L250" s="158" t="n"/>
      <c r="M250" s="158" t="n"/>
    </row>
    <row r="251" spans="1:14">
      <c r="A251" s="60" t="n"/>
      <c r="B251" s="60" t="n"/>
      <c r="D251" s="155" t="n"/>
      <c r="E251" s="155" t="n"/>
      <c r="F251" s="156" t="n"/>
      <c r="G251" s="157" t="n"/>
      <c r="H251" s="155" t="n"/>
      <c r="I251" s="158" t="n"/>
      <c r="J251" s="158" t="n"/>
      <c r="K251" s="158" t="n"/>
      <c r="L251" s="158" t="n"/>
      <c r="M251" s="158" t="n"/>
    </row>
    <row r="252" spans="1:14">
      <c r="A252" s="60" t="n"/>
      <c r="B252" s="60" t="n"/>
      <c r="D252" s="155" t="n"/>
      <c r="E252" s="155" t="n"/>
      <c r="F252" s="156" t="n"/>
      <c r="G252" s="157" t="n"/>
      <c r="H252" s="155" t="n"/>
      <c r="I252" s="158" t="n"/>
      <c r="J252" s="158" t="n"/>
      <c r="K252" s="158" t="n"/>
      <c r="L252" s="158" t="n"/>
      <c r="M252" s="158" t="n"/>
    </row>
    <row r="253" spans="1:14">
      <c r="A253" s="60" t="n"/>
      <c r="B253" s="60" t="n"/>
      <c r="D253" s="155" t="n"/>
      <c r="E253" s="155" t="n"/>
      <c r="F253" s="156" t="n"/>
      <c r="G253" s="157" t="n"/>
      <c r="H253" s="155" t="n"/>
      <c r="I253" s="158" t="n"/>
      <c r="J253" s="158" t="n"/>
      <c r="K253" s="158" t="n"/>
      <c r="L253" s="158" t="n"/>
      <c r="M253" s="158" t="n"/>
    </row>
    <row r="254" spans="1:14">
      <c r="A254" s="60" t="n"/>
      <c r="B254" s="60" t="n"/>
      <c r="D254" s="155" t="n"/>
      <c r="E254" s="155" t="n"/>
      <c r="F254" s="156" t="n"/>
      <c r="G254" s="157" t="n"/>
      <c r="H254" s="155" t="n"/>
      <c r="I254" s="158" t="n"/>
      <c r="J254" s="158" t="n"/>
      <c r="K254" s="158" t="n"/>
      <c r="L254" s="158" t="n"/>
      <c r="M254" s="158" t="n"/>
    </row>
    <row r="255" spans="1:14">
      <c r="A255" s="60" t="n"/>
      <c r="B255" s="60" t="n"/>
      <c r="D255" s="155" t="n"/>
      <c r="E255" s="155" t="n"/>
      <c r="F255" s="156" t="n"/>
      <c r="G255" s="157" t="n"/>
      <c r="H255" s="155" t="n"/>
      <c r="I255" s="158" t="n"/>
      <c r="J255" s="158" t="n"/>
      <c r="K255" s="158" t="n"/>
      <c r="L255" s="158" t="n"/>
      <c r="M255" s="158" t="n"/>
    </row>
    <row r="256" spans="1:14">
      <c r="A256" s="60" t="n"/>
      <c r="B256" s="60" t="n"/>
      <c r="D256" s="155" t="n"/>
      <c r="E256" s="155" t="n"/>
      <c r="F256" s="156" t="n"/>
      <c r="G256" s="157" t="n"/>
      <c r="H256" s="155" t="n"/>
      <c r="I256" s="158" t="n"/>
      <c r="J256" s="158" t="n"/>
      <c r="K256" s="158" t="n"/>
      <c r="L256" s="158" t="n"/>
      <c r="M256" s="158" t="n"/>
    </row>
    <row r="257" spans="1:14">
      <c r="A257" s="60" t="n"/>
      <c r="B257" s="60" t="n"/>
      <c r="D257" s="155" t="n"/>
      <c r="E257" s="155" t="n"/>
      <c r="F257" s="156" t="n"/>
      <c r="G257" s="157" t="n"/>
      <c r="H257" s="155" t="n"/>
      <c r="I257" s="158" t="n"/>
      <c r="J257" s="158" t="n"/>
      <c r="K257" s="158" t="n"/>
      <c r="L257" s="158" t="n"/>
      <c r="M257" s="158" t="n"/>
    </row>
    <row r="258" spans="1:14">
      <c r="A258" s="60" t="n"/>
      <c r="B258" s="60" t="n"/>
      <c r="D258" s="155" t="n"/>
      <c r="E258" s="155" t="n"/>
      <c r="F258" s="156" t="n"/>
      <c r="G258" s="157" t="n"/>
      <c r="H258" s="155" t="n"/>
      <c r="I258" s="158" t="n"/>
      <c r="J258" s="158" t="n"/>
      <c r="K258" s="158" t="n"/>
      <c r="L258" s="158" t="n"/>
      <c r="M258" s="158" t="n"/>
    </row>
    <row r="259" spans="1:14">
      <c r="A259" s="60" t="n"/>
      <c r="B259" s="60" t="n"/>
      <c r="D259" s="155" t="n"/>
      <c r="E259" s="155" t="n"/>
      <c r="F259" s="156" t="n"/>
      <c r="G259" s="157" t="n"/>
      <c r="H259" s="155" t="n"/>
      <c r="I259" s="158" t="n"/>
      <c r="J259" s="158" t="n"/>
      <c r="K259" s="158" t="n"/>
      <c r="L259" s="158" t="n"/>
      <c r="M259" s="158" t="n"/>
    </row>
    <row r="260" spans="1:14">
      <c r="A260" s="60" t="n"/>
      <c r="B260" s="60" t="n"/>
      <c r="D260" s="155" t="n"/>
      <c r="E260" s="155" t="n"/>
      <c r="F260" s="156" t="n"/>
      <c r="G260" s="157" t="n"/>
      <c r="H260" s="155" t="n"/>
      <c r="I260" s="158" t="n"/>
      <c r="J260" s="158" t="n"/>
      <c r="K260" s="158" t="n"/>
      <c r="L260" s="158" t="n"/>
      <c r="M260" s="158" t="n"/>
    </row>
    <row r="261" spans="1:14">
      <c r="A261" s="60" t="n"/>
      <c r="B261" s="60" t="n"/>
      <c r="D261" s="155" t="n"/>
      <c r="E261" s="155" t="n"/>
      <c r="F261" s="156" t="n"/>
      <c r="G261" s="157" t="n"/>
      <c r="H261" s="155" t="n"/>
      <c r="I261" s="158" t="n"/>
      <c r="J261" s="158" t="n"/>
      <c r="K261" s="158" t="n"/>
      <c r="L261" s="158" t="n"/>
      <c r="M261" s="158" t="n"/>
    </row>
    <row r="262" spans="1:14">
      <c r="A262" s="60" t="n"/>
      <c r="B262" s="60" t="n"/>
      <c r="D262" s="155" t="n"/>
      <c r="E262" s="155" t="n"/>
      <c r="F262" s="156" t="n"/>
      <c r="G262" s="157" t="n"/>
      <c r="H262" s="155" t="n"/>
      <c r="I262" s="158" t="n"/>
      <c r="J262" s="158" t="n"/>
      <c r="K262" s="158" t="n"/>
      <c r="L262" s="158" t="n"/>
      <c r="M262" s="158" t="n"/>
    </row>
    <row r="263" spans="1:14">
      <c r="A263" s="60" t="n"/>
      <c r="B263" s="60" t="n"/>
      <c r="D263" s="155" t="n"/>
      <c r="E263" s="155" t="n"/>
      <c r="F263" s="156" t="n"/>
      <c r="G263" s="157" t="n"/>
      <c r="H263" s="155" t="n"/>
      <c r="I263" s="158" t="n"/>
      <c r="J263" s="158" t="n"/>
      <c r="K263" s="158" t="n"/>
      <c r="L263" s="158" t="n"/>
      <c r="M263" s="158" t="n"/>
    </row>
    <row r="264" spans="1:14">
      <c r="A264" s="60" t="n"/>
      <c r="B264" s="60" t="n"/>
      <c r="D264" s="155" t="n"/>
      <c r="E264" s="155" t="n"/>
      <c r="F264" s="156" t="n"/>
      <c r="G264" s="157" t="n"/>
      <c r="H264" s="155" t="n"/>
      <c r="I264" s="158" t="n"/>
      <c r="J264" s="158" t="n"/>
      <c r="K264" s="158" t="n"/>
      <c r="L264" s="158" t="n"/>
      <c r="M264" s="158" t="n"/>
    </row>
    <row r="265" spans="1:14">
      <c r="A265" s="60" t="n"/>
      <c r="B265" s="60" t="n"/>
      <c r="D265" s="155" t="n"/>
      <c r="E265" s="155" t="n"/>
      <c r="F265" s="156" t="n"/>
      <c r="G265" s="157" t="n"/>
      <c r="H265" s="155" t="n"/>
      <c r="I265" s="158" t="n"/>
      <c r="J265" s="158" t="n"/>
      <c r="K265" s="158" t="n"/>
      <c r="L265" s="158" t="n"/>
      <c r="M265" s="158" t="n"/>
    </row>
    <row r="266" spans="1:14">
      <c r="A266" s="60" t="n"/>
      <c r="B266" s="60" t="n"/>
      <c r="D266" s="155" t="n"/>
      <c r="E266" s="155" t="n"/>
      <c r="F266" s="156" t="n"/>
      <c r="G266" s="157" t="n"/>
      <c r="H266" s="155" t="n"/>
      <c r="I266" s="158" t="n"/>
      <c r="J266" s="158" t="n"/>
      <c r="K266" s="158" t="n"/>
      <c r="L266" s="158" t="n"/>
      <c r="M266" s="158" t="n"/>
    </row>
    <row r="267" spans="1:14">
      <c r="A267" s="60" t="n"/>
      <c r="B267" s="60" t="n"/>
      <c r="D267" s="155" t="n"/>
      <c r="E267" s="155" t="n"/>
      <c r="F267" s="156" t="n"/>
      <c r="G267" s="157" t="n"/>
      <c r="H267" s="155" t="n"/>
      <c r="I267" s="158" t="n"/>
      <c r="J267" s="158" t="n"/>
      <c r="K267" s="158" t="n"/>
      <c r="L267" s="158" t="n"/>
      <c r="M267" s="158" t="n"/>
    </row>
    <row r="268" spans="1:14">
      <c r="A268" s="60" t="n"/>
      <c r="B268" s="60" t="n"/>
      <c r="D268" s="155" t="n"/>
      <c r="E268" s="155" t="n"/>
      <c r="F268" s="156" t="n"/>
      <c r="G268" s="157" t="n"/>
      <c r="H268" s="155" t="n"/>
      <c r="I268" s="158" t="n"/>
      <c r="J268" s="158" t="n"/>
      <c r="K268" s="158" t="n"/>
      <c r="L268" s="158" t="n"/>
      <c r="M268" s="158" t="n"/>
    </row>
    <row r="269" spans="1:14">
      <c r="A269" s="60" t="n"/>
      <c r="B269" s="60" t="n"/>
      <c r="D269" s="155" t="n"/>
      <c r="E269" s="155" t="n"/>
      <c r="F269" s="156" t="n"/>
      <c r="G269" s="157" t="n"/>
      <c r="H269" s="155" t="n"/>
      <c r="I269" s="158" t="n"/>
      <c r="J269" s="158" t="n"/>
      <c r="K269" s="158" t="n"/>
      <c r="L269" s="158" t="n"/>
      <c r="M269" s="158" t="n"/>
    </row>
    <row r="270" spans="1:14">
      <c r="A270" s="60" t="n"/>
      <c r="B270" s="60" t="n"/>
      <c r="D270" s="155" t="n"/>
      <c r="E270" s="155" t="n"/>
      <c r="F270" s="156" t="n"/>
      <c r="G270" s="157" t="n"/>
      <c r="H270" s="155" t="n"/>
      <c r="I270" s="158" t="n"/>
      <c r="J270" s="158" t="n"/>
      <c r="K270" s="158" t="n"/>
      <c r="L270" s="158" t="n"/>
      <c r="M270" s="158" t="n"/>
    </row>
    <row r="271" spans="1:14">
      <c r="A271" s="60" t="n"/>
      <c r="B271" s="60" t="n"/>
      <c r="D271" s="155" t="n"/>
      <c r="E271" s="155" t="n"/>
      <c r="F271" s="156" t="n"/>
      <c r="G271" s="157" t="n"/>
      <c r="H271" s="155" t="n"/>
      <c r="I271" s="158" t="n"/>
      <c r="J271" s="158" t="n"/>
      <c r="K271" s="158" t="n"/>
      <c r="L271" s="158" t="n"/>
      <c r="M271" s="158" t="n"/>
    </row>
    <row r="272" spans="1:14">
      <c r="A272" s="60" t="n"/>
      <c r="B272" s="60" t="n"/>
      <c r="D272" s="155" t="n"/>
      <c r="E272" s="155" t="n"/>
      <c r="F272" s="156" t="n"/>
      <c r="G272" s="157" t="n"/>
      <c r="H272" s="155" t="n"/>
      <c r="I272" s="158" t="n"/>
      <c r="J272" s="158" t="n"/>
      <c r="K272" s="158" t="n"/>
      <c r="L272" s="158" t="n"/>
      <c r="M272" s="158" t="n"/>
    </row>
    <row r="273" spans="1:14">
      <c r="A273" s="60" t="n"/>
      <c r="B273" s="60" t="n"/>
      <c r="D273" s="155" t="n"/>
      <c r="E273" s="155" t="n"/>
      <c r="F273" s="156" t="n"/>
      <c r="G273" s="157" t="n"/>
      <c r="H273" s="155" t="n"/>
      <c r="I273" s="158" t="n"/>
      <c r="J273" s="158" t="n"/>
      <c r="K273" s="158" t="n"/>
      <c r="L273" s="158" t="n"/>
      <c r="M273" s="158" t="n"/>
    </row>
    <row r="274" spans="1:14">
      <c r="A274" s="60" t="n"/>
      <c r="B274" s="60" t="n"/>
      <c r="D274" s="155" t="n"/>
      <c r="E274" s="155" t="n"/>
      <c r="F274" s="156" t="n"/>
      <c r="G274" s="157" t="n"/>
      <c r="H274" s="155" t="n"/>
      <c r="I274" s="158" t="n"/>
      <c r="J274" s="158" t="n"/>
      <c r="K274" s="158" t="n"/>
      <c r="L274" s="158" t="n"/>
      <c r="M274" s="158" t="n"/>
    </row>
    <row r="275" spans="1:14">
      <c r="A275" s="60" t="n"/>
      <c r="B275" s="60" t="n"/>
      <c r="D275" s="155" t="n"/>
      <c r="E275" s="155" t="n"/>
      <c r="F275" s="156" t="n"/>
      <c r="G275" s="157" t="n"/>
      <c r="H275" s="155" t="n"/>
      <c r="I275" s="158" t="n"/>
      <c r="J275" s="158" t="n"/>
      <c r="K275" s="158" t="n"/>
      <c r="L275" s="158" t="n"/>
      <c r="M275" s="158" t="n"/>
    </row>
    <row r="276" spans="1:14">
      <c r="A276" s="60" t="n"/>
      <c r="B276" s="60" t="n"/>
      <c r="D276" s="155" t="n"/>
      <c r="E276" s="155" t="n"/>
      <c r="F276" s="156" t="n"/>
      <c r="G276" s="157" t="n"/>
      <c r="H276" s="155" t="n"/>
      <c r="I276" s="158" t="n"/>
      <c r="J276" s="158" t="n"/>
      <c r="K276" s="158" t="n"/>
      <c r="L276" s="158" t="n"/>
      <c r="M276" s="158" t="n"/>
    </row>
    <row r="277" spans="1:14">
      <c r="A277" s="60" t="n"/>
      <c r="B277" s="60" t="n"/>
      <c r="D277" s="155" t="n"/>
      <c r="E277" s="155" t="n"/>
      <c r="F277" s="156" t="n"/>
      <c r="G277" s="157" t="n"/>
      <c r="H277" s="155" t="n"/>
      <c r="I277" s="158" t="n"/>
      <c r="J277" s="158" t="n"/>
      <c r="K277" s="158" t="n"/>
      <c r="L277" s="158" t="n"/>
      <c r="M277" s="158" t="n"/>
    </row>
    <row r="278" spans="1:14">
      <c r="A278" s="60" t="n"/>
      <c r="B278" s="60" t="n"/>
      <c r="D278" s="155" t="n"/>
      <c r="E278" s="155" t="n"/>
      <c r="F278" s="156" t="n"/>
      <c r="G278" s="157" t="n"/>
      <c r="H278" s="155" t="n"/>
      <c r="I278" s="158" t="n"/>
      <c r="J278" s="158" t="n"/>
      <c r="K278" s="158" t="n"/>
      <c r="L278" s="158" t="n"/>
      <c r="M278" s="158" t="n"/>
    </row>
    <row r="279" spans="1:14">
      <c r="A279" s="60" t="n"/>
      <c r="B279" s="60" t="n"/>
      <c r="D279" s="155" t="n"/>
      <c r="E279" s="155" t="n"/>
      <c r="F279" s="156" t="n"/>
      <c r="G279" s="157" t="n"/>
      <c r="H279" s="155" t="n"/>
      <c r="I279" s="158" t="n"/>
      <c r="J279" s="158" t="n"/>
      <c r="K279" s="158" t="n"/>
      <c r="L279" s="158" t="n"/>
      <c r="M279" s="158" t="n"/>
    </row>
    <row r="280" spans="1:14">
      <c r="A280" s="60" t="n"/>
      <c r="B280" s="60" t="n"/>
      <c r="D280" s="155" t="n"/>
      <c r="E280" s="155" t="n"/>
      <c r="F280" s="156" t="n"/>
      <c r="G280" s="157" t="n"/>
      <c r="H280" s="155" t="n"/>
      <c r="I280" s="158" t="n"/>
      <c r="J280" s="158" t="n"/>
      <c r="K280" s="158" t="n"/>
      <c r="L280" s="158" t="n"/>
      <c r="M280" s="158" t="n"/>
    </row>
    <row r="281" spans="1:14">
      <c r="A281" s="60" t="n"/>
      <c r="B281" s="60" t="n"/>
      <c r="D281" s="155" t="n"/>
      <c r="E281" s="155" t="n"/>
      <c r="F281" s="156" t="n"/>
      <c r="G281" s="157" t="n"/>
      <c r="H281" s="155" t="n"/>
      <c r="I281" s="158" t="n"/>
      <c r="J281" s="158" t="n"/>
      <c r="K281" s="158" t="n"/>
      <c r="L281" s="158" t="n"/>
      <c r="M281" s="158" t="n"/>
    </row>
    <row r="282" spans="1:14">
      <c r="A282" s="60" t="n"/>
      <c r="B282" s="60" t="n"/>
      <c r="D282" s="155" t="n"/>
      <c r="E282" s="155" t="n"/>
      <c r="F282" s="156" t="n"/>
      <c r="G282" s="157" t="n"/>
      <c r="H282" s="155" t="n"/>
      <c r="I282" s="158" t="n"/>
      <c r="J282" s="158" t="n"/>
      <c r="K282" s="158" t="n"/>
      <c r="L282" s="158" t="n"/>
      <c r="M282" s="158" t="n"/>
    </row>
    <row r="283" spans="1:14">
      <c r="A283" s="60" t="n"/>
      <c r="B283" s="60" t="n"/>
      <c r="D283" s="155" t="n"/>
      <c r="E283" s="155" t="n"/>
      <c r="F283" s="156" t="n"/>
      <c r="G283" s="157" t="n"/>
      <c r="H283" s="155" t="n"/>
      <c r="I283" s="158" t="n"/>
      <c r="J283" s="158" t="n"/>
      <c r="K283" s="158" t="n"/>
      <c r="L283" s="158" t="n"/>
      <c r="M283" s="158" t="n"/>
    </row>
    <row r="284" spans="1:14">
      <c r="A284" s="60" t="n"/>
      <c r="B284" s="60" t="n"/>
      <c r="D284" s="155" t="n"/>
      <c r="E284" s="155" t="n"/>
      <c r="F284" s="156" t="n"/>
      <c r="G284" s="157" t="n"/>
      <c r="H284" s="155" t="n"/>
      <c r="I284" s="158" t="n"/>
      <c r="J284" s="158" t="n"/>
      <c r="K284" s="158" t="n"/>
      <c r="L284" s="158" t="n"/>
      <c r="M284" s="158" t="n"/>
    </row>
    <row r="285" spans="1:14">
      <c r="A285" s="60" t="n"/>
      <c r="B285" s="60" t="n"/>
      <c r="D285" s="155" t="n"/>
      <c r="E285" s="155" t="n"/>
      <c r="F285" s="156" t="n"/>
      <c r="G285" s="157" t="n"/>
      <c r="H285" s="155" t="n"/>
      <c r="I285" s="158" t="n"/>
      <c r="J285" s="158" t="n"/>
      <c r="K285" s="158" t="n"/>
      <c r="L285" s="158" t="n"/>
      <c r="M285" s="158" t="n"/>
    </row>
    <row r="286" spans="1:14">
      <c r="A286" s="60" t="n"/>
      <c r="B286" s="60" t="n"/>
      <c r="D286" s="155" t="n"/>
      <c r="E286" s="155" t="n"/>
      <c r="F286" s="156" t="n"/>
      <c r="G286" s="157" t="n"/>
      <c r="H286" s="155" t="n"/>
      <c r="I286" s="158" t="n"/>
      <c r="J286" s="158" t="n"/>
      <c r="K286" s="158" t="n"/>
      <c r="L286" s="158" t="n"/>
      <c r="M286" s="158" t="n"/>
    </row>
    <row r="287" spans="1:14">
      <c r="A287" s="60" t="n"/>
      <c r="B287" s="60" t="n"/>
      <c r="D287" s="155" t="n"/>
      <c r="E287" s="155" t="n"/>
      <c r="F287" s="156" t="n"/>
      <c r="G287" s="157" t="n"/>
      <c r="H287" s="155" t="n"/>
      <c r="I287" s="158" t="n"/>
      <c r="J287" s="158" t="n"/>
      <c r="K287" s="158" t="n"/>
      <c r="L287" s="158" t="n"/>
      <c r="M287" s="158" t="n"/>
    </row>
    <row r="288" spans="1:14">
      <c r="A288" s="60" t="n"/>
      <c r="B288" s="60" t="n"/>
      <c r="D288" s="155" t="n"/>
      <c r="E288" s="155" t="n"/>
      <c r="F288" s="156" t="n"/>
      <c r="G288" s="157" t="n"/>
      <c r="H288" s="155" t="n"/>
      <c r="I288" s="158" t="n"/>
      <c r="J288" s="158" t="n"/>
      <c r="K288" s="158" t="n"/>
      <c r="L288" s="158" t="n"/>
      <c r="M288" s="158" t="n"/>
    </row>
    <row r="289" spans="1:14">
      <c r="A289" s="60" t="n"/>
      <c r="B289" s="60" t="n"/>
      <c r="D289" s="155" t="n"/>
      <c r="E289" s="155" t="n"/>
      <c r="F289" s="156" t="n"/>
      <c r="G289" s="157" t="n"/>
      <c r="H289" s="155" t="n"/>
      <c r="I289" s="158" t="n"/>
      <c r="J289" s="158" t="n"/>
      <c r="K289" s="158" t="n"/>
      <c r="L289" s="158" t="n"/>
      <c r="M289" s="158" t="n"/>
    </row>
    <row r="290" spans="1:14">
      <c r="A290" s="60" t="n"/>
      <c r="B290" s="60" t="n"/>
      <c r="D290" s="155" t="n"/>
      <c r="E290" s="155" t="n"/>
      <c r="F290" s="156" t="n"/>
      <c r="G290" s="157" t="n"/>
      <c r="H290" s="155" t="n"/>
      <c r="I290" s="158" t="n"/>
      <c r="J290" s="158" t="n"/>
      <c r="K290" s="158" t="n"/>
      <c r="L290" s="158" t="n"/>
      <c r="M290" s="158" t="n"/>
    </row>
    <row r="291" spans="1:14">
      <c r="A291" s="60" t="n"/>
      <c r="B291" s="60" t="n"/>
      <c r="D291" s="155" t="n"/>
      <c r="E291" s="155" t="n"/>
      <c r="F291" s="156" t="n"/>
      <c r="G291" s="157" t="n"/>
      <c r="H291" s="155" t="n"/>
      <c r="I291" s="158" t="n"/>
      <c r="J291" s="158" t="n"/>
      <c r="K291" s="158" t="n"/>
      <c r="L291" s="158" t="n"/>
      <c r="M291" s="158" t="n"/>
    </row>
    <row r="292" spans="1:14">
      <c r="A292" s="60" t="n"/>
      <c r="B292" s="60" t="n"/>
      <c r="D292" s="155" t="n"/>
      <c r="E292" s="155" t="n"/>
      <c r="F292" s="156" t="n"/>
      <c r="G292" s="157" t="n"/>
      <c r="H292" s="155" t="n"/>
      <c r="I292" s="158" t="n"/>
      <c r="J292" s="158" t="n"/>
      <c r="K292" s="158" t="n"/>
      <c r="L292" s="158" t="n"/>
      <c r="M292" s="158" t="n"/>
    </row>
    <row r="293" spans="1:14">
      <c r="A293" s="60" t="n"/>
      <c r="B293" s="60" t="n"/>
      <c r="D293" s="155" t="n"/>
      <c r="E293" s="155" t="n"/>
      <c r="F293" s="156" t="n"/>
      <c r="G293" s="157" t="n"/>
      <c r="H293" s="155" t="n"/>
      <c r="I293" s="158" t="n"/>
      <c r="J293" s="158" t="n"/>
      <c r="K293" s="158" t="n"/>
      <c r="L293" s="158" t="n"/>
      <c r="M293" s="158" t="n"/>
    </row>
    <row r="294" spans="1:14">
      <c r="A294" s="60" t="n"/>
      <c r="B294" s="60" t="n"/>
      <c r="D294" s="155" t="n"/>
      <c r="E294" s="155" t="n"/>
      <c r="F294" s="156" t="n"/>
      <c r="G294" s="157" t="n"/>
      <c r="H294" s="155" t="n"/>
      <c r="I294" s="158" t="n"/>
      <c r="J294" s="158" t="n"/>
      <c r="K294" s="158" t="n"/>
      <c r="L294" s="158" t="n"/>
      <c r="M294" s="158" t="n"/>
    </row>
    <row r="295" spans="1:14">
      <c r="A295" s="60" t="n"/>
      <c r="B295" s="60" t="n"/>
      <c r="D295" s="155" t="n"/>
      <c r="E295" s="155" t="n"/>
      <c r="F295" s="156" t="n"/>
      <c r="G295" s="157" t="n"/>
      <c r="H295" s="155" t="n"/>
      <c r="I295" s="158" t="n"/>
      <c r="J295" s="158" t="n"/>
      <c r="K295" s="158" t="n"/>
      <c r="L295" s="158" t="n"/>
      <c r="M295" s="158" t="n"/>
    </row>
    <row r="296" spans="1:14">
      <c r="A296" s="60" t="n"/>
      <c r="B296" s="60" t="n"/>
      <c r="D296" s="155" t="n"/>
      <c r="E296" s="155" t="n"/>
      <c r="F296" s="156" t="n"/>
      <c r="G296" s="157" t="n"/>
      <c r="H296" s="155" t="n"/>
      <c r="I296" s="158" t="n"/>
      <c r="J296" s="158" t="n"/>
      <c r="K296" s="158" t="n"/>
      <c r="L296" s="158" t="n"/>
      <c r="M296" s="158" t="n"/>
    </row>
    <row r="297" spans="1:14">
      <c r="A297" s="60" t="n"/>
      <c r="B297" s="60" t="n"/>
      <c r="D297" s="155" t="n"/>
      <c r="E297" s="155" t="n"/>
      <c r="F297" s="156" t="n"/>
      <c r="G297" s="157" t="n"/>
      <c r="H297" s="155" t="n"/>
      <c r="I297" s="158" t="n"/>
      <c r="J297" s="158" t="n"/>
      <c r="K297" s="158" t="n"/>
      <c r="L297" s="158" t="n"/>
      <c r="M297" s="158" t="n"/>
    </row>
    <row r="298" spans="1:14">
      <c r="A298" s="60" t="n"/>
      <c r="B298" s="60" t="n"/>
      <c r="D298" s="155" t="n"/>
      <c r="E298" s="155" t="n"/>
      <c r="F298" s="156" t="n"/>
      <c r="G298" s="157" t="n"/>
      <c r="H298" s="155" t="n"/>
      <c r="I298" s="158" t="n"/>
      <c r="J298" s="158" t="n"/>
      <c r="K298" s="158" t="n"/>
      <c r="L298" s="158" t="n"/>
      <c r="M298" s="158" t="n"/>
    </row>
    <row r="299" spans="1:14">
      <c r="A299" s="60" t="n"/>
      <c r="B299" s="60" t="n"/>
      <c r="D299" s="155" t="n"/>
      <c r="E299" s="155" t="n"/>
      <c r="F299" s="156" t="n"/>
      <c r="G299" s="157" t="n"/>
      <c r="H299" s="155" t="n"/>
      <c r="I299" s="158" t="n"/>
      <c r="J299" s="158" t="n"/>
      <c r="K299" s="158" t="n"/>
      <c r="L299" s="158" t="n"/>
      <c r="M299" s="158" t="n"/>
    </row>
    <row r="300" spans="1:14">
      <c r="A300" s="60" t="n"/>
      <c r="B300" s="60" t="n"/>
      <c r="D300" s="155" t="n"/>
      <c r="E300" s="155" t="n"/>
      <c r="F300" s="156" t="n"/>
      <c r="G300" s="157" t="n"/>
      <c r="H300" s="155" t="n"/>
      <c r="I300" s="158" t="n"/>
      <c r="J300" s="158" t="n"/>
      <c r="K300" s="158" t="n"/>
      <c r="L300" s="158" t="n"/>
      <c r="M300" s="158" t="n"/>
    </row>
    <row r="301" spans="1:14">
      <c r="A301" s="60" t="n"/>
      <c r="B301" s="60" t="n"/>
      <c r="D301" s="155" t="n"/>
      <c r="E301" s="155" t="n"/>
      <c r="F301" s="156" t="n"/>
      <c r="G301" s="157" t="n"/>
      <c r="H301" s="155" t="n"/>
      <c r="I301" s="158" t="n"/>
      <c r="J301" s="158" t="n"/>
      <c r="K301" s="158" t="n"/>
      <c r="L301" s="158" t="n"/>
      <c r="M301" s="158" t="n"/>
    </row>
    <row r="302" spans="1:14">
      <c r="A302" s="60" t="n"/>
      <c r="B302" s="60" t="n"/>
      <c r="D302" s="155" t="n"/>
      <c r="E302" s="155" t="n"/>
      <c r="F302" s="156" t="n"/>
      <c r="G302" s="157" t="n"/>
      <c r="H302" s="155" t="n"/>
      <c r="I302" s="158" t="n"/>
      <c r="J302" s="158" t="n"/>
      <c r="K302" s="158" t="n"/>
      <c r="L302" s="158" t="n"/>
      <c r="M302" s="158" t="n"/>
    </row>
    <row r="303" spans="1:14">
      <c r="A303" s="60" t="n"/>
      <c r="B303" s="60" t="n"/>
      <c r="D303" s="155" t="n"/>
      <c r="E303" s="155" t="n"/>
      <c r="F303" s="156" t="n"/>
      <c r="G303" s="157" t="n"/>
      <c r="H303" s="155" t="n"/>
      <c r="I303" s="158" t="n"/>
      <c r="J303" s="158" t="n"/>
      <c r="K303" s="158" t="n"/>
      <c r="L303" s="158" t="n"/>
      <c r="M303" s="158" t="n"/>
    </row>
    <row r="304" spans="1:14">
      <c r="A304" s="60" t="n"/>
      <c r="B304" s="60" t="n"/>
      <c r="D304" s="155" t="n"/>
      <c r="E304" s="155" t="n"/>
      <c r="F304" s="156" t="n"/>
      <c r="G304" s="157" t="n"/>
      <c r="H304" s="155" t="n"/>
      <c r="I304" s="158" t="n"/>
      <c r="J304" s="158" t="n"/>
      <c r="K304" s="158" t="n"/>
      <c r="L304" s="158" t="n"/>
      <c r="M304" s="158" t="n"/>
    </row>
    <row r="305" spans="1:14">
      <c r="A305" s="60" t="n"/>
      <c r="B305" s="60" t="n"/>
      <c r="D305" s="155" t="n"/>
      <c r="E305" s="155" t="n"/>
      <c r="F305" s="156" t="n"/>
      <c r="G305" s="157" t="n"/>
      <c r="H305" s="155" t="n"/>
      <c r="I305" s="158" t="n"/>
      <c r="J305" s="158" t="n"/>
      <c r="K305" s="158" t="n"/>
      <c r="L305" s="158" t="n"/>
      <c r="M305" s="158" t="n"/>
    </row>
    <row r="306" spans="1:14">
      <c r="A306" s="60" t="n"/>
      <c r="B306" s="60" t="n"/>
      <c r="D306" s="155" t="n"/>
      <c r="E306" s="155" t="n"/>
      <c r="F306" s="156" t="n"/>
      <c r="G306" s="157" t="n"/>
      <c r="H306" s="155" t="n"/>
      <c r="I306" s="158" t="n"/>
      <c r="J306" s="158" t="n"/>
      <c r="K306" s="158" t="n"/>
      <c r="L306" s="158" t="n"/>
      <c r="M306" s="158" t="n"/>
    </row>
    <row r="307" spans="1:14">
      <c r="A307" s="60" t="n"/>
      <c r="B307" s="60" t="n"/>
      <c r="D307" s="155" t="n"/>
      <c r="E307" s="155" t="n"/>
      <c r="F307" s="156" t="n"/>
      <c r="G307" s="157" t="n"/>
      <c r="H307" s="155" t="n"/>
      <c r="I307" s="158" t="n"/>
      <c r="J307" s="158" t="n"/>
      <c r="K307" s="158" t="n"/>
      <c r="L307" s="158" t="n"/>
      <c r="M307" s="158" t="n"/>
    </row>
    <row r="308" spans="1:14">
      <c r="A308" s="60" t="n"/>
      <c r="B308" s="60" t="n"/>
      <c r="D308" s="155" t="n"/>
      <c r="E308" s="155" t="n"/>
      <c r="F308" s="156" t="n"/>
      <c r="G308" s="157" t="n"/>
      <c r="H308" s="155" t="n"/>
      <c r="I308" s="158" t="n"/>
      <c r="J308" s="158" t="n"/>
      <c r="K308" s="158" t="n"/>
      <c r="L308" s="158" t="n"/>
      <c r="M308" s="158" t="n"/>
    </row>
    <row r="309" spans="1:14">
      <c r="A309" s="60" t="n"/>
      <c r="B309" s="60" t="n"/>
      <c r="D309" s="155" t="n"/>
      <c r="E309" s="155" t="n"/>
      <c r="F309" s="156" t="n"/>
      <c r="G309" s="157" t="n"/>
      <c r="H309" s="155" t="n"/>
      <c r="I309" s="158" t="n"/>
      <c r="J309" s="158" t="n"/>
      <c r="K309" s="158" t="n"/>
      <c r="L309" s="158" t="n"/>
      <c r="M309" s="158" t="n"/>
    </row>
    <row r="310" spans="1:14">
      <c r="A310" s="60" t="n"/>
      <c r="B310" s="60" t="n"/>
      <c r="D310" s="155" t="n"/>
      <c r="E310" s="155" t="n"/>
      <c r="F310" s="156" t="n"/>
      <c r="G310" s="157" t="n"/>
      <c r="H310" s="155" t="n"/>
      <c r="I310" s="158" t="n"/>
      <c r="J310" s="158" t="n"/>
      <c r="K310" s="158" t="n"/>
      <c r="L310" s="158" t="n"/>
      <c r="M310" s="158" t="n"/>
    </row>
    <row r="311" spans="1:14">
      <c r="A311" s="60" t="n"/>
      <c r="B311" s="60" t="n"/>
      <c r="D311" s="155" t="n"/>
      <c r="E311" s="155" t="n"/>
      <c r="F311" s="156" t="n"/>
      <c r="G311" s="157" t="n"/>
      <c r="H311" s="155" t="n"/>
      <c r="I311" s="158" t="n"/>
      <c r="J311" s="158" t="n"/>
      <c r="K311" s="158" t="n"/>
      <c r="L311" s="158" t="n"/>
      <c r="M311" s="158" t="n"/>
    </row>
    <row r="312" spans="1:14">
      <c r="A312" s="60" t="n"/>
      <c r="B312" s="60" t="n"/>
      <c r="D312" s="155" t="n"/>
      <c r="E312" s="155" t="n"/>
      <c r="F312" s="156" t="n"/>
      <c r="G312" s="157" t="n"/>
      <c r="H312" s="155" t="n"/>
      <c r="I312" s="158" t="n"/>
      <c r="J312" s="158" t="n"/>
      <c r="K312" s="158" t="n"/>
      <c r="L312" s="158" t="n"/>
      <c r="M312" s="158" t="n"/>
    </row>
    <row r="313" spans="1:14">
      <c r="A313" s="60" t="n"/>
      <c r="B313" s="60" t="n"/>
      <c r="D313" s="155" t="n"/>
      <c r="E313" s="155" t="n"/>
      <c r="F313" s="156" t="n"/>
      <c r="G313" s="157" t="n"/>
      <c r="H313" s="155" t="n"/>
      <c r="I313" s="158" t="n"/>
      <c r="J313" s="158" t="n"/>
      <c r="K313" s="158" t="n"/>
      <c r="L313" s="158" t="n"/>
      <c r="M313" s="158" t="n"/>
    </row>
    <row r="314" spans="1:14">
      <c r="A314" s="60" t="n"/>
      <c r="B314" s="60" t="n"/>
      <c r="D314" s="155" t="n"/>
      <c r="E314" s="155" t="n"/>
      <c r="F314" s="156" t="n"/>
      <c r="G314" s="157" t="n"/>
      <c r="H314" s="155" t="n"/>
      <c r="I314" s="158" t="n"/>
      <c r="J314" s="158" t="n"/>
      <c r="K314" s="158" t="n"/>
      <c r="L314" s="158" t="n"/>
      <c r="M314" s="158" t="n"/>
    </row>
    <row r="315" spans="1:14">
      <c r="A315" s="60" t="n"/>
      <c r="B315" s="60" t="n"/>
      <c r="D315" s="155" t="n"/>
      <c r="E315" s="155" t="n"/>
      <c r="F315" s="156" t="n"/>
      <c r="G315" s="157" t="n"/>
      <c r="H315" s="155" t="n"/>
      <c r="I315" s="158" t="n"/>
      <c r="J315" s="158" t="n"/>
      <c r="K315" s="158" t="n"/>
      <c r="L315" s="158" t="n"/>
      <c r="M315" s="158" t="n"/>
    </row>
    <row r="316" spans="1:14">
      <c r="A316" s="60" t="n"/>
      <c r="B316" s="60" t="n"/>
      <c r="D316" s="155" t="n"/>
      <c r="E316" s="155" t="n"/>
      <c r="F316" s="156" t="n"/>
      <c r="G316" s="157" t="n"/>
      <c r="H316" s="155" t="n"/>
      <c r="I316" s="158" t="n"/>
      <c r="J316" s="158" t="n"/>
      <c r="K316" s="158" t="n"/>
      <c r="L316" s="158" t="n"/>
      <c r="M316" s="158" t="n"/>
    </row>
    <row r="317" spans="1:14">
      <c r="A317" s="60" t="n"/>
      <c r="B317" s="60" t="n"/>
      <c r="D317" s="155" t="n"/>
      <c r="E317" s="155" t="n"/>
      <c r="F317" s="156" t="n"/>
      <c r="G317" s="157" t="n"/>
      <c r="H317" s="155" t="n"/>
      <c r="I317" s="158" t="n"/>
      <c r="J317" s="158" t="n"/>
      <c r="K317" s="158" t="n"/>
      <c r="L317" s="158" t="n"/>
      <c r="M317" s="158" t="n"/>
    </row>
    <row r="318" spans="1:14">
      <c r="A318" s="60" t="n"/>
      <c r="B318" s="60" t="n"/>
      <c r="D318" s="155" t="n"/>
      <c r="E318" s="155" t="n"/>
      <c r="F318" s="156" t="n"/>
      <c r="G318" s="157" t="n"/>
      <c r="H318" s="155" t="n"/>
      <c r="I318" s="158" t="n"/>
      <c r="J318" s="158" t="n"/>
      <c r="K318" s="158" t="n"/>
      <c r="L318" s="158" t="n"/>
      <c r="M318" s="158" t="n"/>
    </row>
    <row r="319" spans="1:14">
      <c r="A319" s="60" t="n"/>
      <c r="B319" s="60" t="n"/>
      <c r="D319" s="155" t="n"/>
      <c r="E319" s="155" t="n"/>
      <c r="F319" s="156" t="n"/>
      <c r="G319" s="157" t="n"/>
      <c r="H319" s="155" t="n"/>
      <c r="I319" s="158" t="n"/>
      <c r="J319" s="158" t="n"/>
      <c r="K319" s="158" t="n"/>
      <c r="L319" s="158" t="n"/>
      <c r="M319" s="158" t="n"/>
    </row>
    <row r="320" spans="1:14">
      <c r="A320" s="60" t="n"/>
      <c r="B320" s="60" t="n"/>
      <c r="D320" s="155" t="n"/>
      <c r="E320" s="155" t="n"/>
      <c r="F320" s="156" t="n"/>
      <c r="G320" s="157" t="n"/>
      <c r="H320" s="155" t="n"/>
      <c r="I320" s="158" t="n"/>
      <c r="J320" s="158" t="n"/>
      <c r="K320" s="158" t="n"/>
      <c r="L320" s="158" t="n"/>
      <c r="M320" s="158" t="n"/>
    </row>
    <row r="321" spans="1:14">
      <c r="A321" s="60" t="n"/>
      <c r="B321" s="60" t="n"/>
      <c r="D321" s="155" t="n"/>
      <c r="E321" s="155" t="n"/>
      <c r="F321" s="156" t="n"/>
      <c r="G321" s="157" t="n"/>
      <c r="H321" s="155" t="n"/>
      <c r="I321" s="158" t="n"/>
      <c r="J321" s="158" t="n"/>
      <c r="K321" s="158" t="n"/>
      <c r="L321" s="158" t="n"/>
      <c r="M321" s="158" t="n"/>
    </row>
    <row r="322" spans="1:14">
      <c r="A322" s="60" t="n"/>
      <c r="B322" s="60" t="n"/>
      <c r="D322" s="155" t="n"/>
      <c r="E322" s="155" t="n"/>
      <c r="F322" s="156" t="n"/>
      <c r="G322" s="157" t="n"/>
      <c r="H322" s="155" t="n"/>
      <c r="I322" s="158" t="n"/>
      <c r="J322" s="158" t="n"/>
      <c r="K322" s="158" t="n"/>
      <c r="L322" s="158" t="n"/>
      <c r="M322" s="158" t="n"/>
    </row>
    <row r="323" spans="1:14">
      <c r="A323" s="60" t="n"/>
      <c r="B323" s="60" t="n"/>
      <c r="D323" s="155" t="n"/>
      <c r="E323" s="155" t="n"/>
      <c r="F323" s="156" t="n"/>
      <c r="G323" s="157" t="n"/>
      <c r="H323" s="155" t="n"/>
      <c r="I323" s="158" t="n"/>
      <c r="J323" s="158" t="n"/>
      <c r="K323" s="158" t="n"/>
      <c r="L323" s="158" t="n"/>
      <c r="M323" s="158" t="n"/>
    </row>
    <row r="324" spans="1:14">
      <c r="A324" s="60" t="n"/>
      <c r="B324" s="60" t="n"/>
      <c r="D324" s="155" t="n"/>
      <c r="E324" s="155" t="n"/>
      <c r="F324" s="156" t="n"/>
      <c r="G324" s="157" t="n"/>
      <c r="H324" s="155" t="n"/>
      <c r="I324" s="158" t="n"/>
      <c r="J324" s="158" t="n"/>
      <c r="K324" s="158" t="n"/>
      <c r="L324" s="158" t="n"/>
      <c r="M324" s="158" t="n"/>
    </row>
    <row r="325" spans="1:14">
      <c r="A325" s="60" t="n"/>
      <c r="B325" s="60" t="n"/>
      <c r="D325" s="155" t="n"/>
      <c r="E325" s="155" t="n"/>
      <c r="F325" s="156" t="n"/>
      <c r="G325" s="157" t="n"/>
      <c r="H325" s="155" t="n"/>
      <c r="I325" s="158" t="n"/>
      <c r="J325" s="158" t="n"/>
      <c r="K325" s="158" t="n"/>
      <c r="L325" s="158" t="n"/>
      <c r="M325" s="158" t="n"/>
    </row>
    <row r="326" spans="1:14">
      <c r="A326" s="60" t="n"/>
      <c r="B326" s="60" t="n"/>
      <c r="D326" s="155" t="n"/>
      <c r="E326" s="155" t="n"/>
      <c r="F326" s="156" t="n"/>
      <c r="G326" s="157" t="n"/>
      <c r="H326" s="155" t="n"/>
      <c r="I326" s="158" t="n"/>
      <c r="J326" s="158" t="n"/>
      <c r="K326" s="158" t="n"/>
      <c r="L326" s="158" t="n"/>
      <c r="M326" s="158" t="n"/>
    </row>
    <row r="327" spans="1:14">
      <c r="A327" s="60" t="n"/>
      <c r="B327" s="60" t="n"/>
      <c r="D327" s="155" t="n"/>
      <c r="E327" s="155" t="n"/>
      <c r="F327" s="156" t="n"/>
      <c r="G327" s="157" t="n"/>
      <c r="H327" s="155" t="n"/>
      <c r="I327" s="158" t="n"/>
      <c r="J327" s="158" t="n"/>
      <c r="K327" s="158" t="n"/>
      <c r="L327" s="158" t="n"/>
      <c r="M327" s="158" t="n"/>
    </row>
    <row r="328" spans="1:14">
      <c r="A328" s="60" t="n"/>
      <c r="B328" s="60" t="n"/>
      <c r="D328" s="155" t="n"/>
      <c r="E328" s="155" t="n"/>
      <c r="F328" s="156" t="n"/>
      <c r="G328" s="157" t="n"/>
      <c r="H328" s="155" t="n"/>
      <c r="I328" s="158" t="n"/>
      <c r="J328" s="158" t="n"/>
      <c r="K328" s="158" t="n"/>
      <c r="L328" s="158" t="n"/>
      <c r="M328" s="158" t="n"/>
    </row>
    <row r="329" spans="1:14">
      <c r="A329" s="60" t="n"/>
      <c r="B329" s="60" t="n"/>
      <c r="D329" s="155" t="n"/>
      <c r="E329" s="155" t="n"/>
      <c r="F329" s="156" t="n"/>
      <c r="G329" s="157" t="n"/>
      <c r="H329" s="155" t="n"/>
      <c r="I329" s="158" t="n"/>
      <c r="J329" s="158" t="n"/>
      <c r="K329" s="158" t="n"/>
      <c r="L329" s="158" t="n"/>
      <c r="M329" s="158" t="n"/>
    </row>
    <row r="330" spans="1:14">
      <c r="A330" s="60" t="n"/>
      <c r="B330" s="60" t="n"/>
      <c r="D330" s="155" t="n"/>
      <c r="E330" s="155" t="n"/>
      <c r="F330" s="156" t="n"/>
      <c r="G330" s="157" t="n"/>
      <c r="H330" s="155" t="n"/>
      <c r="I330" s="158" t="n"/>
      <c r="J330" s="158" t="n"/>
      <c r="K330" s="158" t="n"/>
      <c r="L330" s="158" t="n"/>
      <c r="M330" s="158" t="n"/>
    </row>
    <row r="331" spans="1:14">
      <c r="A331" s="60" t="n"/>
      <c r="B331" s="60" t="n"/>
      <c r="D331" s="155" t="n"/>
      <c r="E331" s="155" t="n"/>
      <c r="F331" s="156" t="n"/>
      <c r="G331" s="157" t="n"/>
      <c r="H331" s="155" t="n"/>
      <c r="I331" s="158" t="n"/>
      <c r="J331" s="158" t="n"/>
      <c r="K331" s="158" t="n"/>
      <c r="L331" s="158" t="n"/>
      <c r="M331" s="158" t="n"/>
    </row>
    <row r="332" spans="1:14">
      <c r="A332" s="60" t="n"/>
      <c r="B332" s="60" t="n"/>
      <c r="D332" s="155" t="n"/>
      <c r="E332" s="155" t="n"/>
      <c r="F332" s="156" t="n"/>
      <c r="G332" s="157" t="n"/>
      <c r="H332" s="155" t="n"/>
      <c r="I332" s="158" t="n"/>
      <c r="J332" s="158" t="n"/>
      <c r="K332" s="158" t="n"/>
      <c r="L332" s="158" t="n"/>
      <c r="M332" s="158" t="n"/>
    </row>
    <row r="333" spans="1:14">
      <c r="A333" s="60" t="n"/>
      <c r="B333" s="60" t="n"/>
      <c r="D333" s="155" t="n"/>
      <c r="E333" s="155" t="n"/>
      <c r="F333" s="156" t="n"/>
      <c r="G333" s="157" t="n"/>
      <c r="H333" s="155" t="n"/>
      <c r="I333" s="158" t="n"/>
      <c r="J333" s="158" t="n"/>
      <c r="K333" s="158" t="n"/>
      <c r="L333" s="158" t="n"/>
      <c r="M333" s="158" t="n"/>
    </row>
    <row r="334" spans="1:14">
      <c r="A334" s="60" t="n"/>
      <c r="B334" s="60" t="n"/>
      <c r="D334" s="155" t="n"/>
      <c r="E334" s="155" t="n"/>
      <c r="F334" s="156" t="n"/>
      <c r="G334" s="157" t="n"/>
      <c r="H334" s="155" t="n"/>
      <c r="I334" s="158" t="n"/>
      <c r="J334" s="158" t="n"/>
      <c r="K334" s="158" t="n"/>
      <c r="L334" s="158" t="n"/>
      <c r="M334" s="158" t="n"/>
    </row>
    <row r="335" spans="1:14">
      <c r="A335" s="60" t="n"/>
      <c r="B335" s="60" t="n"/>
      <c r="D335" s="155" t="n"/>
      <c r="E335" s="155" t="n"/>
      <c r="F335" s="156" t="n"/>
      <c r="G335" s="157" t="n"/>
      <c r="H335" s="155" t="n"/>
      <c r="I335" s="158" t="n"/>
      <c r="J335" s="158" t="n"/>
      <c r="K335" s="158" t="n"/>
      <c r="L335" s="158" t="n"/>
      <c r="M335" s="158" t="n"/>
    </row>
    <row r="336" spans="1:14">
      <c r="A336" s="60" t="n"/>
      <c r="B336" s="60" t="n"/>
      <c r="D336" s="155" t="n"/>
      <c r="E336" s="155" t="n"/>
      <c r="F336" s="156" t="n"/>
      <c r="G336" s="157" t="n"/>
      <c r="H336" s="155" t="n"/>
      <c r="I336" s="158" t="n"/>
      <c r="J336" s="158" t="n"/>
      <c r="K336" s="158" t="n"/>
      <c r="L336" s="158" t="n"/>
      <c r="M336" s="158" t="n"/>
    </row>
    <row r="337" spans="1:14">
      <c r="A337" s="60" t="n"/>
      <c r="B337" s="60" t="n"/>
      <c r="D337" s="155" t="n"/>
      <c r="E337" s="155" t="n"/>
      <c r="F337" s="156" t="n"/>
      <c r="G337" s="157" t="n"/>
      <c r="H337" s="155" t="n"/>
      <c r="I337" s="158" t="n"/>
      <c r="J337" s="158" t="n"/>
      <c r="K337" s="158" t="n"/>
      <c r="L337" s="158" t="n"/>
      <c r="M337" s="158" t="n"/>
    </row>
    <row r="338" spans="1:14">
      <c r="A338" s="60" t="n"/>
      <c r="B338" s="60" t="n"/>
      <c r="D338" s="155" t="n"/>
      <c r="E338" s="155" t="n"/>
      <c r="F338" s="156" t="n"/>
      <c r="G338" s="157" t="n"/>
      <c r="H338" s="155" t="n"/>
      <c r="I338" s="158" t="n"/>
      <c r="J338" s="158" t="n"/>
      <c r="K338" s="158" t="n"/>
      <c r="L338" s="158" t="n"/>
      <c r="M338" s="158" t="n"/>
    </row>
    <row r="339" spans="1:14">
      <c r="A339" s="60" t="n"/>
      <c r="B339" s="60" t="n"/>
      <c r="D339" s="155" t="n"/>
      <c r="E339" s="155" t="n"/>
      <c r="F339" s="156" t="n"/>
      <c r="G339" s="157" t="n"/>
      <c r="H339" s="155" t="n"/>
      <c r="I339" s="158" t="n"/>
      <c r="J339" s="158" t="n"/>
      <c r="K339" s="158" t="n"/>
      <c r="L339" s="158" t="n"/>
      <c r="M339" s="158" t="n"/>
    </row>
    <row r="340" spans="1:14">
      <c r="A340" s="60" t="n"/>
      <c r="B340" s="60" t="n"/>
      <c r="D340" s="155" t="n"/>
      <c r="E340" s="155" t="n"/>
      <c r="F340" s="156" t="n"/>
      <c r="G340" s="157" t="n"/>
      <c r="H340" s="155" t="n"/>
      <c r="I340" s="158" t="n"/>
      <c r="J340" s="158" t="n"/>
      <c r="K340" s="158" t="n"/>
      <c r="L340" s="158" t="n"/>
      <c r="M340" s="158" t="n"/>
    </row>
    <row r="341" spans="1:14">
      <c r="A341" s="60" t="n"/>
      <c r="B341" s="60" t="n"/>
      <c r="D341" s="155" t="n"/>
      <c r="E341" s="155" t="n"/>
      <c r="F341" s="156" t="n"/>
      <c r="G341" s="157" t="n"/>
      <c r="H341" s="155" t="n"/>
      <c r="I341" s="158" t="n"/>
      <c r="J341" s="158" t="n"/>
      <c r="K341" s="158" t="n"/>
      <c r="L341" s="158" t="n"/>
      <c r="M341" s="158" t="n"/>
    </row>
    <row r="342" spans="1:14">
      <c r="A342" s="60" t="n"/>
      <c r="B342" s="60" t="n"/>
      <c r="D342" s="155" t="n"/>
      <c r="E342" s="155" t="n"/>
      <c r="F342" s="156" t="n"/>
      <c r="G342" s="157" t="n"/>
      <c r="H342" s="155" t="n"/>
      <c r="I342" s="158" t="n"/>
      <c r="J342" s="158" t="n"/>
      <c r="K342" s="158" t="n"/>
      <c r="L342" s="158" t="n"/>
      <c r="M342" s="158" t="n"/>
    </row>
    <row r="343" spans="1:14">
      <c r="A343" s="60" t="n"/>
      <c r="B343" s="60" t="n"/>
      <c r="D343" s="155" t="n"/>
      <c r="E343" s="155" t="n"/>
      <c r="F343" s="156" t="n"/>
      <c r="G343" s="157" t="n"/>
      <c r="H343" s="155" t="n"/>
      <c r="I343" s="158" t="n"/>
      <c r="J343" s="158" t="n"/>
      <c r="K343" s="158" t="n"/>
      <c r="L343" s="158" t="n"/>
      <c r="M343" s="158" t="n"/>
    </row>
    <row r="344" spans="1:14">
      <c r="A344" s="60" t="n"/>
      <c r="B344" s="60" t="n"/>
      <c r="D344" s="155" t="n"/>
      <c r="E344" s="155" t="n"/>
      <c r="F344" s="156" t="n"/>
      <c r="G344" s="157" t="n"/>
      <c r="H344" s="155" t="n"/>
      <c r="I344" s="158" t="n"/>
      <c r="J344" s="158" t="n"/>
      <c r="K344" s="158" t="n"/>
      <c r="L344" s="158" t="n"/>
      <c r="M344" s="158" t="n"/>
    </row>
    <row r="345" spans="1:14">
      <c r="A345" s="60" t="n"/>
      <c r="B345" s="60" t="n"/>
      <c r="D345" s="155" t="n"/>
      <c r="E345" s="155" t="n"/>
      <c r="F345" s="156" t="n"/>
      <c r="G345" s="157" t="n"/>
      <c r="H345" s="155" t="n"/>
      <c r="I345" s="158" t="n"/>
      <c r="J345" s="158" t="n"/>
      <c r="K345" s="158" t="n"/>
      <c r="L345" s="158" t="n"/>
      <c r="M345" s="158" t="n"/>
    </row>
    <row r="346" spans="1:14">
      <c r="A346" s="60" t="n"/>
      <c r="B346" s="60" t="n"/>
      <c r="D346" s="155" t="n"/>
      <c r="E346" s="155" t="n"/>
      <c r="F346" s="156" t="n"/>
      <c r="G346" s="157" t="n"/>
      <c r="H346" s="155" t="n"/>
      <c r="I346" s="158" t="n"/>
      <c r="J346" s="158" t="n"/>
      <c r="K346" s="158" t="n"/>
      <c r="L346" s="158" t="n"/>
      <c r="M346" s="158" t="n"/>
    </row>
    <row r="347" spans="1:14">
      <c r="A347" s="60" t="n"/>
      <c r="B347" s="60" t="n"/>
      <c r="D347" s="155" t="n"/>
      <c r="E347" s="155" t="n"/>
      <c r="F347" s="156" t="n"/>
      <c r="G347" s="157" t="n"/>
      <c r="H347" s="155" t="n"/>
      <c r="I347" s="158" t="n"/>
      <c r="J347" s="158" t="n"/>
      <c r="K347" s="158" t="n"/>
      <c r="L347" s="158" t="n"/>
      <c r="M347" s="158" t="n"/>
    </row>
    <row r="348" spans="1:14">
      <c r="A348" s="60" t="n"/>
      <c r="B348" s="60" t="n"/>
      <c r="D348" s="155" t="n"/>
      <c r="E348" s="155" t="n"/>
      <c r="F348" s="156" t="n"/>
      <c r="G348" s="157" t="n"/>
      <c r="H348" s="155" t="n"/>
      <c r="I348" s="158" t="n"/>
      <c r="J348" s="158" t="n"/>
      <c r="K348" s="158" t="n"/>
      <c r="L348" s="158" t="n"/>
      <c r="M348" s="158" t="n"/>
    </row>
    <row r="349" spans="1:14">
      <c r="A349" s="60" t="n"/>
      <c r="B349" s="60" t="n"/>
      <c r="D349" s="155" t="n"/>
      <c r="E349" s="155" t="n"/>
      <c r="F349" s="156" t="n"/>
      <c r="G349" s="157" t="n"/>
      <c r="H349" s="155" t="n"/>
      <c r="I349" s="158" t="n"/>
      <c r="J349" s="158" t="n"/>
      <c r="K349" s="158" t="n"/>
      <c r="L349" s="158" t="n"/>
      <c r="M349" s="158" t="n"/>
    </row>
    <row r="350" spans="1:14">
      <c r="A350" s="60" t="n"/>
      <c r="B350" s="60" t="n"/>
      <c r="D350" s="155" t="n"/>
      <c r="E350" s="155" t="n"/>
      <c r="F350" s="156" t="n"/>
      <c r="G350" s="157" t="n"/>
      <c r="H350" s="155" t="n"/>
      <c r="I350" s="158" t="n"/>
      <c r="J350" s="158" t="n"/>
      <c r="K350" s="158" t="n"/>
      <c r="L350" s="158" t="n"/>
      <c r="M350" s="158" t="n"/>
    </row>
    <row r="351" spans="1:14">
      <c r="A351" s="60" t="n"/>
      <c r="B351" s="60" t="n"/>
      <c r="D351" s="155" t="n"/>
      <c r="E351" s="155" t="n"/>
      <c r="F351" s="156" t="n"/>
      <c r="G351" s="157" t="n"/>
      <c r="H351" s="155" t="n"/>
      <c r="I351" s="158" t="n"/>
      <c r="J351" s="158" t="n"/>
      <c r="K351" s="158" t="n"/>
      <c r="L351" s="158" t="n"/>
      <c r="M351" s="158" t="n"/>
    </row>
    <row r="352" spans="1:14">
      <c r="A352" s="60" t="n"/>
      <c r="B352" s="60" t="n"/>
      <c r="D352" s="155" t="n"/>
      <c r="E352" s="155" t="n"/>
      <c r="F352" s="156" t="n"/>
      <c r="G352" s="157" t="n"/>
      <c r="H352" s="155" t="n"/>
      <c r="I352" s="158" t="n"/>
      <c r="J352" s="158" t="n"/>
      <c r="K352" s="158" t="n"/>
      <c r="L352" s="158" t="n"/>
      <c r="M352" s="158" t="n"/>
    </row>
    <row r="353" spans="1:14">
      <c r="A353" s="60" t="n"/>
      <c r="B353" s="60" t="n"/>
      <c r="D353" s="155" t="n"/>
      <c r="E353" s="155" t="n"/>
      <c r="F353" s="156" t="n"/>
      <c r="G353" s="157" t="n"/>
      <c r="H353" s="155" t="n"/>
      <c r="I353" s="158" t="n"/>
      <c r="J353" s="158" t="n"/>
      <c r="K353" s="158" t="n"/>
      <c r="L353" s="158" t="n"/>
      <c r="M353" s="158" t="n"/>
    </row>
    <row r="354" spans="1:14">
      <c r="A354" s="60" t="n"/>
      <c r="B354" s="60" t="n"/>
      <c r="D354" s="155" t="n"/>
      <c r="E354" s="155" t="n"/>
      <c r="F354" s="156" t="n"/>
      <c r="G354" s="157" t="n"/>
      <c r="H354" s="155" t="n"/>
      <c r="I354" s="158" t="n"/>
      <c r="J354" s="158" t="n"/>
      <c r="K354" s="158" t="n"/>
      <c r="L354" s="158" t="n"/>
      <c r="M354" s="158" t="n"/>
    </row>
    <row r="355" spans="1:14">
      <c r="A355" s="60" t="n"/>
      <c r="B355" s="60" t="n"/>
      <c r="D355" s="155" t="n"/>
      <c r="E355" s="155" t="n"/>
      <c r="F355" s="156" t="n"/>
      <c r="G355" s="157" t="n"/>
      <c r="H355" s="155" t="n"/>
      <c r="I355" s="158" t="n"/>
      <c r="J355" s="158" t="n"/>
      <c r="K355" s="158" t="n"/>
      <c r="L355" s="158" t="n"/>
      <c r="M355" s="158" t="n"/>
    </row>
    <row r="356" spans="1:14">
      <c r="A356" s="60" t="n"/>
      <c r="B356" s="60" t="n"/>
      <c r="D356" s="155" t="n"/>
      <c r="E356" s="155" t="n"/>
      <c r="F356" s="156" t="n"/>
      <c r="G356" s="157" t="n"/>
      <c r="H356" s="155" t="n"/>
      <c r="I356" s="158" t="n"/>
      <c r="J356" s="158" t="n"/>
      <c r="K356" s="158" t="n"/>
      <c r="L356" s="158" t="n"/>
      <c r="M356" s="158" t="n"/>
    </row>
    <row r="357" spans="1:14">
      <c r="A357" s="60" t="n"/>
      <c r="B357" s="60" t="n"/>
      <c r="D357" s="155" t="n"/>
      <c r="E357" s="155" t="n"/>
      <c r="F357" s="156" t="n"/>
      <c r="G357" s="157" t="n"/>
      <c r="H357" s="155" t="n"/>
      <c r="I357" s="158" t="n"/>
      <c r="J357" s="158" t="n"/>
      <c r="K357" s="158" t="n"/>
      <c r="L357" s="158" t="n"/>
      <c r="M357" s="158" t="n"/>
    </row>
    <row r="358" spans="1:14">
      <c r="A358" s="60" t="n"/>
      <c r="B358" s="60" t="n"/>
      <c r="D358" s="155" t="n"/>
      <c r="E358" s="155" t="n"/>
      <c r="F358" s="156" t="n"/>
      <c r="G358" s="157" t="n"/>
      <c r="H358" s="155" t="n"/>
      <c r="I358" s="158" t="n"/>
      <c r="J358" s="158" t="n"/>
      <c r="K358" s="158" t="n"/>
      <c r="L358" s="158" t="n"/>
      <c r="M358" s="158" t="n"/>
    </row>
    <row r="359" spans="1:14">
      <c r="A359" s="60" t="n"/>
      <c r="B359" s="60" t="n"/>
      <c r="D359" s="155" t="n"/>
      <c r="E359" s="155" t="n"/>
      <c r="F359" s="156" t="n"/>
      <c r="G359" s="157" t="n"/>
      <c r="H359" s="155" t="n"/>
      <c r="I359" s="158" t="n"/>
      <c r="J359" s="158" t="n"/>
      <c r="K359" s="158" t="n"/>
      <c r="L359" s="158" t="n"/>
      <c r="M359" s="158" t="n"/>
    </row>
    <row r="360" spans="1:14">
      <c r="A360" s="60" t="n"/>
      <c r="B360" s="60" t="n"/>
      <c r="D360" s="155" t="n"/>
      <c r="E360" s="155" t="n"/>
      <c r="F360" s="156" t="n"/>
      <c r="G360" s="157" t="n"/>
      <c r="H360" s="155" t="n"/>
      <c r="I360" s="158" t="n"/>
      <c r="J360" s="158" t="n"/>
      <c r="K360" s="158" t="n"/>
      <c r="L360" s="158" t="n"/>
      <c r="M360" s="158" t="n"/>
    </row>
    <row r="361" spans="1:14">
      <c r="A361" s="60" t="n"/>
      <c r="B361" s="60" t="n"/>
      <c r="D361" s="155" t="n"/>
      <c r="E361" s="155" t="n"/>
      <c r="F361" s="156" t="n"/>
      <c r="G361" s="157" t="n"/>
      <c r="H361" s="155" t="n"/>
      <c r="I361" s="158" t="n"/>
      <c r="J361" s="158" t="n"/>
      <c r="K361" s="158" t="n"/>
      <c r="L361" s="158" t="n"/>
      <c r="M361" s="158" t="n"/>
    </row>
    <row r="362" spans="1:14">
      <c r="A362" s="60" t="n"/>
      <c r="B362" s="60" t="n"/>
      <c r="D362" s="155" t="n"/>
      <c r="E362" s="155" t="n"/>
      <c r="F362" s="156" t="n"/>
      <c r="G362" s="157" t="n"/>
      <c r="H362" s="155" t="n"/>
      <c r="I362" s="158" t="n"/>
      <c r="J362" s="158" t="n"/>
      <c r="K362" s="158" t="n"/>
      <c r="L362" s="158" t="n"/>
      <c r="M362" s="158" t="n"/>
    </row>
    <row r="363" spans="1:14">
      <c r="A363" s="60" t="n"/>
      <c r="B363" s="60" t="n"/>
      <c r="D363" s="155" t="n"/>
      <c r="E363" s="155" t="n"/>
      <c r="F363" s="156" t="n"/>
      <c r="G363" s="157" t="n"/>
      <c r="H363" s="155" t="n"/>
      <c r="I363" s="158" t="n"/>
      <c r="J363" s="158" t="n"/>
      <c r="K363" s="158" t="n"/>
      <c r="L363" s="158" t="n"/>
      <c r="M363" s="158" t="n"/>
    </row>
    <row r="364" spans="1:14">
      <c r="A364" s="60" t="n"/>
      <c r="B364" s="60" t="n"/>
      <c r="D364" s="155" t="n"/>
      <c r="E364" s="155" t="n"/>
      <c r="F364" s="156" t="n"/>
      <c r="G364" s="157" t="n"/>
      <c r="H364" s="155" t="n"/>
      <c r="I364" s="158" t="n"/>
      <c r="J364" s="158" t="n"/>
      <c r="K364" s="158" t="n"/>
      <c r="L364" s="158" t="n"/>
      <c r="M364" s="158" t="n"/>
    </row>
    <row r="365" spans="1:14">
      <c r="A365" s="60" t="n"/>
      <c r="B365" s="60" t="n"/>
      <c r="D365" s="155" t="n"/>
      <c r="E365" s="155" t="n"/>
      <c r="F365" s="156" t="n"/>
      <c r="G365" s="157" t="n"/>
      <c r="H365" s="155" t="n"/>
      <c r="I365" s="158" t="n"/>
      <c r="J365" s="158" t="n"/>
      <c r="K365" s="158" t="n"/>
      <c r="L365" s="158" t="n"/>
      <c r="M365" s="158" t="n"/>
    </row>
    <row r="366" spans="1:14">
      <c r="A366" s="60" t="n"/>
      <c r="B366" s="60" t="n"/>
      <c r="D366" s="155" t="n"/>
      <c r="E366" s="155" t="n"/>
      <c r="F366" s="156" t="n"/>
      <c r="G366" s="157" t="n"/>
      <c r="H366" s="155" t="n"/>
      <c r="I366" s="158" t="n"/>
      <c r="J366" s="158" t="n"/>
      <c r="K366" s="158" t="n"/>
      <c r="L366" s="158" t="n"/>
      <c r="M366" s="158" t="n"/>
    </row>
    <row r="367" spans="1:14">
      <c r="A367" s="60" t="n"/>
      <c r="B367" s="60" t="n"/>
      <c r="D367" s="155" t="n"/>
      <c r="E367" s="155" t="n"/>
      <c r="F367" s="156" t="n"/>
      <c r="G367" s="157" t="n"/>
      <c r="H367" s="155" t="n"/>
      <c r="I367" s="158" t="n"/>
      <c r="J367" s="158" t="n"/>
      <c r="K367" s="158" t="n"/>
      <c r="L367" s="158" t="n"/>
      <c r="M367" s="158" t="n"/>
    </row>
    <row r="368" spans="1:14">
      <c r="A368" s="60" t="n"/>
      <c r="B368" s="60" t="n"/>
      <c r="D368" s="155" t="n"/>
      <c r="E368" s="155" t="n"/>
      <c r="F368" s="156" t="n"/>
      <c r="G368" s="157" t="n"/>
      <c r="H368" s="155" t="n"/>
      <c r="I368" s="158" t="n"/>
      <c r="J368" s="158" t="n"/>
      <c r="K368" s="158" t="n"/>
      <c r="L368" s="158" t="n"/>
      <c r="M368" s="158" t="n"/>
    </row>
    <row r="369" spans="1:14">
      <c r="A369" s="60" t="n"/>
      <c r="B369" s="60" t="n"/>
      <c r="D369" s="155" t="n"/>
      <c r="E369" s="155" t="n"/>
      <c r="F369" s="156" t="n"/>
      <c r="G369" s="157" t="n"/>
      <c r="H369" s="155" t="n"/>
      <c r="I369" s="158" t="n"/>
      <c r="J369" s="158" t="n"/>
      <c r="K369" s="158" t="n"/>
      <c r="L369" s="158" t="n"/>
      <c r="M369" s="158" t="n"/>
    </row>
    <row r="370" spans="1:14">
      <c r="A370" s="60" t="n"/>
      <c r="B370" s="60" t="n"/>
      <c r="D370" s="155" t="n"/>
      <c r="E370" s="155" t="n"/>
      <c r="F370" s="156" t="n"/>
      <c r="G370" s="157" t="n"/>
      <c r="H370" s="155" t="n"/>
      <c r="I370" s="158" t="n"/>
      <c r="J370" s="158" t="n"/>
      <c r="K370" s="158" t="n"/>
      <c r="L370" s="158" t="n"/>
      <c r="M370" s="158" t="n"/>
    </row>
    <row r="371" spans="1:14">
      <c r="A371" s="60" t="n"/>
      <c r="B371" s="60" t="n"/>
      <c r="D371" s="155" t="n"/>
      <c r="E371" s="155" t="n"/>
      <c r="F371" s="156" t="n"/>
      <c r="G371" s="157" t="n"/>
      <c r="H371" s="155" t="n"/>
      <c r="I371" s="158" t="n"/>
      <c r="J371" s="158" t="n"/>
      <c r="K371" s="158" t="n"/>
      <c r="L371" s="158" t="n"/>
      <c r="M371" s="158" t="n"/>
    </row>
    <row r="372" spans="1:14">
      <c r="A372" s="60" t="n"/>
      <c r="B372" s="60" t="n"/>
      <c r="D372" s="155" t="n"/>
      <c r="E372" s="155" t="n"/>
      <c r="F372" s="156" t="n"/>
      <c r="G372" s="157" t="n"/>
      <c r="H372" s="155" t="n"/>
      <c r="I372" s="158" t="n"/>
      <c r="J372" s="158" t="n"/>
      <c r="K372" s="158" t="n"/>
      <c r="L372" s="158" t="n"/>
      <c r="M372" s="158" t="n"/>
    </row>
    <row r="373" spans="1:14">
      <c r="A373" s="60" t="n"/>
      <c r="B373" s="60" t="n"/>
      <c r="D373" s="155" t="n"/>
      <c r="E373" s="155" t="n"/>
      <c r="F373" s="156" t="n"/>
      <c r="G373" s="157" t="n"/>
      <c r="H373" s="155" t="n"/>
      <c r="I373" s="158" t="n"/>
      <c r="J373" s="158" t="n"/>
      <c r="K373" s="158" t="n"/>
      <c r="L373" s="158" t="n"/>
      <c r="M373" s="158" t="n"/>
    </row>
    <row r="374" spans="1:14">
      <c r="A374" s="60" t="n"/>
      <c r="B374" s="60" t="n"/>
      <c r="D374" s="155" t="n"/>
      <c r="E374" s="155" t="n"/>
      <c r="F374" s="156" t="n"/>
      <c r="G374" s="157" t="n"/>
      <c r="H374" s="155" t="n"/>
      <c r="I374" s="158" t="n"/>
      <c r="J374" s="158" t="n"/>
      <c r="K374" s="158" t="n"/>
      <c r="L374" s="158" t="n"/>
      <c r="M374" s="158" t="n"/>
    </row>
    <row r="375" spans="1:14">
      <c r="A375" s="60" t="n"/>
      <c r="B375" s="60" t="n"/>
      <c r="D375" s="155" t="n"/>
      <c r="E375" s="155" t="n"/>
      <c r="F375" s="156" t="n"/>
      <c r="G375" s="157" t="n"/>
      <c r="H375" s="155" t="n"/>
      <c r="I375" s="158" t="n"/>
      <c r="J375" s="158" t="n"/>
      <c r="K375" s="158" t="n"/>
      <c r="L375" s="158" t="n"/>
      <c r="M375" s="158" t="n"/>
    </row>
    <row r="376" spans="1:14">
      <c r="A376" s="60" t="n"/>
      <c r="B376" s="60" t="n"/>
      <c r="D376" s="155" t="n"/>
      <c r="E376" s="155" t="n"/>
      <c r="F376" s="156" t="n"/>
      <c r="G376" s="157" t="n"/>
      <c r="H376" s="155" t="n"/>
      <c r="I376" s="158" t="n"/>
      <c r="J376" s="158" t="n"/>
      <c r="K376" s="158" t="n"/>
      <c r="L376" s="158" t="n"/>
      <c r="M376" s="158" t="n"/>
    </row>
    <row r="377" spans="1:14">
      <c r="A377" s="60" t="n"/>
      <c r="B377" s="60" t="n"/>
      <c r="D377" s="155" t="n"/>
      <c r="E377" s="155" t="n"/>
      <c r="F377" s="156" t="n"/>
      <c r="G377" s="157" t="n"/>
      <c r="H377" s="155" t="n"/>
      <c r="I377" s="158" t="n"/>
      <c r="J377" s="158" t="n"/>
      <c r="K377" s="158" t="n"/>
      <c r="L377" s="158" t="n"/>
      <c r="M377" s="158" t="n"/>
    </row>
    <row r="378" spans="1:14">
      <c r="A378" s="60" t="n"/>
      <c r="B378" s="60" t="n"/>
      <c r="D378" s="155" t="n"/>
      <c r="E378" s="155" t="n"/>
      <c r="F378" s="156" t="n"/>
      <c r="G378" s="157" t="n"/>
      <c r="H378" s="155" t="n"/>
      <c r="I378" s="158" t="n"/>
      <c r="J378" s="158" t="n"/>
      <c r="K378" s="158" t="n"/>
      <c r="L378" s="158" t="n"/>
      <c r="M378" s="158" t="n"/>
    </row>
    <row r="379" spans="1:14">
      <c r="A379" s="60" t="n"/>
      <c r="B379" s="60" t="n"/>
      <c r="D379" s="155" t="n"/>
      <c r="E379" s="155" t="n"/>
      <c r="F379" s="156" t="n"/>
      <c r="G379" s="157" t="n"/>
      <c r="H379" s="155" t="n"/>
      <c r="I379" s="158" t="n"/>
      <c r="J379" s="158" t="n"/>
      <c r="K379" s="158" t="n"/>
      <c r="L379" s="158" t="n"/>
      <c r="M379" s="158" t="n"/>
    </row>
    <row r="380" spans="1:14">
      <c r="A380" s="60" t="n"/>
      <c r="B380" s="60" t="n"/>
      <c r="D380" s="155" t="n"/>
      <c r="E380" s="155" t="n"/>
      <c r="F380" s="156" t="n"/>
      <c r="G380" s="157" t="n"/>
      <c r="H380" s="155" t="n"/>
      <c r="I380" s="158" t="n"/>
      <c r="J380" s="158" t="n"/>
      <c r="K380" s="158" t="n"/>
      <c r="L380" s="158" t="n"/>
      <c r="M380" s="158" t="n"/>
    </row>
    <row r="381" spans="1:14">
      <c r="A381" s="60" t="n"/>
      <c r="B381" s="60" t="n"/>
      <c r="D381" s="155" t="n"/>
      <c r="E381" s="155" t="n"/>
      <c r="F381" s="156" t="n"/>
      <c r="G381" s="157" t="n"/>
      <c r="H381" s="155" t="n"/>
      <c r="I381" s="158" t="n"/>
      <c r="J381" s="158" t="n"/>
      <c r="K381" s="158" t="n"/>
      <c r="L381" s="158" t="n"/>
      <c r="M381" s="158" t="n"/>
    </row>
    <row r="382" spans="1:14">
      <c r="A382" s="60" t="n"/>
      <c r="B382" s="60" t="n"/>
      <c r="D382" s="155" t="n"/>
      <c r="E382" s="155" t="n"/>
      <c r="F382" s="156" t="n"/>
      <c r="G382" s="157" t="n"/>
      <c r="H382" s="155" t="n"/>
      <c r="I382" s="158" t="n"/>
      <c r="J382" s="158" t="n"/>
      <c r="K382" s="158" t="n"/>
      <c r="L382" s="158" t="n"/>
      <c r="M382" s="158" t="n"/>
    </row>
    <row r="383" spans="1:14">
      <c r="A383" s="60" t="n"/>
      <c r="B383" s="60" t="n"/>
      <c r="D383" s="155" t="n"/>
      <c r="E383" s="155" t="n"/>
      <c r="F383" s="156" t="n"/>
      <c r="G383" s="157" t="n"/>
      <c r="H383" s="155" t="n"/>
      <c r="I383" s="158" t="n"/>
      <c r="J383" s="158" t="n"/>
      <c r="K383" s="158" t="n"/>
      <c r="L383" s="158" t="n"/>
      <c r="M383" s="158" t="n"/>
    </row>
    <row r="384" spans="1:14">
      <c r="A384" s="60" t="n"/>
      <c r="B384" s="60" t="n"/>
      <c r="D384" s="155" t="n"/>
      <c r="E384" s="155" t="n"/>
      <c r="F384" s="156" t="n"/>
      <c r="G384" s="157" t="n"/>
      <c r="H384" s="155" t="n"/>
      <c r="I384" s="158" t="n"/>
      <c r="J384" s="158" t="n"/>
      <c r="K384" s="158" t="n"/>
      <c r="L384" s="158" t="n"/>
      <c r="M384" s="158" t="n"/>
    </row>
    <row r="385" spans="1:14">
      <c r="A385" s="60" t="n"/>
      <c r="B385" s="60" t="n"/>
      <c r="D385" s="155" t="n"/>
      <c r="E385" s="155" t="n"/>
      <c r="F385" s="156" t="n"/>
      <c r="G385" s="157" t="n"/>
      <c r="H385" s="155" t="n"/>
      <c r="I385" s="158" t="n"/>
      <c r="J385" s="158" t="n"/>
      <c r="K385" s="158" t="n"/>
      <c r="L385" s="158" t="n"/>
      <c r="M385" s="158" t="n"/>
    </row>
    <row r="386" spans="1:14">
      <c r="A386" s="60" t="n"/>
      <c r="B386" s="60" t="n"/>
      <c r="D386" s="155" t="n"/>
      <c r="E386" s="155" t="n"/>
      <c r="F386" s="156" t="n"/>
      <c r="G386" s="157" t="n"/>
      <c r="H386" s="155" t="n"/>
      <c r="I386" s="158" t="n"/>
      <c r="J386" s="158" t="n"/>
      <c r="K386" s="158" t="n"/>
      <c r="L386" s="158" t="n"/>
      <c r="M386" s="158" t="n"/>
    </row>
    <row r="387" spans="1:14">
      <c r="A387" s="60" t="n"/>
      <c r="B387" s="60" t="n"/>
      <c r="D387" s="155" t="n"/>
      <c r="E387" s="155" t="n"/>
      <c r="F387" s="156" t="n"/>
      <c r="G387" s="157" t="n"/>
      <c r="H387" s="155" t="n"/>
      <c r="I387" s="158" t="n"/>
      <c r="J387" s="158" t="n"/>
      <c r="K387" s="158" t="n"/>
      <c r="L387" s="158" t="n"/>
      <c r="M387" s="158" t="n"/>
    </row>
    <row r="388" spans="1:14">
      <c r="A388" s="60" t="n"/>
      <c r="B388" s="60" t="n"/>
      <c r="D388" s="155" t="n"/>
      <c r="E388" s="155" t="n"/>
      <c r="F388" s="156" t="n"/>
      <c r="G388" s="157" t="n"/>
      <c r="H388" s="155" t="n"/>
      <c r="I388" s="158" t="n"/>
      <c r="J388" s="158" t="n"/>
      <c r="K388" s="158" t="n"/>
      <c r="L388" s="158" t="n"/>
      <c r="M388" s="158" t="n"/>
    </row>
    <row r="389" spans="1:14">
      <c r="A389" s="60" t="n"/>
      <c r="B389" s="60" t="n"/>
      <c r="D389" s="155" t="n"/>
      <c r="E389" s="155" t="n"/>
      <c r="F389" s="156" t="n"/>
      <c r="G389" s="157" t="n"/>
      <c r="H389" s="155" t="n"/>
      <c r="I389" s="158" t="n"/>
      <c r="J389" s="158" t="n"/>
      <c r="K389" s="158" t="n"/>
      <c r="L389" s="158" t="n"/>
      <c r="M389" s="158" t="n"/>
    </row>
    <row r="390" spans="1:14">
      <c r="A390" s="60" t="n"/>
      <c r="B390" s="60" t="n"/>
      <c r="D390" s="155" t="n"/>
      <c r="E390" s="155" t="n"/>
      <c r="F390" s="156" t="n"/>
      <c r="G390" s="157" t="n"/>
      <c r="H390" s="155" t="n"/>
      <c r="I390" s="158" t="n"/>
      <c r="J390" s="158" t="n"/>
      <c r="K390" s="158" t="n"/>
      <c r="L390" s="158" t="n"/>
      <c r="M390" s="158" t="n"/>
    </row>
    <row r="391" spans="1:14">
      <c r="A391" s="60" t="n"/>
      <c r="B391" s="60" t="n"/>
      <c r="D391" s="155" t="n"/>
      <c r="E391" s="155" t="n"/>
      <c r="F391" s="156" t="n"/>
      <c r="G391" s="157" t="n"/>
      <c r="H391" s="155" t="n"/>
      <c r="I391" s="158" t="n"/>
      <c r="J391" s="158" t="n"/>
      <c r="K391" s="158" t="n"/>
      <c r="L391" s="158" t="n"/>
      <c r="M391" s="158" t="n"/>
    </row>
    <row r="392" spans="1:14">
      <c r="A392" s="60" t="n"/>
      <c r="B392" s="60" t="n"/>
      <c r="D392" s="155" t="n"/>
      <c r="E392" s="155" t="n"/>
      <c r="F392" s="156" t="n"/>
      <c r="G392" s="157" t="n"/>
      <c r="H392" s="155" t="n"/>
      <c r="I392" s="158" t="n"/>
      <c r="J392" s="158" t="n"/>
      <c r="K392" s="158" t="n"/>
      <c r="L392" s="158" t="n"/>
      <c r="M392" s="158" t="n"/>
    </row>
    <row r="393" spans="1:14">
      <c r="A393" s="60" t="n"/>
      <c r="B393" s="60" t="n"/>
      <c r="D393" s="155" t="n"/>
      <c r="E393" s="155" t="n"/>
      <c r="F393" s="156" t="n"/>
      <c r="G393" s="157" t="n"/>
      <c r="H393" s="155" t="n"/>
      <c r="I393" s="158" t="n"/>
      <c r="J393" s="158" t="n"/>
      <c r="K393" s="158" t="n"/>
      <c r="L393" s="158" t="n"/>
      <c r="M393" s="158" t="n"/>
    </row>
    <row r="394" spans="1:14">
      <c r="A394" s="60" t="n"/>
      <c r="B394" s="60" t="n"/>
      <c r="D394" s="155" t="n"/>
      <c r="E394" s="155" t="n"/>
      <c r="F394" s="156" t="n"/>
      <c r="G394" s="157" t="n"/>
      <c r="H394" s="155" t="n"/>
      <c r="I394" s="158" t="n"/>
      <c r="J394" s="158" t="n"/>
      <c r="K394" s="158" t="n"/>
      <c r="L394" s="158" t="n"/>
      <c r="M394" s="158" t="n"/>
    </row>
    <row r="395" spans="1:14">
      <c r="A395" s="60" t="n"/>
      <c r="B395" s="60" t="n"/>
      <c r="D395" s="155" t="n"/>
      <c r="E395" s="155" t="n"/>
      <c r="F395" s="156" t="n"/>
      <c r="G395" s="157" t="n"/>
      <c r="H395" s="155" t="n"/>
      <c r="I395" s="158" t="n"/>
      <c r="J395" s="158" t="n"/>
      <c r="K395" s="158" t="n"/>
      <c r="L395" s="158" t="n"/>
      <c r="M395" s="158" t="n"/>
    </row>
    <row r="396" spans="1:14">
      <c r="A396" s="60" t="n"/>
      <c r="B396" s="60" t="n"/>
      <c r="D396" s="155" t="n"/>
      <c r="E396" s="155" t="n"/>
      <c r="F396" s="156" t="n"/>
      <c r="G396" s="157" t="n"/>
      <c r="H396" s="155" t="n"/>
      <c r="I396" s="158" t="n"/>
      <c r="J396" s="158" t="n"/>
      <c r="K396" s="158" t="n"/>
      <c r="L396" s="158" t="n"/>
      <c r="M396" s="158" t="n"/>
    </row>
    <row r="397" spans="1:14">
      <c r="A397" s="60" t="n"/>
      <c r="B397" s="60" t="n"/>
      <c r="D397" s="155" t="n"/>
      <c r="E397" s="155" t="n"/>
      <c r="F397" s="156" t="n"/>
      <c r="G397" s="157" t="n"/>
      <c r="H397" s="155" t="n"/>
      <c r="I397" s="158" t="n"/>
      <c r="J397" s="158" t="n"/>
      <c r="K397" s="158" t="n"/>
      <c r="L397" s="158" t="n"/>
      <c r="M397" s="158" t="n"/>
    </row>
    <row r="398" spans="1:14">
      <c r="A398" s="60" t="n"/>
      <c r="B398" s="60" t="n"/>
      <c r="D398" s="155" t="n"/>
      <c r="E398" s="155" t="n"/>
      <c r="F398" s="156" t="n"/>
      <c r="G398" s="157" t="n"/>
      <c r="H398" s="155" t="n"/>
      <c r="I398" s="158" t="n"/>
      <c r="J398" s="158" t="n"/>
      <c r="K398" s="158" t="n"/>
      <c r="L398" s="158" t="n"/>
      <c r="M398" s="158" t="n"/>
    </row>
    <row r="399" spans="1:14">
      <c r="A399" s="60" t="n"/>
      <c r="B399" s="60" t="n"/>
      <c r="D399" s="155" t="n"/>
      <c r="E399" s="155" t="n"/>
      <c r="F399" s="156" t="n"/>
      <c r="G399" s="157" t="n"/>
      <c r="H399" s="155" t="n"/>
      <c r="I399" s="158" t="n"/>
      <c r="J399" s="158" t="n"/>
      <c r="K399" s="158" t="n"/>
      <c r="L399" s="158" t="n"/>
      <c r="M399" s="158" t="n"/>
    </row>
    <row r="400" spans="1:14">
      <c r="A400" s="60" t="n"/>
      <c r="B400" s="60" t="n"/>
      <c r="D400" s="155" t="n"/>
      <c r="E400" s="155" t="n"/>
      <c r="F400" s="156" t="n"/>
      <c r="G400" s="157" t="n"/>
      <c r="H400" s="155" t="n"/>
      <c r="I400" s="158" t="n"/>
      <c r="J400" s="158" t="n"/>
      <c r="K400" s="158" t="n"/>
      <c r="L400" s="158" t="n"/>
      <c r="M400" s="158" t="n"/>
    </row>
    <row r="401" spans="1:14">
      <c r="A401" s="60" t="n"/>
      <c r="B401" s="60" t="n"/>
      <c r="D401" s="155" t="n"/>
      <c r="E401" s="155" t="n"/>
      <c r="F401" s="156" t="n"/>
      <c r="G401" s="157" t="n"/>
      <c r="H401" s="155" t="n"/>
      <c r="I401" s="158" t="n"/>
      <c r="J401" s="158" t="n"/>
      <c r="K401" s="158" t="n"/>
      <c r="L401" s="158" t="n"/>
      <c r="M401" s="158" t="n"/>
    </row>
    <row r="402" spans="1:14">
      <c r="A402" s="60" t="n"/>
      <c r="B402" s="60" t="n"/>
      <c r="D402" s="155" t="n"/>
      <c r="E402" s="155" t="n"/>
      <c r="F402" s="156" t="n"/>
      <c r="G402" s="157" t="n"/>
      <c r="H402" s="155" t="n"/>
      <c r="I402" s="158" t="n"/>
      <c r="J402" s="158" t="n"/>
      <c r="K402" s="158" t="n"/>
      <c r="L402" s="158" t="n"/>
      <c r="M402" s="158" t="n"/>
    </row>
    <row r="403" spans="1:14">
      <c r="A403" s="60" t="n"/>
      <c r="B403" s="60" t="n"/>
      <c r="D403" s="155" t="n"/>
      <c r="E403" s="155" t="n"/>
      <c r="F403" s="156" t="n"/>
      <c r="G403" s="157" t="n"/>
      <c r="H403" s="155" t="n"/>
      <c r="I403" s="158" t="n"/>
      <c r="J403" s="158" t="n"/>
      <c r="K403" s="158" t="n"/>
      <c r="L403" s="158" t="n"/>
      <c r="M403" s="158" t="n"/>
    </row>
    <row r="404" spans="1:14">
      <c r="A404" s="60" t="n"/>
      <c r="B404" s="60" t="n"/>
      <c r="D404" s="155" t="n"/>
      <c r="E404" s="155" t="n"/>
      <c r="F404" s="156" t="n"/>
      <c r="G404" s="157" t="n"/>
      <c r="H404" s="155" t="n"/>
      <c r="I404" s="158" t="n"/>
      <c r="J404" s="158" t="n"/>
      <c r="K404" s="158" t="n"/>
      <c r="L404" s="158" t="n"/>
      <c r="M404" s="158" t="n"/>
    </row>
    <row r="405" spans="1:14">
      <c r="A405" s="60" t="n"/>
      <c r="B405" s="60" t="n"/>
      <c r="D405" s="155" t="n"/>
      <c r="E405" s="155" t="n"/>
      <c r="F405" s="156" t="n"/>
      <c r="G405" s="157" t="n"/>
      <c r="H405" s="155" t="n"/>
      <c r="I405" s="158" t="n"/>
      <c r="J405" s="158" t="n"/>
      <c r="K405" s="158" t="n"/>
      <c r="L405" s="158" t="n"/>
      <c r="M405" s="158" t="n"/>
    </row>
    <row r="406" spans="1:14">
      <c r="A406" s="60" t="n"/>
      <c r="B406" s="60" t="n"/>
      <c r="D406" s="155" t="n"/>
      <c r="E406" s="155" t="n"/>
      <c r="F406" s="156" t="n"/>
      <c r="G406" s="157" t="n"/>
      <c r="H406" s="155" t="n"/>
      <c r="I406" s="158" t="n"/>
      <c r="J406" s="158" t="n"/>
      <c r="K406" s="158" t="n"/>
      <c r="L406" s="158" t="n"/>
      <c r="M406" s="158" t="n"/>
    </row>
    <row r="407" spans="1:14">
      <c r="A407" s="60" t="n"/>
      <c r="B407" s="60" t="n"/>
      <c r="D407" s="155" t="n"/>
      <c r="E407" s="155" t="n"/>
      <c r="F407" s="156" t="n"/>
      <c r="G407" s="157" t="n"/>
      <c r="H407" s="155" t="n"/>
      <c r="I407" s="158" t="n"/>
      <c r="J407" s="158" t="n"/>
      <c r="K407" s="158" t="n"/>
      <c r="L407" s="158" t="n"/>
      <c r="M407" s="158" t="n"/>
    </row>
    <row r="408" spans="1:14">
      <c r="A408" s="60" t="n"/>
      <c r="B408" s="60" t="n"/>
      <c r="D408" s="155" t="n"/>
      <c r="E408" s="155" t="n"/>
      <c r="F408" s="156" t="n"/>
      <c r="G408" s="157" t="n"/>
      <c r="H408" s="155" t="n"/>
      <c r="I408" s="158" t="n"/>
      <c r="J408" s="158" t="n"/>
      <c r="K408" s="158" t="n"/>
      <c r="L408" s="158" t="n"/>
      <c r="M408" s="158" t="n"/>
    </row>
    <row r="409" spans="1:14">
      <c r="A409" s="60" t="n"/>
      <c r="B409" s="60" t="n"/>
      <c r="D409" s="155" t="n"/>
      <c r="E409" s="155" t="n"/>
      <c r="F409" s="156" t="n"/>
      <c r="G409" s="157" t="n"/>
      <c r="H409" s="155" t="n"/>
      <c r="I409" s="158" t="n"/>
      <c r="J409" s="158" t="n"/>
      <c r="K409" s="158" t="n"/>
      <c r="L409" s="158" t="n"/>
      <c r="M409" s="158" t="n"/>
    </row>
    <row r="410" spans="1:14">
      <c r="A410" s="60" t="n"/>
      <c r="B410" s="60" t="n"/>
      <c r="D410" s="155" t="n"/>
      <c r="E410" s="155" t="n"/>
      <c r="F410" s="156" t="n"/>
      <c r="G410" s="157" t="n"/>
      <c r="H410" s="155" t="n"/>
      <c r="I410" s="158" t="n"/>
      <c r="J410" s="158" t="n"/>
      <c r="K410" s="158" t="n"/>
      <c r="L410" s="158" t="n"/>
      <c r="M410" s="158" t="n"/>
    </row>
    <row r="411" spans="1:14">
      <c r="A411" s="60" t="n"/>
      <c r="B411" s="60" t="n"/>
      <c r="D411" s="155" t="n"/>
      <c r="E411" s="155" t="n"/>
      <c r="F411" s="156" t="n"/>
      <c r="G411" s="157" t="n"/>
      <c r="H411" s="155" t="n"/>
      <c r="I411" s="158" t="n"/>
      <c r="J411" s="158" t="n"/>
      <c r="K411" s="158" t="n"/>
      <c r="L411" s="158" t="n"/>
      <c r="M411" s="158" t="n"/>
    </row>
    <row r="412" spans="1:14">
      <c r="A412" s="60" t="n"/>
      <c r="B412" s="60" t="n"/>
      <c r="D412" s="155" t="n"/>
      <c r="E412" s="155" t="n"/>
      <c r="F412" s="156" t="n"/>
      <c r="G412" s="157" t="n"/>
      <c r="H412" s="155" t="n"/>
      <c r="I412" s="158" t="n"/>
      <c r="J412" s="158" t="n"/>
      <c r="K412" s="158" t="n"/>
      <c r="L412" s="158" t="n"/>
      <c r="M412" s="158" t="n"/>
    </row>
    <row r="413" spans="1:14">
      <c r="A413" s="60" t="n"/>
      <c r="B413" s="60" t="n"/>
      <c r="D413" s="155" t="n"/>
      <c r="E413" s="155" t="n"/>
      <c r="F413" s="156" t="n"/>
      <c r="G413" s="157" t="n"/>
      <c r="H413" s="155" t="n"/>
      <c r="I413" s="158" t="n"/>
      <c r="J413" s="158" t="n"/>
      <c r="K413" s="158" t="n"/>
      <c r="L413" s="158" t="n"/>
      <c r="M413" s="158" t="n"/>
    </row>
    <row r="414" spans="1:14">
      <c r="A414" s="60" t="n"/>
      <c r="B414" s="60" t="n"/>
      <c r="D414" s="155" t="n"/>
      <c r="E414" s="155" t="n"/>
      <c r="F414" s="156" t="n"/>
      <c r="G414" s="157" t="n"/>
      <c r="H414" s="155" t="n"/>
      <c r="I414" s="158" t="n"/>
      <c r="J414" s="158" t="n"/>
      <c r="K414" s="158" t="n"/>
      <c r="L414" s="158" t="n"/>
      <c r="M414" s="158" t="n"/>
    </row>
    <row r="415" spans="1:14">
      <c r="A415" s="60" t="n"/>
      <c r="B415" s="60" t="n"/>
      <c r="D415" s="155" t="n"/>
      <c r="E415" s="155" t="n"/>
      <c r="F415" s="156" t="n"/>
      <c r="G415" s="157" t="n"/>
      <c r="H415" s="155" t="n"/>
      <c r="I415" s="158" t="n"/>
      <c r="J415" s="158" t="n"/>
      <c r="K415" s="158" t="n"/>
      <c r="L415" s="158" t="n"/>
      <c r="M415" s="158" t="n"/>
    </row>
    <row r="416" spans="1:14">
      <c r="A416" s="60" t="n"/>
      <c r="B416" s="60" t="n"/>
      <c r="D416" s="155" t="n"/>
      <c r="E416" s="155" t="n"/>
      <c r="F416" s="156" t="n"/>
      <c r="G416" s="157" t="n"/>
      <c r="H416" s="155" t="n"/>
      <c r="I416" s="158" t="n"/>
      <c r="J416" s="158" t="n"/>
      <c r="K416" s="158" t="n"/>
      <c r="L416" s="158" t="n"/>
      <c r="M416" s="158" t="n"/>
    </row>
    <row r="417" spans="1:14">
      <c r="A417" s="60" t="n"/>
      <c r="B417" s="60" t="n"/>
      <c r="D417" s="155" t="n"/>
      <c r="E417" s="155" t="n"/>
      <c r="F417" s="156" t="n"/>
      <c r="G417" s="157" t="n"/>
      <c r="H417" s="155" t="n"/>
      <c r="I417" s="158" t="n"/>
      <c r="J417" s="158" t="n"/>
      <c r="K417" s="158" t="n"/>
      <c r="L417" s="158" t="n"/>
      <c r="M417" s="158" t="n"/>
    </row>
    <row r="418" spans="1:14">
      <c r="A418" s="60" t="n"/>
      <c r="B418" s="60" t="n"/>
      <c r="D418" s="155" t="n"/>
      <c r="E418" s="155" t="n"/>
      <c r="F418" s="156" t="n"/>
      <c r="G418" s="157" t="n"/>
      <c r="H418" s="155" t="n"/>
      <c r="I418" s="158" t="n"/>
      <c r="J418" s="158" t="n"/>
      <c r="K418" s="158" t="n"/>
      <c r="L418" s="158" t="n"/>
      <c r="M418" s="158" t="n"/>
    </row>
    <row r="419" spans="1:14">
      <c r="A419" s="60" t="n"/>
      <c r="B419" s="60" t="n"/>
      <c r="D419" s="155" t="n"/>
      <c r="E419" s="155" t="n"/>
      <c r="F419" s="156" t="n"/>
      <c r="G419" s="157" t="n"/>
      <c r="H419" s="155" t="n"/>
      <c r="I419" s="158" t="n"/>
      <c r="J419" s="158" t="n"/>
      <c r="K419" s="158" t="n"/>
      <c r="L419" s="158" t="n"/>
      <c r="M419" s="158" t="n"/>
    </row>
    <row r="420" spans="1:14">
      <c r="A420" s="60" t="n"/>
      <c r="B420" s="60" t="n"/>
      <c r="D420" s="155" t="n"/>
      <c r="E420" s="155" t="n"/>
      <c r="F420" s="156" t="n"/>
      <c r="G420" s="157" t="n"/>
      <c r="H420" s="155" t="n"/>
      <c r="I420" s="158" t="n"/>
      <c r="J420" s="158" t="n"/>
      <c r="K420" s="158" t="n"/>
      <c r="L420" s="158" t="n"/>
      <c r="M420" s="158" t="n"/>
    </row>
    <row r="421" spans="1:14">
      <c r="A421" s="60" t="n"/>
      <c r="B421" s="60" t="n"/>
      <c r="D421" s="155" t="n"/>
      <c r="E421" s="155" t="n"/>
      <c r="F421" s="156" t="n"/>
      <c r="G421" s="157" t="n"/>
      <c r="H421" s="155" t="n"/>
      <c r="I421" s="158" t="n"/>
      <c r="J421" s="158" t="n"/>
      <c r="K421" s="158" t="n"/>
      <c r="L421" s="158" t="n"/>
      <c r="M421" s="158" t="n"/>
    </row>
    <row r="422" spans="1:14">
      <c r="A422" s="60" t="n"/>
      <c r="B422" s="60" t="n"/>
      <c r="D422" s="155" t="n"/>
      <c r="E422" s="155" t="n"/>
      <c r="F422" s="156" t="n"/>
      <c r="G422" s="157" t="n"/>
      <c r="H422" s="155" t="n"/>
      <c r="I422" s="158" t="n"/>
      <c r="J422" s="158" t="n"/>
      <c r="K422" s="158" t="n"/>
      <c r="L422" s="158" t="n"/>
      <c r="M422" s="158" t="n"/>
    </row>
    <row r="423" spans="1:14">
      <c r="A423" s="60" t="n"/>
      <c r="B423" s="60" t="n"/>
      <c r="D423" s="155" t="n"/>
      <c r="E423" s="155" t="n"/>
      <c r="F423" s="156" t="n"/>
      <c r="G423" s="157" t="n"/>
      <c r="H423" s="155" t="n"/>
      <c r="I423" s="158" t="n"/>
      <c r="J423" s="158" t="n"/>
      <c r="K423" s="158" t="n"/>
      <c r="L423" s="158" t="n"/>
      <c r="M423" s="158" t="n"/>
    </row>
    <row r="424" spans="1:14">
      <c r="A424" s="60" t="n"/>
      <c r="B424" s="60" t="n"/>
      <c r="D424" s="155" t="n"/>
      <c r="E424" s="155" t="n"/>
      <c r="F424" s="156" t="n"/>
      <c r="G424" s="157" t="n"/>
      <c r="H424" s="155" t="n"/>
      <c r="I424" s="158" t="n"/>
      <c r="J424" s="158" t="n"/>
      <c r="K424" s="158" t="n"/>
      <c r="L424" s="158" t="n"/>
      <c r="M424" s="158" t="n"/>
    </row>
    <row r="425" spans="1:14">
      <c r="A425" s="60" t="n"/>
      <c r="B425" s="60" t="n"/>
      <c r="D425" s="155" t="n"/>
      <c r="E425" s="155" t="n"/>
      <c r="F425" s="156" t="n"/>
      <c r="G425" s="157" t="n"/>
      <c r="H425" s="155" t="n"/>
      <c r="I425" s="158" t="n"/>
      <c r="J425" s="158" t="n"/>
      <c r="K425" s="158" t="n"/>
      <c r="L425" s="158" t="n"/>
      <c r="M425" s="158" t="n"/>
    </row>
    <row r="426" spans="1:14">
      <c r="A426" s="60" t="n"/>
      <c r="B426" s="60" t="n"/>
      <c r="D426" s="155" t="n"/>
      <c r="E426" s="155" t="n"/>
      <c r="F426" s="156" t="n"/>
      <c r="G426" s="157" t="n"/>
      <c r="H426" s="155" t="n"/>
      <c r="I426" s="158" t="n"/>
      <c r="J426" s="158" t="n"/>
      <c r="K426" s="158" t="n"/>
      <c r="L426" s="158" t="n"/>
      <c r="M426" s="158" t="n"/>
    </row>
    <row r="427" spans="1:14">
      <c r="A427" s="60" t="n"/>
      <c r="B427" s="60" t="n"/>
      <c r="D427" s="155" t="n"/>
      <c r="E427" s="155" t="n"/>
      <c r="F427" s="156" t="n"/>
      <c r="G427" s="157" t="n"/>
      <c r="H427" s="155" t="n"/>
      <c r="I427" s="158" t="n"/>
      <c r="J427" s="158" t="n"/>
      <c r="K427" s="158" t="n"/>
      <c r="L427" s="158" t="n"/>
      <c r="M427" s="158" t="n"/>
    </row>
    <row r="428" spans="1:14">
      <c r="A428" s="60" t="n"/>
      <c r="B428" s="60" t="n"/>
      <c r="D428" s="155" t="n"/>
      <c r="E428" s="155" t="n"/>
      <c r="F428" s="156" t="n"/>
      <c r="G428" s="157" t="n"/>
      <c r="H428" s="155" t="n"/>
      <c r="I428" s="158" t="n"/>
      <c r="J428" s="158" t="n"/>
      <c r="K428" s="158" t="n"/>
      <c r="L428" s="158" t="n"/>
      <c r="M428" s="158" t="n"/>
    </row>
    <row r="429" spans="1:14">
      <c r="A429" s="60" t="n"/>
      <c r="B429" s="60" t="n"/>
      <c r="D429" s="155" t="n"/>
      <c r="E429" s="155" t="n"/>
      <c r="F429" s="156" t="n"/>
      <c r="G429" s="157" t="n"/>
      <c r="H429" s="155" t="n"/>
      <c r="I429" s="158" t="n"/>
      <c r="J429" s="158" t="n"/>
      <c r="K429" s="158" t="n"/>
      <c r="L429" s="158" t="n"/>
      <c r="M429" s="158" t="n"/>
    </row>
    <row r="430" spans="1:14">
      <c r="A430" s="60" t="n"/>
      <c r="B430" s="60" t="n"/>
      <c r="D430" s="155" t="n"/>
      <c r="E430" s="155" t="n"/>
      <c r="F430" s="156" t="n"/>
      <c r="G430" s="157" t="n"/>
      <c r="H430" s="155" t="n"/>
      <c r="I430" s="158" t="n"/>
      <c r="J430" s="158" t="n"/>
      <c r="K430" s="158" t="n"/>
      <c r="L430" s="158" t="n"/>
      <c r="M430" s="158" t="n"/>
    </row>
    <row r="431" spans="1:14">
      <c r="A431" s="60" t="n"/>
      <c r="B431" s="60" t="n"/>
      <c r="D431" s="155" t="n"/>
      <c r="E431" s="155" t="n"/>
      <c r="F431" s="156" t="n"/>
      <c r="G431" s="157" t="n"/>
      <c r="H431" s="155" t="n"/>
      <c r="I431" s="158" t="n"/>
      <c r="J431" s="158" t="n"/>
      <c r="K431" s="158" t="n"/>
      <c r="L431" s="158" t="n"/>
      <c r="M431" s="158" t="n"/>
    </row>
    <row r="432" spans="1:14">
      <c r="A432" s="60" t="n"/>
      <c r="B432" s="60" t="n"/>
      <c r="D432" s="155" t="n"/>
      <c r="E432" s="155" t="n"/>
      <c r="F432" s="156" t="n"/>
      <c r="G432" s="157" t="n"/>
      <c r="H432" s="155" t="n"/>
      <c r="I432" s="158" t="n"/>
      <c r="J432" s="158" t="n"/>
      <c r="K432" s="158" t="n"/>
      <c r="L432" s="158" t="n"/>
      <c r="M432" s="158" t="n"/>
    </row>
    <row r="433" spans="1:14">
      <c r="A433" s="60" t="n"/>
      <c r="B433" s="60" t="n"/>
      <c r="D433" s="155" t="n"/>
      <c r="E433" s="155" t="n"/>
      <c r="F433" s="156" t="n"/>
      <c r="G433" s="157" t="n"/>
      <c r="H433" s="155" t="n"/>
      <c r="I433" s="158" t="n"/>
      <c r="J433" s="158" t="n"/>
      <c r="K433" s="158" t="n"/>
      <c r="L433" s="158" t="n"/>
      <c r="M433" s="158" t="n"/>
    </row>
    <row r="434" spans="1:14">
      <c r="A434" s="60" t="n"/>
      <c r="B434" s="60" t="n"/>
      <c r="D434" s="155" t="n"/>
      <c r="E434" s="155" t="n"/>
      <c r="F434" s="156" t="n"/>
      <c r="G434" s="157" t="n"/>
      <c r="H434" s="155" t="n"/>
      <c r="I434" s="158" t="n"/>
      <c r="J434" s="158" t="n"/>
      <c r="K434" s="158" t="n"/>
      <c r="L434" s="158" t="n"/>
      <c r="M434" s="158" t="n"/>
    </row>
    <row r="435" spans="1:14">
      <c r="A435" s="60" t="n"/>
      <c r="B435" s="60" t="n"/>
      <c r="D435" s="155" t="n"/>
      <c r="E435" s="155" t="n"/>
      <c r="F435" s="156" t="n"/>
      <c r="G435" s="157" t="n"/>
      <c r="H435" s="155" t="n"/>
      <c r="I435" s="158" t="n"/>
      <c r="J435" s="158" t="n"/>
      <c r="K435" s="158" t="n"/>
      <c r="L435" s="158" t="n"/>
      <c r="M435" s="158" t="n"/>
    </row>
    <row r="436" spans="1:14">
      <c r="A436" s="60" t="n"/>
      <c r="B436" s="60" t="n"/>
      <c r="D436" s="155" t="n"/>
      <c r="E436" s="155" t="n"/>
      <c r="F436" s="156" t="n"/>
      <c r="G436" s="157" t="n"/>
      <c r="H436" s="155" t="n"/>
      <c r="I436" s="158" t="n"/>
      <c r="J436" s="158" t="n"/>
      <c r="K436" s="158" t="n"/>
      <c r="L436" s="158" t="n"/>
      <c r="M436" s="158" t="n"/>
    </row>
    <row r="437" spans="1:14">
      <c r="A437" s="60" t="n"/>
      <c r="B437" s="60" t="n"/>
      <c r="D437" s="155" t="n"/>
      <c r="E437" s="155" t="n"/>
      <c r="F437" s="156" t="n"/>
      <c r="G437" s="157" t="n"/>
      <c r="H437" s="155" t="n"/>
      <c r="I437" s="158" t="n"/>
      <c r="J437" s="158" t="n"/>
      <c r="K437" s="158" t="n"/>
      <c r="L437" s="158" t="n"/>
      <c r="M437" s="158" t="n"/>
    </row>
    <row r="438" spans="1:14">
      <c r="A438" s="60" t="n"/>
      <c r="B438" s="60" t="n"/>
      <c r="D438" s="155" t="n"/>
      <c r="E438" s="155" t="n"/>
      <c r="F438" s="156" t="n"/>
      <c r="G438" s="157" t="n"/>
      <c r="H438" s="155" t="n"/>
      <c r="I438" s="158" t="n"/>
      <c r="J438" s="158" t="n"/>
      <c r="K438" s="158" t="n"/>
      <c r="L438" s="158" t="n"/>
      <c r="M438" s="158" t="n"/>
    </row>
    <row r="439" spans="1:14">
      <c r="A439" s="60" t="n"/>
      <c r="B439" s="60" t="n"/>
      <c r="D439" s="155" t="n"/>
      <c r="E439" s="155" t="n"/>
      <c r="F439" s="156" t="n"/>
      <c r="G439" s="157" t="n"/>
      <c r="H439" s="155" t="n"/>
      <c r="I439" s="158" t="n"/>
      <c r="J439" s="158" t="n"/>
      <c r="K439" s="158" t="n"/>
      <c r="L439" s="158" t="n"/>
      <c r="M439" s="158" t="n"/>
    </row>
    <row r="440" spans="1:14">
      <c r="A440" s="60" t="n"/>
      <c r="B440" s="60" t="n"/>
      <c r="D440" s="155" t="n"/>
      <c r="E440" s="155" t="n"/>
      <c r="F440" s="156" t="n"/>
      <c r="G440" s="157" t="n"/>
      <c r="H440" s="155" t="n"/>
      <c r="I440" s="158" t="n"/>
      <c r="J440" s="158" t="n"/>
      <c r="K440" s="158" t="n"/>
      <c r="L440" s="158" t="n"/>
      <c r="M440" s="158" t="n"/>
    </row>
    <row r="441" spans="1:14">
      <c r="A441" s="60" t="n"/>
      <c r="B441" s="60" t="n"/>
      <c r="D441" s="155" t="n"/>
      <c r="E441" s="155" t="n"/>
      <c r="F441" s="156" t="n"/>
      <c r="G441" s="157" t="n"/>
      <c r="H441" s="155" t="n"/>
      <c r="I441" s="158" t="n"/>
      <c r="J441" s="158" t="n"/>
      <c r="K441" s="158" t="n"/>
      <c r="L441" s="158" t="n"/>
      <c r="M441" s="158" t="n"/>
    </row>
    <row r="442" spans="1:14">
      <c r="A442" s="60" t="n"/>
      <c r="B442" s="60" t="n"/>
      <c r="D442" s="155" t="n"/>
      <c r="E442" s="155" t="n"/>
      <c r="F442" s="156" t="n"/>
      <c r="G442" s="157" t="n"/>
      <c r="H442" s="155" t="n"/>
      <c r="I442" s="158" t="n"/>
      <c r="J442" s="158" t="n"/>
      <c r="K442" s="158" t="n"/>
      <c r="L442" s="158" t="n"/>
      <c r="M442" s="158" t="n"/>
    </row>
    <row r="443" spans="1:14">
      <c r="A443" s="60" t="n"/>
      <c r="B443" s="60" t="n"/>
      <c r="D443" s="155" t="n"/>
      <c r="E443" s="155" t="n"/>
      <c r="F443" s="156" t="n"/>
      <c r="G443" s="157" t="n"/>
      <c r="H443" s="155" t="n"/>
      <c r="I443" s="158" t="n"/>
      <c r="J443" s="158" t="n"/>
      <c r="K443" s="158" t="n"/>
      <c r="L443" s="158" t="n"/>
      <c r="M443" s="158" t="n"/>
    </row>
    <row r="444" spans="1:14">
      <c r="A444" s="60" t="n"/>
      <c r="B444" s="60" t="n"/>
      <c r="D444" s="155" t="n"/>
      <c r="E444" s="155" t="n"/>
      <c r="F444" s="156" t="n"/>
      <c r="G444" s="157" t="n"/>
      <c r="H444" s="155" t="n"/>
      <c r="I444" s="158" t="n"/>
      <c r="J444" s="158" t="n"/>
      <c r="K444" s="158" t="n"/>
      <c r="L444" s="158" t="n"/>
      <c r="M444" s="158" t="n"/>
    </row>
    <row r="445" spans="1:14">
      <c r="A445" s="60" t="n"/>
      <c r="B445" s="60" t="n"/>
      <c r="D445" s="155" t="n"/>
      <c r="E445" s="155" t="n"/>
      <c r="F445" s="156" t="n"/>
      <c r="G445" s="157" t="n"/>
      <c r="H445" s="155" t="n"/>
      <c r="I445" s="158" t="n"/>
      <c r="J445" s="158" t="n"/>
      <c r="K445" s="158" t="n"/>
      <c r="L445" s="158" t="n"/>
      <c r="M445" s="158" t="n"/>
    </row>
    <row r="446" spans="1:14">
      <c r="A446" s="60" t="n"/>
      <c r="B446" s="60" t="n"/>
      <c r="D446" s="155" t="n"/>
      <c r="E446" s="155" t="n"/>
      <c r="F446" s="156" t="n"/>
      <c r="G446" s="157" t="n"/>
      <c r="H446" s="155" t="n"/>
      <c r="I446" s="158" t="n"/>
      <c r="J446" s="158" t="n"/>
      <c r="K446" s="158" t="n"/>
      <c r="L446" s="158" t="n"/>
      <c r="M446" s="158" t="n"/>
    </row>
    <row r="447" spans="1:14">
      <c r="A447" s="60" t="n"/>
      <c r="B447" s="60" t="n"/>
      <c r="D447" s="155" t="n"/>
      <c r="E447" s="155" t="n"/>
      <c r="F447" s="156" t="n"/>
      <c r="G447" s="157" t="n"/>
      <c r="H447" s="155" t="n"/>
      <c r="I447" s="158" t="n"/>
      <c r="J447" s="158" t="n"/>
      <c r="K447" s="158" t="n"/>
      <c r="L447" s="158" t="n"/>
      <c r="M447" s="158" t="n"/>
    </row>
    <row r="448" spans="1:14">
      <c r="A448" s="60" t="n"/>
      <c r="B448" s="60" t="n"/>
      <c r="D448" s="155" t="n"/>
      <c r="E448" s="155" t="n"/>
      <c r="F448" s="156" t="n"/>
      <c r="G448" s="157" t="n"/>
      <c r="H448" s="155" t="n"/>
      <c r="I448" s="158" t="n"/>
      <c r="J448" s="158" t="n"/>
      <c r="K448" s="158" t="n"/>
      <c r="L448" s="158" t="n"/>
      <c r="M448" s="158" t="n"/>
    </row>
    <row r="449" spans="1:14">
      <c r="A449" s="60" t="n"/>
      <c r="B449" s="60" t="n"/>
      <c r="D449" s="155" t="n"/>
      <c r="E449" s="155" t="n"/>
      <c r="F449" s="156" t="n"/>
      <c r="G449" s="157" t="n"/>
      <c r="H449" s="155" t="n"/>
      <c r="I449" s="158" t="n"/>
      <c r="J449" s="158" t="n"/>
      <c r="K449" s="158" t="n"/>
      <c r="L449" s="158" t="n"/>
      <c r="M449" s="158" t="n"/>
    </row>
    <row r="450" spans="1:14">
      <c r="A450" s="60" t="n"/>
      <c r="B450" s="60" t="n"/>
      <c r="D450" s="155" t="n"/>
      <c r="E450" s="155" t="n"/>
      <c r="F450" s="156" t="n"/>
      <c r="G450" s="157" t="n"/>
      <c r="H450" s="155" t="n"/>
      <c r="I450" s="158" t="n"/>
      <c r="J450" s="158" t="n"/>
      <c r="K450" s="158" t="n"/>
      <c r="L450" s="158" t="n"/>
      <c r="M450" s="158" t="n"/>
    </row>
    <row r="451" spans="1:14">
      <c r="A451" s="60" t="n"/>
      <c r="B451" s="60" t="n"/>
      <c r="D451" s="155" t="n"/>
      <c r="E451" s="155" t="n"/>
      <c r="F451" s="156" t="n"/>
      <c r="G451" s="157" t="n"/>
      <c r="H451" s="155" t="n"/>
      <c r="I451" s="158" t="n"/>
      <c r="J451" s="158" t="n"/>
      <c r="K451" s="158" t="n"/>
      <c r="L451" s="158" t="n"/>
      <c r="M451" s="158" t="n"/>
    </row>
    <row r="452" spans="1:14">
      <c r="A452" s="60" t="n"/>
      <c r="B452" s="60" t="n"/>
      <c r="D452" s="155" t="n"/>
      <c r="E452" s="155" t="n"/>
      <c r="F452" s="156" t="n"/>
      <c r="G452" s="157" t="n"/>
      <c r="H452" s="155" t="n"/>
      <c r="I452" s="158" t="n"/>
      <c r="J452" s="158" t="n"/>
      <c r="K452" s="158" t="n"/>
      <c r="L452" s="158" t="n"/>
      <c r="M452" s="158" t="n"/>
    </row>
    <row r="453" spans="1:14">
      <c r="A453" s="60" t="n"/>
      <c r="B453" s="60" t="n"/>
      <c r="D453" s="155" t="n"/>
      <c r="E453" s="155" t="n"/>
      <c r="F453" s="156" t="n"/>
      <c r="G453" s="157" t="n"/>
      <c r="H453" s="155" t="n"/>
      <c r="I453" s="158" t="n"/>
      <c r="J453" s="158" t="n"/>
      <c r="K453" s="158" t="n"/>
      <c r="L453" s="158" t="n"/>
      <c r="M453" s="158" t="n"/>
    </row>
    <row r="454" spans="1:14">
      <c r="A454" s="60" t="n"/>
      <c r="B454" s="60" t="n"/>
      <c r="D454" s="155" t="n"/>
      <c r="E454" s="155" t="n"/>
      <c r="F454" s="156" t="n"/>
      <c r="G454" s="157" t="n"/>
      <c r="H454" s="155" t="n"/>
      <c r="I454" s="158" t="n"/>
      <c r="J454" s="158" t="n"/>
      <c r="K454" s="158" t="n"/>
      <c r="L454" s="158" t="n"/>
      <c r="M454" s="158" t="n"/>
    </row>
    <row r="455" spans="1:14">
      <c r="A455" s="60" t="n"/>
      <c r="B455" s="60" t="n"/>
      <c r="D455" s="155" t="n"/>
      <c r="E455" s="155" t="n"/>
      <c r="F455" s="156" t="n"/>
      <c r="G455" s="157" t="n"/>
      <c r="H455" s="155" t="n"/>
      <c r="I455" s="158" t="n"/>
      <c r="J455" s="158" t="n"/>
      <c r="K455" s="158" t="n"/>
      <c r="L455" s="158" t="n"/>
      <c r="M455" s="158" t="n"/>
    </row>
    <row r="456" spans="1:14">
      <c r="A456" s="60" t="n"/>
      <c r="B456" s="60" t="n"/>
      <c r="D456" s="155" t="n"/>
      <c r="E456" s="155" t="n"/>
      <c r="F456" s="156" t="n"/>
      <c r="G456" s="157" t="n"/>
      <c r="H456" s="155" t="n"/>
      <c r="I456" s="158" t="n"/>
      <c r="J456" s="158" t="n"/>
      <c r="K456" s="158" t="n"/>
      <c r="L456" s="158" t="n"/>
      <c r="M456" s="158" t="n"/>
    </row>
    <row r="457" spans="1:14">
      <c r="A457" s="60" t="n"/>
      <c r="B457" s="60" t="n"/>
      <c r="D457" s="155" t="n"/>
      <c r="E457" s="155" t="n"/>
      <c r="F457" s="156" t="n"/>
      <c r="G457" s="157" t="n"/>
      <c r="H457" s="155" t="n"/>
      <c r="I457" s="158" t="n"/>
      <c r="J457" s="158" t="n"/>
      <c r="K457" s="158" t="n"/>
      <c r="L457" s="158" t="n"/>
      <c r="M457" s="158" t="n"/>
    </row>
    <row r="458" spans="1:14">
      <c r="A458" s="60" t="n"/>
      <c r="B458" s="60" t="n"/>
      <c r="D458" s="155" t="n"/>
      <c r="E458" s="155" t="n"/>
      <c r="F458" s="156" t="n"/>
      <c r="G458" s="157" t="n"/>
      <c r="H458" s="155" t="n"/>
      <c r="I458" s="158" t="n"/>
      <c r="J458" s="158" t="n"/>
      <c r="K458" s="158" t="n"/>
      <c r="L458" s="158" t="n"/>
      <c r="M458" s="158" t="n"/>
    </row>
    <row r="459" spans="1:14">
      <c r="A459" s="60" t="n"/>
      <c r="B459" s="60" t="n"/>
      <c r="D459" s="155" t="n"/>
      <c r="E459" s="155" t="n"/>
      <c r="F459" s="156" t="n"/>
      <c r="G459" s="157" t="n"/>
      <c r="H459" s="155" t="n"/>
      <c r="I459" s="158" t="n"/>
      <c r="J459" s="158" t="n"/>
      <c r="K459" s="158" t="n"/>
      <c r="L459" s="158" t="n"/>
      <c r="M459" s="158" t="n"/>
    </row>
    <row r="460" spans="1:14">
      <c r="A460" s="60" t="n"/>
      <c r="B460" s="60" t="n"/>
      <c r="D460" s="155" t="n"/>
      <c r="E460" s="155" t="n"/>
      <c r="F460" s="156" t="n"/>
      <c r="G460" s="157" t="n"/>
      <c r="H460" s="155" t="n"/>
      <c r="I460" s="158" t="n"/>
      <c r="J460" s="158" t="n"/>
      <c r="K460" s="158" t="n"/>
      <c r="L460" s="158" t="n"/>
      <c r="M460" s="158" t="n"/>
    </row>
    <row r="461" spans="1:14">
      <c r="A461" s="60" t="n"/>
      <c r="B461" s="60" t="n"/>
      <c r="D461" s="155" t="n"/>
      <c r="E461" s="155" t="n"/>
      <c r="F461" s="156" t="n"/>
      <c r="G461" s="157" t="n"/>
      <c r="H461" s="155" t="n"/>
      <c r="I461" s="158" t="n"/>
      <c r="J461" s="158" t="n"/>
      <c r="K461" s="158" t="n"/>
      <c r="L461" s="158" t="n"/>
      <c r="M461" s="158" t="n"/>
    </row>
    <row r="462" spans="1:14">
      <c r="A462" s="60" t="n"/>
      <c r="B462" s="60" t="n"/>
      <c r="D462" s="155" t="n"/>
      <c r="E462" s="155" t="n"/>
      <c r="F462" s="156" t="n"/>
      <c r="G462" s="157" t="n"/>
      <c r="H462" s="155" t="n"/>
      <c r="I462" s="158" t="n"/>
      <c r="J462" s="158" t="n"/>
      <c r="K462" s="158" t="n"/>
      <c r="L462" s="158" t="n"/>
      <c r="M462" s="158" t="n"/>
    </row>
    <row r="463" spans="1:14">
      <c r="A463" s="60" t="n"/>
      <c r="B463" s="60" t="n"/>
      <c r="D463" s="155" t="n"/>
      <c r="E463" s="155" t="n"/>
      <c r="F463" s="156" t="n"/>
      <c r="G463" s="157" t="n"/>
      <c r="H463" s="155" t="n"/>
      <c r="I463" s="158" t="n"/>
      <c r="J463" s="158" t="n"/>
      <c r="K463" s="158" t="n"/>
      <c r="L463" s="158" t="n"/>
      <c r="M463" s="158" t="n"/>
    </row>
    <row r="464" spans="1:14">
      <c r="A464" s="60" t="n"/>
      <c r="B464" s="60" t="n"/>
      <c r="D464" s="155" t="n"/>
      <c r="E464" s="155" t="n"/>
      <c r="F464" s="156" t="n"/>
      <c r="G464" s="157" t="n"/>
      <c r="H464" s="155" t="n"/>
      <c r="I464" s="158" t="n"/>
      <c r="J464" s="158" t="n"/>
      <c r="K464" s="158" t="n"/>
      <c r="L464" s="158" t="n"/>
      <c r="M464" s="158" t="n"/>
    </row>
    <row r="465" spans="1:14">
      <c r="A465" s="60" t="n"/>
      <c r="B465" s="60" t="n"/>
      <c r="D465" s="155" t="n"/>
      <c r="E465" s="155" t="n"/>
      <c r="F465" s="156" t="n"/>
      <c r="G465" s="157" t="n"/>
      <c r="H465" s="155" t="n"/>
      <c r="I465" s="158" t="n"/>
      <c r="J465" s="158" t="n"/>
      <c r="K465" s="158" t="n"/>
      <c r="L465" s="158" t="n"/>
      <c r="M465" s="158" t="n"/>
    </row>
    <row r="466" spans="1:14">
      <c r="A466" s="60" t="n"/>
      <c r="B466" s="60" t="n"/>
      <c r="D466" s="155" t="n"/>
      <c r="E466" s="155" t="n"/>
      <c r="F466" s="156" t="n"/>
      <c r="G466" s="157" t="n"/>
      <c r="H466" s="155" t="n"/>
      <c r="I466" s="158" t="n"/>
      <c r="J466" s="158" t="n"/>
      <c r="K466" s="158" t="n"/>
      <c r="L466" s="158" t="n"/>
      <c r="M466" s="158" t="n"/>
    </row>
    <row r="467" spans="1:14">
      <c r="A467" s="60" t="n"/>
      <c r="B467" s="60" t="n"/>
      <c r="D467" s="155" t="n"/>
      <c r="E467" s="155" t="n"/>
      <c r="F467" s="156" t="n"/>
      <c r="G467" s="157" t="n"/>
      <c r="H467" s="155" t="n"/>
      <c r="I467" s="158" t="n"/>
      <c r="J467" s="158" t="n"/>
      <c r="K467" s="158" t="n"/>
      <c r="L467" s="158" t="n"/>
      <c r="M467" s="158" t="n"/>
    </row>
    <row r="468" spans="1:14">
      <c r="A468" s="60" t="n"/>
      <c r="B468" s="60" t="n"/>
      <c r="D468" s="155" t="n"/>
      <c r="E468" s="155" t="n"/>
      <c r="F468" s="156" t="n"/>
      <c r="G468" s="157" t="n"/>
      <c r="H468" s="155" t="n"/>
      <c r="I468" s="158" t="n"/>
      <c r="J468" s="158" t="n"/>
      <c r="K468" s="158" t="n"/>
      <c r="L468" s="158" t="n"/>
      <c r="M468" s="158" t="n"/>
    </row>
    <row r="469" spans="1:14">
      <c r="A469" s="60" t="n"/>
      <c r="B469" s="60" t="n"/>
      <c r="D469" s="155" t="n"/>
      <c r="E469" s="155" t="n"/>
      <c r="F469" s="156" t="n"/>
      <c r="G469" s="157" t="n"/>
      <c r="H469" s="155" t="n"/>
      <c r="I469" s="158" t="n"/>
      <c r="J469" s="158" t="n"/>
      <c r="K469" s="158" t="n"/>
      <c r="L469" s="158" t="n"/>
      <c r="M469" s="158" t="n"/>
    </row>
    <row r="470" spans="1:14">
      <c r="A470" s="60" t="n"/>
      <c r="B470" s="60" t="n"/>
      <c r="D470" s="155" t="n"/>
      <c r="E470" s="155" t="n"/>
      <c r="F470" s="156" t="n"/>
      <c r="G470" s="157" t="n"/>
      <c r="H470" s="155" t="n"/>
      <c r="I470" s="158" t="n"/>
      <c r="J470" s="158" t="n"/>
      <c r="K470" s="158" t="n"/>
      <c r="L470" s="158" t="n"/>
      <c r="M470" s="158" t="n"/>
    </row>
    <row r="471" spans="1:14">
      <c r="A471" s="60" t="n"/>
      <c r="B471" s="60" t="n"/>
      <c r="D471" s="155" t="n"/>
      <c r="E471" s="155" t="n"/>
      <c r="F471" s="156" t="n"/>
      <c r="G471" s="157" t="n"/>
      <c r="H471" s="155" t="n"/>
      <c r="I471" s="158" t="n"/>
      <c r="J471" s="158" t="n"/>
      <c r="K471" s="158" t="n"/>
      <c r="L471" s="158" t="n"/>
      <c r="M471" s="158" t="n"/>
    </row>
    <row r="472" spans="1:14">
      <c r="A472" s="60" t="n"/>
      <c r="B472" s="60" t="n"/>
      <c r="D472" s="155" t="n"/>
      <c r="E472" s="155" t="n"/>
      <c r="F472" s="156" t="n"/>
      <c r="G472" s="157" t="n"/>
      <c r="H472" s="155" t="n"/>
      <c r="I472" s="158" t="n"/>
      <c r="J472" s="158" t="n"/>
      <c r="K472" s="158" t="n"/>
      <c r="L472" s="158" t="n"/>
      <c r="M472" s="158" t="n"/>
    </row>
    <row r="473" spans="1:14">
      <c r="A473" s="60" t="n"/>
      <c r="B473" s="60" t="n"/>
      <c r="D473" s="155" t="n"/>
      <c r="E473" s="155" t="n"/>
      <c r="F473" s="156" t="n"/>
      <c r="G473" s="157" t="n"/>
      <c r="H473" s="155" t="n"/>
      <c r="I473" s="158" t="n"/>
      <c r="J473" s="158" t="n"/>
      <c r="K473" s="158" t="n"/>
      <c r="L473" s="158" t="n"/>
      <c r="M473" s="158" t="n"/>
    </row>
    <row r="474" spans="1:14">
      <c r="A474" s="60" t="n"/>
      <c r="B474" s="60" t="n"/>
      <c r="D474" s="155" t="n"/>
      <c r="E474" s="155" t="n"/>
      <c r="F474" s="156" t="n"/>
      <c r="G474" s="157" t="n"/>
      <c r="H474" s="155" t="n"/>
      <c r="I474" s="158" t="n"/>
      <c r="J474" s="158" t="n"/>
      <c r="K474" s="158" t="n"/>
      <c r="L474" s="158" t="n"/>
      <c r="M474" s="158" t="n"/>
    </row>
    <row r="475" spans="1:14">
      <c r="A475" s="60" t="n"/>
      <c r="B475" s="60" t="n"/>
      <c r="D475" s="155" t="n"/>
      <c r="E475" s="155" t="n"/>
      <c r="F475" s="156" t="n"/>
      <c r="G475" s="157" t="n"/>
      <c r="H475" s="155" t="n"/>
      <c r="I475" s="158" t="n"/>
      <c r="J475" s="158" t="n"/>
      <c r="K475" s="158" t="n"/>
      <c r="L475" s="158" t="n"/>
      <c r="M475" s="158" t="n"/>
    </row>
    <row r="476" spans="1:14">
      <c r="A476" s="60" t="n"/>
      <c r="B476" s="60" t="n"/>
      <c r="D476" s="155" t="n"/>
      <c r="E476" s="155" t="n"/>
      <c r="F476" s="156" t="n"/>
      <c r="G476" s="157" t="n"/>
      <c r="H476" s="155" t="n"/>
      <c r="I476" s="158" t="n"/>
      <c r="J476" s="158" t="n"/>
      <c r="K476" s="158" t="n"/>
      <c r="L476" s="158" t="n"/>
      <c r="M476" s="158" t="n"/>
    </row>
    <row r="477" spans="1:14">
      <c r="A477" s="60" t="n"/>
      <c r="B477" s="60" t="n"/>
      <c r="D477" s="155" t="n"/>
      <c r="E477" s="155" t="n"/>
      <c r="F477" s="156" t="n"/>
      <c r="G477" s="157" t="n"/>
      <c r="H477" s="155" t="n"/>
      <c r="I477" s="158" t="n"/>
      <c r="J477" s="158" t="n"/>
      <c r="K477" s="158" t="n"/>
      <c r="L477" s="158" t="n"/>
      <c r="M477" s="158" t="n"/>
    </row>
    <row r="478" spans="1:14">
      <c r="A478" s="60" t="n"/>
      <c r="B478" s="60" t="n"/>
      <c r="D478" s="155" t="n"/>
      <c r="E478" s="155" t="n"/>
      <c r="F478" s="156" t="n"/>
      <c r="G478" s="157" t="n"/>
      <c r="H478" s="155" t="n"/>
      <c r="I478" s="158" t="n"/>
      <c r="J478" s="158" t="n"/>
      <c r="K478" s="158" t="n"/>
      <c r="L478" s="158" t="n"/>
      <c r="M478" s="158" t="n"/>
    </row>
    <row r="479" spans="1:14">
      <c r="A479" s="60" t="n"/>
      <c r="B479" s="60" t="n"/>
      <c r="D479" s="155" t="n"/>
      <c r="E479" s="155" t="n"/>
      <c r="F479" s="156" t="n"/>
      <c r="G479" s="157" t="n"/>
      <c r="H479" s="155" t="n"/>
      <c r="I479" s="158" t="n"/>
      <c r="J479" s="158" t="n"/>
      <c r="K479" s="158" t="n"/>
      <c r="L479" s="158" t="n"/>
      <c r="M479" s="158" t="n"/>
    </row>
    <row r="480" spans="1:14">
      <c r="A480" s="60" t="n"/>
      <c r="B480" s="60" t="n"/>
      <c r="D480" s="155" t="n"/>
      <c r="E480" s="155" t="n"/>
      <c r="F480" s="156" t="n"/>
      <c r="G480" s="157" t="n"/>
      <c r="H480" s="155" t="n"/>
      <c r="I480" s="158" t="n"/>
      <c r="J480" s="158" t="n"/>
      <c r="K480" s="158" t="n"/>
      <c r="L480" s="158" t="n"/>
      <c r="M480" s="158" t="n"/>
    </row>
    <row r="481" spans="1:14">
      <c r="A481" s="60" t="n"/>
      <c r="B481" s="60" t="n"/>
      <c r="D481" s="155" t="n"/>
      <c r="E481" s="155" t="n"/>
      <c r="F481" s="156" t="n"/>
      <c r="G481" s="157" t="n"/>
      <c r="H481" s="155" t="n"/>
      <c r="I481" s="158" t="n"/>
      <c r="J481" s="158" t="n"/>
      <c r="K481" s="158" t="n"/>
      <c r="L481" s="158" t="n"/>
      <c r="M481" s="158" t="n"/>
    </row>
    <row r="482" spans="1:14">
      <c r="A482" s="60" t="n"/>
      <c r="B482" s="60" t="n"/>
      <c r="D482" s="155" t="n"/>
      <c r="E482" s="155" t="n"/>
      <c r="F482" s="156" t="n"/>
      <c r="G482" s="157" t="n"/>
      <c r="H482" s="155" t="n"/>
      <c r="I482" s="158" t="n"/>
      <c r="J482" s="158" t="n"/>
      <c r="K482" s="158" t="n"/>
      <c r="L482" s="158" t="n"/>
      <c r="M482" s="158" t="n"/>
    </row>
    <row r="483" spans="1:14">
      <c r="A483" s="60" t="n"/>
      <c r="B483" s="60" t="n"/>
      <c r="D483" s="155" t="n"/>
      <c r="E483" s="155" t="n"/>
      <c r="F483" s="156" t="n"/>
      <c r="G483" s="157" t="n"/>
      <c r="H483" s="155" t="n"/>
      <c r="I483" s="158" t="n"/>
      <c r="J483" s="158" t="n"/>
      <c r="K483" s="158" t="n"/>
      <c r="L483" s="158" t="n"/>
      <c r="M483" s="158" t="n"/>
    </row>
    <row r="484" spans="1:14">
      <c r="A484" s="60" t="n"/>
      <c r="B484" s="60" t="n"/>
      <c r="D484" s="155" t="n"/>
      <c r="E484" s="155" t="n"/>
      <c r="F484" s="156" t="n"/>
      <c r="G484" s="157" t="n"/>
      <c r="H484" s="155" t="n"/>
      <c r="I484" s="158" t="n"/>
      <c r="J484" s="158" t="n"/>
      <c r="K484" s="158" t="n"/>
      <c r="L484" s="158" t="n"/>
      <c r="M484" s="158" t="n"/>
    </row>
    <row r="485" spans="1:14">
      <c r="A485" s="60" t="n"/>
      <c r="B485" s="60" t="n"/>
      <c r="D485" s="155" t="n"/>
      <c r="E485" s="155" t="n"/>
      <c r="F485" s="156" t="n"/>
      <c r="G485" s="157" t="n"/>
      <c r="H485" s="155" t="n"/>
      <c r="I485" s="158" t="n"/>
      <c r="J485" s="158" t="n"/>
      <c r="K485" s="158" t="n"/>
      <c r="L485" s="158" t="n"/>
      <c r="M485" s="158" t="n"/>
    </row>
    <row r="486" spans="1:14">
      <c r="A486" s="60" t="n"/>
      <c r="B486" s="60" t="n"/>
      <c r="D486" s="155" t="n"/>
      <c r="E486" s="155" t="n"/>
      <c r="F486" s="156" t="n"/>
      <c r="G486" s="157" t="n"/>
      <c r="H486" s="155" t="n"/>
      <c r="I486" s="158" t="n"/>
      <c r="J486" s="158" t="n"/>
      <c r="K486" s="158" t="n"/>
      <c r="L486" s="158" t="n"/>
      <c r="M486" s="158" t="n"/>
    </row>
    <row r="487" spans="1:14">
      <c r="A487" s="60" t="n"/>
      <c r="B487" s="60" t="n"/>
      <c r="D487" s="155" t="n"/>
      <c r="E487" s="155" t="n"/>
      <c r="F487" s="156" t="n"/>
      <c r="G487" s="157" t="n"/>
      <c r="H487" s="155" t="n"/>
      <c r="I487" s="158" t="n"/>
      <c r="J487" s="158" t="n"/>
      <c r="K487" s="158" t="n"/>
      <c r="L487" s="158" t="n"/>
      <c r="M487" s="158" t="n"/>
    </row>
    <row r="488" spans="1:14">
      <c r="A488" s="60" t="n"/>
      <c r="B488" s="60" t="n"/>
      <c r="D488" s="155" t="n"/>
      <c r="E488" s="155" t="n"/>
      <c r="F488" s="156" t="n"/>
      <c r="G488" s="157" t="n"/>
      <c r="H488" s="155" t="n"/>
      <c r="I488" s="158" t="n"/>
      <c r="J488" s="158" t="n"/>
      <c r="K488" s="158" t="n"/>
      <c r="L488" s="158" t="n"/>
      <c r="M488" s="158" t="n"/>
    </row>
    <row r="489" spans="1:14">
      <c r="A489" s="60" t="n"/>
      <c r="B489" s="60" t="n"/>
      <c r="D489" s="155" t="n"/>
      <c r="E489" s="155" t="n"/>
      <c r="F489" s="156" t="n"/>
      <c r="G489" s="157" t="n"/>
      <c r="H489" s="155" t="n"/>
      <c r="I489" s="158" t="n"/>
      <c r="J489" s="158" t="n"/>
      <c r="K489" s="158" t="n"/>
      <c r="L489" s="158" t="n"/>
      <c r="M489" s="158" t="n"/>
    </row>
    <row r="490" spans="1:14">
      <c r="A490" s="60" t="n"/>
      <c r="B490" s="60" t="n"/>
      <c r="D490" s="155" t="n"/>
      <c r="E490" s="155" t="n"/>
      <c r="F490" s="156" t="n"/>
      <c r="G490" s="157" t="n"/>
      <c r="H490" s="155" t="n"/>
      <c r="I490" s="158" t="n"/>
      <c r="J490" s="158" t="n"/>
      <c r="K490" s="158" t="n"/>
      <c r="L490" s="158" t="n"/>
      <c r="M490" s="158" t="n"/>
    </row>
    <row r="491" spans="1:14">
      <c r="A491" s="60" t="n"/>
      <c r="B491" s="60" t="n"/>
      <c r="D491" s="155" t="n"/>
      <c r="E491" s="155" t="n"/>
      <c r="F491" s="156" t="n"/>
      <c r="G491" s="157" t="n"/>
      <c r="H491" s="155" t="n"/>
      <c r="I491" s="158" t="n"/>
      <c r="J491" s="158" t="n"/>
      <c r="K491" s="158" t="n"/>
      <c r="L491" s="158" t="n"/>
      <c r="M491" s="158" t="n"/>
    </row>
    <row r="492" spans="1:14">
      <c r="A492" s="60" t="n"/>
      <c r="B492" s="60" t="n"/>
      <c r="D492" s="155" t="n"/>
      <c r="E492" s="155" t="n"/>
      <c r="F492" s="156" t="n"/>
      <c r="G492" s="157" t="n"/>
      <c r="H492" s="155" t="n"/>
      <c r="I492" s="158" t="n"/>
      <c r="J492" s="158" t="n"/>
      <c r="K492" s="158" t="n"/>
      <c r="L492" s="158" t="n"/>
      <c r="M492" s="158" t="n"/>
    </row>
    <row r="493" spans="1:14">
      <c r="A493" s="60" t="n"/>
      <c r="B493" s="60" t="n"/>
      <c r="D493" s="155" t="n"/>
      <c r="E493" s="155" t="n"/>
      <c r="F493" s="156" t="n"/>
      <c r="G493" s="157" t="n"/>
      <c r="H493" s="155" t="n"/>
      <c r="I493" s="158" t="n"/>
      <c r="J493" s="158" t="n"/>
      <c r="K493" s="158" t="n"/>
      <c r="L493" s="158" t="n"/>
      <c r="M493" s="158" t="n"/>
    </row>
    <row r="494" spans="1:14">
      <c r="A494" s="60" t="n"/>
      <c r="B494" s="60" t="n"/>
      <c r="D494" s="155" t="n"/>
      <c r="E494" s="155" t="n"/>
      <c r="F494" s="156" t="n"/>
      <c r="G494" s="157" t="n"/>
      <c r="H494" s="155" t="n"/>
      <c r="I494" s="158" t="n"/>
      <c r="J494" s="158" t="n"/>
      <c r="K494" s="158" t="n"/>
      <c r="L494" s="158" t="n"/>
      <c r="M494" s="158" t="n"/>
    </row>
    <row r="495" spans="1:14">
      <c r="A495" s="60" t="n"/>
      <c r="B495" s="60" t="n"/>
      <c r="D495" s="155" t="n"/>
      <c r="E495" s="155" t="n"/>
      <c r="F495" s="156" t="n"/>
      <c r="G495" s="157" t="n"/>
      <c r="H495" s="155" t="n"/>
      <c r="I495" s="158" t="n"/>
      <c r="J495" s="158" t="n"/>
      <c r="K495" s="158" t="n"/>
      <c r="L495" s="158" t="n"/>
      <c r="M495" s="158" t="n"/>
    </row>
    <row r="496" spans="1:14">
      <c r="A496" s="60" t="n"/>
      <c r="B496" s="60" t="n"/>
      <c r="D496" s="155" t="n"/>
      <c r="E496" s="155" t="n"/>
      <c r="F496" s="156" t="n"/>
      <c r="G496" s="157" t="n"/>
      <c r="H496" s="155" t="n"/>
      <c r="I496" s="158" t="n"/>
      <c r="J496" s="158" t="n"/>
      <c r="K496" s="158" t="n"/>
      <c r="L496" s="158" t="n"/>
      <c r="M496" s="158" t="n"/>
    </row>
    <row r="497" spans="1:14">
      <c r="A497" s="60" t="n"/>
      <c r="B497" s="60" t="n"/>
      <c r="D497" s="155" t="n"/>
      <c r="E497" s="155" t="n"/>
      <c r="F497" s="156" t="n"/>
      <c r="G497" s="157" t="n"/>
      <c r="H497" s="155" t="n"/>
      <c r="I497" s="158" t="n"/>
      <c r="J497" s="158" t="n"/>
      <c r="K497" s="158" t="n"/>
      <c r="L497" s="158" t="n"/>
      <c r="M497" s="158" t="n"/>
    </row>
    <row r="498" spans="1:14">
      <c r="A498" s="60" t="n"/>
      <c r="B498" s="60" t="n"/>
      <c r="D498" s="155" t="n"/>
      <c r="E498" s="155" t="n"/>
      <c r="F498" s="156" t="n"/>
      <c r="G498" s="157" t="n"/>
      <c r="H498" s="155" t="n"/>
      <c r="I498" s="158" t="n"/>
      <c r="J498" s="158" t="n"/>
      <c r="K498" s="158" t="n"/>
      <c r="L498" s="158" t="n"/>
      <c r="M498" s="158" t="n"/>
    </row>
    <row r="499" spans="1:14">
      <c r="A499" s="60" t="n"/>
      <c r="B499" s="60" t="n"/>
      <c r="D499" s="155" t="n"/>
      <c r="E499" s="155" t="n"/>
      <c r="F499" s="156" t="n"/>
      <c r="G499" s="157" t="n"/>
      <c r="H499" s="155" t="n"/>
      <c r="I499" s="158" t="n"/>
      <c r="J499" s="158" t="n"/>
      <c r="K499" s="158" t="n"/>
      <c r="L499" s="158" t="n"/>
      <c r="M499" s="158" t="n"/>
    </row>
    <row r="500" spans="1:14">
      <c r="A500" s="60" t="n"/>
      <c r="B500" s="60" t="n"/>
      <c r="D500" s="155" t="n"/>
      <c r="E500" s="155" t="n"/>
      <c r="F500" s="156" t="n"/>
      <c r="G500" s="157" t="n"/>
      <c r="H500" s="155" t="n"/>
      <c r="I500" s="158" t="n"/>
      <c r="J500" s="158" t="n"/>
      <c r="K500" s="158" t="n"/>
      <c r="L500" s="158" t="n"/>
      <c r="M500" s="158" t="n"/>
    </row>
    <row r="501" spans="1:14">
      <c r="A501" s="60" t="n"/>
      <c r="B501" s="60" t="n"/>
      <c r="D501" s="155" t="n"/>
      <c r="E501" s="155" t="n"/>
      <c r="F501" s="156" t="n"/>
      <c r="G501" s="157" t="n"/>
      <c r="H501" s="155" t="n"/>
      <c r="I501" s="158" t="n"/>
      <c r="J501" s="158" t="n"/>
      <c r="K501" s="158" t="n"/>
      <c r="L501" s="158" t="n"/>
      <c r="M501" s="158" t="n"/>
    </row>
    <row r="502" spans="1:14">
      <c r="A502" s="60" t="n"/>
      <c r="B502" s="60" t="n"/>
      <c r="D502" s="155" t="n"/>
      <c r="E502" s="155" t="n"/>
      <c r="F502" s="156" t="n"/>
      <c r="G502" s="157" t="n"/>
      <c r="H502" s="155" t="n"/>
      <c r="I502" s="158" t="n"/>
      <c r="J502" s="158" t="n"/>
      <c r="K502" s="158" t="n"/>
      <c r="L502" s="158" t="n"/>
      <c r="M502" s="158" t="n"/>
    </row>
    <row r="503" spans="1:14">
      <c r="A503" s="60" t="n"/>
      <c r="B503" s="60" t="n"/>
      <c r="D503" s="155" t="n"/>
      <c r="E503" s="155" t="n"/>
      <c r="F503" s="156" t="n"/>
      <c r="G503" s="157" t="n"/>
      <c r="H503" s="155" t="n"/>
      <c r="I503" s="158" t="n"/>
      <c r="J503" s="158" t="n"/>
      <c r="K503" s="158" t="n"/>
      <c r="L503" s="158" t="n"/>
      <c r="M503" s="158" t="n"/>
    </row>
    <row r="504" spans="1:14">
      <c r="A504" s="60" t="n"/>
      <c r="B504" s="60" t="n"/>
      <c r="D504" s="155" t="n"/>
      <c r="E504" s="155" t="n"/>
      <c r="F504" s="156" t="n"/>
      <c r="G504" s="157" t="n"/>
      <c r="H504" s="155" t="n"/>
      <c r="I504" s="158" t="n"/>
      <c r="J504" s="158" t="n"/>
      <c r="K504" s="158" t="n"/>
      <c r="L504" s="158" t="n"/>
      <c r="M504" s="158" t="n"/>
    </row>
    <row r="505" spans="1:14">
      <c r="A505" s="60" t="n"/>
      <c r="B505" s="60" t="n"/>
      <c r="D505" s="155" t="n"/>
      <c r="E505" s="155" t="n"/>
      <c r="F505" s="156" t="n"/>
      <c r="G505" s="157" t="n"/>
      <c r="H505" s="155" t="n"/>
      <c r="I505" s="158" t="n"/>
      <c r="J505" s="158" t="n"/>
      <c r="K505" s="158" t="n"/>
      <c r="L505" s="158" t="n"/>
      <c r="M505" s="158" t="n"/>
    </row>
    <row r="506" spans="1:14">
      <c r="A506" s="60" t="n"/>
      <c r="B506" s="60" t="n"/>
      <c r="D506" s="155" t="n"/>
      <c r="E506" s="155" t="n"/>
      <c r="F506" s="156" t="n"/>
      <c r="G506" s="157" t="n"/>
      <c r="H506" s="155" t="n"/>
      <c r="I506" s="158" t="n"/>
      <c r="J506" s="158" t="n"/>
      <c r="K506" s="158" t="n"/>
      <c r="L506" s="158" t="n"/>
      <c r="M506" s="158" t="n"/>
    </row>
    <row r="507" spans="1:14">
      <c r="A507" s="60" t="n"/>
      <c r="B507" s="60" t="n"/>
      <c r="D507" s="155" t="n"/>
      <c r="E507" s="155" t="n"/>
      <c r="F507" s="156" t="n"/>
      <c r="G507" s="157" t="n"/>
      <c r="H507" s="155" t="n"/>
      <c r="I507" s="158" t="n"/>
      <c r="J507" s="158" t="n"/>
      <c r="K507" s="158" t="n"/>
      <c r="L507" s="158" t="n"/>
      <c r="M507" s="158" t="n"/>
    </row>
    <row r="508" spans="1:14">
      <c r="A508" s="60" t="n"/>
      <c r="B508" s="60" t="n"/>
      <c r="D508" s="155" t="n"/>
      <c r="E508" s="155" t="n"/>
      <c r="F508" s="156" t="n"/>
      <c r="G508" s="157" t="n"/>
      <c r="H508" s="155" t="n"/>
      <c r="I508" s="158" t="n"/>
      <c r="J508" s="158" t="n"/>
      <c r="K508" s="158" t="n"/>
      <c r="L508" s="158" t="n"/>
      <c r="M508" s="158" t="n"/>
    </row>
    <row r="509" spans="1:14">
      <c r="A509" s="60" t="n"/>
      <c r="B509" s="60" t="n"/>
      <c r="D509" s="155" t="n"/>
      <c r="E509" s="155" t="n"/>
      <c r="F509" s="156" t="n"/>
      <c r="G509" s="157" t="n"/>
      <c r="H509" s="155" t="n"/>
      <c r="I509" s="158" t="n"/>
      <c r="J509" s="158" t="n"/>
      <c r="K509" s="158" t="n"/>
      <c r="L509" s="158" t="n"/>
      <c r="M509" s="158" t="n"/>
    </row>
    <row r="510" spans="1:14">
      <c r="A510" s="60" t="n"/>
      <c r="B510" s="60" t="n"/>
      <c r="D510" s="155" t="n"/>
      <c r="E510" s="155" t="n"/>
      <c r="F510" s="156" t="n"/>
      <c r="G510" s="157" t="n"/>
      <c r="H510" s="155" t="n"/>
      <c r="I510" s="158" t="n"/>
      <c r="J510" s="158" t="n"/>
      <c r="K510" s="158" t="n"/>
      <c r="L510" s="158" t="n"/>
      <c r="M510" s="158" t="n"/>
    </row>
    <row r="511" spans="1:14">
      <c r="A511" s="60" t="n"/>
      <c r="B511" s="60" t="n"/>
      <c r="D511" s="155" t="n"/>
      <c r="E511" s="155" t="n"/>
      <c r="F511" s="156" t="n"/>
      <c r="G511" s="157" t="n"/>
      <c r="H511" s="155" t="n"/>
      <c r="I511" s="158" t="n"/>
      <c r="J511" s="158" t="n"/>
      <c r="K511" s="158" t="n"/>
      <c r="L511" s="158" t="n"/>
      <c r="M511" s="158" t="n"/>
    </row>
    <row r="512" spans="1:14">
      <c r="A512" s="60" t="n"/>
      <c r="B512" s="60" t="n"/>
      <c r="D512" s="155" t="n"/>
      <c r="E512" s="155" t="n"/>
      <c r="F512" s="156" t="n"/>
      <c r="G512" s="157" t="n"/>
      <c r="H512" s="155" t="n"/>
      <c r="I512" s="158" t="n"/>
      <c r="J512" s="158" t="n"/>
      <c r="K512" s="158" t="n"/>
      <c r="L512" s="158" t="n"/>
      <c r="M512" s="158" t="n"/>
    </row>
    <row r="513" spans="1:14">
      <c r="A513" s="60" t="n"/>
      <c r="B513" s="60" t="n"/>
      <c r="D513" s="155" t="n"/>
      <c r="E513" s="155" t="n"/>
      <c r="F513" s="156" t="n"/>
      <c r="G513" s="157" t="n"/>
      <c r="H513" s="155" t="n"/>
      <c r="I513" s="158" t="n"/>
      <c r="J513" s="158" t="n"/>
      <c r="K513" s="158" t="n"/>
      <c r="L513" s="158" t="n"/>
      <c r="M513" s="158" t="n"/>
    </row>
    <row r="514" spans="1:14">
      <c r="A514" s="60" t="n"/>
      <c r="B514" s="60" t="n"/>
      <c r="D514" s="155" t="n"/>
      <c r="E514" s="155" t="n"/>
      <c r="F514" s="156" t="n"/>
      <c r="G514" s="157" t="n"/>
      <c r="H514" s="155" t="n"/>
      <c r="I514" s="158" t="n"/>
      <c r="J514" s="158" t="n"/>
      <c r="K514" s="158" t="n"/>
      <c r="L514" s="158" t="n"/>
      <c r="M514" s="158" t="n"/>
    </row>
    <row r="515" spans="1:14">
      <c r="A515" s="60" t="n"/>
      <c r="B515" s="60" t="n"/>
      <c r="D515" s="155" t="n"/>
      <c r="E515" s="155" t="n"/>
      <c r="F515" s="156" t="n"/>
      <c r="G515" s="157" t="n"/>
      <c r="H515" s="155" t="n"/>
      <c r="I515" s="158" t="n"/>
      <c r="J515" s="158" t="n"/>
      <c r="K515" s="158" t="n"/>
      <c r="L515" s="158" t="n"/>
      <c r="M515" s="158" t="n"/>
    </row>
    <row r="516" spans="1:14">
      <c r="A516" s="60" t="n"/>
      <c r="B516" s="60" t="n"/>
      <c r="D516" s="155" t="n"/>
      <c r="E516" s="155" t="n"/>
      <c r="F516" s="156" t="n"/>
      <c r="G516" s="157" t="n"/>
      <c r="H516" s="155" t="n"/>
      <c r="I516" s="158" t="n"/>
      <c r="J516" s="158" t="n"/>
      <c r="K516" s="158" t="n"/>
      <c r="L516" s="158" t="n"/>
      <c r="M516" s="158" t="n"/>
    </row>
    <row r="517" spans="1:14">
      <c r="A517" s="60" t="n"/>
      <c r="B517" s="60" t="n"/>
      <c r="D517" s="155" t="n"/>
      <c r="E517" s="155" t="n"/>
      <c r="F517" s="156" t="n"/>
      <c r="G517" s="157" t="n"/>
      <c r="H517" s="155" t="n"/>
      <c r="I517" s="158" t="n"/>
      <c r="J517" s="158" t="n"/>
      <c r="K517" s="158" t="n"/>
      <c r="L517" s="158" t="n"/>
      <c r="M517" s="158" t="n"/>
    </row>
    <row r="518" spans="1:14">
      <c r="A518" s="60" t="n"/>
      <c r="B518" s="60" t="n"/>
      <c r="D518" s="155" t="n"/>
      <c r="E518" s="155" t="n"/>
      <c r="F518" s="156" t="n"/>
      <c r="G518" s="157" t="n"/>
      <c r="H518" s="155" t="n"/>
      <c r="I518" s="158" t="n"/>
      <c r="J518" s="158" t="n"/>
      <c r="K518" s="158" t="n"/>
      <c r="L518" s="158" t="n"/>
      <c r="M518" s="158" t="n"/>
    </row>
    <row r="519" spans="1:14">
      <c r="A519" s="60" t="n"/>
      <c r="B519" s="60" t="n"/>
      <c r="D519" s="155" t="n"/>
      <c r="E519" s="155" t="n"/>
      <c r="F519" s="156" t="n"/>
      <c r="G519" s="157" t="n"/>
      <c r="H519" s="155" t="n"/>
      <c r="I519" s="158" t="n"/>
      <c r="J519" s="158" t="n"/>
      <c r="K519" s="158" t="n"/>
      <c r="L519" s="158" t="n"/>
      <c r="M519" s="158" t="n"/>
    </row>
    <row r="520" spans="1:14">
      <c r="A520" s="60" t="n"/>
      <c r="B520" s="60" t="n"/>
      <c r="D520" s="155" t="n"/>
      <c r="E520" s="155" t="n"/>
      <c r="F520" s="156" t="n"/>
      <c r="G520" s="157" t="n"/>
      <c r="H520" s="155" t="n"/>
      <c r="I520" s="158" t="n"/>
      <c r="J520" s="158" t="n"/>
      <c r="K520" s="158" t="n"/>
      <c r="L520" s="158" t="n"/>
      <c r="M520" s="158" t="n"/>
    </row>
    <row r="521" spans="1:14">
      <c r="A521" s="60" t="n"/>
      <c r="B521" s="60" t="n"/>
      <c r="D521" s="155" t="n"/>
      <c r="E521" s="155" t="n"/>
      <c r="F521" s="156" t="n"/>
      <c r="G521" s="157" t="n"/>
      <c r="H521" s="155" t="n"/>
      <c r="I521" s="158" t="n"/>
      <c r="J521" s="158" t="n"/>
      <c r="K521" s="158" t="n"/>
      <c r="L521" s="158" t="n"/>
      <c r="M521" s="158" t="n"/>
    </row>
    <row r="522" spans="1:14">
      <c r="A522" s="60" t="n"/>
      <c r="B522" s="60" t="n"/>
      <c r="D522" s="155" t="n"/>
      <c r="E522" s="155" t="n"/>
      <c r="F522" s="156" t="n"/>
      <c r="G522" s="157" t="n"/>
      <c r="H522" s="155" t="n"/>
      <c r="I522" s="158" t="n"/>
      <c r="J522" s="158" t="n"/>
      <c r="K522" s="158" t="n"/>
      <c r="L522" s="158" t="n"/>
      <c r="M522" s="158" t="n"/>
    </row>
    <row r="523" spans="1:14">
      <c r="A523" s="60" t="n"/>
      <c r="B523" s="60" t="n"/>
      <c r="D523" s="155" t="n"/>
      <c r="E523" s="155" t="n"/>
      <c r="F523" s="156" t="n"/>
      <c r="G523" s="157" t="n"/>
      <c r="H523" s="155" t="n"/>
      <c r="I523" s="158" t="n"/>
      <c r="J523" s="158" t="n"/>
      <c r="K523" s="158" t="n"/>
      <c r="L523" s="158" t="n"/>
      <c r="M523" s="158" t="n"/>
    </row>
    <row r="524" spans="1:14">
      <c r="A524" s="60" t="n"/>
      <c r="B524" s="60" t="n"/>
      <c r="D524" s="155" t="n"/>
      <c r="E524" s="155" t="n"/>
      <c r="F524" s="156" t="n"/>
      <c r="G524" s="157" t="n"/>
      <c r="H524" s="155" t="n"/>
      <c r="I524" s="158" t="n"/>
      <c r="J524" s="158" t="n"/>
      <c r="K524" s="158" t="n"/>
      <c r="L524" s="158" t="n"/>
      <c r="M524" s="158" t="n"/>
    </row>
    <row r="525" spans="1:14">
      <c r="A525" s="60" t="n"/>
      <c r="B525" s="60" t="n"/>
      <c r="D525" s="155" t="n"/>
      <c r="E525" s="155" t="n"/>
      <c r="F525" s="156" t="n"/>
      <c r="G525" s="157" t="n"/>
      <c r="H525" s="155" t="n"/>
      <c r="I525" s="158" t="n"/>
      <c r="J525" s="158" t="n"/>
      <c r="K525" s="158" t="n"/>
      <c r="L525" s="158" t="n"/>
      <c r="M525" s="158" t="n"/>
    </row>
    <row r="526" spans="1:14">
      <c r="A526" s="60" t="n"/>
      <c r="B526" s="60" t="n"/>
      <c r="D526" s="155" t="n"/>
      <c r="E526" s="155" t="n"/>
      <c r="F526" s="156" t="n"/>
      <c r="G526" s="157" t="n"/>
      <c r="H526" s="155" t="n"/>
      <c r="I526" s="158" t="n"/>
      <c r="J526" s="158" t="n"/>
      <c r="K526" s="158" t="n"/>
      <c r="L526" s="158" t="n"/>
      <c r="M526" s="158" t="n"/>
    </row>
    <row r="527" spans="1:14">
      <c r="A527" s="60" t="n"/>
      <c r="B527" s="60" t="n"/>
      <c r="D527" s="155" t="n"/>
      <c r="E527" s="155" t="n"/>
      <c r="F527" s="156" t="n"/>
      <c r="G527" s="157" t="n"/>
      <c r="H527" s="155" t="n"/>
      <c r="I527" s="158" t="n"/>
      <c r="J527" s="158" t="n"/>
      <c r="K527" s="158" t="n"/>
      <c r="L527" s="158" t="n"/>
      <c r="M527" s="158" t="n"/>
    </row>
    <row r="528" spans="1:14">
      <c r="A528" s="60" t="n"/>
      <c r="B528" s="60" t="n"/>
      <c r="D528" s="155" t="n"/>
      <c r="E528" s="155" t="n"/>
      <c r="F528" s="156" t="n"/>
      <c r="G528" s="157" t="n"/>
      <c r="H528" s="155" t="n"/>
      <c r="I528" s="158" t="n"/>
      <c r="J528" s="158" t="n"/>
      <c r="K528" s="158" t="n"/>
      <c r="L528" s="158" t="n"/>
      <c r="M528" s="158" t="n"/>
    </row>
    <row r="529" spans="1:14">
      <c r="A529" s="60" t="n"/>
      <c r="B529" s="60" t="n"/>
      <c r="D529" s="155" t="n"/>
      <c r="E529" s="155" t="n"/>
      <c r="F529" s="156" t="n"/>
      <c r="G529" s="157" t="n"/>
      <c r="H529" s="155" t="n"/>
      <c r="I529" s="158" t="n"/>
      <c r="J529" s="158" t="n"/>
      <c r="K529" s="158" t="n"/>
      <c r="L529" s="158" t="n"/>
      <c r="M529" s="158" t="n"/>
    </row>
    <row r="530" spans="1:14">
      <c r="A530" s="60" t="n"/>
      <c r="B530" s="60" t="n"/>
      <c r="D530" s="155" t="n"/>
      <c r="E530" s="155" t="n"/>
      <c r="F530" s="156" t="n"/>
      <c r="G530" s="157" t="n"/>
      <c r="H530" s="155" t="n"/>
      <c r="I530" s="158" t="n"/>
      <c r="J530" s="158" t="n"/>
      <c r="K530" s="158" t="n"/>
      <c r="L530" s="158" t="n"/>
      <c r="M530" s="158" t="n"/>
    </row>
    <row r="531" spans="1:14">
      <c r="A531" s="60" t="n"/>
      <c r="B531" s="60" t="n"/>
      <c r="D531" s="155" t="n"/>
      <c r="E531" s="155" t="n"/>
      <c r="F531" s="156" t="n"/>
      <c r="G531" s="157" t="n"/>
      <c r="H531" s="155" t="n"/>
      <c r="I531" s="158" t="n"/>
      <c r="J531" s="158" t="n"/>
      <c r="K531" s="158" t="n"/>
      <c r="L531" s="158" t="n"/>
      <c r="M531" s="158" t="n"/>
    </row>
    <row r="532" spans="1:14">
      <c r="A532" s="60" t="n"/>
      <c r="B532" s="60" t="n"/>
      <c r="D532" s="155" t="n"/>
      <c r="E532" s="155" t="n"/>
      <c r="F532" s="156" t="n"/>
      <c r="G532" s="157" t="n"/>
      <c r="H532" s="155" t="n"/>
      <c r="I532" s="158" t="n"/>
      <c r="J532" s="158" t="n"/>
      <c r="K532" s="158" t="n"/>
      <c r="L532" s="158" t="n"/>
      <c r="M532" s="158" t="n"/>
    </row>
    <row r="533" spans="1:14">
      <c r="A533" s="60" t="n"/>
      <c r="B533" s="60" t="n"/>
      <c r="D533" s="155" t="n"/>
      <c r="E533" s="155" t="n"/>
      <c r="F533" s="156" t="n"/>
      <c r="G533" s="157" t="n"/>
      <c r="H533" s="155" t="n"/>
      <c r="I533" s="158" t="n"/>
      <c r="J533" s="158" t="n"/>
      <c r="K533" s="158" t="n"/>
      <c r="L533" s="158" t="n"/>
      <c r="M533" s="158" t="n"/>
    </row>
    <row r="534" spans="1:14">
      <c r="A534" s="60" t="n"/>
      <c r="B534" s="60" t="n"/>
      <c r="D534" s="155" t="n"/>
      <c r="E534" s="155" t="n"/>
      <c r="F534" s="156" t="n"/>
      <c r="G534" s="157" t="n"/>
      <c r="H534" s="155" t="n"/>
      <c r="I534" s="158" t="n"/>
      <c r="J534" s="158" t="n"/>
      <c r="K534" s="158" t="n"/>
      <c r="L534" s="158" t="n"/>
      <c r="M534" s="158" t="n"/>
    </row>
    <row r="535" spans="1:14">
      <c r="A535" s="60" t="n"/>
      <c r="B535" s="60" t="n"/>
      <c r="D535" s="155" t="n"/>
      <c r="E535" s="155" t="n"/>
      <c r="F535" s="156" t="n"/>
      <c r="G535" s="157" t="n"/>
      <c r="H535" s="155" t="n"/>
      <c r="I535" s="158" t="n"/>
      <c r="J535" s="158" t="n"/>
      <c r="K535" s="158" t="n"/>
      <c r="L535" s="158" t="n"/>
      <c r="M535" s="158" t="n"/>
    </row>
    <row r="536" spans="1:14">
      <c r="A536" s="60" t="n"/>
      <c r="B536" s="60" t="n"/>
      <c r="D536" s="155" t="n"/>
      <c r="E536" s="155" t="n"/>
      <c r="F536" s="156" t="n"/>
      <c r="G536" s="157" t="n"/>
      <c r="H536" s="155" t="n"/>
      <c r="I536" s="158" t="n"/>
      <c r="J536" s="158" t="n"/>
      <c r="K536" s="158" t="n"/>
      <c r="L536" s="158" t="n"/>
      <c r="M536" s="158" t="n"/>
    </row>
    <row r="537" spans="1:14">
      <c r="A537" s="60" t="n"/>
      <c r="B537" s="60" t="n"/>
      <c r="D537" s="155" t="n"/>
      <c r="E537" s="155" t="n"/>
      <c r="F537" s="156" t="n"/>
      <c r="G537" s="157" t="n"/>
      <c r="H537" s="155" t="n"/>
      <c r="I537" s="158" t="n"/>
      <c r="J537" s="158" t="n"/>
      <c r="K537" s="158" t="n"/>
      <c r="L537" s="158" t="n"/>
      <c r="M537" s="158" t="n"/>
    </row>
    <row r="538" spans="1:14">
      <c r="A538" s="60" t="n"/>
      <c r="B538" s="60" t="n"/>
      <c r="D538" s="155" t="n"/>
      <c r="E538" s="155" t="n"/>
      <c r="F538" s="156" t="n"/>
      <c r="G538" s="157" t="n"/>
      <c r="H538" s="155" t="n"/>
      <c r="I538" s="158" t="n"/>
      <c r="J538" s="158" t="n"/>
      <c r="K538" s="158" t="n"/>
      <c r="L538" s="158" t="n"/>
      <c r="M538" s="158" t="n"/>
    </row>
    <row r="539" spans="1:14">
      <c r="A539" s="60" t="n"/>
      <c r="B539" s="60" t="n"/>
      <c r="D539" s="155" t="n"/>
      <c r="E539" s="155" t="n"/>
      <c r="F539" s="156" t="n"/>
      <c r="G539" s="157" t="n"/>
      <c r="H539" s="155" t="n"/>
      <c r="I539" s="158" t="n"/>
      <c r="J539" s="158" t="n"/>
      <c r="K539" s="158" t="n"/>
      <c r="L539" s="158" t="n"/>
      <c r="M539" s="158" t="n"/>
    </row>
    <row r="540" spans="1:14">
      <c r="A540" s="60" t="n"/>
      <c r="B540" s="60" t="n"/>
      <c r="D540" s="155" t="n"/>
      <c r="E540" s="155" t="n"/>
      <c r="F540" s="156" t="n"/>
      <c r="G540" s="157" t="n"/>
      <c r="H540" s="155" t="n"/>
      <c r="I540" s="158" t="n"/>
      <c r="J540" s="158" t="n"/>
      <c r="K540" s="158" t="n"/>
      <c r="L540" s="158" t="n"/>
      <c r="M540" s="158" t="n"/>
    </row>
    <row r="541" spans="1:14">
      <c r="A541" s="60" t="n"/>
      <c r="B541" s="60" t="n"/>
      <c r="D541" s="155" t="n"/>
      <c r="E541" s="155" t="n"/>
      <c r="F541" s="156" t="n"/>
      <c r="G541" s="157" t="n"/>
      <c r="H541" s="155" t="n"/>
      <c r="I541" s="158" t="n"/>
      <c r="J541" s="158" t="n"/>
      <c r="K541" s="158" t="n"/>
      <c r="L541" s="158" t="n"/>
      <c r="M541" s="158" t="n"/>
    </row>
    <row r="542" spans="1:14">
      <c r="A542" s="60" t="n"/>
      <c r="B542" s="60" t="n"/>
      <c r="D542" s="155" t="n"/>
      <c r="E542" s="155" t="n"/>
      <c r="F542" s="156" t="n"/>
      <c r="G542" s="157" t="n"/>
      <c r="H542" s="155" t="n"/>
      <c r="I542" s="158" t="n"/>
      <c r="J542" s="158" t="n"/>
      <c r="K542" s="158" t="n"/>
      <c r="L542" s="158" t="n"/>
      <c r="M542" s="158" t="n"/>
    </row>
    <row r="543" spans="1:14">
      <c r="A543" s="60" t="n"/>
      <c r="B543" s="60" t="n"/>
      <c r="D543" s="155" t="n"/>
      <c r="E543" s="155" t="n"/>
      <c r="F543" s="156" t="n"/>
      <c r="G543" s="157" t="n"/>
      <c r="H543" s="155" t="n"/>
      <c r="I543" s="158" t="n"/>
      <c r="J543" s="158" t="n"/>
      <c r="K543" s="158" t="n"/>
      <c r="L543" s="158" t="n"/>
      <c r="M543" s="158" t="n"/>
    </row>
    <row r="544" spans="1:14">
      <c r="A544" s="60" t="n"/>
      <c r="B544" s="60" t="n"/>
      <c r="D544" s="155" t="n"/>
      <c r="E544" s="155" t="n"/>
      <c r="F544" s="156" t="n"/>
      <c r="G544" s="157" t="n"/>
      <c r="H544" s="155" t="n"/>
      <c r="I544" s="158" t="n"/>
      <c r="J544" s="158" t="n"/>
      <c r="K544" s="158" t="n"/>
      <c r="L544" s="158" t="n"/>
      <c r="M544" s="158" t="n"/>
    </row>
    <row r="545" spans="1:14">
      <c r="A545" s="60" t="n"/>
      <c r="B545" s="60" t="n"/>
      <c r="D545" s="155" t="n"/>
      <c r="E545" s="155" t="n"/>
      <c r="F545" s="156" t="n"/>
      <c r="G545" s="157" t="n"/>
      <c r="H545" s="155" t="n"/>
      <c r="I545" s="158" t="n"/>
      <c r="J545" s="158" t="n"/>
      <c r="K545" s="158" t="n"/>
      <c r="L545" s="158" t="n"/>
      <c r="M545" s="158" t="n"/>
    </row>
    <row r="546" spans="1:14">
      <c r="A546" s="60" t="n"/>
      <c r="B546" s="60" t="n"/>
      <c r="D546" s="155" t="n"/>
      <c r="E546" s="155" t="n"/>
      <c r="F546" s="156" t="n"/>
      <c r="G546" s="157" t="n"/>
      <c r="H546" s="155" t="n"/>
      <c r="I546" s="158" t="n"/>
      <c r="J546" s="158" t="n"/>
      <c r="K546" s="158" t="n"/>
      <c r="L546" s="158" t="n"/>
      <c r="M546" s="158" t="n"/>
    </row>
    <row r="547" spans="1:14">
      <c r="A547" s="60" t="n"/>
      <c r="B547" s="60" t="n"/>
      <c r="D547" s="155" t="n"/>
      <c r="E547" s="155" t="n"/>
      <c r="F547" s="156" t="n"/>
      <c r="G547" s="157" t="n"/>
      <c r="H547" s="155" t="n"/>
      <c r="I547" s="158" t="n"/>
      <c r="J547" s="158" t="n"/>
      <c r="K547" s="158" t="n"/>
      <c r="L547" s="158" t="n"/>
      <c r="M547" s="158" t="n"/>
    </row>
    <row r="548" spans="1:14">
      <c r="A548" s="60" t="n"/>
      <c r="B548" s="60" t="n"/>
      <c r="D548" s="155" t="n"/>
      <c r="E548" s="155" t="n"/>
      <c r="F548" s="156" t="n"/>
      <c r="G548" s="157" t="n"/>
      <c r="H548" s="155" t="n"/>
      <c r="I548" s="158" t="n"/>
      <c r="J548" s="158" t="n"/>
      <c r="K548" s="158" t="n"/>
      <c r="L548" s="158" t="n"/>
      <c r="M548" s="158" t="n"/>
    </row>
    <row r="549" spans="1:14">
      <c r="A549" s="60" t="n"/>
      <c r="B549" s="60" t="n"/>
      <c r="D549" s="155" t="n"/>
      <c r="E549" s="155" t="n"/>
      <c r="F549" s="156" t="n"/>
      <c r="G549" s="157" t="n"/>
      <c r="H549" s="155" t="n"/>
      <c r="I549" s="158" t="n"/>
      <c r="J549" s="158" t="n"/>
      <c r="K549" s="158" t="n"/>
      <c r="L549" s="158" t="n"/>
      <c r="M549" s="158" t="n"/>
    </row>
    <row r="550" spans="1:14">
      <c r="A550" s="60" t="n"/>
      <c r="B550" s="60" t="n"/>
      <c r="D550" s="155" t="n"/>
      <c r="E550" s="155" t="n"/>
      <c r="F550" s="156" t="n"/>
      <c r="G550" s="157" t="n"/>
      <c r="H550" s="155" t="n"/>
      <c r="I550" s="158" t="n"/>
      <c r="J550" s="158" t="n"/>
      <c r="K550" s="158" t="n"/>
      <c r="L550" s="158" t="n"/>
      <c r="M550" s="158" t="n"/>
    </row>
    <row r="551" spans="1:14">
      <c r="A551" s="60" t="n"/>
      <c r="B551" s="60" t="n"/>
      <c r="D551" s="155" t="n"/>
      <c r="E551" s="155" t="n"/>
      <c r="F551" s="156" t="n"/>
      <c r="G551" s="157" t="n"/>
      <c r="H551" s="155" t="n"/>
      <c r="I551" s="158" t="n"/>
      <c r="J551" s="158" t="n"/>
      <c r="K551" s="158" t="n"/>
      <c r="L551" s="158" t="n"/>
      <c r="M551" s="158" t="n"/>
    </row>
    <row r="552" spans="1:14">
      <c r="A552" s="60" t="n"/>
      <c r="B552" s="60" t="n"/>
      <c r="D552" s="155" t="n"/>
      <c r="E552" s="155" t="n"/>
      <c r="F552" s="156" t="n"/>
      <c r="G552" s="157" t="n"/>
      <c r="H552" s="155" t="n"/>
      <c r="I552" s="158" t="n"/>
      <c r="J552" s="158" t="n"/>
      <c r="K552" s="158" t="n"/>
      <c r="L552" s="158" t="n"/>
      <c r="M552" s="158" t="n"/>
    </row>
    <row r="553" spans="1:14">
      <c r="A553" s="60" t="n"/>
      <c r="B553" s="60" t="n"/>
      <c r="D553" s="155" t="n"/>
      <c r="E553" s="155" t="n"/>
      <c r="F553" s="156" t="n"/>
      <c r="G553" s="157" t="n"/>
      <c r="H553" s="155" t="n"/>
      <c r="I553" s="158" t="n"/>
      <c r="J553" s="158" t="n"/>
      <c r="K553" s="158" t="n"/>
      <c r="L553" s="158" t="n"/>
      <c r="M553" s="158" t="n"/>
    </row>
    <row r="554" spans="1:14">
      <c r="A554" s="60" t="n"/>
      <c r="B554" s="60" t="n"/>
      <c r="D554" s="155" t="n"/>
      <c r="E554" s="155" t="n"/>
      <c r="F554" s="156" t="n"/>
      <c r="G554" s="157" t="n"/>
      <c r="H554" s="155" t="n"/>
      <c r="I554" s="158" t="n"/>
      <c r="J554" s="158" t="n"/>
      <c r="K554" s="158" t="n"/>
      <c r="L554" s="158" t="n"/>
      <c r="M554" s="158" t="n"/>
    </row>
    <row r="555" spans="1:14">
      <c r="A555" s="60" t="n"/>
      <c r="B555" s="60" t="n"/>
      <c r="D555" s="155" t="n"/>
      <c r="E555" s="155" t="n"/>
      <c r="F555" s="156" t="n"/>
      <c r="G555" s="157" t="n"/>
      <c r="H555" s="155" t="n"/>
      <c r="I555" s="158" t="n"/>
      <c r="J555" s="158" t="n"/>
      <c r="K555" s="158" t="n"/>
      <c r="L555" s="158" t="n"/>
      <c r="M555" s="158" t="n"/>
    </row>
    <row r="556" spans="1:14">
      <c r="A556" s="60" t="n"/>
      <c r="B556" s="60" t="n"/>
      <c r="D556" s="155" t="n"/>
      <c r="E556" s="155" t="n"/>
      <c r="F556" s="156" t="n"/>
      <c r="G556" s="157" t="n"/>
      <c r="H556" s="155" t="n"/>
      <c r="I556" s="158" t="n"/>
      <c r="J556" s="158" t="n"/>
      <c r="K556" s="158" t="n"/>
      <c r="L556" s="158" t="n"/>
      <c r="M556" s="158" t="n"/>
    </row>
    <row r="557" spans="1:14">
      <c r="A557" s="60" t="n"/>
      <c r="B557" s="60" t="n"/>
      <c r="D557" s="155" t="n"/>
      <c r="E557" s="155" t="n"/>
      <c r="F557" s="156" t="n"/>
      <c r="G557" s="157" t="n"/>
      <c r="H557" s="155" t="n"/>
      <c r="I557" s="158" t="n"/>
      <c r="J557" s="158" t="n"/>
      <c r="K557" s="158" t="n"/>
      <c r="L557" s="158" t="n"/>
      <c r="M557" s="158" t="n"/>
    </row>
    <row r="558" spans="1:14">
      <c r="A558" s="60" t="n"/>
      <c r="B558" s="60" t="n"/>
      <c r="D558" s="155" t="n"/>
      <c r="E558" s="155" t="n"/>
      <c r="F558" s="156" t="n"/>
      <c r="G558" s="157" t="n"/>
      <c r="H558" s="155" t="n"/>
      <c r="I558" s="158" t="n"/>
      <c r="J558" s="158" t="n"/>
      <c r="K558" s="158" t="n"/>
      <c r="L558" s="158" t="n"/>
      <c r="M558" s="158" t="n"/>
    </row>
    <row r="559" spans="1:14">
      <c r="A559" s="60" t="n"/>
      <c r="B559" s="60" t="n"/>
      <c r="D559" s="155" t="n"/>
      <c r="E559" s="155" t="n"/>
      <c r="F559" s="156" t="n"/>
      <c r="G559" s="157" t="n"/>
      <c r="H559" s="155" t="n"/>
      <c r="I559" s="158" t="n"/>
      <c r="J559" s="158" t="n"/>
      <c r="K559" s="158" t="n"/>
      <c r="L559" s="158" t="n"/>
      <c r="M559" s="158" t="n"/>
    </row>
    <row r="560" spans="1:14">
      <c r="A560" s="60" t="n"/>
      <c r="B560" s="60" t="n"/>
      <c r="D560" s="155" t="n"/>
      <c r="E560" s="155" t="n"/>
      <c r="F560" s="156" t="n"/>
      <c r="G560" s="157" t="n"/>
      <c r="H560" s="155" t="n"/>
      <c r="I560" s="158" t="n"/>
      <c r="J560" s="158" t="n"/>
      <c r="K560" s="158" t="n"/>
      <c r="L560" s="158" t="n"/>
      <c r="M560" s="158" t="n"/>
    </row>
    <row r="561" spans="1:14">
      <c r="A561" s="60" t="n"/>
      <c r="B561" s="60" t="n"/>
      <c r="D561" s="155" t="n"/>
      <c r="E561" s="155" t="n"/>
      <c r="F561" s="156" t="n"/>
      <c r="G561" s="157" t="n"/>
      <c r="H561" s="155" t="n"/>
      <c r="I561" s="158" t="n"/>
      <c r="J561" s="158" t="n"/>
      <c r="K561" s="158" t="n"/>
      <c r="L561" s="158" t="n"/>
      <c r="M561" s="158" t="n"/>
    </row>
    <row r="562" spans="1:14">
      <c r="A562" s="60" t="n"/>
      <c r="B562" s="60" t="n"/>
      <c r="D562" s="155" t="n"/>
      <c r="E562" s="155" t="n"/>
      <c r="F562" s="156" t="n"/>
      <c r="G562" s="157" t="n"/>
      <c r="H562" s="155" t="n"/>
      <c r="I562" s="158" t="n"/>
      <c r="J562" s="158" t="n"/>
      <c r="K562" s="158" t="n"/>
      <c r="L562" s="158" t="n"/>
      <c r="M562" s="158" t="n"/>
    </row>
    <row r="563" spans="1:14">
      <c r="A563" s="60" t="n"/>
      <c r="B563" s="60" t="n"/>
      <c r="D563" s="155" t="n"/>
      <c r="E563" s="155" t="n"/>
      <c r="F563" s="156" t="n"/>
      <c r="G563" s="157" t="n"/>
      <c r="H563" s="155" t="n"/>
      <c r="I563" s="158" t="n"/>
      <c r="J563" s="158" t="n"/>
      <c r="K563" s="158" t="n"/>
      <c r="L563" s="158" t="n"/>
      <c r="M563" s="158" t="n"/>
    </row>
    <row r="564" spans="1:14">
      <c r="A564" s="60" t="n"/>
      <c r="B564" s="60" t="n"/>
      <c r="D564" s="155" t="n"/>
      <c r="E564" s="155" t="n"/>
      <c r="F564" s="156" t="n"/>
      <c r="G564" s="157" t="n"/>
      <c r="H564" s="155" t="n"/>
      <c r="I564" s="158" t="n"/>
      <c r="J564" s="158" t="n"/>
      <c r="K564" s="158" t="n"/>
      <c r="L564" s="158" t="n"/>
      <c r="M564" s="158" t="n"/>
    </row>
    <row r="565" spans="1:14">
      <c r="A565" s="60" t="n"/>
      <c r="B565" s="60" t="n"/>
      <c r="D565" s="155" t="n"/>
      <c r="E565" s="155" t="n"/>
      <c r="F565" s="156" t="n"/>
      <c r="G565" s="157" t="n"/>
      <c r="H565" s="155" t="n"/>
      <c r="I565" s="158" t="n"/>
      <c r="J565" s="158" t="n"/>
      <c r="K565" s="158" t="n"/>
      <c r="L565" s="158" t="n"/>
      <c r="M565" s="158" t="n"/>
    </row>
    <row r="566" spans="1:14">
      <c r="A566" s="60" t="n"/>
      <c r="B566" s="60" t="n"/>
      <c r="D566" s="155" t="n"/>
      <c r="E566" s="155" t="n"/>
      <c r="F566" s="156" t="n"/>
      <c r="G566" s="157" t="n"/>
      <c r="H566" s="155" t="n"/>
      <c r="I566" s="158" t="n"/>
      <c r="J566" s="158" t="n"/>
      <c r="K566" s="158" t="n"/>
      <c r="L566" s="158" t="n"/>
      <c r="M566" s="158" t="n"/>
    </row>
    <row r="567" spans="1:14">
      <c r="A567" s="60" t="n"/>
      <c r="B567" s="60" t="n"/>
      <c r="D567" s="155" t="n"/>
      <c r="E567" s="155" t="n"/>
      <c r="F567" s="156" t="n"/>
      <c r="G567" s="157" t="n"/>
      <c r="H567" s="155" t="n"/>
      <c r="I567" s="158" t="n"/>
      <c r="J567" s="158" t="n"/>
      <c r="K567" s="158" t="n"/>
      <c r="L567" s="158" t="n"/>
      <c r="M567" s="158" t="n"/>
    </row>
    <row r="568" spans="1:14">
      <c r="A568" s="60" t="n"/>
      <c r="B568" s="60" t="n"/>
      <c r="D568" s="155" t="n"/>
      <c r="E568" s="155" t="n"/>
      <c r="F568" s="156" t="n"/>
      <c r="G568" s="157" t="n"/>
      <c r="H568" s="155" t="n"/>
      <c r="I568" s="158" t="n"/>
      <c r="J568" s="158" t="n"/>
      <c r="K568" s="158" t="n"/>
      <c r="L568" s="158" t="n"/>
      <c r="M568" s="158" t="n"/>
    </row>
    <row r="569" spans="1:14">
      <c r="A569" s="60" t="n"/>
      <c r="B569" s="60" t="n"/>
      <c r="D569" s="155" t="n"/>
      <c r="E569" s="155" t="n"/>
      <c r="F569" s="156" t="n"/>
      <c r="G569" s="157" t="n"/>
      <c r="H569" s="155" t="n"/>
      <c r="I569" s="158" t="n"/>
      <c r="J569" s="158" t="n"/>
      <c r="K569" s="158" t="n"/>
      <c r="L569" s="158" t="n"/>
      <c r="M569" s="158" t="n"/>
    </row>
    <row r="570" spans="1:14">
      <c r="A570" s="60" t="n"/>
      <c r="B570" s="60" t="n"/>
      <c r="D570" s="155" t="n"/>
      <c r="E570" s="155" t="n"/>
      <c r="F570" s="156" t="n"/>
      <c r="G570" s="157" t="n"/>
      <c r="H570" s="155" t="n"/>
      <c r="I570" s="158" t="n"/>
      <c r="J570" s="158" t="n"/>
      <c r="K570" s="158" t="n"/>
      <c r="L570" s="158" t="n"/>
      <c r="M570" s="158" t="n"/>
    </row>
    <row r="571" spans="1:14">
      <c r="A571" s="60" t="n"/>
      <c r="B571" s="60" t="n"/>
      <c r="D571" s="155" t="n"/>
      <c r="E571" s="155" t="n"/>
      <c r="F571" s="156" t="n"/>
      <c r="G571" s="157" t="n"/>
      <c r="H571" s="155" t="n"/>
      <c r="I571" s="158" t="n"/>
      <c r="J571" s="158" t="n"/>
      <c r="K571" s="158" t="n"/>
      <c r="L571" s="158" t="n"/>
      <c r="M571" s="158" t="n"/>
    </row>
    <row r="572" spans="1:14">
      <c r="A572" s="60" t="n"/>
      <c r="B572" s="60" t="n"/>
      <c r="D572" s="155" t="n"/>
      <c r="E572" s="155" t="n"/>
      <c r="F572" s="156" t="n"/>
      <c r="G572" s="157" t="n"/>
      <c r="H572" s="155" t="n"/>
      <c r="I572" s="158" t="n"/>
      <c r="J572" s="158" t="n"/>
      <c r="K572" s="158" t="n"/>
      <c r="L572" s="158" t="n"/>
      <c r="M572" s="158" t="n"/>
    </row>
    <row r="573" spans="1:14">
      <c r="A573" s="60" t="n"/>
      <c r="B573" s="60" t="n"/>
      <c r="D573" s="155" t="n"/>
      <c r="E573" s="155" t="n"/>
      <c r="F573" s="156" t="n"/>
      <c r="G573" s="157" t="n"/>
      <c r="H573" s="155" t="n"/>
      <c r="I573" s="158" t="n"/>
      <c r="J573" s="158" t="n"/>
      <c r="K573" s="158" t="n"/>
      <c r="L573" s="158" t="n"/>
      <c r="M573" s="158" t="n"/>
    </row>
    <row r="574" spans="1:14">
      <c r="A574" s="60" t="n"/>
      <c r="B574" s="60" t="n"/>
      <c r="D574" s="155" t="n"/>
      <c r="E574" s="155" t="n"/>
      <c r="F574" s="156" t="n"/>
      <c r="G574" s="157" t="n"/>
      <c r="H574" s="155" t="n"/>
      <c r="I574" s="158" t="n"/>
      <c r="J574" s="158" t="n"/>
      <c r="K574" s="158" t="n"/>
      <c r="L574" s="158" t="n"/>
      <c r="M574" s="158" t="n"/>
    </row>
    <row r="575" spans="1:14">
      <c r="A575" s="60" t="n"/>
      <c r="B575" s="60" t="n"/>
      <c r="D575" s="155" t="n"/>
      <c r="E575" s="155" t="n"/>
      <c r="F575" s="156" t="n"/>
      <c r="G575" s="157" t="n"/>
      <c r="H575" s="155" t="n"/>
      <c r="I575" s="158" t="n"/>
      <c r="J575" s="158" t="n"/>
      <c r="K575" s="158" t="n"/>
      <c r="L575" s="158" t="n"/>
      <c r="M575" s="158" t="n"/>
    </row>
    <row r="576" spans="1:14">
      <c r="A576" s="60" t="n"/>
      <c r="B576" s="60" t="n"/>
      <c r="D576" s="155" t="n"/>
      <c r="E576" s="155" t="n"/>
      <c r="F576" s="156" t="n"/>
      <c r="G576" s="157" t="n"/>
      <c r="H576" s="155" t="n"/>
      <c r="I576" s="158" t="n"/>
      <c r="J576" s="158" t="n"/>
      <c r="K576" s="158" t="n"/>
      <c r="L576" s="158" t="n"/>
      <c r="M576" s="158" t="n"/>
    </row>
    <row r="577" spans="1:14">
      <c r="A577" s="60" t="n"/>
      <c r="B577" s="60" t="n"/>
      <c r="D577" s="155" t="n"/>
      <c r="E577" s="155" t="n"/>
      <c r="F577" s="156" t="n"/>
      <c r="G577" s="157" t="n"/>
      <c r="H577" s="155" t="n"/>
      <c r="I577" s="158" t="n"/>
      <c r="J577" s="158" t="n"/>
      <c r="K577" s="158" t="n"/>
      <c r="L577" s="158" t="n"/>
      <c r="M577" s="158" t="n"/>
    </row>
    <row r="578" spans="1:14">
      <c r="A578" s="60" t="n"/>
      <c r="B578" s="60" t="n"/>
      <c r="D578" s="155" t="n"/>
      <c r="E578" s="155" t="n"/>
      <c r="F578" s="156" t="n"/>
      <c r="G578" s="157" t="n"/>
      <c r="H578" s="155" t="n"/>
      <c r="I578" s="158" t="n"/>
      <c r="J578" s="158" t="n"/>
      <c r="K578" s="158" t="n"/>
      <c r="L578" s="158" t="n"/>
      <c r="M578" s="158" t="n"/>
    </row>
    <row r="579" spans="1:14">
      <c r="A579" s="60" t="n"/>
      <c r="B579" s="60" t="n"/>
      <c r="D579" s="155" t="n"/>
      <c r="E579" s="155" t="n"/>
      <c r="F579" s="156" t="n"/>
      <c r="G579" s="157" t="n"/>
      <c r="H579" s="155" t="n"/>
      <c r="I579" s="158" t="n"/>
      <c r="J579" s="158" t="n"/>
      <c r="K579" s="158" t="n"/>
      <c r="L579" s="158" t="n"/>
      <c r="M579" s="158" t="n"/>
    </row>
    <row r="580" spans="1:14">
      <c r="A580" s="60" t="n"/>
      <c r="B580" s="60" t="n"/>
      <c r="D580" s="155" t="n"/>
      <c r="E580" s="155" t="n"/>
      <c r="F580" s="156" t="n"/>
      <c r="G580" s="157" t="n"/>
      <c r="H580" s="155" t="n"/>
      <c r="I580" s="158" t="n"/>
      <c r="J580" s="158" t="n"/>
      <c r="K580" s="158" t="n"/>
      <c r="L580" s="158" t="n"/>
      <c r="M580" s="158" t="n"/>
    </row>
    <row r="581" spans="1:14">
      <c r="A581" s="60" t="n"/>
      <c r="B581" s="60" t="n"/>
      <c r="D581" s="155" t="n"/>
      <c r="E581" s="155" t="n"/>
      <c r="F581" s="156" t="n"/>
      <c r="G581" s="157" t="n"/>
      <c r="H581" s="155" t="n"/>
      <c r="I581" s="158" t="n"/>
      <c r="J581" s="158" t="n"/>
      <c r="K581" s="158" t="n"/>
      <c r="L581" s="158" t="n"/>
      <c r="M581" s="158" t="n"/>
    </row>
    <row r="582" spans="1:14">
      <c r="A582" s="60" t="n"/>
      <c r="B582" s="60" t="n"/>
      <c r="D582" s="155" t="n"/>
      <c r="E582" s="155" t="n"/>
      <c r="F582" s="156" t="n"/>
      <c r="G582" s="157" t="n"/>
      <c r="H582" s="155" t="n"/>
      <c r="I582" s="158" t="n"/>
      <c r="J582" s="158" t="n"/>
      <c r="K582" s="158" t="n"/>
      <c r="L582" s="158" t="n"/>
      <c r="M582" s="158" t="n"/>
    </row>
    <row r="583" spans="1:14">
      <c r="A583" s="60" t="n"/>
      <c r="B583" s="60" t="n"/>
      <c r="D583" s="155" t="n"/>
      <c r="E583" s="155" t="n"/>
      <c r="F583" s="156" t="n"/>
      <c r="G583" s="157" t="n"/>
      <c r="H583" s="155" t="n"/>
      <c r="I583" s="158" t="n"/>
      <c r="J583" s="158" t="n"/>
      <c r="K583" s="158" t="n"/>
      <c r="L583" s="158" t="n"/>
      <c r="M583" s="158" t="n"/>
    </row>
    <row r="584" spans="1:14">
      <c r="A584" s="60" t="n"/>
      <c r="B584" s="60" t="n"/>
      <c r="D584" s="155" t="n"/>
      <c r="E584" s="155" t="n"/>
      <c r="F584" s="156" t="n"/>
      <c r="G584" s="157" t="n"/>
      <c r="H584" s="155" t="n"/>
      <c r="I584" s="158" t="n"/>
      <c r="J584" s="158" t="n"/>
      <c r="K584" s="158" t="n"/>
      <c r="L584" s="158" t="n"/>
      <c r="M584" s="158" t="n"/>
    </row>
    <row r="585" spans="1:14">
      <c r="A585" s="60" t="n"/>
      <c r="B585" s="60" t="n"/>
      <c r="D585" s="155" t="n"/>
      <c r="E585" s="155" t="n"/>
      <c r="F585" s="156" t="n"/>
      <c r="G585" s="157" t="n"/>
      <c r="H585" s="155" t="n"/>
      <c r="I585" s="158" t="n"/>
      <c r="J585" s="158" t="n"/>
      <c r="K585" s="158" t="n"/>
      <c r="L585" s="158" t="n"/>
      <c r="M585" s="158" t="n"/>
    </row>
    <row r="586" spans="1:14">
      <c r="A586" s="60" t="n"/>
      <c r="B586" s="60" t="n"/>
      <c r="D586" s="155" t="n"/>
      <c r="E586" s="155" t="n"/>
      <c r="F586" s="156" t="n"/>
      <c r="G586" s="157" t="n"/>
      <c r="H586" s="155" t="n"/>
      <c r="I586" s="158" t="n"/>
      <c r="J586" s="158" t="n"/>
      <c r="K586" s="158" t="n"/>
      <c r="L586" s="158" t="n"/>
      <c r="M586" s="158" t="n"/>
    </row>
    <row r="587" spans="1:14">
      <c r="A587" s="60" t="n"/>
      <c r="B587" s="60" t="n"/>
      <c r="D587" s="155" t="n"/>
      <c r="E587" s="155" t="n"/>
      <c r="F587" s="156" t="n"/>
      <c r="G587" s="157" t="n"/>
      <c r="H587" s="155" t="n"/>
      <c r="I587" s="158" t="n"/>
      <c r="J587" s="158" t="n"/>
      <c r="K587" s="158" t="n"/>
      <c r="L587" s="158" t="n"/>
      <c r="M587" s="158" t="n"/>
    </row>
    <row r="588" spans="1:14">
      <c r="A588" s="60" t="n"/>
      <c r="B588" s="60" t="n"/>
      <c r="D588" s="155" t="n"/>
      <c r="E588" s="155" t="n"/>
      <c r="F588" s="156" t="n"/>
      <c r="G588" s="157" t="n"/>
      <c r="H588" s="155" t="n"/>
      <c r="I588" s="158" t="n"/>
      <c r="J588" s="158" t="n"/>
      <c r="K588" s="158" t="n"/>
      <c r="L588" s="158" t="n"/>
      <c r="M588" s="158" t="n"/>
    </row>
    <row r="589" spans="1:14">
      <c r="A589" s="60" t="n"/>
      <c r="B589" s="60" t="n"/>
      <c r="D589" s="155" t="n"/>
      <c r="E589" s="155" t="n"/>
      <c r="F589" s="156" t="n"/>
      <c r="G589" s="157" t="n"/>
      <c r="H589" s="155" t="n"/>
      <c r="I589" s="158" t="n"/>
      <c r="J589" s="158" t="n"/>
      <c r="K589" s="158" t="n"/>
      <c r="L589" s="158" t="n"/>
      <c r="M589" s="158" t="n"/>
    </row>
    <row r="590" spans="1:14">
      <c r="A590" s="60" t="n"/>
      <c r="B590" s="60" t="n"/>
      <c r="D590" s="155" t="n"/>
      <c r="E590" s="155" t="n"/>
      <c r="F590" s="156" t="n"/>
      <c r="G590" s="157" t="n"/>
      <c r="H590" s="155" t="n"/>
      <c r="I590" s="158" t="n"/>
      <c r="J590" s="158" t="n"/>
      <c r="K590" s="158" t="n"/>
      <c r="L590" s="158" t="n"/>
      <c r="M590" s="158" t="n"/>
    </row>
    <row r="591" spans="1:14">
      <c r="A591" s="60" t="n"/>
      <c r="B591" s="60" t="n"/>
      <c r="D591" s="155" t="n"/>
      <c r="E591" s="155" t="n"/>
      <c r="F591" s="156" t="n"/>
      <c r="G591" s="157" t="n"/>
      <c r="H591" s="155" t="n"/>
      <c r="I591" s="158" t="n"/>
      <c r="J591" s="158" t="n"/>
      <c r="K591" s="158" t="n"/>
      <c r="L591" s="158" t="n"/>
      <c r="M591" s="158" t="n"/>
    </row>
    <row r="592" spans="1:14">
      <c r="A592" s="60" t="n"/>
      <c r="B592" s="60" t="n"/>
      <c r="D592" s="155" t="n"/>
      <c r="E592" s="155" t="n"/>
      <c r="F592" s="156" t="n"/>
      <c r="G592" s="157" t="n"/>
      <c r="H592" s="155" t="n"/>
      <c r="I592" s="158" t="n"/>
      <c r="J592" s="158" t="n"/>
      <c r="K592" s="158" t="n"/>
      <c r="L592" s="158" t="n"/>
      <c r="M592" s="158" t="n"/>
    </row>
    <row r="593" spans="1:14">
      <c r="A593" s="60" t="n"/>
      <c r="B593" s="60" t="n"/>
      <c r="D593" s="155" t="n"/>
      <c r="E593" s="155" t="n"/>
      <c r="F593" s="156" t="n"/>
      <c r="G593" s="157" t="n"/>
      <c r="H593" s="155" t="n"/>
      <c r="I593" s="158" t="n"/>
      <c r="J593" s="158" t="n"/>
      <c r="K593" s="158" t="n"/>
      <c r="L593" s="158" t="n"/>
      <c r="M593" s="158" t="n"/>
    </row>
    <row r="594" spans="1:14">
      <c r="A594" s="60" t="n"/>
      <c r="B594" s="60" t="n"/>
      <c r="D594" s="155" t="n"/>
      <c r="E594" s="155" t="n"/>
      <c r="F594" s="156" t="n"/>
      <c r="G594" s="157" t="n"/>
      <c r="H594" s="155" t="n"/>
      <c r="I594" s="158" t="n"/>
      <c r="J594" s="158" t="n"/>
      <c r="K594" s="158" t="n"/>
      <c r="L594" s="158" t="n"/>
      <c r="M594" s="158" t="n"/>
    </row>
    <row r="595" spans="1:14">
      <c r="A595" s="60" t="n"/>
      <c r="B595" s="60" t="n"/>
      <c r="D595" s="155" t="n"/>
      <c r="E595" s="155" t="n"/>
      <c r="F595" s="156" t="n"/>
      <c r="G595" s="157" t="n"/>
      <c r="H595" s="155" t="n"/>
      <c r="I595" s="158" t="n"/>
      <c r="J595" s="158" t="n"/>
      <c r="K595" s="158" t="n"/>
      <c r="L595" s="158" t="n"/>
      <c r="M595" s="158" t="n"/>
    </row>
    <row r="596" spans="1:14">
      <c r="A596" s="60" t="n"/>
      <c r="B596" s="60" t="n"/>
      <c r="D596" s="155" t="n"/>
      <c r="E596" s="155" t="n"/>
      <c r="F596" s="156" t="n"/>
      <c r="G596" s="157" t="n"/>
      <c r="H596" s="155" t="n"/>
      <c r="I596" s="158" t="n"/>
      <c r="J596" s="158" t="n"/>
      <c r="K596" s="158" t="n"/>
      <c r="L596" s="158" t="n"/>
      <c r="M596" s="158" t="n"/>
    </row>
    <row r="597" spans="1:14">
      <c r="A597" s="60" t="n"/>
      <c r="B597" s="60" t="n"/>
      <c r="D597" s="155" t="n"/>
      <c r="E597" s="155" t="n"/>
      <c r="F597" s="156" t="n"/>
      <c r="G597" s="157" t="n"/>
      <c r="H597" s="155" t="n"/>
      <c r="I597" s="158" t="n"/>
      <c r="J597" s="158" t="n"/>
      <c r="K597" s="158" t="n"/>
      <c r="L597" s="158" t="n"/>
      <c r="M597" s="158" t="n"/>
    </row>
    <row r="598" spans="1:14">
      <c r="A598" s="60" t="n"/>
      <c r="B598" s="60" t="n"/>
      <c r="D598" s="155" t="n"/>
      <c r="E598" s="155" t="n"/>
      <c r="F598" s="156" t="n"/>
      <c r="G598" s="157" t="n"/>
      <c r="H598" s="155" t="n"/>
      <c r="I598" s="158" t="n"/>
      <c r="J598" s="158" t="n"/>
      <c r="K598" s="158" t="n"/>
      <c r="L598" s="158" t="n"/>
      <c r="M598" s="158" t="n"/>
    </row>
    <row r="599" spans="1:14">
      <c r="A599" s="60" t="n"/>
      <c r="B599" s="60" t="n"/>
      <c r="D599" s="155" t="n"/>
      <c r="E599" s="155" t="n"/>
      <c r="F599" s="156" t="n"/>
      <c r="G599" s="157" t="n"/>
      <c r="H599" s="155" t="n"/>
      <c r="I599" s="158" t="n"/>
      <c r="J599" s="158" t="n"/>
      <c r="K599" s="158" t="n"/>
      <c r="L599" s="158" t="n"/>
      <c r="M599" s="158" t="n"/>
    </row>
    <row r="600" spans="1:14">
      <c r="A600" s="60" t="n"/>
      <c r="B600" s="60" t="n"/>
      <c r="D600" s="155" t="n"/>
      <c r="E600" s="155" t="n"/>
      <c r="F600" s="156" t="n"/>
      <c r="G600" s="157" t="n"/>
      <c r="H600" s="155" t="n"/>
      <c r="I600" s="158" t="n"/>
      <c r="J600" s="158" t="n"/>
      <c r="K600" s="158" t="n"/>
      <c r="L600" s="158" t="n"/>
      <c r="M600" s="158" t="n"/>
    </row>
    <row r="601" spans="1:14">
      <c r="A601" s="60" t="n"/>
      <c r="B601" s="60" t="n"/>
      <c r="D601" s="155" t="n"/>
      <c r="E601" s="155" t="n"/>
      <c r="F601" s="156" t="n"/>
      <c r="G601" s="157" t="n"/>
      <c r="H601" s="155" t="n"/>
      <c r="I601" s="158" t="n"/>
      <c r="J601" s="158" t="n"/>
      <c r="K601" s="158" t="n"/>
      <c r="L601" s="158" t="n"/>
      <c r="M601" s="158" t="n"/>
    </row>
    <row r="602" spans="1:14">
      <c r="A602" s="60" t="n"/>
      <c r="B602" s="60" t="n"/>
      <c r="D602" s="155" t="n"/>
      <c r="E602" s="155" t="n"/>
      <c r="F602" s="156" t="n"/>
      <c r="G602" s="157" t="n"/>
      <c r="H602" s="155" t="n"/>
      <c r="I602" s="158" t="n"/>
      <c r="J602" s="158" t="n"/>
      <c r="K602" s="158" t="n"/>
      <c r="L602" s="158" t="n"/>
      <c r="M602" s="158" t="n"/>
    </row>
    <row r="603" spans="1:14">
      <c r="A603" s="60" t="n"/>
      <c r="B603" s="60" t="n"/>
      <c r="D603" s="155" t="n"/>
      <c r="E603" s="155" t="n"/>
      <c r="F603" s="156" t="n"/>
      <c r="G603" s="157" t="n"/>
      <c r="H603" s="155" t="n"/>
      <c r="I603" s="158" t="n"/>
      <c r="J603" s="158" t="n"/>
      <c r="K603" s="158" t="n"/>
      <c r="L603" s="158" t="n"/>
      <c r="M603" s="158" t="n"/>
    </row>
    <row r="604" spans="1:14">
      <c r="A604" s="60" t="n"/>
      <c r="B604" s="60" t="n"/>
      <c r="D604" s="155" t="n"/>
      <c r="E604" s="155" t="n"/>
      <c r="F604" s="156" t="n"/>
      <c r="G604" s="157" t="n"/>
      <c r="H604" s="155" t="n"/>
      <c r="I604" s="158" t="n"/>
      <c r="J604" s="158" t="n"/>
      <c r="K604" s="158" t="n"/>
      <c r="L604" s="158" t="n"/>
      <c r="M604" s="158" t="n"/>
    </row>
    <row r="605" spans="1:14">
      <c r="A605" s="60" t="n"/>
      <c r="B605" s="60" t="n"/>
      <c r="D605" s="155" t="n"/>
      <c r="E605" s="155" t="n"/>
      <c r="F605" s="156" t="n"/>
      <c r="G605" s="157" t="n"/>
      <c r="H605" s="155" t="n"/>
      <c r="I605" s="158" t="n"/>
      <c r="J605" s="158" t="n"/>
      <c r="K605" s="158" t="n"/>
      <c r="L605" s="158" t="n"/>
      <c r="M605" s="158" t="n"/>
    </row>
    <row r="606" spans="1:14">
      <c r="A606" s="60" t="n"/>
      <c r="B606" s="60" t="n"/>
      <c r="D606" s="155" t="n"/>
      <c r="E606" s="155" t="n"/>
      <c r="F606" s="156" t="n"/>
      <c r="G606" s="157" t="n"/>
      <c r="H606" s="155" t="n"/>
      <c r="I606" s="158" t="n"/>
      <c r="J606" s="158" t="n"/>
      <c r="K606" s="158" t="n"/>
      <c r="L606" s="158" t="n"/>
      <c r="M606" s="158" t="n"/>
    </row>
    <row r="607" spans="1:14">
      <c r="A607" s="60" t="n"/>
      <c r="B607" s="60" t="n"/>
      <c r="D607" s="155" t="n"/>
      <c r="E607" s="155" t="n"/>
      <c r="F607" s="156" t="n"/>
      <c r="G607" s="157" t="n"/>
      <c r="H607" s="155" t="n"/>
      <c r="I607" s="158" t="n"/>
      <c r="J607" s="158" t="n"/>
      <c r="K607" s="158" t="n"/>
      <c r="L607" s="158" t="n"/>
      <c r="M607" s="158" t="n"/>
    </row>
    <row r="608" spans="1:14">
      <c r="A608" s="60" t="n"/>
      <c r="B608" s="60" t="n"/>
      <c r="D608" s="155" t="n"/>
      <c r="E608" s="155" t="n"/>
      <c r="F608" s="156" t="n"/>
      <c r="G608" s="157" t="n"/>
      <c r="H608" s="155" t="n"/>
      <c r="I608" s="158" t="n"/>
      <c r="J608" s="158" t="n"/>
      <c r="K608" s="158" t="n"/>
      <c r="L608" s="158" t="n"/>
      <c r="M608" s="158" t="n"/>
    </row>
    <row r="609" spans="1:14">
      <c r="A609" s="60" t="n"/>
      <c r="B609" s="60" t="n"/>
      <c r="D609" s="155" t="n"/>
      <c r="E609" s="155" t="n"/>
      <c r="F609" s="156" t="n"/>
      <c r="G609" s="157" t="n"/>
      <c r="H609" s="155" t="n"/>
      <c r="I609" s="158" t="n"/>
      <c r="J609" s="158" t="n"/>
      <c r="K609" s="158" t="n"/>
      <c r="L609" s="158" t="n"/>
      <c r="M609" s="158" t="n"/>
    </row>
    <row r="610" spans="1:14">
      <c r="A610" s="60" t="n"/>
      <c r="B610" s="60" t="n"/>
      <c r="D610" s="155" t="n"/>
      <c r="E610" s="155" t="n"/>
      <c r="F610" s="156" t="n"/>
      <c r="G610" s="157" t="n"/>
      <c r="H610" s="155" t="n"/>
      <c r="I610" s="158" t="n"/>
      <c r="J610" s="158" t="n"/>
      <c r="K610" s="158" t="n"/>
      <c r="L610" s="158" t="n"/>
      <c r="M610" s="158" t="n"/>
    </row>
    <row r="611" spans="1:14">
      <c r="A611" s="60" t="n"/>
      <c r="B611" s="60" t="n"/>
      <c r="D611" s="155" t="n"/>
      <c r="E611" s="155" t="n"/>
      <c r="F611" s="156" t="n"/>
      <c r="G611" s="157" t="n"/>
      <c r="H611" s="155" t="n"/>
      <c r="I611" s="158" t="n"/>
      <c r="J611" s="158" t="n"/>
      <c r="K611" s="158" t="n"/>
      <c r="L611" s="158" t="n"/>
      <c r="M611" s="158" t="n"/>
    </row>
    <row r="612" spans="1:14">
      <c r="A612" s="60" t="n"/>
      <c r="B612" s="60" t="n"/>
      <c r="D612" s="155" t="n"/>
      <c r="E612" s="155" t="n"/>
      <c r="F612" s="156" t="n"/>
      <c r="G612" s="157" t="n"/>
      <c r="H612" s="155" t="n"/>
      <c r="I612" s="158" t="n"/>
      <c r="J612" s="158" t="n"/>
      <c r="K612" s="158" t="n"/>
      <c r="L612" s="158" t="n"/>
      <c r="M612" s="158" t="n"/>
    </row>
    <row r="613" spans="1:14">
      <c r="A613" s="60" t="n"/>
      <c r="B613" s="60" t="n"/>
      <c r="D613" s="155" t="n"/>
      <c r="E613" s="155" t="n"/>
      <c r="F613" s="156" t="n"/>
      <c r="G613" s="157" t="n"/>
      <c r="H613" s="155" t="n"/>
      <c r="I613" s="158" t="n"/>
      <c r="J613" s="158" t="n"/>
      <c r="K613" s="158" t="n"/>
      <c r="L613" s="158" t="n"/>
      <c r="M613" s="158" t="n"/>
    </row>
    <row r="614" spans="1:14">
      <c r="A614" s="60" t="n"/>
      <c r="B614" s="60" t="n"/>
      <c r="D614" s="155" t="n"/>
      <c r="E614" s="155" t="n"/>
      <c r="F614" s="156" t="n"/>
      <c r="G614" s="157" t="n"/>
      <c r="H614" s="155" t="n"/>
      <c r="I614" s="158" t="n"/>
      <c r="J614" s="158" t="n"/>
      <c r="K614" s="158" t="n"/>
      <c r="L614" s="158" t="n"/>
      <c r="M614" s="158" t="n"/>
    </row>
    <row r="615" spans="1:14">
      <c r="A615" s="60" t="n"/>
      <c r="B615" s="60" t="n"/>
      <c r="D615" s="155" t="n"/>
      <c r="E615" s="155" t="n"/>
      <c r="F615" s="156" t="n"/>
      <c r="G615" s="157" t="n"/>
      <c r="H615" s="155" t="n"/>
      <c r="I615" s="158" t="n"/>
      <c r="J615" s="158" t="n"/>
      <c r="K615" s="158" t="n"/>
      <c r="L615" s="158" t="n"/>
      <c r="M615" s="158" t="n"/>
    </row>
    <row r="616" spans="1:14">
      <c r="A616" s="60" t="n"/>
      <c r="B616" s="60" t="n"/>
      <c r="D616" s="155" t="n"/>
      <c r="E616" s="155" t="n"/>
      <c r="F616" s="156" t="n"/>
      <c r="G616" s="157" t="n"/>
      <c r="H616" s="155" t="n"/>
      <c r="I616" s="158" t="n"/>
      <c r="J616" s="158" t="n"/>
      <c r="K616" s="158" t="n"/>
      <c r="L616" s="158" t="n"/>
      <c r="M616" s="158" t="n"/>
    </row>
    <row r="617" spans="1:14">
      <c r="A617" s="60" t="n"/>
      <c r="B617" s="60" t="n"/>
      <c r="D617" s="155" t="n"/>
      <c r="E617" s="155" t="n"/>
      <c r="F617" s="156" t="n"/>
      <c r="G617" s="157" t="n"/>
      <c r="H617" s="155" t="n"/>
      <c r="I617" s="158" t="n"/>
      <c r="J617" s="158" t="n"/>
      <c r="K617" s="158" t="n"/>
      <c r="L617" s="158" t="n"/>
      <c r="M617" s="158" t="n"/>
    </row>
    <row r="618" spans="1:14">
      <c r="A618" s="60" t="n"/>
      <c r="B618" s="60" t="n"/>
      <c r="D618" s="155" t="n"/>
      <c r="E618" s="155" t="n"/>
      <c r="F618" s="156" t="n"/>
      <c r="G618" s="157" t="n"/>
      <c r="H618" s="155" t="n"/>
      <c r="I618" s="158" t="n"/>
      <c r="J618" s="158" t="n"/>
      <c r="K618" s="158" t="n"/>
      <c r="L618" s="158" t="n"/>
      <c r="M618" s="158" t="n"/>
    </row>
    <row r="619" spans="1:14">
      <c r="A619" s="60" t="n"/>
      <c r="B619" s="60" t="n"/>
      <c r="D619" s="155" t="n"/>
      <c r="E619" s="155" t="n"/>
      <c r="F619" s="156" t="n"/>
      <c r="G619" s="157" t="n"/>
      <c r="H619" s="155" t="n"/>
      <c r="I619" s="158" t="n"/>
      <c r="J619" s="158" t="n"/>
      <c r="K619" s="158" t="n"/>
      <c r="L619" s="158" t="n"/>
      <c r="M619" s="158" t="n"/>
    </row>
    <row r="620" spans="1:14">
      <c r="A620" s="60" t="n"/>
      <c r="B620" s="60" t="n"/>
      <c r="D620" s="155" t="n"/>
      <c r="E620" s="155" t="n"/>
      <c r="F620" s="156" t="n"/>
      <c r="G620" s="157" t="n"/>
      <c r="H620" s="155" t="n"/>
      <c r="I620" s="158" t="n"/>
      <c r="J620" s="158" t="n"/>
      <c r="K620" s="158" t="n"/>
      <c r="L620" s="158" t="n"/>
      <c r="M620" s="158" t="n"/>
    </row>
    <row r="621" spans="1:14">
      <c r="A621" s="60" t="n"/>
      <c r="B621" s="60" t="n"/>
      <c r="D621" s="155" t="n"/>
      <c r="E621" s="155" t="n"/>
      <c r="F621" s="156" t="n"/>
      <c r="G621" s="157" t="n"/>
      <c r="H621" s="155" t="n"/>
      <c r="I621" s="158" t="n"/>
      <c r="J621" s="158" t="n"/>
      <c r="K621" s="158" t="n"/>
      <c r="L621" s="158" t="n"/>
      <c r="M621" s="158" t="n"/>
    </row>
    <row r="622" spans="1:14">
      <c r="A622" s="60" t="n"/>
      <c r="B622" s="60" t="n"/>
      <c r="D622" s="155" t="n"/>
      <c r="E622" s="155" t="n"/>
      <c r="F622" s="156" t="n"/>
      <c r="G622" s="157" t="n"/>
      <c r="H622" s="155" t="n"/>
      <c r="I622" s="158" t="n"/>
      <c r="J622" s="158" t="n"/>
      <c r="K622" s="158" t="n"/>
      <c r="L622" s="158" t="n"/>
      <c r="M622" s="158" t="n"/>
    </row>
    <row r="623" spans="1:14">
      <c r="A623" s="60" t="n"/>
      <c r="B623" s="60" t="n"/>
      <c r="D623" s="155" t="n"/>
      <c r="E623" s="155" t="n"/>
      <c r="F623" s="156" t="n"/>
      <c r="G623" s="157" t="n"/>
      <c r="H623" s="155" t="n"/>
      <c r="I623" s="158" t="n"/>
      <c r="J623" s="158" t="n"/>
      <c r="K623" s="158" t="n"/>
      <c r="L623" s="158" t="n"/>
      <c r="M623" s="158" t="n"/>
    </row>
    <row r="624" spans="1:14">
      <c r="A624" s="60" t="n"/>
      <c r="B624" s="60" t="n"/>
      <c r="D624" s="155" t="n"/>
      <c r="E624" s="155" t="n"/>
      <c r="F624" s="156" t="n"/>
      <c r="G624" s="157" t="n"/>
      <c r="H624" s="155" t="n"/>
      <c r="I624" s="158" t="n"/>
      <c r="J624" s="158" t="n"/>
      <c r="K624" s="158" t="n"/>
      <c r="L624" s="158" t="n"/>
      <c r="M624" s="158" t="n"/>
    </row>
    <row r="625" spans="1:14">
      <c r="A625" s="60" t="n"/>
      <c r="B625" s="60" t="n"/>
      <c r="D625" s="155" t="n"/>
      <c r="E625" s="155" t="n"/>
      <c r="F625" s="156" t="n"/>
      <c r="G625" s="157" t="n"/>
      <c r="H625" s="155" t="n"/>
      <c r="I625" s="158" t="n"/>
      <c r="J625" s="158" t="n"/>
      <c r="K625" s="158" t="n"/>
      <c r="L625" s="158" t="n"/>
      <c r="M625" s="158" t="n"/>
    </row>
    <row r="626" spans="1:14">
      <c r="A626" s="60" t="n"/>
      <c r="B626" s="60" t="n"/>
      <c r="D626" s="155" t="n"/>
      <c r="E626" s="155" t="n"/>
      <c r="F626" s="156" t="n"/>
      <c r="G626" s="157" t="n"/>
      <c r="H626" s="155" t="n"/>
      <c r="I626" s="158" t="n"/>
      <c r="J626" s="158" t="n"/>
      <c r="K626" s="158" t="n"/>
      <c r="L626" s="158" t="n"/>
      <c r="M626" s="158" t="n"/>
    </row>
    <row r="627" spans="1:14">
      <c r="A627" s="60" t="n"/>
      <c r="B627" s="60" t="n"/>
      <c r="D627" s="155" t="n"/>
      <c r="E627" s="155" t="n"/>
      <c r="F627" s="156" t="n"/>
      <c r="G627" s="157" t="n"/>
      <c r="H627" s="155" t="n"/>
      <c r="I627" s="158" t="n"/>
      <c r="J627" s="158" t="n"/>
      <c r="K627" s="158" t="n"/>
      <c r="L627" s="158" t="n"/>
      <c r="M627" s="158" t="n"/>
    </row>
    <row r="628" spans="1:14">
      <c r="A628" s="60" t="n"/>
      <c r="B628" s="60" t="n"/>
      <c r="D628" s="155" t="n"/>
      <c r="E628" s="155" t="n"/>
      <c r="F628" s="156" t="n"/>
      <c r="G628" s="157" t="n"/>
      <c r="H628" s="155" t="n"/>
      <c r="I628" s="158" t="n"/>
      <c r="J628" s="158" t="n"/>
      <c r="K628" s="158" t="n"/>
      <c r="L628" s="158" t="n"/>
      <c r="M628" s="158" t="n"/>
    </row>
    <row r="629" spans="1:14">
      <c r="A629" s="60" t="n"/>
      <c r="B629" s="60" t="n"/>
      <c r="D629" s="155" t="n"/>
      <c r="E629" s="155" t="n"/>
      <c r="F629" s="156" t="n"/>
      <c r="G629" s="157" t="n"/>
      <c r="H629" s="155" t="n"/>
      <c r="I629" s="158" t="n"/>
      <c r="J629" s="158" t="n"/>
      <c r="K629" s="158" t="n"/>
      <c r="L629" s="158" t="n"/>
      <c r="M629" s="158" t="n"/>
    </row>
    <row r="630" spans="1:14">
      <c r="A630" s="60" t="n"/>
      <c r="B630" s="60" t="n"/>
      <c r="D630" s="155" t="n"/>
      <c r="E630" s="155" t="n"/>
      <c r="F630" s="156" t="n"/>
      <c r="G630" s="157" t="n"/>
      <c r="H630" s="155" t="n"/>
      <c r="I630" s="158" t="n"/>
      <c r="J630" s="158" t="n"/>
      <c r="K630" s="158" t="n"/>
      <c r="L630" s="158" t="n"/>
      <c r="M630" s="158" t="n"/>
    </row>
    <row r="631" spans="1:14">
      <c r="A631" s="60" t="n"/>
      <c r="B631" s="60" t="n"/>
      <c r="D631" s="155" t="n"/>
      <c r="E631" s="155" t="n"/>
      <c r="F631" s="156" t="n"/>
      <c r="G631" s="157" t="n"/>
      <c r="H631" s="155" t="n"/>
      <c r="I631" s="158" t="n"/>
      <c r="J631" s="158" t="n"/>
      <c r="K631" s="158" t="n"/>
      <c r="L631" s="158" t="n"/>
      <c r="M631" s="158" t="n"/>
    </row>
    <row r="632" spans="1:14">
      <c r="A632" s="60" t="n"/>
      <c r="B632" s="60" t="n"/>
      <c r="D632" s="155" t="n"/>
      <c r="E632" s="155" t="n"/>
      <c r="F632" s="156" t="n"/>
      <c r="G632" s="157" t="n"/>
      <c r="H632" s="155" t="n"/>
      <c r="I632" s="158" t="n"/>
      <c r="J632" s="158" t="n"/>
      <c r="K632" s="158" t="n"/>
      <c r="L632" s="158" t="n"/>
      <c r="M632" s="158" t="n"/>
    </row>
    <row r="633" spans="1:14">
      <c r="A633" s="60" t="n"/>
      <c r="B633" s="60" t="n"/>
      <c r="D633" s="155" t="n"/>
      <c r="E633" s="155" t="n"/>
      <c r="F633" s="156" t="n"/>
      <c r="G633" s="157" t="n"/>
      <c r="H633" s="155" t="n"/>
      <c r="I633" s="158" t="n"/>
      <c r="J633" s="158" t="n"/>
      <c r="K633" s="158" t="n"/>
      <c r="L633" s="158" t="n"/>
      <c r="M633" s="158" t="n"/>
    </row>
    <row r="634" spans="1:14">
      <c r="A634" s="60" t="n"/>
      <c r="B634" s="60" t="n"/>
      <c r="D634" s="155" t="n"/>
      <c r="E634" s="155" t="n"/>
      <c r="F634" s="156" t="n"/>
      <c r="G634" s="157" t="n"/>
      <c r="H634" s="155" t="n"/>
      <c r="I634" s="158" t="n"/>
      <c r="J634" s="158" t="n"/>
      <c r="K634" s="158" t="n"/>
      <c r="L634" s="158" t="n"/>
      <c r="M634" s="158" t="n"/>
    </row>
    <row r="635" spans="1:14">
      <c r="A635" s="60" t="n"/>
      <c r="B635" s="60" t="n"/>
      <c r="D635" s="155" t="n"/>
      <c r="E635" s="155" t="n"/>
      <c r="F635" s="156" t="n"/>
      <c r="G635" s="157" t="n"/>
      <c r="H635" s="155" t="n"/>
      <c r="I635" s="158" t="n"/>
      <c r="J635" s="158" t="n"/>
      <c r="K635" s="158" t="n"/>
      <c r="L635" s="158" t="n"/>
      <c r="M635" s="158" t="n"/>
    </row>
    <row r="636" spans="1:14">
      <c r="A636" s="60" t="n"/>
      <c r="B636" s="60" t="n"/>
      <c r="D636" s="155" t="n"/>
      <c r="E636" s="155" t="n"/>
      <c r="F636" s="156" t="n"/>
      <c r="G636" s="157" t="n"/>
      <c r="H636" s="155" t="n"/>
      <c r="I636" s="158" t="n"/>
      <c r="J636" s="158" t="n"/>
      <c r="K636" s="158" t="n"/>
      <c r="L636" s="158" t="n"/>
      <c r="M636" s="158" t="n"/>
    </row>
    <row r="637" spans="1:14">
      <c r="A637" s="60" t="n"/>
      <c r="B637" s="60" t="n"/>
      <c r="D637" s="155" t="n"/>
      <c r="E637" s="155" t="n"/>
      <c r="F637" s="156" t="n"/>
      <c r="G637" s="157" t="n"/>
      <c r="H637" s="155" t="n"/>
      <c r="I637" s="158" t="n"/>
      <c r="J637" s="158" t="n"/>
      <c r="K637" s="158" t="n"/>
      <c r="L637" s="158" t="n"/>
      <c r="M637" s="158" t="n"/>
    </row>
    <row r="638" spans="1:14">
      <c r="A638" s="60" t="n"/>
      <c r="B638" s="60" t="n"/>
      <c r="D638" s="155" t="n"/>
      <c r="E638" s="155" t="n"/>
      <c r="F638" s="156" t="n"/>
      <c r="G638" s="157" t="n"/>
      <c r="H638" s="155" t="n"/>
      <c r="I638" s="158" t="n"/>
      <c r="J638" s="158" t="n"/>
      <c r="K638" s="158" t="n"/>
      <c r="L638" s="158" t="n"/>
      <c r="M638" s="158" t="n"/>
    </row>
    <row r="639" spans="1:14">
      <c r="A639" s="60" t="n"/>
      <c r="B639" s="60" t="n"/>
      <c r="D639" s="155" t="n"/>
      <c r="E639" s="155" t="n"/>
      <c r="F639" s="156" t="n"/>
      <c r="G639" s="157" t="n"/>
      <c r="H639" s="155" t="n"/>
      <c r="I639" s="158" t="n"/>
      <c r="J639" s="158" t="n"/>
      <c r="K639" s="158" t="n"/>
      <c r="L639" s="158" t="n"/>
      <c r="M639" s="158" t="n"/>
    </row>
    <row r="640" spans="1:14">
      <c r="A640" s="60" t="n"/>
      <c r="B640" s="60" t="n"/>
      <c r="D640" s="155" t="n"/>
      <c r="E640" s="155" t="n"/>
      <c r="F640" s="156" t="n"/>
      <c r="G640" s="157" t="n"/>
      <c r="H640" s="155" t="n"/>
      <c r="I640" s="158" t="n"/>
      <c r="J640" s="158" t="n"/>
      <c r="K640" s="158" t="n"/>
      <c r="L640" s="158" t="n"/>
      <c r="M640" s="158" t="n"/>
    </row>
    <row r="641" spans="1:14">
      <c r="A641" s="60" t="n"/>
      <c r="B641" s="60" t="n"/>
      <c r="D641" s="155" t="n"/>
      <c r="E641" s="155" t="n"/>
      <c r="F641" s="156" t="n"/>
      <c r="G641" s="157" t="n"/>
      <c r="H641" s="155" t="n"/>
      <c r="I641" s="158" t="n"/>
      <c r="J641" s="158" t="n"/>
      <c r="K641" s="158" t="n"/>
      <c r="L641" s="158" t="n"/>
      <c r="M641" s="158" t="n"/>
    </row>
    <row r="642" spans="1:14">
      <c r="A642" s="60" t="n"/>
      <c r="B642" s="60" t="n"/>
      <c r="D642" s="155" t="n"/>
      <c r="E642" s="155" t="n"/>
      <c r="F642" s="156" t="n"/>
      <c r="G642" s="157" t="n"/>
      <c r="H642" s="155" t="n"/>
      <c r="I642" s="158" t="n"/>
      <c r="J642" s="158" t="n"/>
      <c r="K642" s="158" t="n"/>
      <c r="L642" s="158" t="n"/>
      <c r="M642" s="158" t="n"/>
    </row>
    <row r="643" spans="1:14">
      <c r="A643" s="60" t="n"/>
      <c r="B643" s="60" t="n"/>
      <c r="D643" s="155" t="n"/>
      <c r="E643" s="155" t="n"/>
      <c r="F643" s="156" t="n"/>
      <c r="G643" s="157" t="n"/>
      <c r="H643" s="155" t="n"/>
      <c r="I643" s="158" t="n"/>
      <c r="J643" s="158" t="n"/>
      <c r="K643" s="158" t="n"/>
      <c r="L643" s="158" t="n"/>
      <c r="M643" s="158" t="n"/>
    </row>
    <row r="644" spans="1:14">
      <c r="A644" s="60" t="n"/>
      <c r="B644" s="60" t="n"/>
      <c r="D644" s="155" t="n"/>
      <c r="E644" s="155" t="n"/>
      <c r="F644" s="156" t="n"/>
      <c r="G644" s="157" t="n"/>
      <c r="H644" s="155" t="n"/>
      <c r="I644" s="158" t="n"/>
      <c r="J644" s="158" t="n"/>
      <c r="K644" s="158" t="n"/>
      <c r="L644" s="158" t="n"/>
      <c r="M644" s="158" t="n"/>
    </row>
    <row r="645" spans="1:14">
      <c r="A645" s="60" t="n"/>
      <c r="B645" s="60" t="n"/>
      <c r="D645" s="155" t="n"/>
      <c r="E645" s="155" t="n"/>
      <c r="F645" s="156" t="n"/>
      <c r="G645" s="157" t="n"/>
      <c r="H645" s="155" t="n"/>
      <c r="I645" s="158" t="n"/>
      <c r="J645" s="158" t="n"/>
      <c r="K645" s="158" t="n"/>
      <c r="L645" s="158" t="n"/>
      <c r="M645" s="158" t="n"/>
    </row>
    <row r="646" spans="1:14">
      <c r="A646" s="60" t="n"/>
      <c r="B646" s="60" t="n"/>
      <c r="D646" s="155" t="n"/>
      <c r="E646" s="155" t="n"/>
      <c r="F646" s="156" t="n"/>
      <c r="G646" s="157" t="n"/>
      <c r="H646" s="155" t="n"/>
      <c r="I646" s="158" t="n"/>
      <c r="J646" s="158" t="n"/>
      <c r="K646" s="158" t="n"/>
      <c r="L646" s="158" t="n"/>
      <c r="M646" s="158" t="n"/>
    </row>
    <row r="647" spans="1:14">
      <c r="A647" s="60" t="n"/>
      <c r="B647" s="60" t="n"/>
      <c r="D647" s="155" t="n"/>
      <c r="E647" s="155" t="n"/>
      <c r="F647" s="156" t="n"/>
      <c r="G647" s="157" t="n"/>
      <c r="H647" s="155" t="n"/>
      <c r="I647" s="158" t="n"/>
      <c r="J647" s="158" t="n"/>
      <c r="K647" s="158" t="n"/>
      <c r="L647" s="158" t="n"/>
      <c r="M647" s="158" t="n"/>
    </row>
    <row r="648" spans="1:14">
      <c r="A648" s="60" t="n"/>
      <c r="B648" s="60" t="n"/>
      <c r="D648" s="155" t="n"/>
      <c r="E648" s="155" t="n"/>
      <c r="F648" s="156" t="n"/>
      <c r="G648" s="157" t="n"/>
      <c r="H648" s="155" t="n"/>
      <c r="I648" s="158" t="n"/>
      <c r="J648" s="158" t="n"/>
      <c r="K648" s="158" t="n"/>
      <c r="L648" s="158" t="n"/>
      <c r="M648" s="158" t="n"/>
    </row>
    <row r="649" spans="1:14">
      <c r="A649" s="60" t="n"/>
      <c r="B649" s="60" t="n"/>
      <c r="D649" s="155" t="n"/>
      <c r="E649" s="155" t="n"/>
      <c r="F649" s="156" t="n"/>
      <c r="G649" s="157" t="n"/>
      <c r="H649" s="155" t="n"/>
      <c r="I649" s="158" t="n"/>
      <c r="J649" s="158" t="n"/>
      <c r="K649" s="158" t="n"/>
      <c r="L649" s="158" t="n"/>
      <c r="M649" s="158" t="n"/>
    </row>
    <row r="650" spans="1:14">
      <c r="A650" s="60" t="n"/>
      <c r="B650" s="60" t="n"/>
      <c r="D650" s="155" t="n"/>
      <c r="E650" s="155" t="n"/>
      <c r="F650" s="156" t="n"/>
      <c r="G650" s="157" t="n"/>
      <c r="H650" s="155" t="n"/>
      <c r="I650" s="158" t="n"/>
      <c r="J650" s="158" t="n"/>
      <c r="K650" s="158" t="n"/>
      <c r="L650" s="158" t="n"/>
      <c r="M650" s="158" t="n"/>
    </row>
    <row r="651" spans="1:14">
      <c r="A651" s="60" t="n"/>
      <c r="B651" s="60" t="n"/>
      <c r="D651" s="155" t="n"/>
      <c r="E651" s="155" t="n"/>
      <c r="F651" s="156" t="n"/>
      <c r="G651" s="157" t="n"/>
      <c r="H651" s="155" t="n"/>
      <c r="I651" s="158" t="n"/>
      <c r="J651" s="158" t="n"/>
      <c r="K651" s="158" t="n"/>
      <c r="L651" s="158" t="n"/>
      <c r="M651" s="158" t="n"/>
    </row>
    <row r="652" spans="1:14">
      <c r="A652" s="60" t="n"/>
      <c r="B652" s="60" t="n"/>
      <c r="D652" s="155" t="n"/>
      <c r="E652" s="155" t="n"/>
      <c r="F652" s="156" t="n"/>
      <c r="G652" s="157" t="n"/>
      <c r="H652" s="155" t="n"/>
      <c r="I652" s="158" t="n"/>
      <c r="J652" s="158" t="n"/>
      <c r="K652" s="158" t="n"/>
      <c r="L652" s="158" t="n"/>
      <c r="M652" s="158" t="n"/>
    </row>
    <row r="653" spans="1:14">
      <c r="A653" s="60" t="n"/>
      <c r="B653" s="60" t="n"/>
      <c r="D653" s="155" t="n"/>
      <c r="E653" s="155" t="n"/>
      <c r="F653" s="156" t="n"/>
      <c r="G653" s="157" t="n"/>
      <c r="H653" s="155" t="n"/>
      <c r="I653" s="158" t="n"/>
      <c r="J653" s="158" t="n"/>
      <c r="K653" s="158" t="n"/>
      <c r="L653" s="158" t="n"/>
      <c r="M653" s="158" t="n"/>
    </row>
    <row r="654" spans="1:14">
      <c r="A654" s="60" t="n"/>
      <c r="B654" s="60" t="n"/>
      <c r="D654" s="155" t="n"/>
      <c r="E654" s="155" t="n"/>
      <c r="F654" s="156" t="n"/>
      <c r="G654" s="157" t="n"/>
      <c r="H654" s="155" t="n"/>
      <c r="I654" s="158" t="n"/>
      <c r="J654" s="158" t="n"/>
      <c r="K654" s="158" t="n"/>
      <c r="L654" s="158" t="n"/>
      <c r="M654" s="158" t="n"/>
    </row>
    <row r="655" spans="1:14">
      <c r="A655" s="60" t="n"/>
      <c r="B655" s="60" t="n"/>
      <c r="D655" s="155" t="n"/>
      <c r="E655" s="155" t="n"/>
      <c r="F655" s="156" t="n"/>
      <c r="G655" s="157" t="n"/>
      <c r="H655" s="155" t="n"/>
      <c r="I655" s="158" t="n"/>
      <c r="J655" s="158" t="n"/>
      <c r="K655" s="158" t="n"/>
      <c r="L655" s="158" t="n"/>
      <c r="M655" s="158" t="n"/>
    </row>
    <row r="656" spans="1:14">
      <c r="A656" s="60" t="n"/>
      <c r="B656" s="60" t="n"/>
      <c r="D656" s="155" t="n"/>
      <c r="E656" s="155" t="n"/>
      <c r="F656" s="156" t="n"/>
      <c r="G656" s="157" t="n"/>
      <c r="H656" s="155" t="n"/>
      <c r="I656" s="158" t="n"/>
      <c r="J656" s="158" t="n"/>
      <c r="K656" s="158" t="n"/>
      <c r="L656" s="158" t="n"/>
      <c r="M656" s="158" t="n"/>
    </row>
    <row r="657" spans="1:14">
      <c r="A657" s="60" t="n"/>
      <c r="B657" s="60" t="n"/>
      <c r="D657" s="155" t="n"/>
      <c r="E657" s="155" t="n"/>
      <c r="F657" s="156" t="n"/>
      <c r="G657" s="157" t="n"/>
      <c r="H657" s="155" t="n"/>
      <c r="I657" s="158" t="n"/>
      <c r="J657" s="158" t="n"/>
      <c r="K657" s="158" t="n"/>
      <c r="L657" s="158" t="n"/>
      <c r="M657" s="158" t="n"/>
    </row>
    <row r="658" spans="1:14">
      <c r="A658" s="60" t="n"/>
      <c r="B658" s="60" t="n"/>
      <c r="D658" s="155" t="n"/>
      <c r="E658" s="155" t="n"/>
      <c r="F658" s="156" t="n"/>
      <c r="G658" s="157" t="n"/>
      <c r="H658" s="155" t="n"/>
      <c r="I658" s="158" t="n"/>
      <c r="J658" s="158" t="n"/>
      <c r="K658" s="158" t="n"/>
      <c r="L658" s="158" t="n"/>
      <c r="M658" s="158" t="n"/>
    </row>
    <row r="659" spans="1:14">
      <c r="A659" s="60" t="n"/>
      <c r="B659" s="60" t="n"/>
      <c r="D659" s="155" t="n"/>
      <c r="E659" s="155" t="n"/>
      <c r="F659" s="156" t="n"/>
      <c r="G659" s="157" t="n"/>
      <c r="H659" s="155" t="n"/>
      <c r="I659" s="158" t="n"/>
      <c r="J659" s="158" t="n"/>
      <c r="K659" s="158" t="n"/>
      <c r="L659" s="158" t="n"/>
      <c r="M659" s="158" t="n"/>
    </row>
    <row r="660" spans="1:14">
      <c r="A660" s="60" t="n"/>
      <c r="B660" s="60" t="n"/>
      <c r="D660" s="155" t="n"/>
      <c r="E660" s="155" t="n"/>
      <c r="F660" s="156" t="n"/>
      <c r="G660" s="157" t="n"/>
      <c r="H660" s="155" t="n"/>
      <c r="I660" s="158" t="n"/>
      <c r="J660" s="158" t="n"/>
      <c r="K660" s="158" t="n"/>
      <c r="L660" s="158" t="n"/>
      <c r="M660" s="158" t="n"/>
    </row>
    <row r="661" spans="1:14">
      <c r="A661" s="60" t="n"/>
      <c r="B661" s="60" t="n"/>
      <c r="D661" s="155" t="n"/>
      <c r="E661" s="155" t="n"/>
      <c r="F661" s="156" t="n"/>
      <c r="G661" s="157" t="n"/>
      <c r="H661" s="155" t="n"/>
      <c r="I661" s="158" t="n"/>
      <c r="J661" s="158" t="n"/>
      <c r="K661" s="158" t="n"/>
      <c r="L661" s="158" t="n"/>
      <c r="M661" s="158" t="n"/>
    </row>
    <row r="662" spans="1:14">
      <c r="A662" s="60" t="n"/>
      <c r="B662" s="60" t="n"/>
      <c r="D662" s="155" t="n"/>
      <c r="E662" s="155" t="n"/>
      <c r="F662" s="156" t="n"/>
      <c r="G662" s="157" t="n"/>
      <c r="H662" s="155" t="n"/>
      <c r="I662" s="158" t="n"/>
      <c r="J662" s="158" t="n"/>
      <c r="K662" s="158" t="n"/>
      <c r="L662" s="158" t="n"/>
      <c r="M662" s="158" t="n"/>
    </row>
    <row r="663" spans="1:14">
      <c r="A663" s="60" t="n"/>
      <c r="B663" s="60" t="n"/>
      <c r="D663" s="155" t="n"/>
      <c r="E663" s="155" t="n"/>
      <c r="F663" s="156" t="n"/>
      <c r="G663" s="157" t="n"/>
      <c r="H663" s="155" t="n"/>
      <c r="I663" s="158" t="n"/>
      <c r="J663" s="158" t="n"/>
      <c r="K663" s="158" t="n"/>
      <c r="L663" s="158" t="n"/>
      <c r="M663" s="158" t="n"/>
    </row>
    <row r="664" spans="1:14">
      <c r="A664" s="60" t="n"/>
      <c r="B664" s="60" t="n"/>
      <c r="D664" s="155" t="n"/>
      <c r="E664" s="155" t="n"/>
      <c r="F664" s="156" t="n"/>
      <c r="G664" s="157" t="n"/>
      <c r="H664" s="155" t="n"/>
      <c r="I664" s="158" t="n"/>
      <c r="J664" s="158" t="n"/>
      <c r="K664" s="158" t="n"/>
      <c r="L664" s="158" t="n"/>
      <c r="M664" s="158" t="n"/>
    </row>
    <row r="665" spans="1:14">
      <c r="A665" s="60" t="n"/>
      <c r="B665" s="60" t="n"/>
      <c r="D665" s="155" t="n"/>
      <c r="E665" s="155" t="n"/>
      <c r="F665" s="156" t="n"/>
      <c r="G665" s="157" t="n"/>
      <c r="H665" s="155" t="n"/>
      <c r="I665" s="158" t="n"/>
      <c r="J665" s="158" t="n"/>
      <c r="K665" s="158" t="n"/>
      <c r="L665" s="158" t="n"/>
      <c r="M665" s="158" t="n"/>
    </row>
    <row r="666" spans="1:14">
      <c r="A666" s="60" t="n"/>
      <c r="B666" s="60" t="n"/>
      <c r="D666" s="155" t="n"/>
      <c r="E666" s="155" t="n"/>
      <c r="F666" s="156" t="n"/>
      <c r="G666" s="157" t="n"/>
      <c r="H666" s="155" t="n"/>
      <c r="I666" s="158" t="n"/>
      <c r="J666" s="158" t="n"/>
      <c r="K666" s="158" t="n"/>
      <c r="L666" s="158" t="n"/>
      <c r="M666" s="158" t="n"/>
    </row>
    <row r="667" spans="1:14">
      <c r="A667" s="60" t="n"/>
      <c r="B667" s="60" t="n"/>
      <c r="D667" s="155" t="n"/>
      <c r="E667" s="155" t="n"/>
      <c r="F667" s="156" t="n"/>
      <c r="G667" s="157" t="n"/>
      <c r="H667" s="155" t="n"/>
      <c r="I667" s="158" t="n"/>
      <c r="J667" s="158" t="n"/>
      <c r="K667" s="158" t="n"/>
      <c r="L667" s="158" t="n"/>
      <c r="M667" s="158" t="n"/>
    </row>
    <row r="668" spans="1:14">
      <c r="A668" s="60" t="n"/>
      <c r="B668" s="60" t="n"/>
      <c r="D668" s="155" t="n"/>
      <c r="E668" s="155" t="n"/>
      <c r="F668" s="156" t="n"/>
      <c r="G668" s="157" t="n"/>
      <c r="H668" s="155" t="n"/>
      <c r="I668" s="158" t="n"/>
      <c r="J668" s="158" t="n"/>
      <c r="K668" s="158" t="n"/>
      <c r="L668" s="158" t="n"/>
      <c r="M668" s="158" t="n"/>
    </row>
    <row r="669" spans="1:14">
      <c r="A669" s="60" t="n"/>
      <c r="B669" s="60" t="n"/>
      <c r="D669" s="155" t="n"/>
      <c r="E669" s="155" t="n"/>
      <c r="F669" s="156" t="n"/>
      <c r="G669" s="157" t="n"/>
      <c r="H669" s="155" t="n"/>
      <c r="I669" s="158" t="n"/>
      <c r="J669" s="158" t="n"/>
      <c r="K669" s="158" t="n"/>
      <c r="L669" s="158" t="n"/>
      <c r="M669" s="158" t="n"/>
    </row>
    <row r="670" spans="1:14">
      <c r="A670" s="60" t="n"/>
      <c r="B670" s="60" t="n"/>
      <c r="D670" s="155" t="n"/>
      <c r="E670" s="155" t="n"/>
      <c r="F670" s="156" t="n"/>
      <c r="G670" s="157" t="n"/>
      <c r="H670" s="155" t="n"/>
      <c r="I670" s="158" t="n"/>
      <c r="J670" s="158" t="n"/>
      <c r="K670" s="158" t="n"/>
      <c r="L670" s="158" t="n"/>
      <c r="M670" s="158" t="n"/>
    </row>
    <row r="671" spans="1:14">
      <c r="A671" s="60" t="n"/>
      <c r="B671" s="60" t="n"/>
      <c r="D671" s="155" t="n"/>
      <c r="E671" s="155" t="n"/>
      <c r="F671" s="156" t="n"/>
      <c r="G671" s="157" t="n"/>
      <c r="H671" s="155" t="n"/>
      <c r="I671" s="158" t="n"/>
      <c r="J671" s="158" t="n"/>
      <c r="K671" s="158" t="n"/>
      <c r="L671" s="158" t="n"/>
      <c r="M671" s="158" t="n"/>
    </row>
    <row r="672" spans="1:14">
      <c r="A672" s="60" t="n"/>
      <c r="B672" s="60" t="n"/>
      <c r="D672" s="155" t="n"/>
      <c r="E672" s="155" t="n"/>
      <c r="F672" s="156" t="n"/>
      <c r="G672" s="157" t="n"/>
      <c r="H672" s="155" t="n"/>
      <c r="I672" s="158" t="n"/>
      <c r="J672" s="158" t="n"/>
      <c r="K672" s="158" t="n"/>
      <c r="L672" s="158" t="n"/>
      <c r="M672" s="158" t="n"/>
    </row>
    <row r="673" spans="1:14">
      <c r="A673" s="60" t="n"/>
      <c r="B673" s="60" t="n"/>
      <c r="D673" s="155" t="n"/>
      <c r="E673" s="155" t="n"/>
      <c r="F673" s="156" t="n"/>
      <c r="G673" s="157" t="n"/>
      <c r="H673" s="155" t="n"/>
      <c r="I673" s="158" t="n"/>
      <c r="J673" s="158" t="n"/>
      <c r="K673" s="158" t="n"/>
      <c r="L673" s="158" t="n"/>
      <c r="M673" s="158" t="n"/>
    </row>
    <row r="674" spans="1:14">
      <c r="A674" s="60" t="n"/>
      <c r="B674" s="60" t="n"/>
      <c r="D674" s="155" t="n"/>
      <c r="E674" s="155" t="n"/>
      <c r="F674" s="156" t="n"/>
      <c r="G674" s="157" t="n"/>
      <c r="H674" s="155" t="n"/>
      <c r="I674" s="158" t="n"/>
      <c r="J674" s="158" t="n"/>
      <c r="K674" s="158" t="n"/>
      <c r="L674" s="158" t="n"/>
      <c r="M674" s="158" t="n"/>
    </row>
    <row r="675" spans="1:14">
      <c r="A675" s="60" t="n"/>
      <c r="B675" s="60" t="n"/>
      <c r="D675" s="155" t="n"/>
      <c r="E675" s="155" t="n"/>
      <c r="F675" s="156" t="n"/>
      <c r="G675" s="157" t="n"/>
      <c r="H675" s="155" t="n"/>
      <c r="I675" s="158" t="n"/>
      <c r="J675" s="158" t="n"/>
      <c r="K675" s="158" t="n"/>
      <c r="L675" s="158" t="n"/>
      <c r="M675" s="158" t="n"/>
    </row>
    <row r="676" spans="1:14">
      <c r="A676" s="60" t="n"/>
      <c r="B676" s="60" t="n"/>
      <c r="D676" s="155" t="n"/>
      <c r="E676" s="155" t="n"/>
      <c r="F676" s="156" t="n"/>
      <c r="G676" s="157" t="n"/>
      <c r="H676" s="155" t="n"/>
      <c r="I676" s="158" t="n"/>
      <c r="J676" s="158" t="n"/>
      <c r="K676" s="158" t="n"/>
      <c r="L676" s="158" t="n"/>
      <c r="M676" s="158" t="n"/>
    </row>
    <row r="677" spans="1:14">
      <c r="A677" s="60" t="n"/>
      <c r="B677" s="60" t="n"/>
      <c r="D677" s="155" t="n"/>
      <c r="E677" s="155" t="n"/>
      <c r="F677" s="156" t="n"/>
      <c r="G677" s="157" t="n"/>
      <c r="H677" s="155" t="n"/>
      <c r="I677" s="158" t="n"/>
      <c r="J677" s="158" t="n"/>
      <c r="K677" s="158" t="n"/>
      <c r="L677" s="158" t="n"/>
      <c r="M677" s="158" t="n"/>
    </row>
    <row r="678" spans="1:14">
      <c r="A678" s="60" t="n"/>
      <c r="B678" s="60" t="n"/>
      <c r="D678" s="155" t="n"/>
      <c r="E678" s="155" t="n"/>
      <c r="F678" s="156" t="n"/>
      <c r="G678" s="157" t="n"/>
      <c r="H678" s="155" t="n"/>
      <c r="I678" s="158" t="n"/>
      <c r="J678" s="158" t="n"/>
      <c r="K678" s="158" t="n"/>
      <c r="L678" s="158" t="n"/>
      <c r="M678" s="158" t="n"/>
    </row>
    <row r="679" spans="1:14">
      <c r="A679" s="60" t="n"/>
      <c r="B679" s="60" t="n"/>
      <c r="D679" s="155" t="n"/>
      <c r="E679" s="155" t="n"/>
      <c r="F679" s="156" t="n"/>
      <c r="G679" s="157" t="n"/>
      <c r="H679" s="155" t="n"/>
      <c r="I679" s="158" t="n"/>
      <c r="J679" s="158" t="n"/>
      <c r="K679" s="158" t="n"/>
      <c r="L679" s="158" t="n"/>
      <c r="M679" s="158" t="n"/>
    </row>
    <row r="680" spans="1:14">
      <c r="A680" s="60" t="n"/>
      <c r="B680" s="60" t="n"/>
      <c r="D680" s="155" t="n"/>
      <c r="E680" s="155" t="n"/>
      <c r="F680" s="156" t="n"/>
      <c r="G680" s="157" t="n"/>
      <c r="H680" s="155" t="n"/>
      <c r="I680" s="158" t="n"/>
      <c r="J680" s="158" t="n"/>
      <c r="K680" s="158" t="n"/>
      <c r="L680" s="158" t="n"/>
      <c r="M680" s="158" t="n"/>
    </row>
    <row r="681" spans="1:14">
      <c r="A681" s="60" t="n"/>
      <c r="B681" s="60" t="n"/>
      <c r="D681" s="155" t="n"/>
      <c r="E681" s="155" t="n"/>
      <c r="F681" s="156" t="n"/>
      <c r="G681" s="157" t="n"/>
      <c r="H681" s="155" t="n"/>
      <c r="I681" s="158" t="n"/>
      <c r="J681" s="158" t="n"/>
      <c r="K681" s="158" t="n"/>
      <c r="L681" s="158" t="n"/>
      <c r="M681" s="158" t="n"/>
    </row>
    <row r="682" spans="1:14">
      <c r="A682" s="60" t="n"/>
      <c r="B682" s="60" t="n"/>
      <c r="D682" s="155" t="n"/>
      <c r="E682" s="155" t="n"/>
      <c r="F682" s="156" t="n"/>
      <c r="G682" s="157" t="n"/>
      <c r="H682" s="155" t="n"/>
      <c r="I682" s="158" t="n"/>
      <c r="J682" s="158" t="n"/>
      <c r="K682" s="158" t="n"/>
      <c r="L682" s="158" t="n"/>
      <c r="M682" s="158" t="n"/>
    </row>
    <row r="683" spans="1:14">
      <c r="A683" s="60" t="n"/>
      <c r="B683" s="60" t="n"/>
      <c r="D683" s="155" t="n"/>
      <c r="E683" s="155" t="n"/>
      <c r="F683" s="156" t="n"/>
      <c r="G683" s="157" t="n"/>
      <c r="H683" s="155" t="n"/>
      <c r="I683" s="158" t="n"/>
      <c r="J683" s="158" t="n"/>
      <c r="K683" s="158" t="n"/>
      <c r="L683" s="158" t="n"/>
      <c r="M683" s="158" t="n"/>
    </row>
    <row r="684" spans="1:14">
      <c r="A684" s="60" t="n"/>
      <c r="B684" s="60" t="n"/>
      <c r="D684" s="155" t="n"/>
      <c r="E684" s="155" t="n"/>
      <c r="F684" s="156" t="n"/>
      <c r="G684" s="157" t="n"/>
      <c r="H684" s="155" t="n"/>
      <c r="I684" s="158" t="n"/>
      <c r="J684" s="158" t="n"/>
      <c r="K684" s="158" t="n"/>
      <c r="L684" s="158" t="n"/>
      <c r="M684" s="158" t="n"/>
    </row>
    <row r="685" spans="1:14">
      <c r="A685" s="60" t="n"/>
      <c r="B685" s="60" t="n"/>
      <c r="D685" s="155" t="n"/>
      <c r="E685" s="155" t="n"/>
      <c r="F685" s="156" t="n"/>
      <c r="G685" s="157" t="n"/>
      <c r="H685" s="155" t="n"/>
      <c r="I685" s="158" t="n"/>
      <c r="J685" s="158" t="n"/>
      <c r="K685" s="158" t="n"/>
      <c r="L685" s="158" t="n"/>
      <c r="M685" s="158" t="n"/>
    </row>
    <row r="686" spans="1:14">
      <c r="A686" s="60" t="n"/>
      <c r="B686" s="60" t="n"/>
      <c r="D686" s="155" t="n"/>
      <c r="E686" s="155" t="n"/>
      <c r="F686" s="156" t="n"/>
      <c r="G686" s="157" t="n"/>
      <c r="H686" s="155" t="n"/>
      <c r="I686" s="158" t="n"/>
      <c r="J686" s="158" t="n"/>
      <c r="K686" s="158" t="n"/>
      <c r="L686" s="158" t="n"/>
      <c r="M686" s="158" t="n"/>
    </row>
    <row r="687" spans="1:14">
      <c r="A687" s="60" t="n"/>
      <c r="B687" s="60" t="n"/>
      <c r="D687" s="155" t="n"/>
      <c r="E687" s="155" t="n"/>
      <c r="F687" s="156" t="n"/>
      <c r="G687" s="157" t="n"/>
      <c r="H687" s="155" t="n"/>
      <c r="I687" s="158" t="n"/>
      <c r="J687" s="158" t="n"/>
      <c r="K687" s="158" t="n"/>
      <c r="L687" s="158" t="n"/>
      <c r="M687" s="158" t="n"/>
    </row>
    <row r="688" spans="1:14">
      <c r="A688" s="60" t="n"/>
      <c r="B688" s="60" t="n"/>
      <c r="D688" s="155" t="n"/>
      <c r="E688" s="155" t="n"/>
      <c r="F688" s="156" t="n"/>
      <c r="G688" s="157" t="n"/>
      <c r="H688" s="155" t="n"/>
      <c r="I688" s="158" t="n"/>
      <c r="J688" s="158" t="n"/>
      <c r="K688" s="158" t="n"/>
      <c r="L688" s="158" t="n"/>
      <c r="M688" s="158" t="n"/>
    </row>
    <row r="689" spans="1:14">
      <c r="A689" s="60" t="n"/>
      <c r="B689" s="60" t="n"/>
      <c r="D689" s="155" t="n"/>
      <c r="E689" s="155" t="n"/>
      <c r="F689" s="156" t="n"/>
      <c r="G689" s="157" t="n"/>
      <c r="H689" s="155" t="n"/>
      <c r="I689" s="158" t="n"/>
      <c r="J689" s="158" t="n"/>
      <c r="K689" s="158" t="n"/>
      <c r="L689" s="158" t="n"/>
      <c r="M689" s="158" t="n"/>
    </row>
    <row r="690" spans="1:14">
      <c r="A690" s="60" t="n"/>
      <c r="B690" s="60" t="n"/>
      <c r="D690" s="155" t="n"/>
      <c r="E690" s="155" t="n"/>
      <c r="F690" s="156" t="n"/>
      <c r="G690" s="157" t="n"/>
      <c r="H690" s="155" t="n"/>
      <c r="I690" s="158" t="n"/>
      <c r="J690" s="158" t="n"/>
      <c r="K690" s="158" t="n"/>
      <c r="L690" s="158" t="n"/>
      <c r="M690" s="158" t="n"/>
    </row>
    <row r="691" spans="1:14">
      <c r="A691" s="60" t="n"/>
      <c r="B691" s="60" t="n"/>
      <c r="D691" s="155" t="n"/>
      <c r="E691" s="155" t="n"/>
      <c r="F691" s="156" t="n"/>
      <c r="G691" s="157" t="n"/>
      <c r="H691" s="155" t="n"/>
      <c r="I691" s="158" t="n"/>
      <c r="J691" s="158" t="n"/>
      <c r="K691" s="158" t="n"/>
      <c r="L691" s="158" t="n"/>
      <c r="M691" s="158" t="n"/>
    </row>
    <row r="692" spans="1:14">
      <c r="A692" s="60" t="n"/>
      <c r="B692" s="60" t="n"/>
      <c r="D692" s="155" t="n"/>
      <c r="E692" s="155" t="n"/>
      <c r="F692" s="156" t="n"/>
      <c r="G692" s="157" t="n"/>
      <c r="H692" s="155" t="n"/>
      <c r="I692" s="158" t="n"/>
      <c r="J692" s="158" t="n"/>
      <c r="K692" s="158" t="n"/>
      <c r="L692" s="158" t="n"/>
      <c r="M692" s="158" t="n"/>
    </row>
    <row r="693" spans="1:14">
      <c r="A693" s="60" t="n"/>
      <c r="B693" s="60" t="n"/>
      <c r="D693" s="155" t="n"/>
      <c r="E693" s="155" t="n"/>
      <c r="F693" s="156" t="n"/>
      <c r="G693" s="157" t="n"/>
      <c r="H693" s="155" t="n"/>
      <c r="I693" s="158" t="n"/>
      <c r="J693" s="158" t="n"/>
      <c r="K693" s="158" t="n"/>
      <c r="L693" s="158" t="n"/>
      <c r="M693" s="158" t="n"/>
    </row>
    <row r="694" spans="1:14">
      <c r="A694" s="60" t="n"/>
      <c r="B694" s="60" t="n"/>
      <c r="D694" s="155" t="n"/>
      <c r="E694" s="155" t="n"/>
      <c r="F694" s="156" t="n"/>
      <c r="G694" s="157" t="n"/>
      <c r="H694" s="155" t="n"/>
      <c r="I694" s="158" t="n"/>
      <c r="J694" s="158" t="n"/>
      <c r="K694" s="158" t="n"/>
      <c r="L694" s="158" t="n"/>
      <c r="M694" s="158" t="n"/>
    </row>
    <row r="695" spans="1:14">
      <c r="A695" s="60" t="n"/>
      <c r="B695" s="60" t="n"/>
      <c r="D695" s="155" t="n"/>
      <c r="E695" s="155" t="n"/>
      <c r="F695" s="156" t="n"/>
      <c r="G695" s="157" t="n"/>
      <c r="H695" s="155" t="n"/>
      <c r="I695" s="158" t="n"/>
      <c r="J695" s="158" t="n"/>
      <c r="K695" s="158" t="n"/>
      <c r="L695" s="158" t="n"/>
      <c r="M695" s="158" t="n"/>
    </row>
    <row r="696" spans="1:14">
      <c r="A696" s="60" t="n"/>
      <c r="B696" s="60" t="n"/>
      <c r="D696" s="155" t="n"/>
      <c r="E696" s="155" t="n"/>
      <c r="F696" s="156" t="n"/>
      <c r="G696" s="157" t="n"/>
      <c r="H696" s="155" t="n"/>
      <c r="I696" s="158" t="n"/>
      <c r="J696" s="158" t="n"/>
      <c r="K696" s="158" t="n"/>
      <c r="L696" s="158" t="n"/>
      <c r="M696" s="158" t="n"/>
    </row>
    <row r="697" spans="1:14">
      <c r="A697" s="60" t="n"/>
      <c r="B697" s="60" t="n"/>
      <c r="D697" s="155" t="n"/>
      <c r="E697" s="155" t="n"/>
      <c r="F697" s="156" t="n"/>
      <c r="G697" s="157" t="n"/>
      <c r="H697" s="155" t="n"/>
      <c r="I697" s="158" t="n"/>
      <c r="J697" s="158" t="n"/>
      <c r="K697" s="158" t="n"/>
      <c r="L697" s="158" t="n"/>
      <c r="M697" s="158" t="n"/>
    </row>
    <row r="698" spans="1:14">
      <c r="A698" s="60" t="n"/>
      <c r="B698" s="60" t="n"/>
      <c r="D698" s="155" t="n"/>
      <c r="E698" s="155" t="n"/>
      <c r="F698" s="156" t="n"/>
      <c r="G698" s="157" t="n"/>
      <c r="H698" s="155" t="n"/>
      <c r="I698" s="158" t="n"/>
      <c r="J698" s="158" t="n"/>
      <c r="K698" s="158" t="n"/>
      <c r="L698" s="158" t="n"/>
      <c r="M698" s="158" t="n"/>
    </row>
    <row r="699" spans="1:14">
      <c r="A699" s="60" t="n"/>
      <c r="B699" s="60" t="n"/>
      <c r="D699" s="155" t="n"/>
      <c r="E699" s="155" t="n"/>
      <c r="F699" s="156" t="n"/>
      <c r="G699" s="157" t="n"/>
      <c r="H699" s="155" t="n"/>
      <c r="I699" s="158" t="n"/>
      <c r="J699" s="158" t="n"/>
      <c r="K699" s="158" t="n"/>
      <c r="L699" s="158" t="n"/>
      <c r="M699" s="158" t="n"/>
    </row>
    <row r="700" spans="1:14">
      <c r="A700" s="60" t="n"/>
      <c r="B700" s="60" t="n"/>
      <c r="D700" s="155" t="n"/>
      <c r="E700" s="155" t="n"/>
      <c r="F700" s="156" t="n"/>
      <c r="G700" s="157" t="n"/>
      <c r="H700" s="155" t="n"/>
      <c r="I700" s="158" t="n"/>
      <c r="J700" s="158" t="n"/>
      <c r="K700" s="158" t="n"/>
      <c r="L700" s="158" t="n"/>
      <c r="M700" s="158" t="n"/>
    </row>
    <row r="701" spans="1:14">
      <c r="A701" s="60" t="n"/>
      <c r="B701" s="60" t="n"/>
      <c r="D701" s="155" t="n"/>
      <c r="E701" s="155" t="n"/>
      <c r="F701" s="156" t="n"/>
      <c r="G701" s="157" t="n"/>
      <c r="H701" s="155" t="n"/>
      <c r="I701" s="158" t="n"/>
      <c r="J701" s="158" t="n"/>
      <c r="K701" s="158" t="n"/>
      <c r="L701" s="158" t="n"/>
      <c r="M701" s="158" t="n"/>
    </row>
    <row r="702" spans="1:14">
      <c r="A702" s="60" t="n"/>
      <c r="B702" s="60" t="n"/>
      <c r="D702" s="155" t="n"/>
      <c r="E702" s="155" t="n"/>
      <c r="F702" s="156" t="n"/>
      <c r="G702" s="157" t="n"/>
      <c r="H702" s="155" t="n"/>
      <c r="I702" s="158" t="n"/>
      <c r="J702" s="158" t="n"/>
      <c r="K702" s="158" t="n"/>
      <c r="L702" s="158" t="n"/>
      <c r="M702" s="158" t="n"/>
    </row>
    <row r="703" spans="1:14">
      <c r="A703" s="60" t="n"/>
      <c r="B703" s="60" t="n"/>
      <c r="D703" s="155" t="n"/>
      <c r="E703" s="155" t="n"/>
      <c r="F703" s="156" t="n"/>
      <c r="G703" s="157" t="n"/>
      <c r="H703" s="155" t="n"/>
      <c r="I703" s="158" t="n"/>
      <c r="J703" s="158" t="n"/>
      <c r="K703" s="158" t="n"/>
      <c r="L703" s="158" t="n"/>
      <c r="M703" s="158" t="n"/>
    </row>
    <row r="704" spans="1:14">
      <c r="A704" s="60" t="n"/>
      <c r="B704" s="60" t="n"/>
      <c r="D704" s="155" t="n"/>
      <c r="E704" s="155" t="n"/>
      <c r="F704" s="156" t="n"/>
      <c r="G704" s="157" t="n"/>
      <c r="H704" s="155" t="n"/>
      <c r="I704" s="158" t="n"/>
      <c r="J704" s="158" t="n"/>
      <c r="K704" s="158" t="n"/>
      <c r="L704" s="158" t="n"/>
      <c r="M704" s="158" t="n"/>
    </row>
    <row r="705" spans="1:14">
      <c r="A705" s="60" t="n"/>
      <c r="B705" s="60" t="n"/>
      <c r="D705" s="155" t="n"/>
      <c r="E705" s="155" t="n"/>
      <c r="F705" s="156" t="n"/>
      <c r="G705" s="157" t="n"/>
      <c r="H705" s="155" t="n"/>
      <c r="I705" s="158" t="n"/>
      <c r="J705" s="158" t="n"/>
      <c r="K705" s="158" t="n"/>
      <c r="L705" s="158" t="n"/>
      <c r="M705" s="158" t="n"/>
    </row>
    <row r="706" spans="1:14">
      <c r="A706" s="60" t="n"/>
      <c r="B706" s="60" t="n"/>
      <c r="D706" s="155" t="n"/>
      <c r="E706" s="155" t="n"/>
      <c r="F706" s="156" t="n"/>
      <c r="G706" s="157" t="n"/>
      <c r="H706" s="155" t="n"/>
      <c r="I706" s="158" t="n"/>
      <c r="J706" s="158" t="n"/>
      <c r="K706" s="158" t="n"/>
      <c r="L706" s="158" t="n"/>
      <c r="M706" s="158" t="n"/>
    </row>
    <row r="707" spans="1:14">
      <c r="A707" s="60" t="n"/>
      <c r="B707" s="60" t="n"/>
      <c r="D707" s="155" t="n"/>
      <c r="E707" s="155" t="n"/>
      <c r="F707" s="156" t="n"/>
      <c r="G707" s="157" t="n"/>
      <c r="H707" s="155" t="n"/>
      <c r="I707" s="158" t="n"/>
      <c r="J707" s="158" t="n"/>
      <c r="K707" s="158" t="n"/>
      <c r="L707" s="158" t="n"/>
      <c r="M707" s="158" t="n"/>
    </row>
    <row r="708" spans="1:14">
      <c r="A708" s="60" t="n"/>
      <c r="B708" s="60" t="n"/>
      <c r="D708" s="155" t="n"/>
      <c r="E708" s="155" t="n"/>
      <c r="F708" s="156" t="n"/>
      <c r="G708" s="157" t="n"/>
      <c r="H708" s="155" t="n"/>
      <c r="I708" s="158" t="n"/>
      <c r="J708" s="158" t="n"/>
      <c r="K708" s="158" t="n"/>
      <c r="L708" s="158" t="n"/>
      <c r="M708" s="158" t="n"/>
    </row>
    <row r="709" spans="1:14">
      <c r="A709" s="60" t="n"/>
      <c r="B709" s="60" t="n"/>
      <c r="D709" s="155" t="n"/>
      <c r="E709" s="155" t="n"/>
      <c r="F709" s="156" t="n"/>
      <c r="G709" s="157" t="n"/>
      <c r="H709" s="155" t="n"/>
      <c r="I709" s="158" t="n"/>
      <c r="J709" s="158" t="n"/>
      <c r="K709" s="158" t="n"/>
      <c r="L709" s="158" t="n"/>
      <c r="M709" s="158" t="n"/>
    </row>
    <row r="710" spans="1:14">
      <c r="A710" s="60" t="n"/>
      <c r="B710" s="60" t="n"/>
      <c r="D710" s="155" t="n"/>
      <c r="E710" s="155" t="n"/>
      <c r="F710" s="156" t="n"/>
      <c r="G710" s="157" t="n"/>
      <c r="H710" s="155" t="n"/>
      <c r="I710" s="158" t="n"/>
      <c r="J710" s="158" t="n"/>
      <c r="K710" s="158" t="n"/>
      <c r="L710" s="158" t="n"/>
      <c r="M710" s="158" t="n"/>
    </row>
    <row r="711" spans="1:14">
      <c r="A711" s="60" t="n"/>
      <c r="B711" s="60" t="n"/>
      <c r="D711" s="155" t="n"/>
      <c r="E711" s="155" t="n"/>
      <c r="F711" s="156" t="n"/>
      <c r="G711" s="157" t="n"/>
      <c r="H711" s="155" t="n"/>
      <c r="I711" s="158" t="n"/>
      <c r="J711" s="158" t="n"/>
      <c r="K711" s="158" t="n"/>
      <c r="L711" s="158" t="n"/>
      <c r="M711" s="158" t="n"/>
    </row>
    <row r="712" spans="1:14">
      <c r="A712" s="60" t="n"/>
      <c r="B712" s="60" t="n"/>
      <c r="D712" s="155" t="n"/>
      <c r="E712" s="155" t="n"/>
      <c r="F712" s="156" t="n"/>
      <c r="G712" s="157" t="n"/>
      <c r="H712" s="155" t="n"/>
      <c r="I712" s="158" t="n"/>
      <c r="J712" s="158" t="n"/>
      <c r="K712" s="158" t="n"/>
      <c r="L712" s="158" t="n"/>
      <c r="M712" s="158" t="n"/>
    </row>
    <row r="713" spans="1:14">
      <c r="A713" s="60" t="n"/>
      <c r="B713" s="60" t="n"/>
      <c r="D713" s="155" t="n"/>
      <c r="E713" s="155" t="n"/>
      <c r="F713" s="156" t="n"/>
      <c r="G713" s="157" t="n"/>
      <c r="H713" s="155" t="n"/>
      <c r="I713" s="158" t="n"/>
      <c r="J713" s="158" t="n"/>
      <c r="K713" s="158" t="n"/>
      <c r="L713" s="158" t="n"/>
      <c r="M713" s="158" t="n"/>
    </row>
    <row r="714" spans="1:14">
      <c r="A714" s="60" t="n"/>
      <c r="B714" s="60" t="n"/>
      <c r="D714" s="155" t="n"/>
      <c r="E714" s="155" t="n"/>
      <c r="F714" s="156" t="n"/>
      <c r="G714" s="157" t="n"/>
      <c r="H714" s="155" t="n"/>
      <c r="I714" s="158" t="n"/>
      <c r="J714" s="158" t="n"/>
      <c r="K714" s="158" t="n"/>
      <c r="L714" s="158" t="n"/>
      <c r="M714" s="158" t="n"/>
    </row>
    <row r="715" spans="1:14">
      <c r="A715" s="60" t="n"/>
      <c r="B715" s="60" t="n"/>
      <c r="D715" s="155" t="n"/>
      <c r="E715" s="155" t="n"/>
      <c r="F715" s="156" t="n"/>
      <c r="G715" s="157" t="n"/>
      <c r="H715" s="155" t="n"/>
      <c r="I715" s="158" t="n"/>
      <c r="J715" s="158" t="n"/>
      <c r="K715" s="158" t="n"/>
      <c r="L715" s="158" t="n"/>
      <c r="M715" s="158" t="n"/>
    </row>
    <row r="716" spans="1:14">
      <c r="A716" s="60" t="n"/>
      <c r="B716" s="60" t="n"/>
      <c r="D716" s="155" t="n"/>
      <c r="E716" s="155" t="n"/>
      <c r="F716" s="156" t="n"/>
      <c r="G716" s="157" t="n"/>
      <c r="H716" s="155" t="n"/>
      <c r="I716" s="158" t="n"/>
      <c r="J716" s="158" t="n"/>
      <c r="K716" s="158" t="n"/>
      <c r="L716" s="158" t="n"/>
      <c r="M716" s="158" t="n"/>
    </row>
    <row r="717" spans="1:14">
      <c r="A717" s="60" t="n"/>
      <c r="B717" s="60" t="n"/>
      <c r="D717" s="155" t="n"/>
      <c r="E717" s="155" t="n"/>
      <c r="F717" s="156" t="n"/>
      <c r="G717" s="157" t="n"/>
      <c r="H717" s="155" t="n"/>
      <c r="I717" s="158" t="n"/>
      <c r="J717" s="158" t="n"/>
      <c r="K717" s="158" t="n"/>
      <c r="L717" s="158" t="n"/>
      <c r="M717" s="158" t="n"/>
    </row>
    <row r="718" spans="1:14">
      <c r="A718" s="60" t="n"/>
      <c r="B718" s="60" t="n"/>
      <c r="D718" s="155" t="n"/>
      <c r="E718" s="155" t="n"/>
      <c r="F718" s="156" t="n"/>
      <c r="G718" s="157" t="n"/>
      <c r="H718" s="155" t="n"/>
      <c r="I718" s="158" t="n"/>
      <c r="J718" s="158" t="n"/>
      <c r="K718" s="158" t="n"/>
      <c r="L718" s="158" t="n"/>
      <c r="M718" s="158" t="n"/>
    </row>
    <row r="719" spans="1:14">
      <c r="A719" s="60" t="n"/>
      <c r="B719" s="60" t="n"/>
      <c r="D719" s="155" t="n"/>
      <c r="E719" s="155" t="n"/>
      <c r="F719" s="156" t="n"/>
      <c r="G719" s="157" t="n"/>
      <c r="H719" s="155" t="n"/>
      <c r="I719" s="158" t="n"/>
      <c r="J719" s="158" t="n"/>
      <c r="K719" s="158" t="n"/>
      <c r="L719" s="158" t="n"/>
      <c r="M719" s="158" t="n"/>
    </row>
    <row r="720" spans="1:14">
      <c r="A720" s="60" t="n"/>
      <c r="B720" s="60" t="n"/>
      <c r="D720" s="155" t="n"/>
      <c r="E720" s="155" t="n"/>
      <c r="F720" s="156" t="n"/>
      <c r="G720" s="157" t="n"/>
      <c r="H720" s="155" t="n"/>
      <c r="I720" s="158" t="n"/>
      <c r="J720" s="158" t="n"/>
      <c r="K720" s="158" t="n"/>
      <c r="L720" s="158" t="n"/>
      <c r="M720" s="158" t="n"/>
    </row>
    <row r="721" spans="1:14">
      <c r="A721" s="60" t="n"/>
      <c r="B721" s="60" t="n"/>
      <c r="D721" s="155" t="n"/>
      <c r="E721" s="155" t="n"/>
      <c r="F721" s="156" t="n"/>
      <c r="G721" s="157" t="n"/>
      <c r="H721" s="155" t="n"/>
      <c r="I721" s="158" t="n"/>
      <c r="J721" s="158" t="n"/>
      <c r="K721" s="158" t="n"/>
      <c r="L721" s="158" t="n"/>
      <c r="M721" s="158" t="n"/>
    </row>
    <row r="722" spans="1:14">
      <c r="A722" s="60" t="n"/>
      <c r="B722" s="60" t="n"/>
      <c r="D722" s="155" t="n"/>
      <c r="E722" s="155" t="n"/>
      <c r="F722" s="156" t="n"/>
      <c r="G722" s="157" t="n"/>
      <c r="H722" s="155" t="n"/>
      <c r="I722" s="158" t="n"/>
      <c r="J722" s="158" t="n"/>
      <c r="K722" s="158" t="n"/>
      <c r="L722" s="158" t="n"/>
      <c r="M722" s="158" t="n"/>
    </row>
    <row r="723" spans="1:14">
      <c r="A723" s="60" t="n"/>
      <c r="B723" s="60" t="n"/>
      <c r="D723" s="155" t="n"/>
      <c r="E723" s="155" t="n"/>
      <c r="F723" s="156" t="n"/>
      <c r="G723" s="157" t="n"/>
      <c r="H723" s="155" t="n"/>
      <c r="I723" s="158" t="n"/>
      <c r="J723" s="158" t="n"/>
      <c r="K723" s="158" t="n"/>
      <c r="L723" s="158" t="n"/>
      <c r="M723" s="158" t="n"/>
    </row>
    <row r="724" spans="1:14">
      <c r="A724" s="60" t="n"/>
      <c r="B724" s="60" t="n"/>
      <c r="D724" s="155" t="n"/>
      <c r="E724" s="155" t="n"/>
      <c r="F724" s="156" t="n"/>
      <c r="G724" s="157" t="n"/>
      <c r="H724" s="155" t="n"/>
      <c r="I724" s="158" t="n"/>
      <c r="J724" s="158" t="n"/>
      <c r="K724" s="158" t="n"/>
      <c r="L724" s="158" t="n"/>
      <c r="M724" s="158" t="n"/>
    </row>
    <row r="725" spans="1:14">
      <c r="A725" s="60" t="n"/>
      <c r="B725" s="60" t="n"/>
      <c r="D725" s="155" t="n"/>
      <c r="E725" s="155" t="n"/>
      <c r="F725" s="156" t="n"/>
      <c r="G725" s="157" t="n"/>
      <c r="H725" s="155" t="n"/>
      <c r="I725" s="158" t="n"/>
      <c r="J725" s="158" t="n"/>
      <c r="K725" s="158" t="n"/>
      <c r="L725" s="158" t="n"/>
      <c r="M725" s="158" t="n"/>
    </row>
    <row r="726" spans="1:14">
      <c r="A726" s="60" t="n"/>
      <c r="B726" s="60" t="n"/>
      <c r="D726" s="155" t="n"/>
      <c r="E726" s="155" t="n"/>
      <c r="F726" s="156" t="n"/>
      <c r="G726" s="157" t="n"/>
      <c r="H726" s="155" t="n"/>
      <c r="I726" s="158" t="n"/>
      <c r="J726" s="158" t="n"/>
      <c r="K726" s="158" t="n"/>
      <c r="L726" s="158" t="n"/>
      <c r="M726" s="158" t="n"/>
    </row>
    <row r="727" spans="1:14">
      <c r="A727" s="60" t="n"/>
      <c r="B727" s="60" t="n"/>
      <c r="D727" s="155" t="n"/>
      <c r="E727" s="155" t="n"/>
      <c r="F727" s="156" t="n"/>
      <c r="G727" s="157" t="n"/>
      <c r="H727" s="155" t="n"/>
      <c r="I727" s="158" t="n"/>
      <c r="J727" s="158" t="n"/>
      <c r="K727" s="158" t="n"/>
      <c r="L727" s="158" t="n"/>
      <c r="M727" s="158" t="n"/>
    </row>
    <row r="728" spans="1:14">
      <c r="A728" s="60" t="n"/>
      <c r="B728" s="60" t="n"/>
      <c r="D728" s="155" t="n"/>
      <c r="E728" s="155" t="n"/>
      <c r="F728" s="156" t="n"/>
      <c r="G728" s="157" t="n"/>
      <c r="H728" s="155" t="n"/>
      <c r="I728" s="158" t="n"/>
      <c r="J728" s="158" t="n"/>
      <c r="K728" s="158" t="n"/>
      <c r="L728" s="158" t="n"/>
      <c r="M728" s="158" t="n"/>
    </row>
    <row r="729" spans="1:14">
      <c r="A729" s="60" t="n"/>
      <c r="B729" s="60" t="n"/>
      <c r="D729" s="155" t="n"/>
      <c r="E729" s="155" t="n"/>
      <c r="F729" s="156" t="n"/>
      <c r="G729" s="157" t="n"/>
      <c r="H729" s="155" t="n"/>
      <c r="I729" s="158" t="n"/>
      <c r="J729" s="158" t="n"/>
      <c r="K729" s="158" t="n"/>
      <c r="L729" s="158" t="n"/>
      <c r="M729" s="158" t="n"/>
    </row>
    <row r="730" spans="1:14">
      <c r="A730" s="60" t="n"/>
      <c r="B730" s="60" t="n"/>
      <c r="D730" s="155" t="n"/>
      <c r="E730" s="155" t="n"/>
      <c r="F730" s="156" t="n"/>
      <c r="G730" s="157" t="n"/>
      <c r="H730" s="155" t="n"/>
      <c r="I730" s="158" t="n"/>
      <c r="J730" s="158" t="n"/>
      <c r="K730" s="158" t="n"/>
      <c r="L730" s="158" t="n"/>
      <c r="M730" s="158" t="n"/>
    </row>
    <row r="731" spans="1:14">
      <c r="A731" s="60" t="n"/>
      <c r="B731" s="60" t="n"/>
      <c r="D731" s="155" t="n"/>
      <c r="E731" s="155" t="n"/>
      <c r="F731" s="156" t="n"/>
      <c r="G731" s="157" t="n"/>
      <c r="H731" s="155" t="n"/>
      <c r="I731" s="158" t="n"/>
      <c r="J731" s="158" t="n"/>
      <c r="K731" s="158" t="n"/>
      <c r="L731" s="158" t="n"/>
      <c r="M731" s="158" t="n"/>
    </row>
    <row r="732" spans="1:14">
      <c r="A732" s="60" t="n"/>
      <c r="B732" s="60" t="n"/>
      <c r="D732" s="155" t="n"/>
      <c r="E732" s="155" t="n"/>
      <c r="F732" s="156" t="n"/>
      <c r="G732" s="157" t="n"/>
      <c r="H732" s="155" t="n"/>
      <c r="I732" s="158" t="n"/>
      <c r="J732" s="158" t="n"/>
      <c r="K732" s="158" t="n"/>
      <c r="L732" s="158" t="n"/>
      <c r="M732" s="158" t="n"/>
    </row>
    <row r="733" spans="1:14">
      <c r="A733" s="60" t="n"/>
      <c r="B733" s="60" t="n"/>
      <c r="D733" s="155" t="n"/>
      <c r="E733" s="155" t="n"/>
      <c r="F733" s="156" t="n"/>
      <c r="G733" s="157" t="n"/>
      <c r="H733" s="155" t="n"/>
      <c r="I733" s="158" t="n"/>
      <c r="J733" s="158" t="n"/>
      <c r="K733" s="158" t="n"/>
      <c r="L733" s="158" t="n"/>
      <c r="M733" s="158" t="n"/>
    </row>
    <row r="734" spans="1:14">
      <c r="A734" s="60" t="n"/>
      <c r="B734" s="60" t="n"/>
      <c r="D734" s="155" t="n"/>
      <c r="E734" s="155" t="n"/>
      <c r="F734" s="156" t="n"/>
      <c r="G734" s="157" t="n"/>
      <c r="H734" s="155" t="n"/>
      <c r="I734" s="158" t="n"/>
      <c r="J734" s="158" t="n"/>
      <c r="K734" s="158" t="n"/>
      <c r="L734" s="158" t="n"/>
      <c r="M734" s="158" t="n"/>
    </row>
    <row r="735" spans="1:14">
      <c r="A735" s="60" t="n"/>
      <c r="B735" s="60" t="n"/>
      <c r="D735" s="155" t="n"/>
      <c r="E735" s="155" t="n"/>
      <c r="F735" s="156" t="n"/>
      <c r="G735" s="157" t="n"/>
      <c r="H735" s="155" t="n"/>
      <c r="I735" s="158" t="n"/>
      <c r="J735" s="158" t="n"/>
      <c r="K735" s="158" t="n"/>
      <c r="L735" s="158" t="n"/>
      <c r="M735" s="158" t="n"/>
    </row>
    <row r="736" spans="1:14">
      <c r="A736" s="60" t="n"/>
      <c r="B736" s="60" t="n"/>
      <c r="D736" s="155" t="n"/>
      <c r="E736" s="155" t="n"/>
      <c r="F736" s="156" t="n"/>
      <c r="G736" s="157" t="n"/>
      <c r="H736" s="155" t="n"/>
      <c r="I736" s="158" t="n"/>
      <c r="J736" s="158" t="n"/>
      <c r="K736" s="158" t="n"/>
      <c r="L736" s="158" t="n"/>
      <c r="M736" s="158" t="n"/>
    </row>
    <row r="737" spans="1:14">
      <c r="A737" s="60" t="n"/>
      <c r="B737" s="60" t="n"/>
      <c r="D737" s="155" t="n"/>
      <c r="E737" s="155" t="n"/>
      <c r="F737" s="156" t="n"/>
      <c r="G737" s="157" t="n"/>
      <c r="H737" s="155" t="n"/>
      <c r="I737" s="158" t="n"/>
      <c r="J737" s="158" t="n"/>
      <c r="K737" s="158" t="n"/>
      <c r="L737" s="158" t="n"/>
      <c r="M737" s="158" t="n"/>
    </row>
    <row r="738" spans="1:14">
      <c r="A738" s="60" t="n"/>
      <c r="B738" s="60" t="n"/>
      <c r="D738" s="155" t="n"/>
      <c r="E738" s="155" t="n"/>
      <c r="F738" s="156" t="n"/>
      <c r="G738" s="157" t="n"/>
      <c r="H738" s="155" t="n"/>
      <c r="I738" s="158" t="n"/>
      <c r="J738" s="158" t="n"/>
      <c r="K738" s="158" t="n"/>
      <c r="L738" s="158" t="n"/>
      <c r="M738" s="158" t="n"/>
    </row>
    <row r="739" spans="1:14">
      <c r="A739" s="60" t="n"/>
      <c r="B739" s="60" t="n"/>
      <c r="D739" s="155" t="n"/>
      <c r="E739" s="155" t="n"/>
      <c r="F739" s="156" t="n"/>
      <c r="G739" s="157" t="n"/>
      <c r="H739" s="155" t="n"/>
      <c r="I739" s="158" t="n"/>
      <c r="J739" s="158" t="n"/>
      <c r="K739" s="158" t="n"/>
      <c r="L739" s="158" t="n"/>
      <c r="M739" s="158" t="n"/>
    </row>
    <row r="740" spans="1:14">
      <c r="A740" s="60" t="n"/>
      <c r="B740" s="60" t="n"/>
    </row>
    <row r="741" spans="1:14">
      <c r="A741" s="60" t="n"/>
      <c r="B741" s="60" t="n"/>
    </row>
    <row r="742" spans="1:14">
      <c r="A742" s="60" t="n"/>
      <c r="B742" s="60" t="n"/>
    </row>
    <row r="743" spans="1:14">
      <c r="A743" s="60" t="n"/>
      <c r="B743" s="60" t="n"/>
    </row>
    <row r="744" spans="1:14">
      <c r="A744" s="60" t="n"/>
      <c r="B744" s="60" t="n"/>
    </row>
    <row r="745" spans="1:14">
      <c r="A745" s="60" t="n"/>
      <c r="B745" s="60" t="n"/>
    </row>
    <row r="746" spans="1:14">
      <c r="A746" s="60" t="n"/>
      <c r="B746" s="60" t="n"/>
    </row>
    <row r="747" spans="1:14">
      <c r="A747" s="60" t="n"/>
      <c r="B747" s="60" t="n"/>
    </row>
    <row r="748" spans="1:14">
      <c r="A748" s="60" t="n"/>
      <c r="B748" s="60" t="n"/>
    </row>
    <row r="749" spans="1:14">
      <c r="A749" s="60" t="n"/>
      <c r="B749" s="60" t="n"/>
    </row>
    <row r="750" spans="1:14">
      <c r="A750" s="60" t="n"/>
      <c r="B750" s="60" t="n"/>
    </row>
    <row r="751" spans="1:14">
      <c r="A751" s="60" t="n"/>
      <c r="B751" s="60" t="n"/>
    </row>
    <row r="752" spans="1:14">
      <c r="A752" s="60" t="n"/>
      <c r="B752" s="60" t="n"/>
    </row>
    <row r="753" spans="1:14">
      <c r="A753" s="60" t="n"/>
      <c r="B753" s="60" t="n"/>
    </row>
    <row r="754" spans="1:14">
      <c r="A754" s="60" t="n"/>
      <c r="B754" s="60" t="n"/>
    </row>
    <row r="755" spans="1:14">
      <c r="A755" s="60" t="n"/>
      <c r="B755" s="60" t="n"/>
    </row>
    <row r="756" spans="1:14">
      <c r="A756" s="60" t="n"/>
      <c r="B756" s="60" t="n"/>
    </row>
    <row r="757" spans="1:14">
      <c r="A757" s="60" t="n"/>
      <c r="B757" s="60" t="n"/>
    </row>
    <row r="758" spans="1:14">
      <c r="A758" s="60" t="n"/>
      <c r="B758" s="60" t="n"/>
    </row>
    <row r="759" spans="1:14">
      <c r="A759" s="60" t="n"/>
      <c r="B759" s="60" t="n"/>
    </row>
    <row r="760" spans="1:14">
      <c r="A760" s="60" t="n"/>
      <c r="B760" s="60" t="n"/>
    </row>
    <row r="761" spans="1:14">
      <c r="A761" s="60" t="n"/>
      <c r="B761" s="60" t="n"/>
    </row>
    <row r="762" spans="1:14">
      <c r="A762" s="60" t="n"/>
      <c r="B762" s="60" t="n"/>
    </row>
    <row r="763" spans="1:14">
      <c r="A763" s="60" t="n"/>
      <c r="B763" s="60" t="n"/>
    </row>
    <row r="764" spans="1:14">
      <c r="A764" s="60" t="n"/>
      <c r="B764" s="60" t="n"/>
    </row>
    <row r="765" spans="1:14">
      <c r="A765" s="60" t="n"/>
      <c r="B765" s="60" t="n"/>
    </row>
    <row r="766" spans="1:14">
      <c r="A766" s="60" t="n"/>
      <c r="B766" s="60" t="n"/>
    </row>
    <row r="767" spans="1:14">
      <c r="A767" s="60" t="n"/>
      <c r="B767" s="60" t="n"/>
    </row>
    <row r="768" spans="1:14">
      <c r="A768" s="60" t="n"/>
      <c r="B768" s="60" t="n"/>
    </row>
    <row r="769" spans="1:14">
      <c r="A769" s="60" t="n"/>
      <c r="B769" s="60" t="n"/>
    </row>
  </sheetData>
  <conditionalFormatting sqref="D1:D1048576">
    <cfRule dxfId="0" priority="3" type="duplicateValues"/>
  </conditionalFormatting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E18" sqref="E18"/>
    </sheetView>
  </sheetViews>
  <sheetFormatPr baseColWidth="8" defaultRowHeight="13.5" outlineLevelCol="0"/>
  <cols>
    <col customWidth="1" max="2" min="1" style="121" width="12.875"/>
    <col customWidth="1" max="4" min="3" style="122" width="12.875"/>
    <col customWidth="1" max="5" min="5" style="122" width="18.625"/>
    <col customWidth="1" max="6" min="6" style="122" width="12.875"/>
  </cols>
  <sheetData>
    <row customHeight="1" ht="16.5" r="1" s="233" spans="1:6">
      <c r="A1" s="102" t="s">
        <v>121</v>
      </c>
      <c r="B1" s="102" t="s">
        <v>122</v>
      </c>
      <c r="C1" s="118" t="s">
        <v>129</v>
      </c>
      <c r="D1" s="118" t="s">
        <v>1796</v>
      </c>
      <c r="E1" s="118" t="s">
        <v>1797</v>
      </c>
      <c r="F1" s="118" t="s">
        <v>1798</v>
      </c>
    </row>
    <row customHeight="1" ht="16.5" r="2" s="233" spans="1:6">
      <c r="A2" s="102">
        <f>YEAR(C2)</f>
        <v/>
      </c>
      <c r="B2" s="102">
        <f>MONTH(C2)</f>
        <v/>
      </c>
      <c r="C2" s="119" t="n">
        <v>43284</v>
      </c>
      <c r="D2" s="118" t="s">
        <v>29</v>
      </c>
      <c r="E2" s="120" t="s">
        <v>29</v>
      </c>
      <c r="F2" s="120" t="n">
        <v>1600</v>
      </c>
    </row>
    <row customHeight="1" ht="16.5" r="3" s="233" spans="1:6">
      <c r="A3" s="102">
        <f>YEAR(C3)</f>
        <v/>
      </c>
      <c r="B3" s="102">
        <f>MONTH(C3)</f>
        <v/>
      </c>
      <c r="C3" s="119" t="n">
        <v>43284</v>
      </c>
      <c r="D3" s="118" t="s">
        <v>29</v>
      </c>
      <c r="E3" s="120" t="s">
        <v>29</v>
      </c>
      <c r="F3" s="120" t="n">
        <v>3676</v>
      </c>
    </row>
    <row customHeight="1" ht="16.5" r="4" s="233" spans="1:6">
      <c r="A4" s="102">
        <f>YEAR(C4)</f>
        <v/>
      </c>
      <c r="B4" s="102">
        <f>MONTH(C4)</f>
        <v/>
      </c>
      <c r="C4" s="119" t="n">
        <v>43285</v>
      </c>
      <c r="D4" s="118" t="s">
        <v>29</v>
      </c>
      <c r="E4" s="120" t="s">
        <v>29</v>
      </c>
      <c r="F4" s="120" t="n">
        <v>76</v>
      </c>
    </row>
    <row customHeight="1" ht="16.5" r="5" s="233" spans="1:6">
      <c r="A5" s="102">
        <f>YEAR(C5)</f>
        <v/>
      </c>
      <c r="B5" s="102">
        <f>MONTH(C5)</f>
        <v/>
      </c>
      <c r="C5" s="119" t="n">
        <v>43285</v>
      </c>
      <c r="D5" s="118" t="s">
        <v>29</v>
      </c>
      <c r="E5" s="120" t="s">
        <v>29</v>
      </c>
      <c r="F5" s="120" t="n">
        <v>38</v>
      </c>
    </row>
    <row customHeight="1" ht="16.5" r="6" s="233" spans="1:6">
      <c r="A6" s="102">
        <f>YEAR(C6)</f>
        <v/>
      </c>
      <c r="B6" s="102">
        <f>MONTH(C6)</f>
        <v/>
      </c>
      <c r="C6" s="119" t="n">
        <v>43287</v>
      </c>
      <c r="D6" s="167" t="s">
        <v>80</v>
      </c>
      <c r="E6" s="120" t="s">
        <v>1799</v>
      </c>
      <c r="F6" s="120" t="n">
        <v>780</v>
      </c>
    </row>
    <row customHeight="1" ht="16.5" r="7" s="233" spans="1:6">
      <c r="A7" s="102">
        <f>YEAR(C7)</f>
        <v/>
      </c>
      <c r="B7" s="102">
        <f>MONTH(C7)</f>
        <v/>
      </c>
      <c r="C7" s="119" t="n">
        <v>43287</v>
      </c>
      <c r="D7" s="118" t="s">
        <v>81</v>
      </c>
      <c r="E7" s="120" t="s">
        <v>1800</v>
      </c>
      <c r="F7" s="120" t="n">
        <v>76</v>
      </c>
    </row>
    <row customHeight="1" ht="16.5" r="8" s="233" spans="1:6">
      <c r="A8" s="102">
        <f>YEAR(C8)</f>
        <v/>
      </c>
      <c r="B8" s="102">
        <f>MONTH(C8)</f>
        <v/>
      </c>
      <c r="C8" s="119" t="n">
        <v>43292</v>
      </c>
      <c r="D8" s="118" t="s">
        <v>81</v>
      </c>
      <c r="E8" s="120" t="s">
        <v>1801</v>
      </c>
      <c r="F8" s="120" t="n">
        <v>497</v>
      </c>
    </row>
    <row customHeight="1" ht="16.5" r="9" s="233" spans="1:6">
      <c r="A9" s="102">
        <f>YEAR(C9)</f>
        <v/>
      </c>
      <c r="B9" s="102">
        <f>MONTH(C9)</f>
        <v/>
      </c>
      <c r="C9" s="119" t="n">
        <v>43297</v>
      </c>
      <c r="D9" s="118" t="s">
        <v>81</v>
      </c>
      <c r="E9" s="120" t="s">
        <v>1800</v>
      </c>
      <c r="F9" s="120" t="n">
        <v>38</v>
      </c>
    </row>
    <row customHeight="1" ht="16.5" r="10" s="233" spans="1:6">
      <c r="A10" s="102">
        <f>YEAR(C10)</f>
        <v/>
      </c>
      <c r="B10" s="102">
        <f>MONTH(C10)</f>
        <v/>
      </c>
      <c r="C10" s="119" t="n">
        <v>43297</v>
      </c>
      <c r="D10" s="118" t="s">
        <v>36</v>
      </c>
      <c r="E10" s="120" t="s">
        <v>1802</v>
      </c>
      <c r="F10" s="120" t="n">
        <v>580</v>
      </c>
    </row>
    <row customHeight="1" ht="16.5" r="11" s="233" spans="1:6">
      <c r="A11" s="102">
        <f>YEAR(C11)</f>
        <v/>
      </c>
      <c r="B11" s="102">
        <f>MONTH(C11)</f>
        <v/>
      </c>
      <c r="C11" s="119" t="n">
        <v>43297</v>
      </c>
      <c r="D11" s="118" t="s">
        <v>29</v>
      </c>
      <c r="E11" s="120" t="s">
        <v>29</v>
      </c>
      <c r="F11" s="120" t="n">
        <v>38</v>
      </c>
    </row>
    <row customHeight="1" ht="16.5" r="12" s="233" spans="1:6">
      <c r="A12" s="102">
        <f>YEAR(C12)</f>
        <v/>
      </c>
      <c r="B12" s="102">
        <f>MONTH(C12)</f>
        <v/>
      </c>
      <c r="C12" s="119" t="n">
        <v>43297</v>
      </c>
      <c r="D12" s="167" t="s">
        <v>80</v>
      </c>
      <c r="E12" s="120" t="s">
        <v>1799</v>
      </c>
      <c r="F12" s="120" t="n">
        <v>18</v>
      </c>
    </row>
    <row customHeight="1" ht="16.5" r="13" s="233" spans="1:6">
      <c r="A13" s="102">
        <f>YEAR(C13)</f>
        <v/>
      </c>
      <c r="B13" s="102">
        <f>MONTH(C13)</f>
        <v/>
      </c>
      <c r="C13" s="119" t="n">
        <v>43298</v>
      </c>
      <c r="D13" s="118" t="s">
        <v>36</v>
      </c>
      <c r="E13" s="120" t="s">
        <v>1802</v>
      </c>
      <c r="F13" s="120" t="n">
        <v>2680</v>
      </c>
    </row>
    <row customHeight="1" ht="16.5" r="14" s="233" spans="1:6">
      <c r="A14" s="102">
        <f>YEAR(C14)</f>
        <v/>
      </c>
      <c r="B14" s="102">
        <f>MONTH(C14)</f>
        <v/>
      </c>
      <c r="C14" s="119" t="n">
        <v>43302</v>
      </c>
      <c r="D14" s="118" t="s">
        <v>30</v>
      </c>
      <c r="E14" s="120" t="s">
        <v>1803</v>
      </c>
      <c r="F14" s="120" t="n">
        <v>2978</v>
      </c>
    </row>
    <row customHeight="1" ht="16.5" r="15" s="233" spans="1:6">
      <c r="A15" s="102">
        <f>YEAR(C15)</f>
        <v/>
      </c>
      <c r="B15" s="102">
        <f>MONTH(C15)</f>
        <v/>
      </c>
      <c r="C15" s="119" t="n">
        <v>43303</v>
      </c>
      <c r="D15" s="118" t="s">
        <v>81</v>
      </c>
      <c r="E15" s="120" t="s">
        <v>1804</v>
      </c>
      <c r="F15" s="120" t="n">
        <v>8</v>
      </c>
    </row>
    <row customHeight="1" ht="16.5" r="16" s="233" spans="1:6">
      <c r="A16" s="102">
        <f>YEAR(C16)</f>
        <v/>
      </c>
      <c r="B16" s="102">
        <f>MONTH(C16)</f>
        <v/>
      </c>
      <c r="C16" s="119" t="n">
        <v>43303</v>
      </c>
      <c r="D16" s="167" t="s">
        <v>51</v>
      </c>
      <c r="E16" s="120" t="s">
        <v>1805</v>
      </c>
      <c r="F16" s="120" t="n">
        <v>1822</v>
      </c>
    </row>
    <row customHeight="1" ht="16.5" r="17" s="233" spans="1:6">
      <c r="A17" s="102">
        <f>YEAR(C17)</f>
        <v/>
      </c>
      <c r="B17" s="102">
        <f>MONTH(C17)</f>
        <v/>
      </c>
      <c r="C17" s="119" t="n">
        <v>43305</v>
      </c>
      <c r="D17" s="118" t="s">
        <v>29</v>
      </c>
      <c r="E17" s="120" t="s">
        <v>29</v>
      </c>
      <c r="F17" s="120" t="n">
        <v>76</v>
      </c>
    </row>
    <row customHeight="1" ht="16.5" r="18" s="233" spans="1:6">
      <c r="A18" s="102">
        <f>YEAR(C18)</f>
        <v/>
      </c>
      <c r="B18" s="102">
        <f>MONTH(C18)</f>
        <v/>
      </c>
      <c r="C18" s="119" t="n">
        <v>43305</v>
      </c>
      <c r="D18" s="118" t="s">
        <v>29</v>
      </c>
      <c r="E18" s="120" t="s">
        <v>29</v>
      </c>
      <c r="F18" s="120" t="n">
        <v>38</v>
      </c>
    </row>
    <row customHeight="1" ht="16.5" r="19" s="233" spans="1:6">
      <c r="A19" s="102">
        <f>YEAR(C19)</f>
        <v/>
      </c>
      <c r="B19" s="102">
        <f>MONTH(C19)</f>
        <v/>
      </c>
      <c r="C19" s="119" t="n">
        <v>43309</v>
      </c>
      <c r="D19" s="118" t="s">
        <v>29</v>
      </c>
      <c r="E19" s="120" t="s">
        <v>29</v>
      </c>
      <c r="F19" s="120" t="n">
        <v>38</v>
      </c>
    </row>
    <row customHeight="1" ht="16.5" r="20" s="233" spans="1:6">
      <c r="A20" s="102">
        <f>YEAR(C20)</f>
        <v/>
      </c>
      <c r="B20" s="102">
        <f>MONTH(C20)</f>
        <v/>
      </c>
      <c r="C20" s="119" t="n">
        <v>43317</v>
      </c>
      <c r="D20" s="167" t="s">
        <v>42</v>
      </c>
      <c r="E20" s="120" t="s">
        <v>1806</v>
      </c>
      <c r="F20" s="120" t="n">
        <v>3505</v>
      </c>
    </row>
    <row customHeight="1" ht="16.5" r="21" s="233" spans="1:6">
      <c r="A21" s="102">
        <f>YEAR(C21)</f>
        <v/>
      </c>
      <c r="B21" s="102">
        <f>MONTH(C21)</f>
        <v/>
      </c>
      <c r="C21" s="119" t="n">
        <v>43327</v>
      </c>
      <c r="D21" s="167" t="s">
        <v>42</v>
      </c>
      <c r="E21" s="120" t="s">
        <v>1807</v>
      </c>
      <c r="F21" s="120" t="n">
        <v>6000</v>
      </c>
    </row>
    <row customHeight="1" ht="16.5" r="22" s="233" spans="1:6">
      <c r="A22" s="102">
        <f>YEAR(C22)</f>
        <v/>
      </c>
      <c r="B22" s="102">
        <f>MONTH(C22)</f>
        <v/>
      </c>
      <c r="C22" s="119" t="n">
        <v>43327</v>
      </c>
      <c r="D22" s="167" t="s">
        <v>34</v>
      </c>
      <c r="E22" s="120" t="s">
        <v>1804</v>
      </c>
      <c r="F22" s="120" t="n">
        <v>58</v>
      </c>
    </row>
    <row customHeight="1" ht="16.5" r="23" s="233" spans="1:6">
      <c r="A23" s="102">
        <f>YEAR(C23)</f>
        <v/>
      </c>
      <c r="B23" s="102">
        <f>MONTH(C23)</f>
        <v/>
      </c>
      <c r="C23" s="119" t="n">
        <v>43321</v>
      </c>
      <c r="D23" s="167" t="s">
        <v>51</v>
      </c>
      <c r="E23" s="120" t="s">
        <v>1808</v>
      </c>
      <c r="F23" s="120" t="n">
        <v>980</v>
      </c>
    </row>
    <row customHeight="1" ht="16.5" r="24" s="233" spans="1:6">
      <c r="A24" s="102">
        <f>YEAR(C24)</f>
        <v/>
      </c>
      <c r="B24" s="102">
        <f>MONTH(C24)</f>
        <v/>
      </c>
      <c r="C24" s="119" t="n">
        <v>43327</v>
      </c>
      <c r="D24" s="118" t="s">
        <v>29</v>
      </c>
      <c r="E24" s="120" t="s">
        <v>1809</v>
      </c>
      <c r="F24" s="120" t="n">
        <v>38</v>
      </c>
    </row>
    <row customHeight="1" ht="16.5" r="25" s="233" spans="1:6">
      <c r="A25" s="102">
        <f>YEAR(C25)</f>
        <v/>
      </c>
      <c r="B25" s="102">
        <f>MONTH(C25)</f>
        <v/>
      </c>
      <c r="C25" s="119" t="n">
        <v>43329</v>
      </c>
      <c r="D25" s="118" t="s">
        <v>29</v>
      </c>
      <c r="E25" s="120" t="s">
        <v>1809</v>
      </c>
      <c r="F25" s="120" t="n">
        <v>38</v>
      </c>
    </row>
    <row customHeight="1" ht="16.5" r="26" s="233" spans="1:6">
      <c r="A26" s="102">
        <f>YEAR(C26)</f>
        <v/>
      </c>
      <c r="B26" s="102">
        <f>MONTH(C26)</f>
        <v/>
      </c>
      <c r="C26" s="119" t="n">
        <v>43329</v>
      </c>
      <c r="D26" s="118" t="s">
        <v>29</v>
      </c>
      <c r="E26" s="120" t="s">
        <v>1809</v>
      </c>
      <c r="F26" s="120" t="n">
        <v>38</v>
      </c>
    </row>
    <row customHeight="1" ht="16.5" r="27" s="233" spans="1:6">
      <c r="A27" s="102">
        <f>YEAR(C27)</f>
        <v/>
      </c>
      <c r="B27" s="102">
        <f>MONTH(C27)</f>
        <v/>
      </c>
      <c r="C27" s="119" t="n">
        <v>43314</v>
      </c>
      <c r="D27" s="118" t="s">
        <v>29</v>
      </c>
      <c r="E27" s="120" t="s">
        <v>1810</v>
      </c>
      <c r="F27" s="120" t="n">
        <v>399</v>
      </c>
    </row>
    <row customHeight="1" ht="16.5" r="28" s="233" spans="1:6">
      <c r="A28" s="102">
        <f>YEAR(C28)</f>
        <v/>
      </c>
      <c r="B28" s="102">
        <f>MONTH(C28)</f>
        <v/>
      </c>
      <c r="C28" s="119" t="n">
        <v>43315</v>
      </c>
      <c r="D28" s="118" t="s">
        <v>29</v>
      </c>
      <c r="E28" s="120" t="s">
        <v>1810</v>
      </c>
      <c r="F28" s="120" t="n">
        <v>399</v>
      </c>
    </row>
    <row customHeight="1" ht="16.5" r="29" s="233" spans="1:6">
      <c r="A29" s="102">
        <f>YEAR(C29)</f>
        <v/>
      </c>
      <c r="B29" s="102">
        <f>MONTH(C29)</f>
        <v/>
      </c>
      <c r="C29" s="119" t="n">
        <v>43320</v>
      </c>
      <c r="D29" s="118" t="s">
        <v>29</v>
      </c>
      <c r="E29" s="120" t="s">
        <v>1810</v>
      </c>
      <c r="F29" s="120" t="n">
        <v>399</v>
      </c>
    </row>
    <row customHeight="1" ht="16.5" r="30" s="233" spans="1:6">
      <c r="A30" s="102">
        <f>YEAR(C30)</f>
        <v/>
      </c>
      <c r="B30" s="102">
        <f>MONTH(C30)</f>
        <v/>
      </c>
      <c r="C30" s="119" t="n">
        <v>43339</v>
      </c>
      <c r="D30" s="118" t="s">
        <v>29</v>
      </c>
      <c r="E30" s="120" t="s">
        <v>29</v>
      </c>
      <c r="F30" s="120" t="n">
        <v>38</v>
      </c>
    </row>
    <row customHeight="1" ht="16.5" r="31" s="233" spans="1:6">
      <c r="A31" s="102">
        <f>YEAR(C31)</f>
        <v/>
      </c>
      <c r="B31" s="102">
        <f>MONTH(C31)</f>
        <v/>
      </c>
      <c r="C31" s="119" t="n">
        <v>43340</v>
      </c>
      <c r="D31" s="118" t="s">
        <v>29</v>
      </c>
      <c r="E31" s="120" t="s">
        <v>29</v>
      </c>
      <c r="F31" s="120" t="n">
        <v>437</v>
      </c>
    </row>
    <row customHeight="1" ht="16.5" r="32" s="233" spans="1:6">
      <c r="A32" s="102">
        <f>YEAR(C32)</f>
        <v/>
      </c>
      <c r="B32" s="102">
        <f>MONTH(C32)</f>
        <v/>
      </c>
      <c r="C32" s="119" t="n">
        <v>43337</v>
      </c>
      <c r="D32" s="167" t="s">
        <v>51</v>
      </c>
      <c r="E32" s="120" t="s">
        <v>1811</v>
      </c>
      <c r="F32" s="120" t="n">
        <v>888</v>
      </c>
    </row>
    <row customHeight="1" ht="16.5" r="33" s="233" spans="1:6">
      <c r="A33" s="102">
        <f>YEAR(C33)</f>
        <v/>
      </c>
      <c r="B33" s="102">
        <f>MONTH(C33)</f>
        <v/>
      </c>
      <c r="C33" s="119" t="n">
        <v>43326</v>
      </c>
      <c r="D33" s="167" t="s">
        <v>51</v>
      </c>
      <c r="E33" s="120" t="s">
        <v>51</v>
      </c>
      <c r="F33" s="120" t="n">
        <v>2000</v>
      </c>
    </row>
    <row customHeight="1" ht="16.5" r="34" s="233" spans="1:6">
      <c r="A34" s="102">
        <f>YEAR(C34)</f>
        <v/>
      </c>
      <c r="B34" s="102">
        <f>MONTH(C34)</f>
        <v/>
      </c>
      <c r="C34" s="119" t="n">
        <v>43321</v>
      </c>
      <c r="D34" s="118" t="s">
        <v>81</v>
      </c>
      <c r="E34" s="120" t="s">
        <v>1812</v>
      </c>
      <c r="F34" s="120" t="n">
        <v>56</v>
      </c>
    </row>
    <row customHeight="1" ht="16.5" r="35" s="233" spans="1:6">
      <c r="A35" s="102">
        <f>YEAR(C35)</f>
        <v/>
      </c>
      <c r="B35" s="102">
        <f>MONTH(C35)</f>
        <v/>
      </c>
      <c r="C35" s="119" t="n">
        <v>43324</v>
      </c>
      <c r="D35" s="118" t="s">
        <v>81</v>
      </c>
      <c r="E35" s="120" t="s">
        <v>1800</v>
      </c>
      <c r="F35" s="120" t="n">
        <v>7.7</v>
      </c>
    </row>
    <row customHeight="1" ht="16.5" r="36" s="233" spans="1:6">
      <c r="A36" s="102">
        <f>YEAR(C36)</f>
        <v/>
      </c>
      <c r="B36" s="102">
        <f>MONTH(C36)</f>
        <v/>
      </c>
      <c r="C36" s="119" t="n">
        <v>43313</v>
      </c>
      <c r="D36" s="167" t="s">
        <v>82</v>
      </c>
      <c r="E36" s="120" t="s">
        <v>1813</v>
      </c>
      <c r="F36" s="120" t="n">
        <v>66</v>
      </c>
    </row>
    <row customHeight="1" ht="16.5" r="37" s="233" spans="1:6">
      <c r="A37" s="102">
        <f>YEAR(C37)</f>
        <v/>
      </c>
      <c r="B37" s="102">
        <f>MONTH(C37)</f>
        <v/>
      </c>
      <c r="C37" s="119" t="n">
        <v>43316</v>
      </c>
      <c r="D37" s="167" t="s">
        <v>80</v>
      </c>
      <c r="E37" s="120" t="s">
        <v>1814</v>
      </c>
      <c r="F37" s="120" t="n">
        <v>654</v>
      </c>
    </row>
    <row customHeight="1" ht="16.5" r="38" s="233" spans="1:6">
      <c r="A38" s="102">
        <f>YEAR(C38)</f>
        <v/>
      </c>
      <c r="B38" s="102">
        <f>MONTH(C38)</f>
        <v/>
      </c>
      <c r="C38" s="119" t="n">
        <v>43321</v>
      </c>
      <c r="D38" s="167" t="s">
        <v>80</v>
      </c>
      <c r="E38" s="120" t="s">
        <v>1799</v>
      </c>
      <c r="F38" s="120" t="n">
        <v>18</v>
      </c>
    </row>
    <row customHeight="1" ht="16.5" r="39" s="233" spans="1:6">
      <c r="A39" s="102">
        <f>YEAR(C39)</f>
        <v/>
      </c>
      <c r="B39" s="102">
        <f>MONTH(C39)</f>
        <v/>
      </c>
      <c r="C39" s="119" t="n">
        <v>43339</v>
      </c>
      <c r="D39" s="167" t="s">
        <v>80</v>
      </c>
      <c r="E39" s="120" t="s">
        <v>1799</v>
      </c>
      <c r="F39" s="120" t="n">
        <v>168</v>
      </c>
    </row>
  </sheetData>
  <autoFilter ref="A1:G39"/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pane activePane="bottomLeft" state="frozen" topLeftCell="A2" ySplit="1"/>
      <selection activeCell="A2" pane="bottomLeft" sqref="A2:XFD8"/>
    </sheetView>
  </sheetViews>
  <sheetFormatPr baseColWidth="8" defaultColWidth="8.875" defaultRowHeight="16.5" outlineLevelCol="0"/>
  <cols>
    <col customWidth="1" max="2" min="1" style="65" width="7.75"/>
    <col customWidth="1" max="4" min="3" style="64" width="12.625"/>
    <col customWidth="1" max="5" min="5" style="64" width="9"/>
    <col customWidth="1" max="6" min="6" style="64" width="29.125"/>
    <col customWidth="1" max="7" min="7" style="64" width="18.625"/>
    <col customWidth="1" max="8" min="8" style="64" width="9"/>
    <col customWidth="1" max="9" min="9" style="64" width="5.25"/>
    <col customWidth="1" max="10" min="10" style="65" width="8.5"/>
    <col customWidth="1" max="12" min="11" style="65" width="9"/>
    <col customWidth="1" max="13" min="13" style="64" width="58.5"/>
    <col customWidth="1" max="14" min="14" style="64" width="16.375"/>
    <col customWidth="1" max="15" min="15" style="64" width="20.5"/>
    <col customWidth="1" max="20" min="16" style="63" width="8.875"/>
    <col customWidth="1" max="16384" min="21" style="63" width="8.875"/>
  </cols>
  <sheetData>
    <row r="1" spans="1:15">
      <c r="A1" s="65" t="s">
        <v>121</v>
      </c>
      <c r="B1" s="65" t="s">
        <v>122</v>
      </c>
      <c r="C1" s="64" t="s">
        <v>128</v>
      </c>
      <c r="D1" s="64" t="s">
        <v>1514</v>
      </c>
      <c r="E1" s="64" t="s">
        <v>1815</v>
      </c>
      <c r="F1" s="64" t="s">
        <v>1816</v>
      </c>
      <c r="G1" s="64" t="s">
        <v>1817</v>
      </c>
      <c r="H1" s="64" t="s">
        <v>183</v>
      </c>
      <c r="I1" s="64" t="s">
        <v>1818</v>
      </c>
      <c r="J1" s="65" t="s">
        <v>105</v>
      </c>
      <c r="K1" s="65" t="s">
        <v>106</v>
      </c>
      <c r="L1" s="65" t="s">
        <v>107</v>
      </c>
      <c r="M1" s="64" t="s">
        <v>1819</v>
      </c>
      <c r="N1" s="64" t="s">
        <v>1820</v>
      </c>
      <c r="O1" s="64" t="s">
        <v>1513</v>
      </c>
    </row>
    <row r="2" spans="1:15">
      <c r="A2" t="n">
        <v>2018</v>
      </c>
      <c r="B2" t="n">
        <v>9</v>
      </c>
      <c r="C2" t="s">
        <v>1048</v>
      </c>
      <c r="D2" t="s">
        <v>1821</v>
      </c>
      <c r="E2" t="s">
        <v>1822</v>
      </c>
      <c r="F2" t="s">
        <v>1524</v>
      </c>
      <c r="G2" t="s">
        <v>215</v>
      </c>
      <c r="H2" t="n">
        <v>5</v>
      </c>
      <c r="I2" t="s">
        <v>1823</v>
      </c>
      <c r="J2" t="n">
        <v>5</v>
      </c>
      <c r="K2" t="n">
        <v>5</v>
      </c>
      <c r="L2" t="n">
        <v>5</v>
      </c>
      <c r="M2" t="s">
        <v>1824</v>
      </c>
      <c r="N2" t="s">
        <v>1825</v>
      </c>
      <c r="O2" t="s">
        <v>1826</v>
      </c>
    </row>
    <row r="3" spans="1:15">
      <c r="A3" t="n">
        <v>2018</v>
      </c>
      <c r="B3" t="n">
        <v>8</v>
      </c>
      <c r="C3" t="s">
        <v>1162</v>
      </c>
      <c r="D3" t="s">
        <v>1827</v>
      </c>
      <c r="E3" t="s">
        <v>1822</v>
      </c>
      <c r="F3" t="s">
        <v>1524</v>
      </c>
      <c r="G3" t="s">
        <v>325</v>
      </c>
      <c r="H3" t="n">
        <v>5</v>
      </c>
      <c r="I3" s="65" t="s">
        <v>1828</v>
      </c>
      <c r="J3" t="n">
        <v>4</v>
      </c>
      <c r="K3" t="n">
        <v>5</v>
      </c>
      <c r="L3" s="64" t="n">
        <v>5</v>
      </c>
      <c r="M3" t="s">
        <v>1829</v>
      </c>
      <c r="N3" t="s">
        <v>1825</v>
      </c>
      <c r="O3" t="s">
        <v>1830</v>
      </c>
    </row>
    <row r="4" spans="1:15">
      <c r="A4" t="n">
        <v>2018</v>
      </c>
      <c r="B4" t="n">
        <v>8</v>
      </c>
      <c r="C4" t="s">
        <v>1351</v>
      </c>
      <c r="D4" t="s">
        <v>1831</v>
      </c>
      <c r="E4" t="s">
        <v>1822</v>
      </c>
      <c r="F4" t="s">
        <v>1524</v>
      </c>
      <c r="G4" t="s">
        <v>442</v>
      </c>
      <c r="H4" t="n">
        <v>5</v>
      </c>
      <c r="I4" t="s">
        <v>1823</v>
      </c>
      <c r="J4" t="n">
        <v>5</v>
      </c>
      <c r="K4" t="n">
        <v>5</v>
      </c>
      <c r="L4" t="n">
        <v>5</v>
      </c>
      <c r="M4" t="s">
        <v>1832</v>
      </c>
      <c r="N4" t="s">
        <v>1833</v>
      </c>
      <c r="O4" t="s">
        <v>201</v>
      </c>
    </row>
    <row r="5" spans="1:15">
      <c r="A5" t="n">
        <v>2018</v>
      </c>
      <c r="B5" t="n">
        <v>8</v>
      </c>
      <c r="C5" t="s">
        <v>1422</v>
      </c>
      <c r="D5" t="s">
        <v>1834</v>
      </c>
      <c r="E5" t="s">
        <v>1822</v>
      </c>
      <c r="F5" t="s">
        <v>1524</v>
      </c>
      <c r="G5" t="s">
        <v>493</v>
      </c>
      <c r="H5" t="n">
        <v>4</v>
      </c>
      <c r="I5" t="s">
        <v>1835</v>
      </c>
      <c r="J5" t="n">
        <v>4</v>
      </c>
      <c r="K5" t="n">
        <v>4</v>
      </c>
      <c r="L5" t="n">
        <v>4</v>
      </c>
      <c r="M5" t="s">
        <v>1836</v>
      </c>
      <c r="N5" t="s">
        <v>1833</v>
      </c>
      <c r="O5" t="s">
        <v>201</v>
      </c>
    </row>
    <row r="6" spans="1:15">
      <c r="A6" t="n">
        <v>2018</v>
      </c>
      <c r="B6" t="n">
        <v>8</v>
      </c>
      <c r="C6" t="s">
        <v>1425</v>
      </c>
      <c r="D6" t="s">
        <v>1837</v>
      </c>
      <c r="E6" t="s">
        <v>1822</v>
      </c>
      <c r="F6" t="s">
        <v>1524</v>
      </c>
      <c r="G6" t="s">
        <v>827</v>
      </c>
      <c r="H6" t="n">
        <v>5</v>
      </c>
      <c r="I6" t="s">
        <v>1823</v>
      </c>
      <c r="J6" t="n">
        <v>5</v>
      </c>
      <c r="K6" t="n">
        <v>5</v>
      </c>
      <c r="L6" t="n">
        <v>5</v>
      </c>
      <c r="M6" t="s">
        <v>1838</v>
      </c>
      <c r="N6" t="s">
        <v>1833</v>
      </c>
      <c r="O6" t="s">
        <v>201</v>
      </c>
    </row>
    <row r="7" spans="1:15">
      <c r="A7" t="n">
        <v>2018</v>
      </c>
      <c r="B7" t="n">
        <v>8</v>
      </c>
      <c r="C7" t="s">
        <v>1490</v>
      </c>
      <c r="D7" t="s">
        <v>1839</v>
      </c>
      <c r="E7" t="s">
        <v>1822</v>
      </c>
      <c r="F7" t="s">
        <v>1524</v>
      </c>
      <c r="G7" t="s">
        <v>1840</v>
      </c>
      <c r="H7" t="n">
        <v>5</v>
      </c>
      <c r="I7" t="s">
        <v>1823</v>
      </c>
      <c r="J7" t="n">
        <v>5</v>
      </c>
      <c r="K7" t="n">
        <v>5</v>
      </c>
      <c r="L7" t="n">
        <v>5</v>
      </c>
      <c r="M7" t="s">
        <v>1841</v>
      </c>
      <c r="N7" t="s">
        <v>1825</v>
      </c>
      <c r="O7" t="s">
        <v>1842</v>
      </c>
    </row>
  </sheetData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7"/>
  <sheetViews>
    <sheetView workbookViewId="0">
      <selection activeCell="M22" sqref="M22"/>
    </sheetView>
  </sheetViews>
  <sheetFormatPr baseColWidth="8" defaultColWidth="9" defaultRowHeight="16.5" outlineLevelCol="0"/>
  <cols>
    <col customWidth="1" max="2" min="1" style="103" width="9"/>
    <col customWidth="1" max="3" min="3" style="42" width="13.125"/>
    <col customWidth="1" max="5" min="4" style="42" width="9"/>
    <col customWidth="1" max="6" min="6" style="42" width="14.125"/>
    <col customWidth="1" max="12" min="7" style="42" width="9"/>
    <col customWidth="1" max="13" min="13" style="42" width="22.625"/>
    <col customWidth="1" max="14" min="14" style="42" width="13.625"/>
    <col customWidth="1" max="19" min="15" style="42" width="9"/>
    <col customWidth="1" max="16384" min="20" style="42" width="9"/>
  </cols>
  <sheetData>
    <row r="1" spans="1:15">
      <c r="A1" s="72" t="s">
        <v>121</v>
      </c>
      <c r="B1" s="72" t="s">
        <v>122</v>
      </c>
      <c r="C1" s="41" t="s">
        <v>128</v>
      </c>
      <c r="D1" s="41" t="s">
        <v>1514</v>
      </c>
      <c r="E1" s="41" t="s">
        <v>1815</v>
      </c>
      <c r="F1" s="41" t="s">
        <v>1816</v>
      </c>
      <c r="G1" s="41" t="s">
        <v>1817</v>
      </c>
      <c r="H1" s="41" t="s">
        <v>183</v>
      </c>
      <c r="I1" s="41" t="s">
        <v>1818</v>
      </c>
      <c r="J1" s="178" t="s">
        <v>105</v>
      </c>
      <c r="K1" s="178" t="s">
        <v>106</v>
      </c>
      <c r="L1" s="178" t="s">
        <v>107</v>
      </c>
      <c r="M1" s="41" t="s">
        <v>1819</v>
      </c>
      <c r="N1" s="41" t="s">
        <v>1820</v>
      </c>
      <c r="O1" s="41" t="s">
        <v>1513</v>
      </c>
    </row>
    <row r="2" spans="1:15">
      <c r="A2" s="163" t="n">
        <v>2018</v>
      </c>
      <c r="B2" s="163" t="n">
        <v>9</v>
      </c>
      <c r="C2" s="70" t="s">
        <v>1048</v>
      </c>
      <c r="D2" s="71" t="s">
        <v>1821</v>
      </c>
      <c r="E2" s="69" t="s">
        <v>1822</v>
      </c>
      <c r="F2" s="69" t="s">
        <v>1524</v>
      </c>
      <c r="G2" s="69" t="s">
        <v>215</v>
      </c>
      <c r="H2" s="69" t="n">
        <v>5</v>
      </c>
      <c r="I2" s="69" t="s">
        <v>1823</v>
      </c>
      <c r="J2" s="69" t="n">
        <v>5</v>
      </c>
      <c r="K2" s="69" t="n">
        <v>5</v>
      </c>
      <c r="L2" s="69" t="n">
        <v>5</v>
      </c>
      <c r="M2" s="69" t="s">
        <v>1824</v>
      </c>
      <c r="N2" s="69" t="s">
        <v>1825</v>
      </c>
      <c r="O2" s="69" t="s">
        <v>1826</v>
      </c>
    </row>
    <row r="3" spans="1:15">
      <c r="A3" s="163" t="n">
        <v>2018</v>
      </c>
      <c r="B3" s="163" t="n">
        <v>8</v>
      </c>
      <c r="C3" s="70" t="s">
        <v>1162</v>
      </c>
      <c r="D3" s="71" t="s">
        <v>1827</v>
      </c>
      <c r="E3" s="69" t="s">
        <v>1822</v>
      </c>
      <c r="F3" s="69" t="s">
        <v>1524</v>
      </c>
      <c r="G3" s="69" t="s">
        <v>325</v>
      </c>
      <c r="H3" s="69" t="n">
        <v>5</v>
      </c>
      <c r="I3" s="69" t="s">
        <v>1828</v>
      </c>
      <c r="J3" s="69" t="n">
        <v>4</v>
      </c>
      <c r="K3" s="69" t="n">
        <v>5</v>
      </c>
      <c r="L3" s="69" t="n">
        <v>5</v>
      </c>
      <c r="M3" s="69" t="s">
        <v>1829</v>
      </c>
      <c r="N3" s="69" t="s">
        <v>1825</v>
      </c>
      <c r="O3" s="69" t="s">
        <v>1830</v>
      </c>
    </row>
    <row r="4" spans="1:15">
      <c r="A4" s="163" t="n">
        <v>2018</v>
      </c>
      <c r="B4" s="163" t="n">
        <v>8</v>
      </c>
      <c r="C4" s="70" t="s">
        <v>1490</v>
      </c>
      <c r="D4" s="71" t="s">
        <v>1839</v>
      </c>
      <c r="E4" s="69" t="s">
        <v>1822</v>
      </c>
      <c r="F4" s="69" t="s">
        <v>1524</v>
      </c>
      <c r="G4" s="69" t="s">
        <v>1840</v>
      </c>
      <c r="H4" s="69" t="n">
        <v>5</v>
      </c>
      <c r="I4" s="69" t="s">
        <v>1823</v>
      </c>
      <c r="J4" s="69" t="n">
        <v>5</v>
      </c>
      <c r="K4" s="69" t="n">
        <v>5</v>
      </c>
      <c r="L4" s="69" t="n">
        <v>5</v>
      </c>
      <c r="M4" s="69" t="s">
        <v>1841</v>
      </c>
      <c r="N4" s="69" t="s">
        <v>1825</v>
      </c>
      <c r="O4" s="69" t="s">
        <v>1842</v>
      </c>
    </row>
    <row r="5" spans="1:15">
      <c r="A5" s="163" t="n"/>
      <c r="B5" s="163" t="n"/>
      <c r="C5" s="70" t="n"/>
      <c r="D5" s="71" t="n"/>
      <c r="E5" s="69" t="n"/>
      <c r="F5" s="69" t="n"/>
      <c r="G5" s="69" t="n"/>
      <c r="H5" s="69" t="n"/>
      <c r="I5" s="69" t="n"/>
      <c r="J5" s="69" t="n"/>
      <c r="K5" s="69" t="n"/>
      <c r="L5" s="69" t="n"/>
      <c r="M5" s="69" t="n"/>
      <c r="N5" s="69" t="n"/>
      <c r="O5" s="69" t="n"/>
    </row>
    <row r="6" spans="1:15">
      <c r="A6" s="163" t="n"/>
      <c r="B6" s="163" t="n"/>
      <c r="C6" s="70" t="n"/>
      <c r="D6" s="71" t="n"/>
      <c r="E6" s="69" t="n"/>
      <c r="F6" s="69" t="n"/>
      <c r="G6" s="69" t="n"/>
      <c r="H6" s="69" t="n"/>
      <c r="I6" s="69" t="n"/>
      <c r="J6" s="69" t="n"/>
      <c r="K6" s="69" t="n"/>
      <c r="L6" s="69" t="n"/>
      <c r="M6" s="69" t="n"/>
      <c r="N6" s="69" t="n"/>
      <c r="O6" s="69" t="n"/>
    </row>
    <row r="7" spans="1:15">
      <c r="A7" s="163" t="n"/>
      <c r="B7" s="163" t="n"/>
      <c r="C7" s="70" t="n"/>
      <c r="D7" s="71" t="n"/>
      <c r="E7" s="69" t="n"/>
      <c r="F7" s="69" t="n"/>
      <c r="G7" s="69" t="n"/>
      <c r="H7" s="69" t="n"/>
      <c r="I7" s="69" t="n"/>
      <c r="J7" s="69" t="n"/>
      <c r="K7" s="69" t="n"/>
      <c r="L7" s="69" t="n"/>
      <c r="M7" s="69" t="n"/>
      <c r="N7" s="69" t="n"/>
      <c r="O7" s="69" t="n"/>
    </row>
    <row r="8" spans="1:15">
      <c r="A8" s="163" t="n"/>
      <c r="B8" s="163" t="n"/>
      <c r="C8" s="70" t="n"/>
      <c r="D8" s="71" t="n"/>
      <c r="E8" s="69" t="n"/>
      <c r="F8" s="69" t="n"/>
      <c r="G8" s="69" t="n"/>
      <c r="H8" s="69" t="n"/>
      <c r="I8" s="69" t="n"/>
      <c r="J8" s="69" t="n"/>
      <c r="K8" s="69" t="n"/>
      <c r="L8" s="69" t="n"/>
      <c r="M8" s="69" t="n"/>
      <c r="N8" s="69" t="n"/>
      <c r="O8" s="69" t="n"/>
    </row>
    <row r="9" spans="1:15">
      <c r="A9" s="163" t="n"/>
      <c r="B9" s="163" t="n"/>
      <c r="C9" s="70" t="n"/>
      <c r="D9" s="71" t="n"/>
      <c r="E9" s="69" t="n"/>
      <c r="F9" s="69" t="n"/>
      <c r="G9" s="69" t="n"/>
      <c r="H9" s="69" t="n"/>
      <c r="I9" s="69" t="n"/>
      <c r="J9" s="69" t="n"/>
      <c r="K9" s="69" t="n"/>
      <c r="L9" s="69" t="n"/>
      <c r="M9" s="69" t="n"/>
      <c r="N9" s="69" t="n"/>
      <c r="O9" s="69" t="n"/>
    </row>
    <row r="10" spans="1:15">
      <c r="A10" s="163" t="n"/>
      <c r="B10" s="163" t="n"/>
      <c r="C10" s="70" t="n"/>
      <c r="D10" s="71" t="n"/>
      <c r="E10" s="69" t="n"/>
      <c r="F10" s="69" t="n"/>
      <c r="G10" s="69" t="n"/>
      <c r="H10" s="69" t="n"/>
      <c r="I10" s="69" t="n"/>
      <c r="J10" s="69" t="n"/>
      <c r="K10" s="69" t="n"/>
      <c r="L10" s="69" t="n"/>
      <c r="M10" s="69" t="n"/>
      <c r="N10" s="69" t="n"/>
      <c r="O10" s="69" t="n"/>
    </row>
    <row r="11" spans="1:15">
      <c r="A11" s="163" t="n"/>
      <c r="B11" s="163" t="n"/>
      <c r="C11" s="70" t="n"/>
      <c r="D11" s="71" t="n"/>
      <c r="E11" s="69" t="n"/>
      <c r="F11" s="69" t="n"/>
      <c r="G11" s="69" t="n"/>
      <c r="H11" s="69" t="n"/>
      <c r="I11" s="69" t="n"/>
      <c r="J11" s="69" t="n"/>
      <c r="K11" s="69" t="n"/>
      <c r="L11" s="69" t="n"/>
      <c r="M11" s="69" t="n"/>
      <c r="N11" s="69" t="n"/>
      <c r="O11" s="69" t="n"/>
    </row>
    <row r="12" spans="1:15">
      <c r="A12" s="163" t="n"/>
      <c r="B12" s="163" t="n"/>
      <c r="C12" s="70" t="n"/>
      <c r="D12" s="71" t="n"/>
      <c r="E12" s="69" t="n"/>
      <c r="F12" s="69" t="n"/>
      <c r="G12" s="69" t="n"/>
      <c r="H12" s="69" t="n"/>
      <c r="I12" s="69" t="n"/>
      <c r="J12" s="69" t="n"/>
      <c r="K12" s="69" t="n"/>
      <c r="L12" s="69" t="n"/>
      <c r="M12" s="69" t="n"/>
      <c r="N12" s="69" t="n"/>
      <c r="O12" s="69" t="n"/>
    </row>
    <row r="13" spans="1:15">
      <c r="A13" s="163" t="n"/>
      <c r="B13" s="163" t="n"/>
      <c r="C13" s="70" t="n"/>
      <c r="D13" s="71" t="n"/>
      <c r="E13" s="69" t="n"/>
      <c r="F13" s="69" t="n"/>
      <c r="G13" s="69" t="n"/>
      <c r="H13" s="69" t="n"/>
      <c r="I13" s="69" t="n"/>
      <c r="J13" s="69" t="n"/>
      <c r="K13" s="69" t="n"/>
      <c r="L13" s="69" t="n"/>
      <c r="M13" s="69" t="n"/>
      <c r="N13" s="69" t="n"/>
      <c r="O13" s="69" t="n"/>
    </row>
    <row r="14" spans="1:15">
      <c r="A14" s="163" t="n"/>
      <c r="B14" s="163" t="n"/>
      <c r="C14" s="74" t="n"/>
      <c r="D14" s="75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</row>
    <row r="15" spans="1:15">
      <c r="A15" s="163" t="n"/>
      <c r="B15" s="163" t="n"/>
      <c r="C15" s="70" t="n"/>
      <c r="D15" s="71" t="n"/>
      <c r="E15" s="69" t="n"/>
      <c r="F15" s="69" t="n"/>
      <c r="G15" s="69" t="n"/>
      <c r="H15" s="69" t="n"/>
      <c r="I15" s="69" t="n"/>
      <c r="J15" s="69" t="n"/>
      <c r="K15" s="69" t="n"/>
      <c r="L15" s="69" t="n"/>
      <c r="M15" s="69" t="n"/>
      <c r="N15" s="69" t="n"/>
      <c r="O15" s="69" t="n"/>
    </row>
    <row r="16" spans="1:15">
      <c r="A16" s="163" t="n"/>
      <c r="B16" s="163" t="n"/>
      <c r="C16" s="70" t="n"/>
      <c r="D16" s="71" t="n"/>
      <c r="E16" s="69" t="n"/>
      <c r="F16" s="69" t="n"/>
      <c r="G16" s="69" t="n"/>
      <c r="H16" s="69" t="n"/>
      <c r="I16" s="69" t="n"/>
      <c r="J16" s="69" t="n"/>
      <c r="K16" s="69" t="n"/>
      <c r="L16" s="69" t="n"/>
      <c r="M16" s="69" t="n"/>
      <c r="N16" s="69" t="n"/>
      <c r="O16" s="69" t="n"/>
    </row>
    <row r="17" spans="1:15">
      <c r="A17" s="163" t="n"/>
      <c r="B17" s="163" t="n"/>
      <c r="C17" s="70" t="n"/>
      <c r="D17" s="71" t="n"/>
      <c r="E17" s="69" t="n"/>
      <c r="F17" s="69" t="n"/>
      <c r="G17" s="69" t="n"/>
      <c r="H17" s="69" t="n"/>
      <c r="I17" s="69" t="n"/>
      <c r="J17" s="69" t="n"/>
      <c r="K17" s="69" t="n"/>
      <c r="L17" s="69" t="n"/>
      <c r="M17" s="69" t="n"/>
      <c r="N17" s="69" t="n"/>
      <c r="O17" s="69" t="n"/>
    </row>
    <row r="18" spans="1:15">
      <c r="A18" s="163" t="n"/>
      <c r="B18" s="163" t="n"/>
      <c r="C18" s="70" t="n"/>
      <c r="D18" s="71" t="n"/>
      <c r="E18" s="69" t="n"/>
      <c r="F18" s="69" t="n"/>
      <c r="G18" s="69" t="n"/>
      <c r="H18" s="69" t="n"/>
      <c r="I18" s="69" t="n"/>
      <c r="J18" s="69" t="n"/>
      <c r="K18" s="69" t="n"/>
      <c r="L18" s="69" t="n"/>
      <c r="M18" s="69" t="n"/>
      <c r="N18" s="69" t="n"/>
      <c r="O18" s="69" t="n"/>
    </row>
    <row r="19" spans="1:15">
      <c r="A19" s="163" t="n"/>
      <c r="B19" s="163" t="n"/>
      <c r="C19" s="70" t="n"/>
      <c r="D19" s="71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  <c r="N19" s="69" t="n"/>
      <c r="O19" s="69" t="n"/>
    </row>
    <row r="20" spans="1:15">
      <c r="A20" s="163" t="n"/>
      <c r="B20" s="163" t="n"/>
      <c r="C20" s="70" t="n"/>
      <c r="D20" s="71" t="n"/>
      <c r="E20" s="69" t="n"/>
      <c r="F20" s="69" t="n"/>
      <c r="G20" s="69" t="n"/>
      <c r="H20" s="69" t="n"/>
      <c r="I20" s="69" t="n"/>
      <c r="J20" s="69" t="n"/>
      <c r="K20" s="69" t="n"/>
      <c r="L20" s="69" t="n"/>
      <c r="M20" s="69" t="n"/>
      <c r="N20" s="69" t="n"/>
      <c r="O20" s="69" t="n"/>
    </row>
    <row r="21" spans="1:15">
      <c r="A21" s="163" t="n"/>
      <c r="B21" s="163" t="n"/>
      <c r="C21" s="70" t="n"/>
      <c r="D21" s="71" t="n"/>
      <c r="E21" s="69" t="n"/>
      <c r="F21" s="69" t="n"/>
      <c r="G21" s="69" t="n"/>
      <c r="H21" s="69" t="n"/>
      <c r="I21" s="69" t="n"/>
      <c r="J21" s="69" t="n"/>
      <c r="K21" s="69" t="n"/>
      <c r="L21" s="69" t="n"/>
      <c r="M21" s="69" t="n"/>
      <c r="N21" s="69" t="n"/>
      <c r="O21" s="69" t="n"/>
    </row>
    <row r="22" spans="1:15">
      <c r="A22" s="163" t="n"/>
      <c r="B22" s="163" t="n"/>
      <c r="C22" s="70" t="n"/>
      <c r="D22" s="71" t="n"/>
      <c r="E22" s="69" t="n"/>
      <c r="F22" s="69" t="n"/>
      <c r="G22" s="69" t="n"/>
      <c r="H22" s="69" t="n"/>
      <c r="I22" s="69" t="n"/>
      <c r="J22" s="69" t="n"/>
      <c r="K22" s="69" t="n"/>
      <c r="L22" s="69" t="n"/>
      <c r="M22" s="69" t="n"/>
      <c r="N22" s="69" t="n"/>
      <c r="O22" s="69" t="n"/>
    </row>
    <row r="23" spans="1:15">
      <c r="A23" s="163" t="n"/>
      <c r="B23" s="163" t="n"/>
      <c r="C23" s="70" t="n"/>
      <c r="D23" s="71" t="n"/>
      <c r="E23" s="69" t="n"/>
      <c r="F23" s="69" t="n"/>
      <c r="G23" s="69" t="n"/>
      <c r="H23" s="69" t="n"/>
      <c r="I23" s="69" t="n"/>
      <c r="J23" s="69" t="n"/>
      <c r="K23" s="69" t="n"/>
      <c r="L23" s="69" t="n"/>
      <c r="M23" s="69" t="n"/>
      <c r="N23" s="69" t="n"/>
      <c r="O23" s="69" t="n"/>
    </row>
    <row r="24" spans="1:15">
      <c r="A24" s="163" t="n"/>
      <c r="B24" s="163" t="n"/>
      <c r="C24" s="70" t="n"/>
      <c r="D24" s="71" t="n"/>
      <c r="E24" s="69" t="n"/>
      <c r="F24" s="69" t="n"/>
      <c r="G24" s="69" t="n"/>
      <c r="H24" s="69" t="n"/>
      <c r="I24" s="69" t="n"/>
      <c r="J24" s="69" t="n"/>
      <c r="K24" s="69" t="n"/>
      <c r="L24" s="69" t="n"/>
      <c r="M24" s="69" t="n"/>
      <c r="N24" s="69" t="n"/>
      <c r="O24" s="69" t="n"/>
    </row>
    <row r="25" spans="1:15">
      <c r="A25" s="163" t="n"/>
      <c r="B25" s="163" t="n"/>
      <c r="C25" s="70" t="n"/>
      <c r="D25" s="71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</row>
    <row r="26" spans="1:15">
      <c r="A26" s="163" t="n"/>
      <c r="B26" s="163" t="n"/>
      <c r="C26" s="70" t="n"/>
      <c r="D26" s="71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69" t="n"/>
      <c r="N26" s="69" t="n"/>
      <c r="O26" s="69" t="n"/>
    </row>
    <row r="27" spans="1:15">
      <c r="A27" s="163" t="n"/>
      <c r="B27" s="163" t="n"/>
      <c r="C27" s="70" t="n"/>
      <c r="D27" s="71" t="n"/>
      <c r="E27" s="69" t="n"/>
      <c r="F27" s="69" t="n"/>
      <c r="G27" s="69" t="n"/>
      <c r="H27" s="69" t="n"/>
      <c r="I27" s="69" t="n"/>
      <c r="J27" s="69" t="n"/>
      <c r="K27" s="69" t="n"/>
      <c r="L27" s="69" t="n"/>
      <c r="M27" s="69" t="n"/>
      <c r="N27" s="69" t="n"/>
      <c r="O27" s="69" t="n"/>
    </row>
    <row r="28" spans="1:15">
      <c r="A28" s="163" t="n"/>
      <c r="B28" s="163" t="n"/>
      <c r="C28" s="70" t="n"/>
      <c r="D28" s="71" t="n"/>
      <c r="E28" s="69" t="n"/>
      <c r="F28" s="69" t="n"/>
      <c r="G28" s="69" t="n"/>
      <c r="H28" s="69" t="n"/>
      <c r="I28" s="69" t="n"/>
      <c r="J28" s="69" t="n"/>
      <c r="K28" s="69" t="n"/>
      <c r="L28" s="69" t="n"/>
      <c r="M28" s="69" t="n"/>
      <c r="N28" s="69" t="n"/>
      <c r="O28" s="69" t="n"/>
    </row>
    <row r="29" spans="1:15">
      <c r="A29" s="163" t="n"/>
      <c r="B29" s="163" t="n"/>
      <c r="C29" s="70" t="n"/>
      <c r="D29" s="71" t="n"/>
      <c r="E29" s="69" t="n"/>
      <c r="F29" s="69" t="n"/>
      <c r="G29" s="69" t="n"/>
      <c r="H29" s="69" t="n"/>
      <c r="I29" s="69" t="n"/>
      <c r="J29" s="69" t="n"/>
      <c r="K29" s="69" t="n"/>
      <c r="L29" s="69" t="n"/>
      <c r="M29" s="69" t="n"/>
      <c r="N29" s="69" t="n"/>
      <c r="O29" s="69" t="n"/>
    </row>
    <row r="30" spans="1:15">
      <c r="A30" s="163" t="n"/>
      <c r="B30" s="163" t="n"/>
      <c r="C30" s="70" t="n"/>
      <c r="D30" s="71" t="n"/>
      <c r="E30" s="69" t="n"/>
      <c r="F30" s="69" t="n"/>
      <c r="G30" s="69" t="n"/>
      <c r="H30" s="69" t="n"/>
      <c r="I30" s="69" t="n"/>
      <c r="J30" s="69" t="n"/>
      <c r="K30" s="69" t="n"/>
      <c r="L30" s="69" t="n"/>
      <c r="M30" s="69" t="n"/>
      <c r="N30" s="69" t="n"/>
      <c r="O30" s="69" t="n"/>
    </row>
    <row r="31" spans="1:15">
      <c r="A31" s="163" t="n"/>
      <c r="B31" s="163" t="n"/>
      <c r="C31" s="70" t="n"/>
      <c r="D31" s="71" t="n"/>
      <c r="E31" s="69" t="n"/>
      <c r="F31" s="69" t="n"/>
      <c r="G31" s="69" t="n"/>
      <c r="H31" s="69" t="n"/>
      <c r="I31" s="69" t="n"/>
      <c r="J31" s="69" t="n"/>
      <c r="K31" s="69" t="n"/>
      <c r="L31" s="69" t="n"/>
      <c r="M31" s="69" t="n"/>
      <c r="N31" s="69" t="n"/>
      <c r="O31" s="69" t="n"/>
    </row>
    <row r="32" spans="1:15">
      <c r="A32" s="163" t="n"/>
      <c r="B32" s="163" t="n"/>
      <c r="C32" s="70" t="n"/>
      <c r="D32" s="71" t="n"/>
      <c r="E32" s="69" t="n"/>
      <c r="F32" s="69" t="n"/>
      <c r="G32" s="69" t="n"/>
      <c r="H32" s="69" t="n"/>
      <c r="I32" s="69" t="n"/>
      <c r="J32" s="69" t="n"/>
      <c r="K32" s="69" t="n"/>
      <c r="L32" s="69" t="n"/>
      <c r="M32" s="69" t="n"/>
      <c r="N32" s="69" t="n"/>
      <c r="O32" s="69" t="n"/>
    </row>
    <row r="33" spans="1:15">
      <c r="A33" s="163" t="n"/>
      <c r="B33" s="163" t="n"/>
      <c r="C33" s="70" t="n"/>
      <c r="D33" s="71" t="n"/>
      <c r="E33" s="69" t="n"/>
      <c r="F33" s="69" t="n"/>
      <c r="G33" s="69" t="n"/>
      <c r="H33" s="69" t="n"/>
      <c r="I33" s="69" t="n"/>
      <c r="J33" s="69" t="n"/>
      <c r="K33" s="69" t="n"/>
      <c r="L33" s="69" t="n"/>
      <c r="M33" s="69" t="n"/>
      <c r="N33" s="69" t="n"/>
      <c r="O33" s="69" t="n"/>
    </row>
    <row r="34" spans="1:15">
      <c r="A34" s="163" t="n"/>
      <c r="B34" s="163" t="n"/>
      <c r="C34" s="70" t="n"/>
      <c r="D34" s="71" t="n"/>
      <c r="E34" s="69" t="n"/>
      <c r="F34" s="69" t="n"/>
      <c r="G34" s="69" t="n"/>
      <c r="H34" s="69" t="n"/>
      <c r="I34" s="69" t="n"/>
      <c r="J34" s="69" t="n"/>
      <c r="K34" s="69" t="n"/>
      <c r="L34" s="69" t="n"/>
      <c r="M34" s="69" t="n"/>
      <c r="N34" s="69" t="n"/>
      <c r="O34" s="69" t="n"/>
    </row>
    <row r="35" spans="1:15">
      <c r="A35" s="163" t="n"/>
      <c r="B35" s="163" t="n"/>
      <c r="C35" s="70" t="n"/>
      <c r="D35" s="71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69" t="n"/>
      <c r="N35" s="69" t="n"/>
      <c r="O35" s="69" t="n"/>
    </row>
    <row r="36" spans="1:15">
      <c r="A36" s="163" t="n"/>
      <c r="B36" s="163" t="n"/>
      <c r="C36" s="70" t="n"/>
      <c r="D36" s="71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69" t="n"/>
      <c r="N36" s="69" t="n"/>
      <c r="O36" s="69" t="n"/>
    </row>
    <row r="37" spans="1:15">
      <c r="A37" s="163" t="n"/>
      <c r="B37" s="163" t="n"/>
      <c r="C37" s="70" t="n"/>
      <c r="D37" s="71" t="n"/>
      <c r="E37" s="69" t="n"/>
      <c r="F37" s="69" t="n"/>
      <c r="G37" s="69" t="n"/>
      <c r="H37" s="69" t="n"/>
      <c r="I37" s="69" t="n"/>
      <c r="J37" s="69" t="n"/>
      <c r="K37" s="69" t="n"/>
      <c r="L37" s="69" t="n"/>
      <c r="M37" s="69" t="n"/>
      <c r="N37" s="69" t="n"/>
      <c r="O37" s="69" t="n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E230"/>
  <sheetViews>
    <sheetView workbookViewId="0">
      <pane activePane="bottomLeft" state="frozen" topLeftCell="A2" ySplit="1"/>
      <selection activeCell="G138" pane="bottomLeft" sqref="G138"/>
    </sheetView>
  </sheetViews>
  <sheetFormatPr baseColWidth="8" defaultColWidth="9" defaultRowHeight="16.5" outlineLevelCol="0"/>
  <cols>
    <col customWidth="1" max="2" min="1" style="226" width="9"/>
    <col customWidth="1" max="3" min="3" style="226" width="11.875"/>
    <col customWidth="1" max="4" min="4" style="226" width="23"/>
    <col customWidth="1" max="5" min="5" style="226" width="25.5"/>
    <col customWidth="1" max="6" min="6" style="226" width="8.875"/>
    <col bestFit="1" customWidth="1" max="7" min="7" style="226" width="6.5"/>
    <col bestFit="1" customWidth="1" max="8" min="8" style="226" width="5.5"/>
    <col bestFit="1" customWidth="1" max="9" min="9" style="226" width="9.5"/>
    <col customWidth="1" max="10" min="10" style="226" width="11.625"/>
    <col bestFit="1" customWidth="1" max="13" min="11" style="226" width="9.5"/>
    <col bestFit="1" customWidth="1" max="15" min="14" style="226" width="13.875"/>
    <col bestFit="1" customWidth="1" max="16" min="16" style="226" width="9.5"/>
    <col bestFit="1" customWidth="1" max="17" min="17" style="226" width="13.875"/>
    <col bestFit="1" customWidth="1" max="21" min="18" style="226" width="9.5"/>
    <col bestFit="1" customWidth="1" max="22" min="22" style="226" width="13.875"/>
    <col bestFit="1" customWidth="1" max="25" min="23" style="226" width="5.5"/>
    <col bestFit="1" customWidth="1" max="27" min="26" style="226" width="7.5"/>
    <col bestFit="1" customWidth="1" max="30" min="28" style="226" width="11.625"/>
    <col bestFit="1" customWidth="1" max="31" min="31" style="226" width="13.875"/>
    <col customWidth="1" max="36" min="32" style="226" width="9"/>
    <col customWidth="1" max="16384" min="37" style="226" width="9"/>
  </cols>
  <sheetData>
    <row r="1" spans="1:31">
      <c r="A1" s="96" t="s">
        <v>121</v>
      </c>
      <c r="B1" s="96" t="s">
        <v>122</v>
      </c>
      <c r="C1" s="97" t="s">
        <v>129</v>
      </c>
      <c r="D1" s="97" t="s">
        <v>1843</v>
      </c>
      <c r="E1" s="97" t="s">
        <v>1844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1845</v>
      </c>
      <c r="L1" t="s">
        <v>1846</v>
      </c>
      <c r="M1" t="s">
        <v>1847</v>
      </c>
      <c r="N1" t="s">
        <v>1848</v>
      </c>
      <c r="O1" t="s">
        <v>1849</v>
      </c>
      <c r="P1" t="s">
        <v>1850</v>
      </c>
      <c r="Q1" t="s">
        <v>1851</v>
      </c>
      <c r="R1" t="s">
        <v>1852</v>
      </c>
      <c r="S1" t="s">
        <v>1853</v>
      </c>
      <c r="T1" t="s">
        <v>1854</v>
      </c>
      <c r="U1" t="s">
        <v>1855</v>
      </c>
      <c r="V1" t="s">
        <v>1856</v>
      </c>
      <c r="W1" t="s">
        <v>1857</v>
      </c>
      <c r="X1" t="s">
        <v>1858</v>
      </c>
      <c r="Y1" t="s">
        <v>1859</v>
      </c>
      <c r="Z1" t="s">
        <v>1860</v>
      </c>
      <c r="AA1" t="s">
        <v>1861</v>
      </c>
      <c r="AB1" t="s">
        <v>1862</v>
      </c>
      <c r="AC1" t="s">
        <v>1863</v>
      </c>
      <c r="AD1" t="s">
        <v>1864</v>
      </c>
      <c r="AE1" t="s">
        <v>1865</v>
      </c>
    </row>
    <row r="2" spans="1:31">
      <c r="A2" s="98">
        <f>YEAR(C2)</f>
        <v/>
      </c>
      <c r="B2" s="98">
        <f>MONTH(C2)</f>
        <v/>
      </c>
      <c r="C2" t="s">
        <v>1866</v>
      </c>
      <c r="D2" t="s">
        <v>1867</v>
      </c>
      <c r="E2" t="s">
        <v>1868</v>
      </c>
      <c r="F2" s="99" t="n">
        <v>0</v>
      </c>
      <c r="G2" s="99" t="n">
        <v>8</v>
      </c>
      <c r="H2" s="99" t="n">
        <v>0</v>
      </c>
      <c r="I2" s="99" t="n">
        <v>0</v>
      </c>
      <c r="J2" s="99" t="n">
        <v>0</v>
      </c>
      <c r="K2" s="99" t="n">
        <v>0</v>
      </c>
      <c r="L2" s="99" t="n">
        <v>0</v>
      </c>
      <c r="M2" s="99" t="n">
        <v>0</v>
      </c>
      <c r="N2" s="99" t="n">
        <v>0</v>
      </c>
      <c r="O2" s="99" t="n">
        <v>0</v>
      </c>
      <c r="P2" s="226" t="n">
        <v>0</v>
      </c>
      <c r="Q2" s="226" t="n">
        <v>0</v>
      </c>
      <c r="R2" s="226" t="n">
        <v>0</v>
      </c>
      <c r="S2" s="226" t="n">
        <v>0</v>
      </c>
      <c r="T2" s="226" t="n">
        <v>0</v>
      </c>
      <c r="U2" s="226" t="n">
        <v>0</v>
      </c>
      <c r="V2" s="226" t="n">
        <v>0</v>
      </c>
      <c r="W2" s="226" t="n">
        <v>0</v>
      </c>
      <c r="X2" s="226" t="n">
        <v>0</v>
      </c>
      <c r="Y2" s="226" t="n">
        <v>0</v>
      </c>
      <c r="Z2" s="226" t="n">
        <v>0</v>
      </c>
      <c r="AA2" s="226" t="n">
        <v>0</v>
      </c>
      <c r="AB2" s="226" t="n">
        <v>0</v>
      </c>
      <c r="AC2" s="226" t="n">
        <v>0</v>
      </c>
      <c r="AD2" s="226" t="n">
        <v>0</v>
      </c>
      <c r="AE2" s="226" t="n">
        <v>0</v>
      </c>
    </row>
    <row r="3" spans="1:31">
      <c r="A3" s="98">
        <f>YEAR(C3)</f>
        <v/>
      </c>
      <c r="B3" s="98">
        <f>MONTH(C3)</f>
        <v/>
      </c>
      <c r="C3" t="s">
        <v>1866</v>
      </c>
      <c r="D3" t="s">
        <v>1867</v>
      </c>
      <c r="E3" t="s">
        <v>1869</v>
      </c>
      <c r="F3" s="99" t="n">
        <v>91.05</v>
      </c>
      <c r="G3" s="99" t="n">
        <v>628</v>
      </c>
      <c r="H3" s="99" t="n">
        <v>11</v>
      </c>
      <c r="I3" s="99" t="n">
        <v>8.279999999999999</v>
      </c>
      <c r="J3" s="99" t="n">
        <v>18</v>
      </c>
      <c r="K3" s="99" t="n">
        <v>5</v>
      </c>
      <c r="L3" s="99" t="n">
        <v>0</v>
      </c>
      <c r="M3" s="99" t="n">
        <v>3</v>
      </c>
      <c r="N3" s="99" t="n">
        <v>0</v>
      </c>
      <c r="O3" s="99" t="n">
        <v>0</v>
      </c>
      <c r="P3" s="226" t="n">
        <v>2</v>
      </c>
      <c r="Q3" s="226" t="n">
        <v>0</v>
      </c>
      <c r="R3" s="226" t="n">
        <v>0</v>
      </c>
      <c r="S3" s="226" t="n">
        <v>0</v>
      </c>
      <c r="T3" s="226" t="n">
        <v>0</v>
      </c>
      <c r="U3" s="226" t="n">
        <v>0</v>
      </c>
      <c r="V3" s="226" t="n">
        <v>0</v>
      </c>
      <c r="W3" s="226" t="n">
        <v>0</v>
      </c>
      <c r="X3" s="226" t="n">
        <v>0</v>
      </c>
      <c r="Y3" s="226" t="n">
        <v>0</v>
      </c>
      <c r="Z3" s="226" t="n">
        <v>0</v>
      </c>
      <c r="AA3" s="226" t="n">
        <v>0</v>
      </c>
      <c r="AB3" s="226" t="n">
        <v>0</v>
      </c>
      <c r="AC3" s="226" t="n">
        <v>0</v>
      </c>
      <c r="AD3" s="226" t="n">
        <v>0</v>
      </c>
      <c r="AE3" s="226" t="n">
        <v>0</v>
      </c>
    </row>
    <row r="4" spans="1:31">
      <c r="A4" s="98">
        <f>YEAR(C4)</f>
        <v/>
      </c>
      <c r="B4" s="98">
        <f>MONTH(C4)</f>
        <v/>
      </c>
      <c r="C4" t="s">
        <v>1866</v>
      </c>
      <c r="D4" t="s">
        <v>1867</v>
      </c>
      <c r="E4" t="s">
        <v>1870</v>
      </c>
      <c r="F4" s="99" t="n">
        <v>209.61</v>
      </c>
      <c r="G4" s="99" t="n">
        <v>554</v>
      </c>
      <c r="H4" s="99" t="n">
        <v>25</v>
      </c>
      <c r="I4" s="99" t="n">
        <v>8.380000000000001</v>
      </c>
      <c r="J4" s="99" t="n">
        <v>84</v>
      </c>
      <c r="K4" s="99" t="n">
        <v>22</v>
      </c>
      <c r="L4" s="99" t="n">
        <v>2</v>
      </c>
      <c r="M4" s="99" t="n">
        <v>3</v>
      </c>
      <c r="N4" s="99" t="n">
        <v>0</v>
      </c>
      <c r="O4" s="99" t="n">
        <v>0</v>
      </c>
      <c r="P4" s="226" t="n">
        <v>0</v>
      </c>
      <c r="Q4" s="226" t="n">
        <v>0</v>
      </c>
      <c r="R4" s="226" t="n">
        <v>3</v>
      </c>
      <c r="S4" s="226" t="n">
        <v>0</v>
      </c>
      <c r="T4" s="226" t="n">
        <v>3</v>
      </c>
      <c r="U4" s="226" t="n">
        <v>0</v>
      </c>
      <c r="V4" s="226" t="n">
        <v>0</v>
      </c>
      <c r="W4" s="226" t="n">
        <v>0</v>
      </c>
      <c r="X4" s="226" t="n">
        <v>0</v>
      </c>
      <c r="Y4" s="226" t="n">
        <v>0</v>
      </c>
      <c r="Z4" s="226" t="n">
        <v>1</v>
      </c>
      <c r="AA4" s="226" t="n">
        <v>0</v>
      </c>
      <c r="AB4" s="226" t="n">
        <v>0</v>
      </c>
      <c r="AC4" s="226" t="n">
        <v>1</v>
      </c>
      <c r="AD4" s="226" t="n">
        <v>0</v>
      </c>
      <c r="AE4" s="226" t="n">
        <v>0</v>
      </c>
    </row>
    <row r="5" spans="1:31">
      <c r="A5" s="98">
        <f>YEAR(C5)</f>
        <v/>
      </c>
      <c r="B5" s="98">
        <f>MONTH(C5)</f>
        <v/>
      </c>
      <c r="C5" t="s">
        <v>1871</v>
      </c>
      <c r="D5" t="s">
        <v>1867</v>
      </c>
      <c r="E5" t="s">
        <v>1868</v>
      </c>
      <c r="F5" s="99" t="n">
        <v>0</v>
      </c>
      <c r="G5" s="99" t="n">
        <v>4</v>
      </c>
      <c r="H5" s="99" t="n">
        <v>0</v>
      </c>
      <c r="I5" s="99" t="n">
        <v>0</v>
      </c>
      <c r="J5" s="99" t="n">
        <v>0</v>
      </c>
      <c r="K5" s="99" t="n">
        <v>0</v>
      </c>
      <c r="L5" s="99" t="n">
        <v>0</v>
      </c>
      <c r="M5" s="99" t="n">
        <v>0</v>
      </c>
      <c r="N5" s="99" t="n">
        <v>0</v>
      </c>
      <c r="O5" s="99" t="n">
        <v>0</v>
      </c>
      <c r="P5" s="226" t="n">
        <v>0</v>
      </c>
      <c r="Q5" s="226" t="n">
        <v>0</v>
      </c>
      <c r="R5" s="226" t="n">
        <v>0</v>
      </c>
      <c r="S5" s="226" t="n">
        <v>0</v>
      </c>
      <c r="T5" s="226" t="n">
        <v>0</v>
      </c>
      <c r="U5" s="226" t="n">
        <v>0</v>
      </c>
      <c r="V5" s="226" t="n">
        <v>0</v>
      </c>
      <c r="W5" s="226" t="n">
        <v>0</v>
      </c>
      <c r="X5" s="226" t="n">
        <v>0</v>
      </c>
      <c r="Y5" s="226" t="n">
        <v>0</v>
      </c>
      <c r="Z5" s="226" t="n">
        <v>0</v>
      </c>
      <c r="AA5" s="226" t="n">
        <v>0</v>
      </c>
      <c r="AB5" s="226" t="n">
        <v>0</v>
      </c>
      <c r="AC5" s="226" t="n">
        <v>0</v>
      </c>
      <c r="AD5" s="226" t="n">
        <v>0</v>
      </c>
      <c r="AE5" s="226" t="n">
        <v>0</v>
      </c>
    </row>
    <row r="6" spans="1:31">
      <c r="A6" s="98">
        <f>YEAR(C6)</f>
        <v/>
      </c>
      <c r="B6" s="98">
        <f>MONTH(C6)</f>
        <v/>
      </c>
      <c r="C6" t="s">
        <v>1871</v>
      </c>
      <c r="D6" t="s">
        <v>1867</v>
      </c>
      <c r="E6" t="s">
        <v>1869</v>
      </c>
      <c r="F6" s="99" t="n">
        <v>99.15000000000001</v>
      </c>
      <c r="G6" s="99" t="n">
        <v>742</v>
      </c>
      <c r="H6" s="99" t="n">
        <v>12</v>
      </c>
      <c r="I6" s="99" t="n">
        <v>8.26</v>
      </c>
      <c r="J6" s="99" t="n">
        <v>22</v>
      </c>
      <c r="K6" s="99" t="n">
        <v>6</v>
      </c>
      <c r="L6" s="99" t="n">
        <v>0</v>
      </c>
      <c r="M6" s="99" t="n">
        <v>6</v>
      </c>
      <c r="N6" s="99" t="n">
        <v>0</v>
      </c>
      <c r="O6" s="99" t="n">
        <v>0</v>
      </c>
      <c r="P6" s="226" t="n">
        <v>0</v>
      </c>
      <c r="Q6" s="226" t="n">
        <v>0</v>
      </c>
      <c r="R6" s="226" t="n">
        <v>0</v>
      </c>
      <c r="S6" s="226" t="n">
        <v>0</v>
      </c>
      <c r="T6" s="226" t="n">
        <v>0</v>
      </c>
      <c r="U6" s="226" t="n">
        <v>0</v>
      </c>
      <c r="V6" s="226" t="n">
        <v>0</v>
      </c>
      <c r="W6" s="226" t="n">
        <v>0</v>
      </c>
      <c r="X6" s="226" t="n">
        <v>0</v>
      </c>
      <c r="Y6" s="226" t="n">
        <v>0</v>
      </c>
      <c r="Z6" s="226" t="n">
        <v>0</v>
      </c>
      <c r="AA6" s="226" t="n">
        <v>0</v>
      </c>
      <c r="AB6" s="226" t="n">
        <v>0</v>
      </c>
      <c r="AC6" s="226" t="n">
        <v>0</v>
      </c>
      <c r="AD6" s="226" t="n">
        <v>0</v>
      </c>
      <c r="AE6" s="226" t="n">
        <v>0</v>
      </c>
    </row>
    <row r="7" spans="1:31">
      <c r="A7" s="98">
        <f>YEAR(C7)</f>
        <v/>
      </c>
      <c r="B7" s="98">
        <f>MONTH(C7)</f>
        <v/>
      </c>
      <c r="C7" t="s">
        <v>1871</v>
      </c>
      <c r="D7" t="s">
        <v>1867</v>
      </c>
      <c r="E7" t="s">
        <v>1870</v>
      </c>
      <c r="F7" s="99" t="n">
        <v>209.43</v>
      </c>
      <c r="G7" s="99" t="n">
        <v>614</v>
      </c>
      <c r="H7" s="99" t="n">
        <v>25</v>
      </c>
      <c r="I7" s="99" t="n">
        <v>8.380000000000001</v>
      </c>
      <c r="J7" s="99" t="n">
        <v>78</v>
      </c>
      <c r="K7" s="99" t="n">
        <v>26</v>
      </c>
      <c r="L7" s="99" t="n">
        <v>1</v>
      </c>
      <c r="M7" s="99" t="n">
        <v>1</v>
      </c>
      <c r="N7" s="99" t="n">
        <v>0</v>
      </c>
      <c r="O7" s="99" t="n">
        <v>1</v>
      </c>
      <c r="P7" s="226" t="n">
        <v>1</v>
      </c>
      <c r="Q7" s="226" t="n">
        <v>0</v>
      </c>
      <c r="R7" s="226" t="n">
        <v>4</v>
      </c>
      <c r="S7" s="226" t="n">
        <v>0</v>
      </c>
      <c r="T7" s="226" t="n">
        <v>4</v>
      </c>
      <c r="U7" s="226" t="n">
        <v>0</v>
      </c>
      <c r="V7" s="226" t="n">
        <v>0</v>
      </c>
      <c r="W7" s="226" t="n">
        <v>0</v>
      </c>
      <c r="X7" s="226" t="n">
        <v>0</v>
      </c>
      <c r="Y7" s="226" t="n">
        <v>0</v>
      </c>
      <c r="Z7" s="226" t="n">
        <v>1</v>
      </c>
      <c r="AA7" s="226" t="n">
        <v>0</v>
      </c>
      <c r="AB7" s="226" t="n">
        <v>0</v>
      </c>
      <c r="AC7" s="226" t="n">
        <v>1</v>
      </c>
      <c r="AD7" s="226" t="n">
        <v>0</v>
      </c>
      <c r="AE7" s="226" t="n">
        <v>0</v>
      </c>
    </row>
    <row r="8" spans="1:31">
      <c r="A8" s="98">
        <f>YEAR(C8)</f>
        <v/>
      </c>
      <c r="B8" s="98">
        <f>MONTH(C8)</f>
        <v/>
      </c>
      <c r="C8" t="s">
        <v>1872</v>
      </c>
      <c r="D8" t="s">
        <v>1867</v>
      </c>
      <c r="E8" t="s">
        <v>1868</v>
      </c>
      <c r="F8" s="99" t="n">
        <v>8</v>
      </c>
      <c r="G8" s="99" t="n">
        <v>4</v>
      </c>
      <c r="H8" s="99" t="n">
        <v>1</v>
      </c>
      <c r="I8" s="99" t="n">
        <v>8</v>
      </c>
      <c r="J8" s="99" t="n">
        <v>3</v>
      </c>
      <c r="K8" s="99" t="n">
        <v>0</v>
      </c>
      <c r="L8" s="99" t="n">
        <v>0</v>
      </c>
      <c r="M8" s="99" t="n">
        <v>0</v>
      </c>
      <c r="N8" s="99" t="n">
        <v>0</v>
      </c>
      <c r="O8" s="99" t="n">
        <v>0</v>
      </c>
      <c r="P8" s="226" t="n">
        <v>0</v>
      </c>
      <c r="Q8" s="226" t="n">
        <v>0</v>
      </c>
      <c r="R8" s="226" t="n">
        <v>0</v>
      </c>
      <c r="S8" s="226" t="n">
        <v>0</v>
      </c>
      <c r="T8" s="226" t="n">
        <v>0</v>
      </c>
      <c r="U8" s="226" t="n">
        <v>0</v>
      </c>
      <c r="V8" s="226" t="n">
        <v>0</v>
      </c>
      <c r="W8" s="226" t="n">
        <v>0</v>
      </c>
      <c r="X8" s="226" t="n">
        <v>0</v>
      </c>
      <c r="Y8" s="226" t="n">
        <v>0</v>
      </c>
      <c r="Z8" s="226" t="n">
        <v>0</v>
      </c>
      <c r="AA8" s="226" t="n">
        <v>0</v>
      </c>
      <c r="AB8" s="226" t="n">
        <v>0</v>
      </c>
      <c r="AC8" s="226" t="n">
        <v>0</v>
      </c>
      <c r="AD8" s="226" t="n">
        <v>0</v>
      </c>
      <c r="AE8" s="226" t="n">
        <v>0</v>
      </c>
    </row>
    <row r="9" spans="1:31">
      <c r="A9" s="98">
        <f>YEAR(C9)</f>
        <v/>
      </c>
      <c r="B9" s="98">
        <f>MONTH(C9)</f>
        <v/>
      </c>
      <c r="C9" t="s">
        <v>1872</v>
      </c>
      <c r="D9" t="s">
        <v>1867</v>
      </c>
      <c r="E9" t="s">
        <v>1869</v>
      </c>
      <c r="F9" s="99" t="n">
        <v>82.64</v>
      </c>
      <c r="G9" s="99" t="n">
        <v>579</v>
      </c>
      <c r="H9" s="99" t="n">
        <v>10</v>
      </c>
      <c r="I9" s="99" t="n">
        <v>8.26</v>
      </c>
      <c r="J9" s="99" t="n">
        <v>25</v>
      </c>
      <c r="K9" s="99" t="n">
        <v>4</v>
      </c>
      <c r="L9" s="99" t="n">
        <v>1</v>
      </c>
      <c r="M9" s="99" t="n">
        <v>1</v>
      </c>
      <c r="N9" s="99" t="n">
        <v>0</v>
      </c>
      <c r="O9" s="99" t="n">
        <v>0</v>
      </c>
      <c r="P9" s="226" t="n">
        <v>2</v>
      </c>
      <c r="Q9" s="226" t="n">
        <v>0</v>
      </c>
      <c r="R9" s="226" t="n">
        <v>3</v>
      </c>
      <c r="S9" s="226" t="n">
        <v>0</v>
      </c>
      <c r="T9" s="226" t="n">
        <v>0</v>
      </c>
      <c r="U9" s="226" t="n">
        <v>0</v>
      </c>
      <c r="V9" s="226" t="n">
        <v>0</v>
      </c>
      <c r="W9" s="226" t="n">
        <v>3</v>
      </c>
      <c r="X9" s="226" t="n">
        <v>0</v>
      </c>
      <c r="Y9" s="226" t="n">
        <v>0</v>
      </c>
      <c r="Z9" s="226" t="n">
        <v>0</v>
      </c>
      <c r="AA9" s="226" t="n">
        <v>0</v>
      </c>
      <c r="AB9" s="226" t="n">
        <v>0</v>
      </c>
      <c r="AC9" s="226" t="n">
        <v>0</v>
      </c>
      <c r="AD9" s="226" t="n">
        <v>0</v>
      </c>
      <c r="AE9" s="226" t="n">
        <v>0</v>
      </c>
    </row>
    <row r="10" spans="1:31">
      <c r="A10" s="98">
        <f>YEAR(C10)</f>
        <v/>
      </c>
      <c r="B10" s="98">
        <f>MONTH(C10)</f>
        <v/>
      </c>
      <c r="C10" t="s">
        <v>1872</v>
      </c>
      <c r="D10" t="s">
        <v>1867</v>
      </c>
      <c r="E10" t="s">
        <v>1870</v>
      </c>
      <c r="F10" s="99" t="n">
        <v>292.37</v>
      </c>
      <c r="G10" s="99" t="n">
        <v>528</v>
      </c>
      <c r="H10" s="99" t="n">
        <v>35</v>
      </c>
      <c r="I10" s="99" t="n">
        <v>8.35</v>
      </c>
      <c r="J10" s="99" t="n">
        <v>117</v>
      </c>
      <c r="K10" s="99" t="n">
        <v>24</v>
      </c>
      <c r="L10" s="99" t="n">
        <v>1</v>
      </c>
      <c r="M10" s="99" t="n">
        <v>8</v>
      </c>
      <c r="N10" s="99" t="n">
        <v>0</v>
      </c>
      <c r="O10" s="99" t="n">
        <v>0</v>
      </c>
      <c r="P10" s="226" t="n">
        <v>2</v>
      </c>
      <c r="Q10" s="226" t="n">
        <v>0</v>
      </c>
      <c r="R10" s="226" t="n">
        <v>2</v>
      </c>
      <c r="S10" s="226" t="n">
        <v>0</v>
      </c>
      <c r="T10" s="226" t="n">
        <v>2</v>
      </c>
      <c r="U10" s="226" t="n">
        <v>0</v>
      </c>
      <c r="V10" s="226" t="n">
        <v>0</v>
      </c>
      <c r="W10" s="226" t="n">
        <v>0</v>
      </c>
      <c r="X10" s="226" t="n">
        <v>0</v>
      </c>
      <c r="Y10" s="226" t="n">
        <v>0</v>
      </c>
      <c r="Z10" s="226" t="n">
        <v>0</v>
      </c>
      <c r="AA10" s="226" t="n">
        <v>0</v>
      </c>
      <c r="AB10" s="226" t="n">
        <v>0</v>
      </c>
      <c r="AC10" s="226" t="n">
        <v>0</v>
      </c>
      <c r="AD10" s="226" t="n">
        <v>0</v>
      </c>
      <c r="AE10" s="226" t="n">
        <v>0</v>
      </c>
    </row>
    <row r="11" spans="1:31">
      <c r="A11" s="98">
        <f>YEAR(C11)</f>
        <v/>
      </c>
      <c r="B11" s="98">
        <f>MONTH(C11)</f>
        <v/>
      </c>
      <c r="C11" t="s">
        <v>1873</v>
      </c>
      <c r="D11" t="s">
        <v>1867</v>
      </c>
      <c r="E11" t="s">
        <v>1868</v>
      </c>
      <c r="F11" s="99" t="n">
        <v>0</v>
      </c>
      <c r="G11" s="99" t="n">
        <v>11</v>
      </c>
      <c r="H11" s="99" t="n">
        <v>0</v>
      </c>
      <c r="I11" s="99" t="n">
        <v>0</v>
      </c>
      <c r="J11" s="99" t="n">
        <v>0</v>
      </c>
      <c r="K11" s="99" t="n">
        <v>0</v>
      </c>
      <c r="L11" s="99" t="n">
        <v>0</v>
      </c>
      <c r="M11" s="99" t="n">
        <v>0</v>
      </c>
      <c r="N11" s="99" t="n">
        <v>0</v>
      </c>
      <c r="O11" s="99" t="n">
        <v>0</v>
      </c>
      <c r="P11" s="226" t="n">
        <v>0</v>
      </c>
      <c r="Q11" s="226" t="n">
        <v>0</v>
      </c>
      <c r="R11" s="226" t="n">
        <v>0</v>
      </c>
      <c r="S11" s="226" t="n">
        <v>0</v>
      </c>
      <c r="T11" s="226" t="n">
        <v>0</v>
      </c>
      <c r="U11" s="226" t="n">
        <v>0</v>
      </c>
      <c r="V11" s="226" t="n">
        <v>0</v>
      </c>
      <c r="W11" s="226" t="n">
        <v>0</v>
      </c>
      <c r="X11" s="226" t="n">
        <v>0</v>
      </c>
      <c r="Y11" s="226" t="n">
        <v>0</v>
      </c>
      <c r="Z11" s="226" t="n">
        <v>0</v>
      </c>
      <c r="AA11" s="226" t="n">
        <v>0</v>
      </c>
      <c r="AB11" s="226" t="n">
        <v>0</v>
      </c>
      <c r="AC11" s="226" t="n">
        <v>0</v>
      </c>
      <c r="AD11" s="226" t="n">
        <v>0</v>
      </c>
      <c r="AE11" s="226" t="n">
        <v>0</v>
      </c>
    </row>
    <row r="12" spans="1:31">
      <c r="A12" s="98">
        <f>YEAR(C12)</f>
        <v/>
      </c>
      <c r="B12" s="98">
        <f>MONTH(C12)</f>
        <v/>
      </c>
      <c r="C12" t="s">
        <v>1873</v>
      </c>
      <c r="D12" t="s">
        <v>1867</v>
      </c>
      <c r="E12" t="s">
        <v>1869</v>
      </c>
      <c r="F12" s="99" t="n">
        <v>100</v>
      </c>
      <c r="G12" s="99" t="n">
        <v>491</v>
      </c>
      <c r="H12" s="99" t="n">
        <v>13</v>
      </c>
      <c r="I12" s="99" t="n">
        <v>7.69</v>
      </c>
      <c r="J12" s="99" t="n">
        <v>29</v>
      </c>
      <c r="K12" s="99" t="n">
        <v>10</v>
      </c>
      <c r="L12" s="99" t="n">
        <v>0</v>
      </c>
      <c r="M12" s="99" t="n">
        <v>5</v>
      </c>
      <c r="N12" s="99" t="n">
        <v>0</v>
      </c>
      <c r="O12" s="99" t="n">
        <v>1</v>
      </c>
      <c r="P12" s="226" t="n">
        <v>4</v>
      </c>
      <c r="Q12" s="226" t="n">
        <v>0</v>
      </c>
      <c r="R12" s="226" t="n">
        <v>2</v>
      </c>
      <c r="S12" s="226" t="n">
        <v>0</v>
      </c>
      <c r="T12" s="226" t="n">
        <v>0</v>
      </c>
      <c r="U12" s="226" t="n">
        <v>0</v>
      </c>
      <c r="V12" s="226" t="n">
        <v>0</v>
      </c>
      <c r="W12" s="226" t="n">
        <v>2</v>
      </c>
      <c r="X12" s="226" t="n">
        <v>0</v>
      </c>
      <c r="Y12" s="226" t="n">
        <v>0</v>
      </c>
      <c r="Z12" s="226" t="n">
        <v>0</v>
      </c>
      <c r="AA12" s="226" t="n">
        <v>0</v>
      </c>
      <c r="AB12" s="226" t="n">
        <v>0</v>
      </c>
      <c r="AC12" s="226" t="n">
        <v>0</v>
      </c>
      <c r="AD12" s="226" t="n">
        <v>0</v>
      </c>
      <c r="AE12" s="226" t="n">
        <v>0</v>
      </c>
    </row>
    <row r="13" spans="1:31">
      <c r="A13" s="98">
        <f>YEAR(C13)</f>
        <v/>
      </c>
      <c r="B13" s="98">
        <f>MONTH(C13)</f>
        <v/>
      </c>
      <c r="C13" t="s">
        <v>1873</v>
      </c>
      <c r="D13" t="s">
        <v>1867</v>
      </c>
      <c r="E13" t="s">
        <v>1870</v>
      </c>
      <c r="F13" s="99" t="n">
        <v>260.71</v>
      </c>
      <c r="G13" s="99" t="n">
        <v>591</v>
      </c>
      <c r="H13" s="99" t="n">
        <v>31</v>
      </c>
      <c r="I13" s="99" t="n">
        <v>8.41</v>
      </c>
      <c r="J13" s="99" t="n">
        <v>76</v>
      </c>
      <c r="K13" s="99" t="n">
        <v>17</v>
      </c>
      <c r="L13" s="99" t="n">
        <v>2</v>
      </c>
      <c r="M13" s="99" t="n">
        <v>4</v>
      </c>
      <c r="N13" s="99" t="n">
        <v>0</v>
      </c>
      <c r="O13" s="99" t="n">
        <v>1</v>
      </c>
      <c r="P13" s="226" t="n">
        <v>2</v>
      </c>
      <c r="Q13" s="226" t="n">
        <v>0</v>
      </c>
      <c r="R13" s="226" t="n">
        <v>3</v>
      </c>
      <c r="S13" s="226" t="n">
        <v>1</v>
      </c>
      <c r="T13" s="226" t="n">
        <v>1</v>
      </c>
      <c r="U13" s="226" t="n">
        <v>0</v>
      </c>
      <c r="V13" s="226" t="n">
        <v>0</v>
      </c>
      <c r="W13" s="226" t="n">
        <v>1</v>
      </c>
      <c r="X13" s="226" t="n">
        <v>0</v>
      </c>
      <c r="Y13" s="226" t="n">
        <v>0</v>
      </c>
      <c r="Z13" s="226" t="n">
        <v>0</v>
      </c>
      <c r="AA13" s="226" t="n">
        <v>0</v>
      </c>
      <c r="AB13" s="226" t="n">
        <v>0</v>
      </c>
      <c r="AC13" s="226" t="n">
        <v>0</v>
      </c>
      <c r="AD13" s="226" t="n">
        <v>0</v>
      </c>
      <c r="AE13" s="226" t="n">
        <v>0</v>
      </c>
    </row>
    <row r="14" spans="1:31">
      <c r="A14" s="98">
        <f>YEAR(C14)</f>
        <v/>
      </c>
      <c r="B14" s="98">
        <f>MONTH(C14)</f>
        <v/>
      </c>
      <c r="C14" t="s">
        <v>1874</v>
      </c>
      <c r="D14" t="s">
        <v>1867</v>
      </c>
      <c r="E14" t="s">
        <v>1868</v>
      </c>
      <c r="F14" s="99" t="n">
        <v>0</v>
      </c>
      <c r="G14" s="99" t="n">
        <v>3</v>
      </c>
      <c r="H14" s="99" t="n">
        <v>0</v>
      </c>
      <c r="I14" s="99" t="n">
        <v>0</v>
      </c>
      <c r="J14" s="99" t="n">
        <v>0</v>
      </c>
      <c r="K14" s="99" t="n">
        <v>0</v>
      </c>
      <c r="L14" s="99" t="n">
        <v>0</v>
      </c>
      <c r="M14" s="99" t="n">
        <v>0</v>
      </c>
      <c r="N14" s="99" t="n">
        <v>0</v>
      </c>
      <c r="O14" s="99" t="n">
        <v>0</v>
      </c>
      <c r="P14" s="226" t="n">
        <v>0</v>
      </c>
      <c r="Q14" s="226" t="n">
        <v>0</v>
      </c>
      <c r="R14" s="226" t="n">
        <v>0</v>
      </c>
      <c r="S14" s="226" t="n">
        <v>0</v>
      </c>
      <c r="T14" s="226" t="n">
        <v>0</v>
      </c>
      <c r="U14" s="226" t="n">
        <v>0</v>
      </c>
      <c r="V14" s="226" t="n">
        <v>0</v>
      </c>
      <c r="W14" s="226" t="n">
        <v>0</v>
      </c>
      <c r="X14" s="226" t="n">
        <v>0</v>
      </c>
      <c r="Y14" s="226" t="n">
        <v>0</v>
      </c>
      <c r="Z14" s="226" t="n">
        <v>0</v>
      </c>
      <c r="AA14" s="226" t="n">
        <v>0</v>
      </c>
      <c r="AB14" s="226" t="n">
        <v>0</v>
      </c>
      <c r="AC14" s="226" t="n">
        <v>0</v>
      </c>
      <c r="AD14" s="226" t="n">
        <v>0</v>
      </c>
      <c r="AE14" s="226" t="n">
        <v>0</v>
      </c>
    </row>
    <row r="15" spans="1:31">
      <c r="A15" s="98">
        <f>YEAR(C15)</f>
        <v/>
      </c>
      <c r="B15" s="98">
        <f>MONTH(C15)</f>
        <v/>
      </c>
      <c r="C15" t="s">
        <v>1874</v>
      </c>
      <c r="D15" t="s">
        <v>1867</v>
      </c>
      <c r="E15" t="s">
        <v>1869</v>
      </c>
      <c r="F15" s="99" t="n">
        <v>14.72</v>
      </c>
      <c r="G15" s="99" t="n">
        <v>234</v>
      </c>
      <c r="H15" s="99" t="n">
        <v>2</v>
      </c>
      <c r="I15" s="99" t="n">
        <v>7.36</v>
      </c>
      <c r="J15" s="99" t="n">
        <v>3</v>
      </c>
      <c r="K15" s="99" t="n">
        <v>1</v>
      </c>
      <c r="L15" s="99" t="n">
        <v>0</v>
      </c>
      <c r="M15" s="99" t="n">
        <v>1</v>
      </c>
      <c r="N15" s="99" t="n">
        <v>0</v>
      </c>
      <c r="O15" s="99" t="n">
        <v>0</v>
      </c>
      <c r="P15" s="226" t="n">
        <v>0</v>
      </c>
      <c r="Q15" s="226" t="n">
        <v>0</v>
      </c>
      <c r="R15" s="226" t="n">
        <v>1</v>
      </c>
      <c r="S15" s="226" t="n">
        <v>0</v>
      </c>
      <c r="T15" s="226" t="n">
        <v>0</v>
      </c>
      <c r="U15" s="226" t="n">
        <v>0</v>
      </c>
      <c r="V15" s="226" t="n">
        <v>0</v>
      </c>
      <c r="W15" s="226" t="n">
        <v>1</v>
      </c>
      <c r="X15" s="226" t="n">
        <v>0</v>
      </c>
      <c r="Y15" s="226" t="n">
        <v>0</v>
      </c>
      <c r="Z15" s="226" t="n">
        <v>0</v>
      </c>
      <c r="AA15" s="226" t="n">
        <v>0</v>
      </c>
      <c r="AB15" s="226" t="n">
        <v>0</v>
      </c>
      <c r="AC15" s="226" t="n">
        <v>0</v>
      </c>
      <c r="AD15" s="226" t="n">
        <v>0</v>
      </c>
      <c r="AE15" s="226" t="n">
        <v>0</v>
      </c>
    </row>
    <row r="16" spans="1:31">
      <c r="A16" s="98">
        <f>YEAR(C16)</f>
        <v/>
      </c>
      <c r="B16" s="98">
        <f>MONTH(C16)</f>
        <v/>
      </c>
      <c r="C16" t="s">
        <v>1874</v>
      </c>
      <c r="D16" t="s">
        <v>1867</v>
      </c>
      <c r="E16" t="s">
        <v>1870</v>
      </c>
      <c r="F16" s="99" t="n">
        <v>17.29</v>
      </c>
      <c r="G16" s="99" t="n">
        <v>83</v>
      </c>
      <c r="H16" s="99" t="n">
        <v>2</v>
      </c>
      <c r="I16" s="99" t="n">
        <v>8.640000000000001</v>
      </c>
      <c r="J16" s="99" t="n">
        <v>9</v>
      </c>
      <c r="K16" s="99" t="n">
        <v>3</v>
      </c>
      <c r="L16" s="99" t="n">
        <v>1</v>
      </c>
      <c r="M16" s="99" t="n">
        <v>2</v>
      </c>
      <c r="N16" s="99" t="n">
        <v>0</v>
      </c>
      <c r="O16" s="99" t="n">
        <v>0</v>
      </c>
      <c r="P16" s="226" t="n">
        <v>0</v>
      </c>
      <c r="Q16" s="226" t="n">
        <v>0</v>
      </c>
      <c r="R16" s="226" t="n">
        <v>2</v>
      </c>
      <c r="S16" s="226" t="n">
        <v>1</v>
      </c>
      <c r="T16" s="226" t="n">
        <v>1</v>
      </c>
      <c r="U16" s="226" t="n">
        <v>0</v>
      </c>
      <c r="V16" s="226" t="n">
        <v>0</v>
      </c>
      <c r="W16" s="226" t="n">
        <v>0</v>
      </c>
      <c r="X16" s="226" t="n">
        <v>0</v>
      </c>
      <c r="Y16" s="226" t="n">
        <v>0</v>
      </c>
      <c r="Z16" s="226" t="n">
        <v>1</v>
      </c>
      <c r="AA16" s="226" t="n">
        <v>0</v>
      </c>
      <c r="AB16" s="226" t="n">
        <v>0</v>
      </c>
      <c r="AC16" s="226" t="n">
        <v>1</v>
      </c>
      <c r="AD16" s="226" t="n">
        <v>0</v>
      </c>
      <c r="AE16" s="226" t="n">
        <v>0</v>
      </c>
    </row>
    <row r="17" spans="1:31">
      <c r="A17" s="98">
        <f>YEAR(C17)</f>
        <v/>
      </c>
      <c r="B17" s="98">
        <f>MONTH(C17)</f>
        <v/>
      </c>
      <c r="C17" t="s">
        <v>1875</v>
      </c>
      <c r="D17" t="s">
        <v>1867</v>
      </c>
      <c r="E17" t="s">
        <v>1868</v>
      </c>
      <c r="F17" s="99" t="n">
        <v>8</v>
      </c>
      <c r="G17" s="99" t="n">
        <v>11</v>
      </c>
      <c r="H17" s="99" t="n">
        <v>1</v>
      </c>
      <c r="I17" s="99" t="n">
        <v>8</v>
      </c>
      <c r="J17" s="99" t="n">
        <v>3</v>
      </c>
      <c r="K17" s="99" t="n">
        <v>0</v>
      </c>
      <c r="L17" s="99" t="n">
        <v>0</v>
      </c>
      <c r="M17" s="99" t="n">
        <v>0</v>
      </c>
      <c r="N17" s="99" t="n">
        <v>0</v>
      </c>
      <c r="O17" s="99" t="n">
        <v>0</v>
      </c>
      <c r="P17" s="226" t="n">
        <v>0</v>
      </c>
      <c r="Q17" s="226" t="n">
        <v>0</v>
      </c>
      <c r="R17" s="226" t="n">
        <v>0</v>
      </c>
      <c r="S17" s="226" t="n">
        <v>0</v>
      </c>
      <c r="T17" s="226" t="n">
        <v>0</v>
      </c>
      <c r="U17" s="226" t="n">
        <v>0</v>
      </c>
      <c r="V17" s="226" t="n">
        <v>0</v>
      </c>
      <c r="W17" s="226" t="n">
        <v>0</v>
      </c>
      <c r="X17" s="226" t="n">
        <v>0</v>
      </c>
      <c r="Y17" s="226" t="n">
        <v>0</v>
      </c>
      <c r="Z17" s="226" t="n">
        <v>0</v>
      </c>
      <c r="AA17" s="226" t="n">
        <v>0</v>
      </c>
      <c r="AB17" s="226" t="n">
        <v>0</v>
      </c>
      <c r="AC17" s="226" t="n">
        <v>0</v>
      </c>
      <c r="AD17" s="226" t="n">
        <v>0</v>
      </c>
      <c r="AE17" s="226" t="n">
        <v>0</v>
      </c>
    </row>
    <row r="18" spans="1:31">
      <c r="A18" s="98">
        <f>YEAR(C18)</f>
        <v/>
      </c>
      <c r="B18" s="98">
        <f>MONTH(C18)</f>
        <v/>
      </c>
      <c r="C18" t="s">
        <v>1875</v>
      </c>
      <c r="D18" t="s">
        <v>1867</v>
      </c>
      <c r="E18" t="s">
        <v>1869</v>
      </c>
      <c r="F18" s="99" t="n">
        <v>8.43</v>
      </c>
      <c r="G18" s="99" t="n">
        <v>102</v>
      </c>
      <c r="H18" s="99" t="n">
        <v>1</v>
      </c>
      <c r="I18" s="99" t="n">
        <v>8.43</v>
      </c>
      <c r="J18" s="99" t="n">
        <v>1</v>
      </c>
      <c r="K18" s="99" t="n">
        <v>0</v>
      </c>
      <c r="L18" s="99" t="n">
        <v>0</v>
      </c>
      <c r="M18" s="99" t="n">
        <v>0</v>
      </c>
      <c r="N18" s="99" t="n">
        <v>0</v>
      </c>
      <c r="O18" s="99" t="n">
        <v>0</v>
      </c>
      <c r="P18" s="226" t="n">
        <v>0</v>
      </c>
      <c r="Q18" s="226" t="n">
        <v>0</v>
      </c>
      <c r="R18" s="226" t="n">
        <v>0</v>
      </c>
      <c r="S18" s="226" t="n">
        <v>0</v>
      </c>
      <c r="T18" s="226" t="n">
        <v>0</v>
      </c>
      <c r="U18" s="226" t="n">
        <v>0</v>
      </c>
      <c r="V18" s="226" t="n">
        <v>0</v>
      </c>
      <c r="W18" s="226" t="n">
        <v>0</v>
      </c>
      <c r="X18" s="226" t="n">
        <v>0</v>
      </c>
      <c r="Y18" s="226" t="n">
        <v>0</v>
      </c>
      <c r="Z18" s="226" t="n">
        <v>0</v>
      </c>
      <c r="AA18" s="226" t="n">
        <v>0</v>
      </c>
      <c r="AB18" s="226" t="n">
        <v>0</v>
      </c>
      <c r="AC18" s="226" t="n">
        <v>0</v>
      </c>
      <c r="AD18" s="226" t="n">
        <v>0</v>
      </c>
      <c r="AE18" s="226" t="n">
        <v>0</v>
      </c>
    </row>
    <row r="19" spans="1:31">
      <c r="A19" s="98">
        <f>YEAR(C19)</f>
        <v/>
      </c>
      <c r="B19" s="98">
        <f>MONTH(C19)</f>
        <v/>
      </c>
      <c r="C19" t="s">
        <v>1875</v>
      </c>
      <c r="D19" t="s">
        <v>1867</v>
      </c>
      <c r="E19" t="s">
        <v>1870</v>
      </c>
      <c r="F19" s="99" t="n">
        <v>163.76</v>
      </c>
      <c r="G19" s="99" t="n">
        <v>360</v>
      </c>
      <c r="H19" s="99" t="n">
        <v>19</v>
      </c>
      <c r="I19" s="99" t="n">
        <v>8.619999999999999</v>
      </c>
      <c r="J19" s="99" t="n">
        <v>49</v>
      </c>
      <c r="K19" s="99" t="n">
        <v>10</v>
      </c>
      <c r="L19" s="99" t="n">
        <v>0</v>
      </c>
      <c r="M19" s="99" t="n">
        <v>3</v>
      </c>
      <c r="N19" s="99" t="n">
        <v>0</v>
      </c>
      <c r="O19" s="99" t="n">
        <v>1</v>
      </c>
      <c r="P19" s="226" t="n">
        <v>2</v>
      </c>
      <c r="Q19" s="226" t="n">
        <v>0</v>
      </c>
      <c r="R19" s="226" t="n">
        <v>4</v>
      </c>
      <c r="S19" s="226" t="n">
        <v>1</v>
      </c>
      <c r="T19" s="226" t="n">
        <v>2</v>
      </c>
      <c r="U19" s="226" t="n">
        <v>0</v>
      </c>
      <c r="V19" s="226" t="n">
        <v>0</v>
      </c>
      <c r="W19" s="226" t="n">
        <v>1</v>
      </c>
      <c r="X19" s="226" t="n">
        <v>0</v>
      </c>
      <c r="Y19" s="226" t="n">
        <v>0</v>
      </c>
      <c r="Z19" s="226" t="n">
        <v>0</v>
      </c>
      <c r="AA19" s="226" t="n">
        <v>0</v>
      </c>
      <c r="AB19" s="226" t="n">
        <v>0</v>
      </c>
      <c r="AC19" s="226" t="n">
        <v>0</v>
      </c>
      <c r="AD19" s="226" t="n">
        <v>0</v>
      </c>
      <c r="AE19" s="226" t="n">
        <v>0</v>
      </c>
    </row>
    <row r="20" spans="1:31">
      <c r="A20" s="98">
        <f>YEAR(C20)</f>
        <v/>
      </c>
      <c r="B20" s="98">
        <f>MONTH(C20)</f>
        <v/>
      </c>
      <c r="C20" t="s">
        <v>1876</v>
      </c>
      <c r="D20" t="s">
        <v>1867</v>
      </c>
      <c r="E20" t="s">
        <v>1868</v>
      </c>
      <c r="F20" s="99" t="n">
        <v>0</v>
      </c>
      <c r="G20" s="99" t="n">
        <v>15</v>
      </c>
      <c r="H20" s="99" t="n">
        <v>0</v>
      </c>
      <c r="I20" s="99" t="n">
        <v>0</v>
      </c>
      <c r="J20" s="99" t="n">
        <v>0</v>
      </c>
      <c r="K20" s="99" t="n">
        <v>0</v>
      </c>
      <c r="L20" s="99" t="n">
        <v>0</v>
      </c>
      <c r="M20" s="99" t="n">
        <v>0</v>
      </c>
      <c r="N20" s="99" t="n">
        <v>0</v>
      </c>
      <c r="O20" s="99" t="n">
        <v>0</v>
      </c>
      <c r="P20" s="226" t="n">
        <v>0</v>
      </c>
      <c r="Q20" s="226" t="n">
        <v>0</v>
      </c>
      <c r="R20" s="226" t="n">
        <v>0</v>
      </c>
      <c r="S20" s="226" t="n">
        <v>0</v>
      </c>
      <c r="T20" s="226" t="n">
        <v>0</v>
      </c>
      <c r="U20" s="226" t="n">
        <v>0</v>
      </c>
      <c r="V20" s="226" t="n">
        <v>0</v>
      </c>
      <c r="W20" s="226" t="n">
        <v>0</v>
      </c>
      <c r="X20" s="226" t="n">
        <v>0</v>
      </c>
      <c r="Y20" s="226" t="n">
        <v>0</v>
      </c>
      <c r="Z20" s="226" t="n">
        <v>0</v>
      </c>
      <c r="AA20" s="226" t="n">
        <v>0</v>
      </c>
      <c r="AB20" s="226" t="n">
        <v>0</v>
      </c>
      <c r="AC20" s="226" t="n">
        <v>0</v>
      </c>
      <c r="AD20" s="226" t="n">
        <v>0</v>
      </c>
      <c r="AE20" s="226" t="n">
        <v>0</v>
      </c>
    </row>
    <row r="21" spans="1:31">
      <c r="A21" s="98">
        <f>YEAR(C21)</f>
        <v/>
      </c>
      <c r="B21" s="98">
        <f>MONTH(C21)</f>
        <v/>
      </c>
      <c r="C21" t="s">
        <v>1876</v>
      </c>
      <c r="D21" t="s">
        <v>1867</v>
      </c>
      <c r="E21" t="s">
        <v>1869</v>
      </c>
      <c r="F21" s="99" t="n">
        <v>33.07</v>
      </c>
      <c r="G21" s="99" t="n">
        <v>172</v>
      </c>
      <c r="H21" s="99" t="n">
        <v>4</v>
      </c>
      <c r="I21" s="99" t="n">
        <v>8.27</v>
      </c>
      <c r="J21" s="99" t="n">
        <v>4</v>
      </c>
      <c r="K21" s="99" t="n">
        <v>0</v>
      </c>
      <c r="L21" s="99" t="n">
        <v>0</v>
      </c>
      <c r="M21" s="99" t="n">
        <v>0</v>
      </c>
      <c r="N21" s="99" t="n">
        <v>0</v>
      </c>
      <c r="O21" s="99" t="n">
        <v>0</v>
      </c>
      <c r="P21" s="226" t="n">
        <v>0</v>
      </c>
      <c r="Q21" s="226" t="n">
        <v>0</v>
      </c>
      <c r="R21" s="226" t="n">
        <v>0</v>
      </c>
      <c r="S21" s="226" t="n">
        <v>0</v>
      </c>
      <c r="T21" s="226" t="n">
        <v>0</v>
      </c>
      <c r="U21" s="226" t="n">
        <v>0</v>
      </c>
      <c r="V21" s="226" t="n">
        <v>0</v>
      </c>
      <c r="W21" s="226" t="n">
        <v>0</v>
      </c>
      <c r="X21" s="226" t="n">
        <v>0</v>
      </c>
      <c r="Y21" s="226" t="n">
        <v>0</v>
      </c>
      <c r="Z21" s="226" t="n">
        <v>0</v>
      </c>
      <c r="AA21" s="226" t="n">
        <v>0</v>
      </c>
      <c r="AB21" s="226" t="n">
        <v>0</v>
      </c>
      <c r="AC21" s="226" t="n">
        <v>0</v>
      </c>
      <c r="AD21" s="226" t="n">
        <v>0</v>
      </c>
      <c r="AE21" s="226" t="n">
        <v>0</v>
      </c>
    </row>
    <row r="22" spans="1:31">
      <c r="A22" s="98">
        <f>YEAR(C22)</f>
        <v/>
      </c>
      <c r="B22" s="98">
        <f>MONTH(C22)</f>
        <v/>
      </c>
      <c r="C22" t="s">
        <v>1876</v>
      </c>
      <c r="D22" t="s">
        <v>1867</v>
      </c>
      <c r="E22" t="s">
        <v>1870</v>
      </c>
      <c r="F22" s="99" t="n">
        <v>150.54</v>
      </c>
      <c r="G22" s="99" t="n">
        <v>548</v>
      </c>
      <c r="H22" s="99" t="n">
        <v>18</v>
      </c>
      <c r="I22" s="99" t="n">
        <v>8.359999999999999</v>
      </c>
      <c r="J22" s="99" t="n">
        <v>45</v>
      </c>
      <c r="K22" s="99" t="n">
        <v>5</v>
      </c>
      <c r="L22" s="99" t="n">
        <v>0</v>
      </c>
      <c r="M22" s="99" t="n">
        <v>4</v>
      </c>
      <c r="N22" s="99" t="n">
        <v>0</v>
      </c>
      <c r="O22" s="99" t="n">
        <v>0</v>
      </c>
      <c r="P22" s="226" t="n">
        <v>0</v>
      </c>
      <c r="Q22" s="226" t="n">
        <v>0</v>
      </c>
      <c r="R22" s="226" t="n">
        <v>1</v>
      </c>
      <c r="S22" s="226" t="n">
        <v>0</v>
      </c>
      <c r="T22" s="226" t="n">
        <v>0</v>
      </c>
      <c r="U22" s="226" t="n">
        <v>0</v>
      </c>
      <c r="V22" s="226" t="n">
        <v>0</v>
      </c>
      <c r="W22" s="226" t="n">
        <v>1</v>
      </c>
      <c r="X22" s="226" t="n">
        <v>0</v>
      </c>
      <c r="Y22" s="226" t="n">
        <v>0</v>
      </c>
      <c r="Z22" s="226" t="n">
        <v>0</v>
      </c>
      <c r="AA22" s="226" t="n">
        <v>0</v>
      </c>
      <c r="AB22" s="226" t="n">
        <v>0</v>
      </c>
      <c r="AC22" s="226" t="n">
        <v>0</v>
      </c>
      <c r="AD22" s="226" t="n">
        <v>0</v>
      </c>
      <c r="AE22" s="226" t="n">
        <v>0</v>
      </c>
    </row>
    <row r="23" spans="1:31">
      <c r="A23" s="98">
        <f>YEAR(C23)</f>
        <v/>
      </c>
      <c r="B23" s="98">
        <f>MONTH(C23)</f>
        <v/>
      </c>
      <c r="C23" t="s">
        <v>1877</v>
      </c>
      <c r="D23" t="s">
        <v>1867</v>
      </c>
      <c r="E23" t="s">
        <v>1868</v>
      </c>
      <c r="F23" s="99" t="n">
        <v>0</v>
      </c>
      <c r="G23" s="99" t="n">
        <v>17</v>
      </c>
      <c r="H23" s="99" t="n">
        <v>0</v>
      </c>
      <c r="I23" s="99" t="n">
        <v>0</v>
      </c>
      <c r="J23" s="99" t="n">
        <v>0</v>
      </c>
      <c r="K23" s="99" t="n">
        <v>0</v>
      </c>
      <c r="L23" s="99" t="n">
        <v>0</v>
      </c>
      <c r="M23" s="99" t="n">
        <v>0</v>
      </c>
      <c r="N23" s="99" t="n">
        <v>0</v>
      </c>
      <c r="O23" s="99" t="n">
        <v>0</v>
      </c>
      <c r="P23" s="226" t="n">
        <v>0</v>
      </c>
      <c r="Q23" s="226" t="n">
        <v>0</v>
      </c>
      <c r="R23" s="226" t="n">
        <v>0</v>
      </c>
      <c r="S23" s="226" t="n">
        <v>0</v>
      </c>
      <c r="T23" s="226" t="n">
        <v>0</v>
      </c>
      <c r="U23" s="226" t="n">
        <v>0</v>
      </c>
      <c r="V23" s="226" t="n">
        <v>0</v>
      </c>
      <c r="W23" s="226" t="n">
        <v>0</v>
      </c>
      <c r="X23" s="226" t="n">
        <v>0</v>
      </c>
      <c r="Y23" s="226" t="n">
        <v>0</v>
      </c>
      <c r="Z23" s="226" t="n">
        <v>0</v>
      </c>
      <c r="AA23" s="226" t="n">
        <v>0</v>
      </c>
      <c r="AB23" s="226" t="n">
        <v>0</v>
      </c>
      <c r="AC23" s="226" t="n">
        <v>0</v>
      </c>
      <c r="AD23" s="226" t="n">
        <v>0</v>
      </c>
      <c r="AE23" s="226" t="n">
        <v>0</v>
      </c>
    </row>
    <row r="24" spans="1:31">
      <c r="A24" s="98">
        <f>YEAR(C24)</f>
        <v/>
      </c>
      <c r="B24" s="98">
        <f>MONTH(C24)</f>
        <v/>
      </c>
      <c r="C24" t="s">
        <v>1877</v>
      </c>
      <c r="D24" t="s">
        <v>1867</v>
      </c>
      <c r="E24" t="s">
        <v>1869</v>
      </c>
      <c r="F24" s="99" t="n">
        <v>49.91</v>
      </c>
      <c r="G24" s="99" t="n">
        <v>308</v>
      </c>
      <c r="H24" s="99" t="n">
        <v>6</v>
      </c>
      <c r="I24" s="99" t="n">
        <v>8.32</v>
      </c>
      <c r="J24" s="99" t="n">
        <v>7</v>
      </c>
      <c r="K24" s="99" t="n">
        <v>3</v>
      </c>
      <c r="L24" s="99" t="n">
        <v>1</v>
      </c>
      <c r="M24" s="99" t="n">
        <v>1</v>
      </c>
      <c r="N24" s="99" t="n">
        <v>0</v>
      </c>
      <c r="O24" s="99" t="n">
        <v>0</v>
      </c>
      <c r="P24" s="226" t="n">
        <v>1</v>
      </c>
      <c r="Q24" s="226" t="n">
        <v>0</v>
      </c>
      <c r="R24" s="226" t="n">
        <v>0</v>
      </c>
      <c r="S24" s="226" t="n">
        <v>0</v>
      </c>
      <c r="T24" s="226" t="n">
        <v>0</v>
      </c>
      <c r="U24" s="226" t="n">
        <v>0</v>
      </c>
      <c r="V24" s="226" t="n">
        <v>0</v>
      </c>
      <c r="W24" s="226" t="n">
        <v>0</v>
      </c>
      <c r="X24" s="226" t="n">
        <v>0</v>
      </c>
      <c r="Y24" s="226" t="n">
        <v>0</v>
      </c>
      <c r="Z24" s="226" t="n">
        <v>0</v>
      </c>
      <c r="AA24" s="226" t="n">
        <v>0</v>
      </c>
      <c r="AB24" s="226" t="n">
        <v>0</v>
      </c>
      <c r="AC24" s="226" t="n">
        <v>0</v>
      </c>
      <c r="AD24" s="226" t="n">
        <v>0</v>
      </c>
      <c r="AE24" s="226" t="n">
        <v>0</v>
      </c>
    </row>
    <row r="25" spans="1:31">
      <c r="A25" s="98">
        <f>YEAR(C25)</f>
        <v/>
      </c>
      <c r="B25" s="98">
        <f>MONTH(C25)</f>
        <v/>
      </c>
      <c r="C25" t="s">
        <v>1877</v>
      </c>
      <c r="D25" t="s">
        <v>1867</v>
      </c>
      <c r="E25" t="s">
        <v>1870</v>
      </c>
      <c r="F25" s="99" t="n">
        <v>255.7</v>
      </c>
      <c r="G25" s="100" t="n">
        <v>1144</v>
      </c>
      <c r="H25" s="99" t="n">
        <v>32</v>
      </c>
      <c r="I25" s="99" t="n">
        <v>7.99</v>
      </c>
      <c r="J25" s="99" t="n">
        <v>62</v>
      </c>
      <c r="K25" s="99" t="n">
        <v>14</v>
      </c>
      <c r="L25" s="99" t="n">
        <v>5</v>
      </c>
      <c r="M25" s="99" t="n">
        <v>3</v>
      </c>
      <c r="N25" s="99" t="n">
        <v>0</v>
      </c>
      <c r="O25" s="99" t="n">
        <v>0</v>
      </c>
      <c r="P25" s="226" t="n">
        <v>2</v>
      </c>
      <c r="Q25" s="226" t="n">
        <v>0</v>
      </c>
      <c r="R25" s="226" t="n">
        <v>1</v>
      </c>
      <c r="S25" s="226" t="n">
        <v>0</v>
      </c>
      <c r="T25" s="226" t="n">
        <v>1</v>
      </c>
      <c r="U25" s="226" t="n">
        <v>0</v>
      </c>
      <c r="V25" s="226" t="n">
        <v>0</v>
      </c>
      <c r="W25" s="226" t="n">
        <v>0</v>
      </c>
      <c r="X25" s="226" t="n">
        <v>0</v>
      </c>
      <c r="Y25" s="226" t="n">
        <v>0</v>
      </c>
      <c r="Z25" s="226" t="n">
        <v>0</v>
      </c>
      <c r="AA25" s="226" t="n">
        <v>0</v>
      </c>
      <c r="AB25" s="226" t="n">
        <v>0</v>
      </c>
      <c r="AC25" s="226" t="n">
        <v>0</v>
      </c>
      <c r="AD25" s="226" t="n">
        <v>0</v>
      </c>
      <c r="AE25" s="226" t="n">
        <v>0</v>
      </c>
    </row>
    <row r="26" spans="1:31">
      <c r="A26" s="98">
        <f>YEAR(C26)</f>
        <v/>
      </c>
      <c r="B26" s="98">
        <f>MONTH(C26)</f>
        <v/>
      </c>
      <c r="C26" t="s">
        <v>1878</v>
      </c>
      <c r="D26" t="s">
        <v>1867</v>
      </c>
      <c r="E26" t="s">
        <v>1868</v>
      </c>
      <c r="F26" s="99" t="n">
        <v>0</v>
      </c>
      <c r="G26" s="99" t="n">
        <v>12</v>
      </c>
      <c r="H26" s="99" t="n">
        <v>0</v>
      </c>
      <c r="I26" s="99" t="n">
        <v>0</v>
      </c>
      <c r="J26" s="99" t="n">
        <v>0</v>
      </c>
      <c r="K26" s="99" t="n">
        <v>0</v>
      </c>
      <c r="L26" s="99" t="n">
        <v>0</v>
      </c>
      <c r="M26" s="99" t="n">
        <v>0</v>
      </c>
      <c r="N26" s="99" t="n">
        <v>0</v>
      </c>
      <c r="O26" s="99" t="n">
        <v>0</v>
      </c>
      <c r="P26" s="226" t="n">
        <v>0</v>
      </c>
      <c r="Q26" s="226" t="n">
        <v>0</v>
      </c>
      <c r="R26" s="226" t="n">
        <v>0</v>
      </c>
      <c r="S26" s="226" t="n">
        <v>0</v>
      </c>
      <c r="T26" s="226" t="n">
        <v>0</v>
      </c>
      <c r="U26" s="226" t="n">
        <v>0</v>
      </c>
      <c r="V26" s="226" t="n">
        <v>0</v>
      </c>
      <c r="W26" s="226" t="n">
        <v>0</v>
      </c>
      <c r="X26" s="226" t="n">
        <v>0</v>
      </c>
      <c r="Y26" s="226" t="n">
        <v>0</v>
      </c>
      <c r="Z26" s="226" t="n">
        <v>0</v>
      </c>
      <c r="AA26" s="226" t="n">
        <v>0</v>
      </c>
      <c r="AB26" s="226" t="n">
        <v>0</v>
      </c>
      <c r="AC26" s="226" t="n">
        <v>0</v>
      </c>
      <c r="AD26" s="226" t="n">
        <v>0</v>
      </c>
      <c r="AE26" s="226" t="n">
        <v>0</v>
      </c>
    </row>
    <row r="27" spans="1:31">
      <c r="A27" s="98">
        <f>YEAR(C27)</f>
        <v/>
      </c>
      <c r="B27" s="98">
        <f>MONTH(C27)</f>
        <v/>
      </c>
      <c r="C27" t="s">
        <v>1878</v>
      </c>
      <c r="D27" t="s">
        <v>1867</v>
      </c>
      <c r="E27" t="s">
        <v>1869</v>
      </c>
      <c r="F27" s="99" t="n">
        <v>98.89</v>
      </c>
      <c r="G27" s="99" t="n">
        <v>393</v>
      </c>
      <c r="H27" s="99" t="n">
        <v>12</v>
      </c>
      <c r="I27" s="99" t="n">
        <v>8.24</v>
      </c>
      <c r="J27" s="99" t="n">
        <v>17</v>
      </c>
      <c r="K27" s="99" t="n">
        <v>4</v>
      </c>
      <c r="L27" s="99" t="n">
        <v>0</v>
      </c>
      <c r="M27" s="99" t="n">
        <v>4</v>
      </c>
      <c r="N27" s="99" t="n">
        <v>0</v>
      </c>
      <c r="O27" s="99" t="n">
        <v>0</v>
      </c>
      <c r="P27" s="226" t="n">
        <v>0</v>
      </c>
      <c r="Q27" s="226" t="n">
        <v>0</v>
      </c>
      <c r="R27" s="226" t="n">
        <v>0</v>
      </c>
      <c r="S27" s="226" t="n">
        <v>0</v>
      </c>
      <c r="T27" s="226" t="n">
        <v>0</v>
      </c>
      <c r="U27" s="226" t="n">
        <v>0</v>
      </c>
      <c r="V27" s="226" t="n">
        <v>0</v>
      </c>
      <c r="W27" s="226" t="n">
        <v>0</v>
      </c>
      <c r="X27" s="226" t="n">
        <v>0</v>
      </c>
      <c r="Y27" s="226" t="n">
        <v>0</v>
      </c>
      <c r="Z27" s="226" t="n">
        <v>0</v>
      </c>
      <c r="AA27" s="226" t="n">
        <v>0</v>
      </c>
      <c r="AB27" s="226" t="n">
        <v>0</v>
      </c>
      <c r="AC27" s="226" t="n">
        <v>0</v>
      </c>
      <c r="AD27" s="226" t="n">
        <v>0</v>
      </c>
      <c r="AE27" s="226" t="n">
        <v>0</v>
      </c>
    </row>
    <row r="28" spans="1:31">
      <c r="A28" s="98">
        <f>YEAR(C28)</f>
        <v/>
      </c>
      <c r="B28" s="98">
        <f>MONTH(C28)</f>
        <v/>
      </c>
      <c r="C28" t="s">
        <v>1878</v>
      </c>
      <c r="D28" t="s">
        <v>1867</v>
      </c>
      <c r="E28" t="s">
        <v>1870</v>
      </c>
      <c r="F28" s="99" t="n">
        <v>276.98</v>
      </c>
      <c r="G28" s="100" t="n">
        <v>1331</v>
      </c>
      <c r="H28" s="99" t="n">
        <v>34</v>
      </c>
      <c r="I28" s="99" t="n">
        <v>8.15</v>
      </c>
      <c r="J28" s="99" t="n">
        <v>60</v>
      </c>
      <c r="K28" s="99" t="n">
        <v>10</v>
      </c>
      <c r="L28" s="99" t="n">
        <v>2</v>
      </c>
      <c r="M28" s="99" t="n">
        <v>2</v>
      </c>
      <c r="N28" s="99" t="n">
        <v>0</v>
      </c>
      <c r="O28" s="99" t="n">
        <v>0</v>
      </c>
      <c r="P28" s="226" t="n">
        <v>5</v>
      </c>
      <c r="Q28" s="226" t="n">
        <v>0</v>
      </c>
      <c r="R28" s="226" t="n">
        <v>2</v>
      </c>
      <c r="S28" s="226" t="n">
        <v>1</v>
      </c>
      <c r="T28" s="226" t="n">
        <v>1</v>
      </c>
      <c r="U28" s="226" t="n">
        <v>0</v>
      </c>
      <c r="V28" s="226" t="n">
        <v>0</v>
      </c>
      <c r="W28" s="226" t="n">
        <v>0</v>
      </c>
      <c r="X28" s="226" t="n">
        <v>0</v>
      </c>
      <c r="Y28" s="226" t="n">
        <v>0</v>
      </c>
      <c r="Z28" s="226" t="n">
        <v>0</v>
      </c>
      <c r="AA28" s="226" t="n">
        <v>0</v>
      </c>
      <c r="AB28" s="226" t="n">
        <v>0</v>
      </c>
      <c r="AC28" s="226" t="n">
        <v>0</v>
      </c>
      <c r="AD28" s="226" t="n">
        <v>0</v>
      </c>
      <c r="AE28" s="226" t="n">
        <v>0</v>
      </c>
    </row>
    <row r="29" spans="1:31">
      <c r="A29" s="98">
        <f>YEAR(C29)</f>
        <v/>
      </c>
      <c r="B29" s="98">
        <f>MONTH(C29)</f>
        <v/>
      </c>
      <c r="C29" t="s">
        <v>1879</v>
      </c>
      <c r="D29" t="s">
        <v>1867</v>
      </c>
      <c r="E29" t="s">
        <v>1868</v>
      </c>
      <c r="F29" s="99" t="n">
        <v>0</v>
      </c>
      <c r="G29" s="99" t="n">
        <v>12</v>
      </c>
      <c r="H29" s="99" t="n">
        <v>0</v>
      </c>
      <c r="I29" s="99" t="n">
        <v>0</v>
      </c>
      <c r="J29" s="99" t="n">
        <v>0</v>
      </c>
      <c r="K29" s="99" t="n">
        <v>0</v>
      </c>
      <c r="L29" s="99" t="n">
        <v>0</v>
      </c>
      <c r="M29" s="99" t="n">
        <v>0</v>
      </c>
      <c r="N29" s="99" t="n">
        <v>0</v>
      </c>
      <c r="O29" s="99" t="n">
        <v>0</v>
      </c>
      <c r="P29" s="226" t="n">
        <v>0</v>
      </c>
      <c r="Q29" s="226" t="n">
        <v>0</v>
      </c>
      <c r="R29" s="226" t="n">
        <v>0</v>
      </c>
      <c r="S29" s="226" t="n">
        <v>0</v>
      </c>
      <c r="T29" s="226" t="n">
        <v>0</v>
      </c>
      <c r="U29" s="226" t="n">
        <v>0</v>
      </c>
      <c r="V29" s="226" t="n">
        <v>0</v>
      </c>
      <c r="W29" s="226" t="n">
        <v>0</v>
      </c>
      <c r="X29" s="226" t="n">
        <v>0</v>
      </c>
      <c r="Y29" s="226" t="n">
        <v>0</v>
      </c>
      <c r="Z29" s="226" t="n">
        <v>0</v>
      </c>
      <c r="AA29" s="226" t="n">
        <v>0</v>
      </c>
      <c r="AB29" s="226" t="n">
        <v>0</v>
      </c>
      <c r="AC29" s="226" t="n">
        <v>0</v>
      </c>
      <c r="AD29" s="226" t="n">
        <v>0</v>
      </c>
      <c r="AE29" s="226" t="n">
        <v>0</v>
      </c>
    </row>
    <row r="30" spans="1:31">
      <c r="A30" s="98">
        <f>YEAR(C30)</f>
        <v/>
      </c>
      <c r="B30" s="98">
        <f>MONTH(C30)</f>
        <v/>
      </c>
      <c r="C30" t="s">
        <v>1879</v>
      </c>
      <c r="D30" t="s">
        <v>1867</v>
      </c>
      <c r="E30" t="s">
        <v>1869</v>
      </c>
      <c r="F30" s="99" t="n">
        <v>74.20999999999999</v>
      </c>
      <c r="G30" s="99" t="n">
        <v>299</v>
      </c>
      <c r="H30" s="99" t="n">
        <v>9</v>
      </c>
      <c r="I30" s="99" t="n">
        <v>8.25</v>
      </c>
      <c r="J30" s="99" t="n">
        <v>12</v>
      </c>
      <c r="K30" s="99" t="n">
        <v>3</v>
      </c>
      <c r="L30" s="99" t="n">
        <v>0</v>
      </c>
      <c r="M30" s="99" t="n">
        <v>1</v>
      </c>
      <c r="N30" s="99" t="n">
        <v>0</v>
      </c>
      <c r="O30" s="99" t="n">
        <v>0</v>
      </c>
      <c r="P30" s="226" t="n">
        <v>1</v>
      </c>
      <c r="Q30" s="226" t="n">
        <v>0</v>
      </c>
      <c r="R30" s="226" t="n">
        <v>1</v>
      </c>
      <c r="S30" s="226" t="n">
        <v>0</v>
      </c>
      <c r="T30" s="226" t="n">
        <v>1</v>
      </c>
      <c r="U30" s="226" t="n">
        <v>0</v>
      </c>
      <c r="V30" s="226" t="n">
        <v>0</v>
      </c>
      <c r="W30" s="226" t="n">
        <v>0</v>
      </c>
      <c r="X30" s="226" t="n">
        <v>0</v>
      </c>
      <c r="Y30" s="226" t="n">
        <v>0</v>
      </c>
      <c r="Z30" s="226" t="n">
        <v>0</v>
      </c>
      <c r="AA30" s="226" t="n">
        <v>0</v>
      </c>
      <c r="AB30" s="226" t="n">
        <v>0</v>
      </c>
      <c r="AC30" s="226" t="n">
        <v>0</v>
      </c>
      <c r="AD30" s="226" t="n">
        <v>0</v>
      </c>
      <c r="AE30" s="226" t="n">
        <v>0</v>
      </c>
    </row>
    <row r="31" spans="1:31">
      <c r="A31" s="98">
        <f>YEAR(C31)</f>
        <v/>
      </c>
      <c r="B31" s="98">
        <f>MONTH(C31)</f>
        <v/>
      </c>
      <c r="C31" t="s">
        <v>1879</v>
      </c>
      <c r="D31" t="s">
        <v>1867</v>
      </c>
      <c r="E31" t="s">
        <v>1870</v>
      </c>
      <c r="F31" s="99" t="n">
        <v>256.59</v>
      </c>
      <c r="G31" s="100" t="n">
        <v>1719</v>
      </c>
      <c r="H31" s="99" t="n">
        <v>32</v>
      </c>
      <c r="I31" s="99" t="n">
        <v>8.02</v>
      </c>
      <c r="J31" s="99" t="n">
        <v>96</v>
      </c>
      <c r="K31" s="99" t="n">
        <v>23</v>
      </c>
      <c r="L31" s="99" t="n">
        <v>0</v>
      </c>
      <c r="M31" s="99" t="n">
        <v>7</v>
      </c>
      <c r="N31" s="99" t="n">
        <v>0</v>
      </c>
      <c r="O31" s="99" t="n">
        <v>0</v>
      </c>
      <c r="P31" s="226" t="n">
        <v>0</v>
      </c>
      <c r="Q31" s="226" t="n">
        <v>0</v>
      </c>
      <c r="R31" s="226" t="n">
        <v>8</v>
      </c>
      <c r="S31" s="226" t="n">
        <v>1</v>
      </c>
      <c r="T31" s="226" t="n">
        <v>3</v>
      </c>
      <c r="U31" s="226" t="n">
        <v>0</v>
      </c>
      <c r="V31" s="226" t="n">
        <v>0</v>
      </c>
      <c r="W31" s="226" t="n">
        <v>2</v>
      </c>
      <c r="X31" s="226" t="n">
        <v>2</v>
      </c>
      <c r="Y31" s="226" t="n">
        <v>0</v>
      </c>
      <c r="Z31" s="226" t="n">
        <v>1</v>
      </c>
      <c r="AA31" s="226" t="n">
        <v>0</v>
      </c>
      <c r="AB31" s="226" t="n">
        <v>0</v>
      </c>
      <c r="AC31" s="226" t="n">
        <v>1</v>
      </c>
      <c r="AD31" s="226" t="n">
        <v>0</v>
      </c>
      <c r="AE31" s="226" t="n">
        <v>0</v>
      </c>
    </row>
    <row r="32" spans="1:31">
      <c r="A32" s="98">
        <f>YEAR(C32)</f>
        <v/>
      </c>
      <c r="B32" s="98">
        <f>MONTH(C32)</f>
        <v/>
      </c>
      <c r="C32" t="s">
        <v>1880</v>
      </c>
      <c r="D32" t="s">
        <v>1867</v>
      </c>
      <c r="E32" t="s">
        <v>1868</v>
      </c>
      <c r="F32" s="99" t="n">
        <v>0</v>
      </c>
      <c r="G32" s="99" t="n">
        <v>10</v>
      </c>
      <c r="H32" s="99" t="n">
        <v>0</v>
      </c>
      <c r="I32" s="99" t="n">
        <v>0</v>
      </c>
      <c r="J32" s="99" t="n">
        <v>0</v>
      </c>
      <c r="K32" s="99" t="n">
        <v>0</v>
      </c>
      <c r="L32" s="99" t="n">
        <v>0</v>
      </c>
      <c r="M32" s="99" t="n">
        <v>0</v>
      </c>
      <c r="N32" s="99" t="n">
        <v>0</v>
      </c>
      <c r="O32" s="99" t="n">
        <v>0</v>
      </c>
      <c r="P32" s="226" t="n">
        <v>0</v>
      </c>
      <c r="Q32" s="226" t="n">
        <v>0</v>
      </c>
      <c r="R32" s="226" t="n">
        <v>0</v>
      </c>
      <c r="S32" s="226" t="n">
        <v>0</v>
      </c>
      <c r="T32" s="226" t="n">
        <v>0</v>
      </c>
      <c r="U32" s="226" t="n">
        <v>0</v>
      </c>
      <c r="V32" s="226" t="n">
        <v>0</v>
      </c>
      <c r="W32" s="226" t="n">
        <v>0</v>
      </c>
      <c r="X32" s="226" t="n">
        <v>0</v>
      </c>
      <c r="Y32" s="226" t="n">
        <v>0</v>
      </c>
      <c r="Z32" s="226" t="n">
        <v>0</v>
      </c>
      <c r="AA32" s="226" t="n">
        <v>0</v>
      </c>
      <c r="AB32" s="226" t="n">
        <v>0</v>
      </c>
      <c r="AC32" s="226" t="n">
        <v>0</v>
      </c>
      <c r="AD32" s="226" t="n">
        <v>0</v>
      </c>
      <c r="AE32" s="226" t="n">
        <v>0</v>
      </c>
    </row>
    <row r="33" spans="1:31">
      <c r="A33" s="98">
        <f>YEAR(C33)</f>
        <v/>
      </c>
      <c r="B33" s="98">
        <f>MONTH(C33)</f>
        <v/>
      </c>
      <c r="C33" t="s">
        <v>1880</v>
      </c>
      <c r="D33" t="s">
        <v>1867</v>
      </c>
      <c r="E33" t="s">
        <v>1869</v>
      </c>
      <c r="F33" s="99" t="n">
        <v>90.29000000000001</v>
      </c>
      <c r="G33" s="99" t="n">
        <v>516</v>
      </c>
      <c r="H33" s="99" t="n">
        <v>11</v>
      </c>
      <c r="I33" s="99" t="n">
        <v>8.210000000000001</v>
      </c>
      <c r="J33" s="99" t="n">
        <v>20</v>
      </c>
      <c r="K33" s="99" t="n">
        <v>4</v>
      </c>
      <c r="L33" s="99" t="n">
        <v>0</v>
      </c>
      <c r="M33" s="99" t="n">
        <v>2</v>
      </c>
      <c r="N33" s="99" t="n">
        <v>0</v>
      </c>
      <c r="O33" s="99" t="n">
        <v>0</v>
      </c>
      <c r="P33" s="226" t="n">
        <v>2</v>
      </c>
      <c r="Q33" s="226" t="n">
        <v>0</v>
      </c>
      <c r="R33" s="226" t="n">
        <v>1</v>
      </c>
      <c r="S33" s="226" t="n">
        <v>0</v>
      </c>
      <c r="T33" s="226" t="n">
        <v>1</v>
      </c>
      <c r="U33" s="226" t="n">
        <v>0</v>
      </c>
      <c r="V33" s="226" t="n">
        <v>0</v>
      </c>
      <c r="W33" s="226" t="n">
        <v>0</v>
      </c>
      <c r="X33" s="226" t="n">
        <v>0</v>
      </c>
      <c r="Y33" s="226" t="n">
        <v>0</v>
      </c>
      <c r="Z33" s="226" t="n">
        <v>0</v>
      </c>
      <c r="AA33" s="226" t="n">
        <v>0</v>
      </c>
      <c r="AB33" s="226" t="n">
        <v>0</v>
      </c>
      <c r="AC33" s="226" t="n">
        <v>0</v>
      </c>
      <c r="AD33" s="226" t="n">
        <v>0</v>
      </c>
      <c r="AE33" s="226" t="n">
        <v>0</v>
      </c>
    </row>
    <row r="34" spans="1:31">
      <c r="A34" s="98">
        <f>YEAR(C34)</f>
        <v/>
      </c>
      <c r="B34" s="98">
        <f>MONTH(C34)</f>
        <v/>
      </c>
      <c r="C34" t="s">
        <v>1880</v>
      </c>
      <c r="D34" t="s">
        <v>1867</v>
      </c>
      <c r="E34" t="s">
        <v>1870</v>
      </c>
      <c r="F34" s="99" t="n">
        <v>217.85</v>
      </c>
      <c r="G34" s="100" t="n">
        <v>2467</v>
      </c>
      <c r="H34" s="99" t="n">
        <v>29</v>
      </c>
      <c r="I34" s="99" t="n">
        <v>7.51</v>
      </c>
      <c r="J34" s="99" t="n">
        <v>72</v>
      </c>
      <c r="K34" s="99" t="n">
        <v>51</v>
      </c>
      <c r="L34" s="99" t="n">
        <v>2</v>
      </c>
      <c r="M34" s="99" t="n">
        <v>4</v>
      </c>
      <c r="N34" s="99" t="n">
        <v>0</v>
      </c>
      <c r="O34" s="99" t="n">
        <v>0</v>
      </c>
      <c r="P34" s="226" t="n">
        <v>8</v>
      </c>
      <c r="Q34" s="226" t="n">
        <v>0</v>
      </c>
      <c r="R34" s="226" t="n">
        <v>9</v>
      </c>
      <c r="S34" s="226" t="n">
        <v>0</v>
      </c>
      <c r="T34" s="226" t="n">
        <v>4</v>
      </c>
      <c r="U34" s="226" t="n">
        <v>0</v>
      </c>
      <c r="V34" s="226" t="n">
        <v>0</v>
      </c>
      <c r="W34" s="226" t="n">
        <v>2</v>
      </c>
      <c r="X34" s="226" t="n">
        <v>3</v>
      </c>
      <c r="Y34" s="226" t="n">
        <v>0</v>
      </c>
      <c r="Z34" s="226" t="n">
        <v>2</v>
      </c>
      <c r="AA34" s="226" t="n">
        <v>0</v>
      </c>
      <c r="AB34" s="226" t="n">
        <v>0</v>
      </c>
      <c r="AC34" s="226" t="n">
        <v>2</v>
      </c>
      <c r="AD34" s="226" t="n">
        <v>0</v>
      </c>
      <c r="AE34" s="226" t="n">
        <v>0</v>
      </c>
    </row>
    <row r="35" spans="1:31">
      <c r="A35" s="98">
        <f>YEAR(C35)</f>
        <v/>
      </c>
      <c r="B35" s="98">
        <f>MONTH(C35)</f>
        <v/>
      </c>
      <c r="C35" t="s">
        <v>1881</v>
      </c>
      <c r="D35" t="s">
        <v>1867</v>
      </c>
      <c r="E35" t="s">
        <v>1868</v>
      </c>
      <c r="F35" s="99" t="n">
        <v>0</v>
      </c>
      <c r="G35" s="99" t="n">
        <v>13</v>
      </c>
      <c r="H35" s="99" t="n">
        <v>0</v>
      </c>
      <c r="I35" s="99" t="n">
        <v>0</v>
      </c>
      <c r="J35" s="99" t="n">
        <v>0</v>
      </c>
      <c r="K35" s="99" t="n">
        <v>0</v>
      </c>
      <c r="L35" s="99" t="n">
        <v>0</v>
      </c>
      <c r="M35" s="99" t="n">
        <v>0</v>
      </c>
      <c r="N35" s="99" t="n">
        <v>0</v>
      </c>
      <c r="O35" s="99" t="n">
        <v>0</v>
      </c>
      <c r="P35" s="226" t="n">
        <v>0</v>
      </c>
      <c r="Q35" s="226" t="n">
        <v>0</v>
      </c>
      <c r="R35" s="226" t="n">
        <v>0</v>
      </c>
      <c r="S35" s="226" t="n">
        <v>0</v>
      </c>
      <c r="T35" s="226" t="n">
        <v>0</v>
      </c>
      <c r="U35" s="226" t="n">
        <v>0</v>
      </c>
      <c r="V35" s="226" t="n">
        <v>0</v>
      </c>
      <c r="W35" s="226" t="n">
        <v>0</v>
      </c>
      <c r="X35" s="226" t="n">
        <v>0</v>
      </c>
      <c r="Y35" s="226" t="n">
        <v>0</v>
      </c>
      <c r="Z35" s="226" t="n">
        <v>0</v>
      </c>
      <c r="AA35" s="226" t="n">
        <v>0</v>
      </c>
      <c r="AB35" s="226" t="n">
        <v>0</v>
      </c>
      <c r="AC35" s="226" t="n">
        <v>0</v>
      </c>
      <c r="AD35" s="226" t="n">
        <v>0</v>
      </c>
      <c r="AE35" s="226" t="n">
        <v>0</v>
      </c>
    </row>
    <row r="36" spans="1:31">
      <c r="A36" s="98">
        <f>YEAR(C36)</f>
        <v/>
      </c>
      <c r="B36" s="98">
        <f>MONTH(C36)</f>
        <v/>
      </c>
      <c r="C36" t="s">
        <v>1881</v>
      </c>
      <c r="D36" t="s">
        <v>1867</v>
      </c>
      <c r="E36" t="s">
        <v>1869</v>
      </c>
      <c r="F36" s="99" t="n">
        <v>66.23999999999999</v>
      </c>
      <c r="G36" s="99" t="n">
        <v>450</v>
      </c>
      <c r="H36" s="99" t="n">
        <v>8</v>
      </c>
      <c r="I36" s="99" t="n">
        <v>8.279999999999999</v>
      </c>
      <c r="J36" s="99" t="n">
        <v>11</v>
      </c>
      <c r="K36" s="99" t="n">
        <v>6</v>
      </c>
      <c r="L36" s="99" t="n">
        <v>0</v>
      </c>
      <c r="M36" s="99" t="n">
        <v>0</v>
      </c>
      <c r="N36" s="99" t="n">
        <v>0</v>
      </c>
      <c r="O36" s="99" t="n">
        <v>0</v>
      </c>
      <c r="P36" s="226" t="n">
        <v>4</v>
      </c>
      <c r="Q36" s="226" t="n">
        <v>0</v>
      </c>
      <c r="R36" s="226" t="n">
        <v>0</v>
      </c>
      <c r="S36" s="226" t="n">
        <v>0</v>
      </c>
      <c r="T36" s="226" t="n">
        <v>0</v>
      </c>
      <c r="U36" s="226" t="n">
        <v>0</v>
      </c>
      <c r="V36" s="226" t="n">
        <v>0</v>
      </c>
      <c r="W36" s="226" t="n">
        <v>0</v>
      </c>
      <c r="X36" s="226" t="n">
        <v>0</v>
      </c>
      <c r="Y36" s="226" t="n">
        <v>0</v>
      </c>
      <c r="Z36" s="226" t="n">
        <v>0</v>
      </c>
      <c r="AA36" s="226" t="n">
        <v>0</v>
      </c>
      <c r="AB36" s="226" t="n">
        <v>0</v>
      </c>
      <c r="AC36" s="226" t="n">
        <v>0</v>
      </c>
      <c r="AD36" s="226" t="n">
        <v>0</v>
      </c>
      <c r="AE36" s="226" t="n">
        <v>0</v>
      </c>
    </row>
    <row r="37" spans="1:31">
      <c r="A37" s="98">
        <f>YEAR(C37)</f>
        <v/>
      </c>
      <c r="B37" s="98">
        <f>MONTH(C37)</f>
        <v/>
      </c>
      <c r="C37" t="s">
        <v>1881</v>
      </c>
      <c r="D37" t="s">
        <v>1867</v>
      </c>
      <c r="E37" t="s">
        <v>1870</v>
      </c>
      <c r="F37" s="99" t="n">
        <v>208.78</v>
      </c>
      <c r="G37" s="100" t="n">
        <v>1271</v>
      </c>
      <c r="H37" s="99" t="n">
        <v>26</v>
      </c>
      <c r="I37" s="99" t="n">
        <v>8.029999999999999</v>
      </c>
      <c r="J37" s="99" t="n">
        <v>59</v>
      </c>
      <c r="K37" s="99" t="n">
        <v>10</v>
      </c>
      <c r="L37" s="99" t="n">
        <v>0</v>
      </c>
      <c r="M37" s="99" t="n">
        <v>8</v>
      </c>
      <c r="N37" s="99" t="n">
        <v>0</v>
      </c>
      <c r="O37" s="99" t="n">
        <v>0</v>
      </c>
      <c r="P37" s="226" t="n">
        <v>0</v>
      </c>
      <c r="Q37" s="226" t="n">
        <v>0</v>
      </c>
      <c r="R37" s="226" t="n">
        <v>1</v>
      </c>
      <c r="S37" s="226" t="n">
        <v>0</v>
      </c>
      <c r="T37" s="226" t="n">
        <v>0</v>
      </c>
      <c r="U37" s="226" t="n">
        <v>0</v>
      </c>
      <c r="V37" s="226" t="n">
        <v>0</v>
      </c>
      <c r="W37" s="226" t="n">
        <v>1</v>
      </c>
      <c r="X37" s="226" t="n">
        <v>0</v>
      </c>
      <c r="Y37" s="226" t="n">
        <v>0</v>
      </c>
      <c r="Z37" s="226" t="n">
        <v>0</v>
      </c>
      <c r="AA37" s="226" t="n">
        <v>0</v>
      </c>
      <c r="AB37" s="226" t="n">
        <v>0</v>
      </c>
      <c r="AC37" s="226" t="n">
        <v>0</v>
      </c>
      <c r="AD37" s="226" t="n">
        <v>0</v>
      </c>
      <c r="AE37" s="226" t="n">
        <v>0</v>
      </c>
    </row>
    <row r="38" spans="1:31">
      <c r="A38" s="98">
        <f>YEAR(C38)</f>
        <v/>
      </c>
      <c r="B38" s="98">
        <f>MONTH(C38)</f>
        <v/>
      </c>
      <c r="C38" t="s">
        <v>1882</v>
      </c>
      <c r="D38" t="s">
        <v>1867</v>
      </c>
      <c r="E38" t="s">
        <v>1868</v>
      </c>
      <c r="F38" s="99" t="n">
        <v>8</v>
      </c>
      <c r="G38" s="99" t="n">
        <v>14</v>
      </c>
      <c r="H38" s="99" t="n">
        <v>1</v>
      </c>
      <c r="I38" s="99" t="n">
        <v>8</v>
      </c>
      <c r="J38" s="99" t="n">
        <v>3</v>
      </c>
      <c r="K38" s="99" t="n">
        <v>1</v>
      </c>
      <c r="L38" s="99" t="n">
        <v>0</v>
      </c>
      <c r="M38" s="99" t="n">
        <v>0</v>
      </c>
      <c r="N38" s="99" t="n">
        <v>0</v>
      </c>
      <c r="O38" s="99" t="n">
        <v>0</v>
      </c>
      <c r="P38" s="226" t="n">
        <v>0</v>
      </c>
      <c r="Q38" s="226" t="n">
        <v>0</v>
      </c>
      <c r="R38" s="226" t="n">
        <v>0</v>
      </c>
      <c r="S38" s="226" t="n">
        <v>0</v>
      </c>
      <c r="T38" s="226" t="n">
        <v>0</v>
      </c>
      <c r="U38" s="226" t="n">
        <v>0</v>
      </c>
      <c r="V38" s="226" t="n">
        <v>0</v>
      </c>
      <c r="W38" s="226" t="n">
        <v>0</v>
      </c>
      <c r="X38" s="226" t="n">
        <v>0</v>
      </c>
      <c r="Y38" s="226" t="n">
        <v>0</v>
      </c>
      <c r="Z38" s="226" t="n">
        <v>0</v>
      </c>
      <c r="AA38" s="226" t="n">
        <v>0</v>
      </c>
      <c r="AB38" s="226" t="n">
        <v>0</v>
      </c>
      <c r="AC38" s="226" t="n">
        <v>0</v>
      </c>
      <c r="AD38" s="226" t="n">
        <v>0</v>
      </c>
      <c r="AE38" s="226" t="n">
        <v>0</v>
      </c>
    </row>
    <row r="39" spans="1:31">
      <c r="A39" s="98">
        <f>YEAR(C39)</f>
        <v/>
      </c>
      <c r="B39" s="98">
        <f>MONTH(C39)</f>
        <v/>
      </c>
      <c r="C39" t="s">
        <v>1882</v>
      </c>
      <c r="D39" t="s">
        <v>1867</v>
      </c>
      <c r="E39" t="s">
        <v>1869</v>
      </c>
      <c r="F39" s="99" t="n">
        <v>57.8</v>
      </c>
      <c r="G39" s="99" t="n">
        <v>340</v>
      </c>
      <c r="H39" s="99" t="n">
        <v>7</v>
      </c>
      <c r="I39" s="99" t="n">
        <v>8.26</v>
      </c>
      <c r="J39" s="99" t="n">
        <v>10</v>
      </c>
      <c r="K39" s="99" t="n">
        <v>3</v>
      </c>
      <c r="L39" s="99" t="n">
        <v>0</v>
      </c>
      <c r="M39" s="99" t="n">
        <v>0</v>
      </c>
      <c r="N39" s="99" t="n">
        <v>0</v>
      </c>
      <c r="O39" s="99" t="n">
        <v>0</v>
      </c>
      <c r="P39" s="226" t="n">
        <v>3</v>
      </c>
      <c r="Q39" s="226" t="n">
        <v>0</v>
      </c>
      <c r="R39" s="226" t="n">
        <v>0</v>
      </c>
      <c r="S39" s="226" t="n">
        <v>0</v>
      </c>
      <c r="T39" s="226" t="n">
        <v>0</v>
      </c>
      <c r="U39" s="226" t="n">
        <v>0</v>
      </c>
      <c r="V39" s="226" t="n">
        <v>0</v>
      </c>
      <c r="W39" s="226" t="n">
        <v>0</v>
      </c>
      <c r="X39" s="226" t="n">
        <v>0</v>
      </c>
      <c r="Y39" s="226" t="n">
        <v>0</v>
      </c>
      <c r="Z39" s="226" t="n">
        <v>0</v>
      </c>
      <c r="AA39" s="226" t="n">
        <v>0</v>
      </c>
      <c r="AB39" s="226" t="n">
        <v>0</v>
      </c>
      <c r="AC39" s="226" t="n">
        <v>0</v>
      </c>
      <c r="AD39" s="226" t="n">
        <v>0</v>
      </c>
      <c r="AE39" s="226" t="n">
        <v>0</v>
      </c>
    </row>
    <row r="40" spans="1:31">
      <c r="A40" s="98">
        <f>YEAR(C40)</f>
        <v/>
      </c>
      <c r="B40" s="98">
        <f>MONTH(C40)</f>
        <v/>
      </c>
      <c r="C40" t="s">
        <v>1882</v>
      </c>
      <c r="D40" t="s">
        <v>1867</v>
      </c>
      <c r="E40" t="s">
        <v>1870</v>
      </c>
      <c r="F40" s="99" t="n">
        <v>283.94</v>
      </c>
      <c r="G40" s="99" t="n">
        <v>663</v>
      </c>
      <c r="H40" s="99" t="n">
        <v>33</v>
      </c>
      <c r="I40" s="99" t="n">
        <v>8.6</v>
      </c>
      <c r="J40" s="99" t="n">
        <v>50</v>
      </c>
      <c r="K40" s="99" t="n">
        <v>9</v>
      </c>
      <c r="L40" s="99" t="n">
        <v>0</v>
      </c>
      <c r="M40" s="99" t="n">
        <v>2</v>
      </c>
      <c r="N40" s="99" t="n">
        <v>0</v>
      </c>
      <c r="O40" s="99" t="n">
        <v>0</v>
      </c>
      <c r="P40" s="226" t="n">
        <v>4</v>
      </c>
      <c r="Q40" s="226" t="n">
        <v>0</v>
      </c>
      <c r="R40" s="226" t="n">
        <v>9</v>
      </c>
      <c r="S40" s="226" t="n">
        <v>0</v>
      </c>
      <c r="T40" s="226" t="n">
        <v>6</v>
      </c>
      <c r="U40" s="226" t="n">
        <v>0</v>
      </c>
      <c r="V40" s="226" t="n">
        <v>0</v>
      </c>
      <c r="W40" s="226" t="n">
        <v>3</v>
      </c>
      <c r="X40" s="226" t="n">
        <v>0</v>
      </c>
      <c r="Y40" s="226" t="n">
        <v>0</v>
      </c>
      <c r="Z40" s="226" t="n">
        <v>0</v>
      </c>
      <c r="AA40" s="226" t="n">
        <v>0</v>
      </c>
      <c r="AB40" s="226" t="n">
        <v>0</v>
      </c>
      <c r="AC40" s="226" t="n">
        <v>0</v>
      </c>
      <c r="AD40" s="226" t="n">
        <v>0</v>
      </c>
      <c r="AE40" s="226" t="n">
        <v>0</v>
      </c>
    </row>
    <row r="41" spans="1:31">
      <c r="A41" s="98">
        <f>YEAR(C41)</f>
        <v/>
      </c>
      <c r="B41" s="98">
        <f>MONTH(C41)</f>
        <v/>
      </c>
      <c r="C41" t="s">
        <v>1883</v>
      </c>
      <c r="D41" t="s">
        <v>1867</v>
      </c>
      <c r="E41" t="s">
        <v>1868</v>
      </c>
      <c r="F41" s="99" t="n">
        <v>8</v>
      </c>
      <c r="G41" s="99" t="n">
        <v>2</v>
      </c>
      <c r="H41" s="99" t="n">
        <v>1</v>
      </c>
      <c r="I41" s="99" t="n">
        <v>8</v>
      </c>
      <c r="J41" s="99" t="n">
        <v>5</v>
      </c>
      <c r="K41" s="99" t="n">
        <v>12</v>
      </c>
      <c r="L41" s="99" t="n">
        <v>0</v>
      </c>
      <c r="M41" s="99" t="n">
        <v>0</v>
      </c>
      <c r="N41" s="99" t="n">
        <v>0</v>
      </c>
      <c r="O41" s="99" t="n">
        <v>0</v>
      </c>
      <c r="P41" s="226" t="n">
        <v>0</v>
      </c>
      <c r="Q41" s="226" t="n">
        <v>0</v>
      </c>
      <c r="R41" s="226" t="n">
        <v>0</v>
      </c>
      <c r="S41" s="226" t="n">
        <v>0</v>
      </c>
      <c r="T41" s="226" t="n">
        <v>0</v>
      </c>
      <c r="U41" s="226" t="n">
        <v>0</v>
      </c>
      <c r="V41" s="226" t="n">
        <v>0</v>
      </c>
      <c r="W41" s="226" t="n">
        <v>0</v>
      </c>
      <c r="X41" s="226" t="n">
        <v>0</v>
      </c>
      <c r="Y41" s="226" t="n">
        <v>0</v>
      </c>
      <c r="Z41" s="226" t="n">
        <v>0</v>
      </c>
      <c r="AA41" s="226" t="n">
        <v>0</v>
      </c>
      <c r="AB41" s="226" t="n">
        <v>0</v>
      </c>
      <c r="AC41" s="226" t="n">
        <v>0</v>
      </c>
      <c r="AD41" s="226" t="n">
        <v>0</v>
      </c>
      <c r="AE41" s="226" t="n">
        <v>0</v>
      </c>
    </row>
    <row r="42" spans="1:31">
      <c r="A42" s="98">
        <f>YEAR(C42)</f>
        <v/>
      </c>
      <c r="B42" s="98">
        <f>MONTH(C42)</f>
        <v/>
      </c>
      <c r="C42" t="s">
        <v>1883</v>
      </c>
      <c r="D42" t="s">
        <v>1867</v>
      </c>
      <c r="E42" t="s">
        <v>1869</v>
      </c>
      <c r="F42" s="99" t="n">
        <v>16.46</v>
      </c>
      <c r="G42" s="99" t="n">
        <v>167</v>
      </c>
      <c r="H42" s="99" t="n">
        <v>2</v>
      </c>
      <c r="I42" s="99" t="n">
        <v>8.23</v>
      </c>
      <c r="J42" s="99" t="n">
        <v>3</v>
      </c>
      <c r="K42" s="99" t="n">
        <v>2</v>
      </c>
      <c r="L42" s="99" t="n">
        <v>0</v>
      </c>
      <c r="M42" s="99" t="n">
        <v>0</v>
      </c>
      <c r="N42" s="99" t="n">
        <v>0</v>
      </c>
      <c r="O42" s="99" t="n">
        <v>0</v>
      </c>
      <c r="P42" s="226" t="n">
        <v>2</v>
      </c>
      <c r="Q42" s="226" t="n">
        <v>0</v>
      </c>
      <c r="R42" s="226" t="n">
        <v>0</v>
      </c>
      <c r="S42" s="226" t="n">
        <v>0</v>
      </c>
      <c r="T42" s="226" t="n">
        <v>0</v>
      </c>
      <c r="U42" s="226" t="n">
        <v>0</v>
      </c>
      <c r="V42" s="226" t="n">
        <v>0</v>
      </c>
      <c r="W42" s="226" t="n">
        <v>0</v>
      </c>
      <c r="X42" s="226" t="n">
        <v>0</v>
      </c>
      <c r="Y42" s="226" t="n">
        <v>0</v>
      </c>
      <c r="Z42" s="226" t="n">
        <v>0</v>
      </c>
      <c r="AA42" s="226" t="n">
        <v>0</v>
      </c>
      <c r="AB42" s="226" t="n">
        <v>0</v>
      </c>
      <c r="AC42" s="226" t="n">
        <v>0</v>
      </c>
      <c r="AD42" s="226" t="n">
        <v>0</v>
      </c>
      <c r="AE42" s="226" t="n">
        <v>0</v>
      </c>
    </row>
    <row r="43" spans="1:31">
      <c r="A43" s="98">
        <f>YEAR(C43)</f>
        <v/>
      </c>
      <c r="B43" s="98">
        <f>MONTH(C43)</f>
        <v/>
      </c>
      <c r="C43" t="s">
        <v>1883</v>
      </c>
      <c r="D43" t="s">
        <v>1867</v>
      </c>
      <c r="E43" t="s">
        <v>1870</v>
      </c>
      <c r="F43" s="99" t="n">
        <v>221.05</v>
      </c>
      <c r="G43" s="99" t="n">
        <v>560</v>
      </c>
      <c r="H43" s="99" t="n">
        <v>26</v>
      </c>
      <c r="I43" s="99" t="n">
        <v>8.5</v>
      </c>
      <c r="J43" s="99" t="n">
        <v>40</v>
      </c>
      <c r="K43" s="99" t="n">
        <v>10</v>
      </c>
      <c r="L43" s="99" t="n">
        <v>0</v>
      </c>
      <c r="M43" s="99" t="n">
        <v>0</v>
      </c>
      <c r="N43" s="99" t="n">
        <v>0</v>
      </c>
      <c r="O43" s="99" t="n">
        <v>1</v>
      </c>
      <c r="P43" s="226" t="n">
        <v>2</v>
      </c>
      <c r="Q43" s="226" t="n">
        <v>0</v>
      </c>
      <c r="R43" s="226" t="n">
        <v>5</v>
      </c>
      <c r="S43" s="226" t="n">
        <v>0</v>
      </c>
      <c r="T43" s="226" t="n">
        <v>5</v>
      </c>
      <c r="U43" s="226" t="n">
        <v>0</v>
      </c>
      <c r="V43" s="226" t="n">
        <v>0</v>
      </c>
      <c r="W43" s="226" t="n">
        <v>0</v>
      </c>
      <c r="X43" s="226" t="n">
        <v>0</v>
      </c>
      <c r="Y43" s="226" t="n">
        <v>0</v>
      </c>
      <c r="Z43" s="226" t="n">
        <v>0</v>
      </c>
      <c r="AA43" s="226" t="n">
        <v>0</v>
      </c>
      <c r="AB43" s="226" t="n">
        <v>0</v>
      </c>
      <c r="AC43" s="226" t="n">
        <v>0</v>
      </c>
      <c r="AD43" s="226" t="n">
        <v>0</v>
      </c>
      <c r="AE43" s="226" t="n">
        <v>0</v>
      </c>
    </row>
    <row r="44" spans="1:31">
      <c r="A44" s="98">
        <f>YEAR(C44)</f>
        <v/>
      </c>
      <c r="B44" s="98">
        <f>MONTH(C44)</f>
        <v/>
      </c>
      <c r="C44" t="s">
        <v>1884</v>
      </c>
      <c r="D44" t="s">
        <v>1867</v>
      </c>
      <c r="E44" t="s">
        <v>1868</v>
      </c>
      <c r="F44" s="99" t="n">
        <v>0</v>
      </c>
      <c r="G44" s="99" t="n">
        <v>2</v>
      </c>
      <c r="H44" s="99" t="n">
        <v>0</v>
      </c>
      <c r="I44" s="99" t="n">
        <v>0</v>
      </c>
      <c r="J44" s="99" t="n">
        <v>0</v>
      </c>
      <c r="K44" s="99" t="n">
        <v>0</v>
      </c>
      <c r="L44" s="99" t="n">
        <v>0</v>
      </c>
      <c r="M44" s="99" t="n">
        <v>0</v>
      </c>
      <c r="N44" s="99" t="n">
        <v>0</v>
      </c>
      <c r="O44" s="99" t="n">
        <v>0</v>
      </c>
      <c r="P44" s="226" t="n">
        <v>0</v>
      </c>
      <c r="Q44" s="226" t="n">
        <v>0</v>
      </c>
      <c r="R44" s="226" t="n">
        <v>0</v>
      </c>
      <c r="S44" s="226" t="n">
        <v>0</v>
      </c>
      <c r="T44" s="226" t="n">
        <v>0</v>
      </c>
      <c r="U44" s="226" t="n">
        <v>0</v>
      </c>
      <c r="V44" s="226" t="n">
        <v>0</v>
      </c>
      <c r="W44" s="226" t="n">
        <v>0</v>
      </c>
      <c r="X44" s="226" t="n">
        <v>0</v>
      </c>
      <c r="Y44" s="226" t="n">
        <v>0</v>
      </c>
      <c r="Z44" s="226" t="n">
        <v>0</v>
      </c>
      <c r="AA44" s="226" t="n">
        <v>0</v>
      </c>
      <c r="AB44" s="226" t="n">
        <v>0</v>
      </c>
      <c r="AC44" s="226" t="n">
        <v>0</v>
      </c>
      <c r="AD44" s="226" t="n">
        <v>0</v>
      </c>
      <c r="AE44" s="226" t="n">
        <v>0</v>
      </c>
    </row>
    <row r="45" spans="1:31">
      <c r="A45" s="98">
        <f>YEAR(C45)</f>
        <v/>
      </c>
      <c r="B45" s="98">
        <f>MONTH(C45)</f>
        <v/>
      </c>
      <c r="C45" t="s">
        <v>1884</v>
      </c>
      <c r="D45" t="s">
        <v>1867</v>
      </c>
      <c r="E45" t="s">
        <v>1869</v>
      </c>
      <c r="F45" s="99" t="n">
        <v>32.36</v>
      </c>
      <c r="G45" s="99" t="n">
        <v>224</v>
      </c>
      <c r="H45" s="99" t="n">
        <v>4</v>
      </c>
      <c r="I45" s="99" t="n">
        <v>8.09</v>
      </c>
      <c r="J45" s="99" t="n">
        <v>4</v>
      </c>
      <c r="K45" s="99" t="n">
        <v>2</v>
      </c>
      <c r="L45" s="99" t="n">
        <v>0</v>
      </c>
      <c r="M45" s="99" t="n">
        <v>0</v>
      </c>
      <c r="N45" s="99" t="n">
        <v>0</v>
      </c>
      <c r="O45" s="99" t="n">
        <v>0</v>
      </c>
      <c r="P45" s="226" t="n">
        <v>2</v>
      </c>
      <c r="Q45" s="226" t="n">
        <v>0</v>
      </c>
      <c r="R45" s="226" t="n">
        <v>0</v>
      </c>
      <c r="S45" s="226" t="n">
        <v>0</v>
      </c>
      <c r="T45" s="226" t="n">
        <v>0</v>
      </c>
      <c r="U45" s="226" t="n">
        <v>0</v>
      </c>
      <c r="V45" s="226" t="n">
        <v>0</v>
      </c>
      <c r="W45" s="226" t="n">
        <v>0</v>
      </c>
      <c r="X45" s="226" t="n">
        <v>0</v>
      </c>
      <c r="Y45" s="226" t="n">
        <v>0</v>
      </c>
      <c r="Z45" s="226" t="n">
        <v>0</v>
      </c>
      <c r="AA45" s="226" t="n">
        <v>0</v>
      </c>
      <c r="AB45" s="226" t="n">
        <v>0</v>
      </c>
      <c r="AC45" s="226" t="n">
        <v>0</v>
      </c>
      <c r="AD45" s="226" t="n">
        <v>0</v>
      </c>
      <c r="AE45" s="226" t="n">
        <v>0</v>
      </c>
    </row>
    <row r="46" spans="1:31">
      <c r="A46" s="98">
        <f>YEAR(C46)</f>
        <v/>
      </c>
      <c r="B46" s="98">
        <f>MONTH(C46)</f>
        <v/>
      </c>
      <c r="C46" t="s">
        <v>1884</v>
      </c>
      <c r="D46" t="s">
        <v>1867</v>
      </c>
      <c r="E46" t="s">
        <v>1870</v>
      </c>
      <c r="F46" s="99" t="n">
        <v>209.97</v>
      </c>
      <c r="G46" s="99" t="n">
        <v>324</v>
      </c>
      <c r="H46" s="99" t="n">
        <v>25</v>
      </c>
      <c r="I46" s="99" t="n">
        <v>8.4</v>
      </c>
      <c r="J46" s="99" t="n">
        <v>44</v>
      </c>
      <c r="K46" s="99" t="n">
        <v>8</v>
      </c>
      <c r="L46" s="99" t="n">
        <v>1</v>
      </c>
      <c r="M46" s="99" t="n">
        <v>0</v>
      </c>
      <c r="N46" s="99" t="n">
        <v>0</v>
      </c>
      <c r="O46" s="99" t="n">
        <v>0</v>
      </c>
      <c r="P46" s="226" t="n">
        <v>3</v>
      </c>
      <c r="Q46" s="226" t="n">
        <v>0</v>
      </c>
      <c r="R46" s="226" t="n">
        <v>4</v>
      </c>
      <c r="S46" s="226" t="n">
        <v>1</v>
      </c>
      <c r="T46" s="226" t="n">
        <v>3</v>
      </c>
      <c r="U46" s="226" t="n">
        <v>0</v>
      </c>
      <c r="V46" s="226" t="n">
        <v>0</v>
      </c>
      <c r="W46" s="226" t="n">
        <v>0</v>
      </c>
      <c r="X46" s="226" t="n">
        <v>0</v>
      </c>
      <c r="Y46" s="226" t="n">
        <v>0</v>
      </c>
      <c r="Z46" s="226" t="n">
        <v>1</v>
      </c>
      <c r="AA46" s="226" t="n">
        <v>0</v>
      </c>
      <c r="AB46" s="226" t="n">
        <v>0</v>
      </c>
      <c r="AC46" s="226" t="n">
        <v>1</v>
      </c>
      <c r="AD46" s="226" t="n">
        <v>0</v>
      </c>
      <c r="AE46" s="226" t="n">
        <v>0</v>
      </c>
    </row>
    <row r="47" spans="1:31">
      <c r="A47" s="98">
        <f>YEAR(C47)</f>
        <v/>
      </c>
      <c r="B47" s="98">
        <f>MONTH(C47)</f>
        <v/>
      </c>
      <c r="C47" t="s">
        <v>1885</v>
      </c>
      <c r="D47" t="s">
        <v>1867</v>
      </c>
      <c r="E47" t="s">
        <v>1868</v>
      </c>
      <c r="F47" s="99" t="n">
        <v>8</v>
      </c>
      <c r="G47" s="99" t="n">
        <v>6</v>
      </c>
      <c r="H47" s="99" t="n">
        <v>1</v>
      </c>
      <c r="I47" s="99" t="n">
        <v>8</v>
      </c>
      <c r="J47" s="99" t="n">
        <v>4</v>
      </c>
      <c r="K47" s="99" t="n">
        <v>0</v>
      </c>
      <c r="L47" s="99" t="n">
        <v>0</v>
      </c>
      <c r="M47" s="99" t="n">
        <v>0</v>
      </c>
      <c r="N47" s="99" t="n">
        <v>0</v>
      </c>
      <c r="O47" s="99" t="n">
        <v>0</v>
      </c>
      <c r="P47" s="226" t="n">
        <v>0</v>
      </c>
      <c r="Q47" s="226" t="n">
        <v>0</v>
      </c>
      <c r="R47" s="226" t="n">
        <v>0</v>
      </c>
      <c r="S47" s="226" t="n">
        <v>0</v>
      </c>
      <c r="T47" s="226" t="n">
        <v>0</v>
      </c>
      <c r="U47" s="226" t="n">
        <v>0</v>
      </c>
      <c r="V47" s="226" t="n">
        <v>0</v>
      </c>
      <c r="W47" s="226" t="n">
        <v>0</v>
      </c>
      <c r="X47" s="226" t="n">
        <v>0</v>
      </c>
      <c r="Y47" s="226" t="n">
        <v>0</v>
      </c>
      <c r="Z47" s="226" t="n">
        <v>0</v>
      </c>
      <c r="AA47" s="226" t="n">
        <v>0</v>
      </c>
      <c r="AB47" s="226" t="n">
        <v>0</v>
      </c>
      <c r="AC47" s="226" t="n">
        <v>0</v>
      </c>
      <c r="AD47" s="226" t="n">
        <v>0</v>
      </c>
      <c r="AE47" s="226" t="n">
        <v>0</v>
      </c>
    </row>
    <row r="48" spans="1:31">
      <c r="A48" s="98">
        <f>YEAR(C48)</f>
        <v/>
      </c>
      <c r="B48" s="98">
        <f>MONTH(C48)</f>
        <v/>
      </c>
      <c r="C48" t="s">
        <v>1885</v>
      </c>
      <c r="D48" t="s">
        <v>1867</v>
      </c>
      <c r="E48" t="s">
        <v>1869</v>
      </c>
      <c r="F48" s="99" t="n">
        <v>24.55</v>
      </c>
      <c r="G48" s="99" t="n">
        <v>215</v>
      </c>
      <c r="H48" s="99" t="n">
        <v>3</v>
      </c>
      <c r="I48" s="99" t="n">
        <v>8.18</v>
      </c>
      <c r="J48" s="99" t="n">
        <v>6</v>
      </c>
      <c r="K48" s="99" t="n">
        <v>2</v>
      </c>
      <c r="L48" s="99" t="n">
        <v>0</v>
      </c>
      <c r="M48" s="99" t="n">
        <v>0</v>
      </c>
      <c r="N48" s="99" t="n">
        <v>0</v>
      </c>
      <c r="O48" s="99" t="n">
        <v>0</v>
      </c>
      <c r="P48" s="226" t="n">
        <v>2</v>
      </c>
      <c r="Q48" s="226" t="n">
        <v>0</v>
      </c>
      <c r="R48" s="226" t="n">
        <v>0</v>
      </c>
      <c r="S48" s="226" t="n">
        <v>0</v>
      </c>
      <c r="T48" s="226" t="n">
        <v>0</v>
      </c>
      <c r="U48" s="226" t="n">
        <v>0</v>
      </c>
      <c r="V48" s="226" t="n">
        <v>0</v>
      </c>
      <c r="W48" s="226" t="n">
        <v>0</v>
      </c>
      <c r="X48" s="226" t="n">
        <v>0</v>
      </c>
      <c r="Y48" s="226" t="n">
        <v>0</v>
      </c>
      <c r="Z48" s="226" t="n">
        <v>0</v>
      </c>
      <c r="AA48" s="226" t="n">
        <v>0</v>
      </c>
      <c r="AB48" s="226" t="n">
        <v>0</v>
      </c>
      <c r="AC48" s="226" t="n">
        <v>0</v>
      </c>
      <c r="AD48" s="226" t="n">
        <v>0</v>
      </c>
      <c r="AE48" s="226" t="n">
        <v>0</v>
      </c>
    </row>
    <row r="49" spans="1:31">
      <c r="A49" s="98">
        <f>YEAR(C49)</f>
        <v/>
      </c>
      <c r="B49" s="98">
        <f>MONTH(C49)</f>
        <v/>
      </c>
      <c r="C49" t="s">
        <v>1885</v>
      </c>
      <c r="D49" t="s">
        <v>1867</v>
      </c>
      <c r="E49" t="s">
        <v>1870</v>
      </c>
      <c r="F49" s="99" t="n">
        <v>66.34</v>
      </c>
      <c r="G49" s="99" t="n">
        <v>367</v>
      </c>
      <c r="H49" s="99" t="n">
        <v>8</v>
      </c>
      <c r="I49" s="99" t="n">
        <v>8.289999999999999</v>
      </c>
      <c r="J49" s="99" t="n">
        <v>18</v>
      </c>
      <c r="K49" s="99" t="n">
        <v>6</v>
      </c>
      <c r="L49" s="99" t="n">
        <v>1</v>
      </c>
      <c r="M49" s="99" t="n">
        <v>2</v>
      </c>
      <c r="N49" s="99" t="n">
        <v>0</v>
      </c>
      <c r="O49" s="99" t="n">
        <v>2</v>
      </c>
      <c r="P49" s="226" t="n">
        <v>0</v>
      </c>
      <c r="Q49" s="226" t="n">
        <v>0</v>
      </c>
      <c r="R49" s="226" t="n">
        <v>1</v>
      </c>
      <c r="S49" s="226" t="n">
        <v>0</v>
      </c>
      <c r="T49" s="226" t="n">
        <v>1</v>
      </c>
      <c r="U49" s="226" t="n">
        <v>0</v>
      </c>
      <c r="V49" s="226" t="n">
        <v>0</v>
      </c>
      <c r="W49" s="226" t="n">
        <v>0</v>
      </c>
      <c r="X49" s="226" t="n">
        <v>0</v>
      </c>
      <c r="Y49" s="226" t="n">
        <v>0</v>
      </c>
      <c r="Z49" s="226" t="n">
        <v>0</v>
      </c>
      <c r="AA49" s="226" t="n">
        <v>0</v>
      </c>
      <c r="AB49" s="226" t="n">
        <v>0</v>
      </c>
      <c r="AC49" s="226" t="n">
        <v>0</v>
      </c>
      <c r="AD49" s="226" t="n">
        <v>0</v>
      </c>
      <c r="AE49" s="226" t="n">
        <v>0</v>
      </c>
    </row>
    <row r="50" spans="1:31">
      <c r="A50" s="98">
        <f>YEAR(C50)</f>
        <v/>
      </c>
      <c r="B50" s="98">
        <f>MONTH(C50)</f>
        <v/>
      </c>
      <c r="C50" t="s">
        <v>1886</v>
      </c>
      <c r="D50" t="s">
        <v>1867</v>
      </c>
      <c r="E50" t="s">
        <v>1868</v>
      </c>
      <c r="F50" s="99" t="n">
        <v>0</v>
      </c>
      <c r="G50" s="99" t="n">
        <v>6</v>
      </c>
      <c r="H50" s="99" t="n">
        <v>0</v>
      </c>
      <c r="I50" s="99" t="n">
        <v>0</v>
      </c>
      <c r="J50" s="99" t="n">
        <v>0</v>
      </c>
      <c r="K50" s="99" t="n">
        <v>0</v>
      </c>
      <c r="L50" s="99" t="n">
        <v>0</v>
      </c>
      <c r="M50" s="99" t="n">
        <v>0</v>
      </c>
      <c r="N50" s="99" t="n">
        <v>0</v>
      </c>
      <c r="O50" s="99" t="n">
        <v>0</v>
      </c>
      <c r="P50" s="226" t="n">
        <v>0</v>
      </c>
      <c r="Q50" s="226" t="n">
        <v>0</v>
      </c>
      <c r="R50" s="226" t="n">
        <v>0</v>
      </c>
      <c r="S50" s="226" t="n">
        <v>0</v>
      </c>
      <c r="T50" s="226" t="n">
        <v>0</v>
      </c>
      <c r="U50" s="226" t="n">
        <v>0</v>
      </c>
      <c r="V50" s="226" t="n">
        <v>0</v>
      </c>
      <c r="W50" s="226" t="n">
        <v>0</v>
      </c>
      <c r="X50" s="226" t="n">
        <v>0</v>
      </c>
      <c r="Y50" s="226" t="n">
        <v>0</v>
      </c>
      <c r="Z50" s="226" t="n">
        <v>0</v>
      </c>
      <c r="AA50" s="226" t="n">
        <v>0</v>
      </c>
      <c r="AB50" s="226" t="n">
        <v>0</v>
      </c>
      <c r="AC50" s="226" t="n">
        <v>0</v>
      </c>
      <c r="AD50" s="226" t="n">
        <v>0</v>
      </c>
      <c r="AE50" s="226" t="n">
        <v>0</v>
      </c>
    </row>
    <row r="51" spans="1:31">
      <c r="A51" s="98">
        <f>YEAR(C51)</f>
        <v/>
      </c>
      <c r="B51" s="98">
        <f>MONTH(C51)</f>
        <v/>
      </c>
      <c r="C51" t="s">
        <v>1886</v>
      </c>
      <c r="D51" t="s">
        <v>1867</v>
      </c>
      <c r="E51" t="s">
        <v>1869</v>
      </c>
      <c r="F51" s="99" t="n">
        <v>24.97</v>
      </c>
      <c r="G51" s="99" t="n">
        <v>249</v>
      </c>
      <c r="H51" s="99" t="n">
        <v>3</v>
      </c>
      <c r="I51" s="99" t="n">
        <v>8.32</v>
      </c>
      <c r="J51" s="99" t="n">
        <v>4</v>
      </c>
      <c r="K51" s="99" t="n">
        <v>1</v>
      </c>
      <c r="L51" s="99" t="n">
        <v>0</v>
      </c>
      <c r="M51" s="99" t="n">
        <v>0</v>
      </c>
      <c r="N51" s="99" t="n">
        <v>0</v>
      </c>
      <c r="O51" s="99" t="n">
        <v>0</v>
      </c>
      <c r="P51" s="226" t="n">
        <v>1</v>
      </c>
      <c r="Q51" s="226" t="n">
        <v>0</v>
      </c>
      <c r="R51" s="226" t="n">
        <v>0</v>
      </c>
      <c r="S51" s="226" t="n">
        <v>0</v>
      </c>
      <c r="T51" s="226" t="n">
        <v>0</v>
      </c>
      <c r="U51" s="226" t="n">
        <v>0</v>
      </c>
      <c r="V51" s="226" t="n">
        <v>0</v>
      </c>
      <c r="W51" s="226" t="n">
        <v>0</v>
      </c>
      <c r="X51" s="226" t="n">
        <v>0</v>
      </c>
      <c r="Y51" s="226" t="n">
        <v>0</v>
      </c>
      <c r="Z51" s="226" t="n">
        <v>0</v>
      </c>
      <c r="AA51" s="226" t="n">
        <v>0</v>
      </c>
      <c r="AB51" s="226" t="n">
        <v>0</v>
      </c>
      <c r="AC51" s="226" t="n">
        <v>0</v>
      </c>
      <c r="AD51" s="226" t="n">
        <v>0</v>
      </c>
      <c r="AE51" s="226" t="n">
        <v>0</v>
      </c>
    </row>
    <row r="52" spans="1:31">
      <c r="A52" s="98">
        <f>YEAR(C52)</f>
        <v/>
      </c>
      <c r="B52" s="98">
        <f>MONTH(C52)</f>
        <v/>
      </c>
      <c r="C52" t="s">
        <v>1886</v>
      </c>
      <c r="D52" t="s">
        <v>1867</v>
      </c>
      <c r="E52" t="s">
        <v>1870</v>
      </c>
      <c r="F52" s="99" t="n">
        <v>127.7</v>
      </c>
      <c r="G52" s="99" t="n">
        <v>354</v>
      </c>
      <c r="H52" s="99" t="n">
        <v>15</v>
      </c>
      <c r="I52" s="99" t="n">
        <v>8.51</v>
      </c>
      <c r="J52" s="99" t="n">
        <v>30</v>
      </c>
      <c r="K52" s="99" t="n">
        <v>6</v>
      </c>
      <c r="L52" s="99" t="n">
        <v>1</v>
      </c>
      <c r="M52" s="99" t="n">
        <v>3</v>
      </c>
      <c r="N52" s="99" t="n">
        <v>0</v>
      </c>
      <c r="O52" s="99" t="n">
        <v>0</v>
      </c>
      <c r="P52" s="226" t="n">
        <v>1</v>
      </c>
      <c r="Q52" s="226" t="n">
        <v>0</v>
      </c>
      <c r="R52" s="226" t="n">
        <v>1</v>
      </c>
      <c r="S52" s="226" t="n">
        <v>0</v>
      </c>
      <c r="T52" s="226" t="n">
        <v>1</v>
      </c>
      <c r="U52" s="226" t="n">
        <v>0</v>
      </c>
      <c r="V52" s="226" t="n">
        <v>0</v>
      </c>
      <c r="W52" s="226" t="n">
        <v>0</v>
      </c>
      <c r="X52" s="226" t="n">
        <v>0</v>
      </c>
      <c r="Y52" s="226" t="n">
        <v>0</v>
      </c>
      <c r="Z52" s="226" t="n">
        <v>0</v>
      </c>
      <c r="AA52" s="226" t="n">
        <v>0</v>
      </c>
      <c r="AB52" s="226" t="n">
        <v>0</v>
      </c>
      <c r="AC52" s="226" t="n">
        <v>0</v>
      </c>
      <c r="AD52" s="226" t="n">
        <v>0</v>
      </c>
      <c r="AE52" s="226" t="n">
        <v>0</v>
      </c>
    </row>
    <row r="53" spans="1:31">
      <c r="A53" s="98">
        <f>YEAR(C53)</f>
        <v/>
      </c>
      <c r="B53" s="98">
        <f>MONTH(C53)</f>
        <v/>
      </c>
      <c r="C53" t="s">
        <v>1887</v>
      </c>
      <c r="D53" t="s">
        <v>1867</v>
      </c>
      <c r="E53" t="s">
        <v>1868</v>
      </c>
      <c r="F53" s="99" t="n">
        <v>8</v>
      </c>
      <c r="G53" s="99" t="n">
        <v>12</v>
      </c>
      <c r="H53" s="99" t="n">
        <v>1</v>
      </c>
      <c r="I53" s="99" t="n">
        <v>8</v>
      </c>
      <c r="J53" s="99" t="n">
        <v>5</v>
      </c>
      <c r="K53" s="99" t="n">
        <v>12</v>
      </c>
      <c r="L53" s="99" t="n">
        <v>1</v>
      </c>
      <c r="M53" s="99" t="n">
        <v>11</v>
      </c>
      <c r="N53" s="99" t="n">
        <v>0</v>
      </c>
      <c r="O53" s="99" t="n">
        <v>0</v>
      </c>
      <c r="P53" s="226" t="n">
        <v>0</v>
      </c>
      <c r="Q53" s="226" t="n">
        <v>0</v>
      </c>
      <c r="R53" s="226" t="n">
        <v>0</v>
      </c>
      <c r="S53" s="226" t="n">
        <v>0</v>
      </c>
      <c r="T53" s="226" t="n">
        <v>0</v>
      </c>
      <c r="U53" s="226" t="n">
        <v>0</v>
      </c>
      <c r="V53" s="226" t="n">
        <v>0</v>
      </c>
      <c r="W53" s="226" t="n">
        <v>0</v>
      </c>
      <c r="X53" s="226" t="n">
        <v>0</v>
      </c>
      <c r="Y53" s="226" t="n">
        <v>0</v>
      </c>
      <c r="Z53" s="226" t="n">
        <v>0</v>
      </c>
      <c r="AA53" s="226" t="n">
        <v>0</v>
      </c>
      <c r="AB53" s="226" t="n">
        <v>0</v>
      </c>
      <c r="AC53" s="226" t="n">
        <v>0</v>
      </c>
      <c r="AD53" s="226" t="n">
        <v>0</v>
      </c>
      <c r="AE53" s="226" t="n">
        <v>0</v>
      </c>
    </row>
    <row r="54" spans="1:31">
      <c r="A54" s="98">
        <f>YEAR(C54)</f>
        <v/>
      </c>
      <c r="B54" s="98">
        <f>MONTH(C54)</f>
        <v/>
      </c>
      <c r="C54" t="s">
        <v>1887</v>
      </c>
      <c r="D54" t="s">
        <v>1867</v>
      </c>
      <c r="E54" t="s">
        <v>1869</v>
      </c>
      <c r="F54" s="99" t="n">
        <v>16.45</v>
      </c>
      <c r="G54" s="99" t="n">
        <v>168</v>
      </c>
      <c r="H54" s="99" t="n">
        <v>2</v>
      </c>
      <c r="I54" s="99" t="n">
        <v>8.220000000000001</v>
      </c>
      <c r="J54" s="99" t="n">
        <v>2</v>
      </c>
      <c r="K54" s="99" t="n">
        <v>0</v>
      </c>
      <c r="L54" s="99" t="n">
        <v>0</v>
      </c>
      <c r="M54" s="99" t="n">
        <v>0</v>
      </c>
      <c r="N54" s="99" t="n">
        <v>0</v>
      </c>
      <c r="O54" s="99" t="n">
        <v>0</v>
      </c>
      <c r="P54" s="226" t="n">
        <v>0</v>
      </c>
      <c r="Q54" s="226" t="n">
        <v>0</v>
      </c>
      <c r="R54" s="226" t="n">
        <v>0</v>
      </c>
      <c r="S54" s="226" t="n">
        <v>0</v>
      </c>
      <c r="T54" s="226" t="n">
        <v>0</v>
      </c>
      <c r="U54" s="226" t="n">
        <v>0</v>
      </c>
      <c r="V54" s="226" t="n">
        <v>0</v>
      </c>
      <c r="W54" s="226" t="n">
        <v>0</v>
      </c>
      <c r="X54" s="226" t="n">
        <v>0</v>
      </c>
      <c r="Y54" s="226" t="n">
        <v>0</v>
      </c>
      <c r="Z54" s="226" t="n">
        <v>0</v>
      </c>
      <c r="AA54" s="226" t="n">
        <v>0</v>
      </c>
      <c r="AB54" s="226" t="n">
        <v>0</v>
      </c>
      <c r="AC54" s="226" t="n">
        <v>0</v>
      </c>
      <c r="AD54" s="226" t="n">
        <v>0</v>
      </c>
      <c r="AE54" s="226" t="n">
        <v>0</v>
      </c>
    </row>
    <row r="55" spans="1:31">
      <c r="A55" s="98">
        <f>YEAR(C55)</f>
        <v/>
      </c>
      <c r="B55" s="98">
        <f>MONTH(C55)</f>
        <v/>
      </c>
      <c r="C55" t="s">
        <v>1887</v>
      </c>
      <c r="D55" t="s">
        <v>1867</v>
      </c>
      <c r="E55" t="s">
        <v>1888</v>
      </c>
      <c r="F55" s="99" t="n">
        <v>8.92</v>
      </c>
      <c r="G55" s="99" t="n">
        <v>93</v>
      </c>
      <c r="H55" s="99" t="n">
        <v>1</v>
      </c>
      <c r="I55" s="99" t="n">
        <v>8.92</v>
      </c>
      <c r="J55" s="99" t="n">
        <v>1</v>
      </c>
      <c r="K55" s="99" t="n">
        <v>0</v>
      </c>
      <c r="L55" s="99" t="n">
        <v>0</v>
      </c>
      <c r="M55" s="99" t="n">
        <v>0</v>
      </c>
      <c r="N55" s="99" t="n">
        <v>0</v>
      </c>
      <c r="O55" s="99" t="n">
        <v>0</v>
      </c>
      <c r="P55" s="226" t="n">
        <v>0</v>
      </c>
      <c r="Q55" s="226" t="n">
        <v>0</v>
      </c>
      <c r="R55" s="226" t="n">
        <v>0</v>
      </c>
      <c r="S55" s="226" t="n">
        <v>0</v>
      </c>
      <c r="T55" s="226" t="n">
        <v>0</v>
      </c>
      <c r="U55" s="226" t="n">
        <v>0</v>
      </c>
      <c r="V55" s="226" t="n">
        <v>0</v>
      </c>
      <c r="W55" s="226" t="n">
        <v>0</v>
      </c>
      <c r="X55" s="226" t="n">
        <v>0</v>
      </c>
      <c r="Y55" s="226" t="n">
        <v>0</v>
      </c>
      <c r="Z55" s="226" t="n">
        <v>0</v>
      </c>
      <c r="AA55" s="226" t="n">
        <v>0</v>
      </c>
      <c r="AB55" s="226" t="n">
        <v>0</v>
      </c>
      <c r="AC55" s="226" t="n">
        <v>0</v>
      </c>
      <c r="AD55" s="226" t="n">
        <v>0</v>
      </c>
      <c r="AE55" s="226" t="n">
        <v>0</v>
      </c>
    </row>
    <row r="56" spans="1:31">
      <c r="A56" s="98">
        <f>YEAR(C56)</f>
        <v/>
      </c>
      <c r="B56" s="98">
        <f>MONTH(C56)</f>
        <v/>
      </c>
      <c r="C56" t="s">
        <v>1887</v>
      </c>
      <c r="D56" t="s">
        <v>1867</v>
      </c>
      <c r="E56" t="s">
        <v>1889</v>
      </c>
      <c r="F56" s="99" t="n">
        <v>0</v>
      </c>
      <c r="G56" s="99" t="n">
        <v>8</v>
      </c>
      <c r="H56" s="99" t="n">
        <v>0</v>
      </c>
      <c r="I56" s="99" t="n">
        <v>0</v>
      </c>
      <c r="J56" s="99" t="n">
        <v>0</v>
      </c>
      <c r="K56" s="99" t="n">
        <v>0</v>
      </c>
      <c r="L56" s="99" t="n">
        <v>0</v>
      </c>
      <c r="M56" s="99" t="n">
        <v>0</v>
      </c>
      <c r="N56" s="99" t="n">
        <v>0</v>
      </c>
      <c r="O56" s="99" t="n">
        <v>0</v>
      </c>
      <c r="P56" s="226" t="n">
        <v>0</v>
      </c>
      <c r="Q56" s="226" t="n">
        <v>0</v>
      </c>
      <c r="R56" s="226" t="n">
        <v>0</v>
      </c>
      <c r="S56" s="226" t="n">
        <v>0</v>
      </c>
      <c r="T56" s="226" t="n">
        <v>0</v>
      </c>
      <c r="U56" s="226" t="n">
        <v>0</v>
      </c>
      <c r="V56" s="226" t="n">
        <v>0</v>
      </c>
      <c r="W56" s="226" t="n">
        <v>0</v>
      </c>
      <c r="X56" s="226" t="n">
        <v>0</v>
      </c>
      <c r="Y56" s="226" t="n">
        <v>0</v>
      </c>
      <c r="Z56" s="226" t="n">
        <v>0</v>
      </c>
      <c r="AA56" s="226" t="n">
        <v>0</v>
      </c>
      <c r="AB56" s="226" t="n">
        <v>0</v>
      </c>
      <c r="AC56" s="226" t="n">
        <v>0</v>
      </c>
      <c r="AD56" s="226" t="n">
        <v>0</v>
      </c>
      <c r="AE56" s="226" t="n">
        <v>0</v>
      </c>
    </row>
    <row r="57" spans="1:31">
      <c r="A57" s="98">
        <f>YEAR(C57)</f>
        <v/>
      </c>
      <c r="B57" s="98">
        <f>MONTH(C57)</f>
        <v/>
      </c>
      <c r="C57" t="s">
        <v>1887</v>
      </c>
      <c r="D57" t="s">
        <v>1867</v>
      </c>
      <c r="E57" t="s">
        <v>1870</v>
      </c>
      <c r="F57" s="99" t="n">
        <v>264.59</v>
      </c>
      <c r="G57" s="99" t="n">
        <v>688</v>
      </c>
      <c r="H57" s="99" t="n">
        <v>31</v>
      </c>
      <c r="I57" s="99" t="n">
        <v>8.539999999999999</v>
      </c>
      <c r="J57" s="99" t="n">
        <v>54</v>
      </c>
      <c r="K57" s="99" t="n">
        <v>14</v>
      </c>
      <c r="L57" s="99" t="n">
        <v>1</v>
      </c>
      <c r="M57" s="99" t="n">
        <v>3</v>
      </c>
      <c r="N57" s="99" t="n">
        <v>0</v>
      </c>
      <c r="O57" s="99" t="n">
        <v>0</v>
      </c>
      <c r="P57" s="226" t="n">
        <v>2</v>
      </c>
      <c r="Q57" s="226" t="n">
        <v>0</v>
      </c>
      <c r="R57" s="226" t="n">
        <v>9</v>
      </c>
      <c r="S57" s="226" t="n">
        <v>1</v>
      </c>
      <c r="T57" s="226" t="n">
        <v>7</v>
      </c>
      <c r="U57" s="226" t="n">
        <v>0</v>
      </c>
      <c r="V57" s="226" t="n">
        <v>0</v>
      </c>
      <c r="W57" s="226" t="n">
        <v>1</v>
      </c>
      <c r="X57" s="226" t="n">
        <v>0</v>
      </c>
      <c r="Y57" s="226" t="n">
        <v>0</v>
      </c>
      <c r="Z57" s="226" t="n">
        <v>0</v>
      </c>
      <c r="AA57" s="226" t="n">
        <v>0</v>
      </c>
      <c r="AB57" s="226" t="n">
        <v>0</v>
      </c>
      <c r="AC57" s="226" t="n">
        <v>0</v>
      </c>
      <c r="AD57" s="226" t="n">
        <v>0</v>
      </c>
      <c r="AE57" s="226" t="n">
        <v>0</v>
      </c>
    </row>
    <row r="58" spans="1:31">
      <c r="A58" s="98">
        <f>YEAR(C58)</f>
        <v/>
      </c>
      <c r="B58" s="98">
        <f>MONTH(C58)</f>
        <v/>
      </c>
      <c r="C58" t="s">
        <v>1890</v>
      </c>
      <c r="D58" t="s">
        <v>1867</v>
      </c>
      <c r="E58" t="s">
        <v>1868</v>
      </c>
      <c r="F58" s="99" t="n">
        <v>0</v>
      </c>
      <c r="G58" s="99" t="n">
        <v>9</v>
      </c>
      <c r="H58" s="99" t="n">
        <v>0</v>
      </c>
      <c r="I58" s="99" t="n">
        <v>0</v>
      </c>
      <c r="J58" s="99" t="n">
        <v>0</v>
      </c>
      <c r="K58" s="99" t="n">
        <v>0</v>
      </c>
      <c r="L58" s="99" t="n">
        <v>0</v>
      </c>
      <c r="M58" s="99" t="n">
        <v>0</v>
      </c>
      <c r="N58" s="99" t="n">
        <v>0</v>
      </c>
      <c r="O58" s="99" t="n">
        <v>0</v>
      </c>
      <c r="P58" s="226" t="n">
        <v>0</v>
      </c>
      <c r="Q58" s="226" t="n">
        <v>0</v>
      </c>
      <c r="R58" s="226" t="n">
        <v>0</v>
      </c>
      <c r="S58" s="226" t="n">
        <v>0</v>
      </c>
      <c r="T58" s="226" t="n">
        <v>0</v>
      </c>
      <c r="U58" s="226" t="n">
        <v>0</v>
      </c>
      <c r="V58" s="226" t="n">
        <v>0</v>
      </c>
      <c r="W58" s="226" t="n">
        <v>0</v>
      </c>
      <c r="X58" s="226" t="n">
        <v>0</v>
      </c>
      <c r="Y58" s="226" t="n">
        <v>0</v>
      </c>
      <c r="Z58" s="226" t="n">
        <v>0</v>
      </c>
      <c r="AA58" s="226" t="n">
        <v>0</v>
      </c>
      <c r="AB58" s="226" t="n">
        <v>0</v>
      </c>
      <c r="AC58" s="226" t="n">
        <v>0</v>
      </c>
      <c r="AD58" s="226" t="n">
        <v>0</v>
      </c>
      <c r="AE58" s="226" t="n">
        <v>0</v>
      </c>
    </row>
    <row r="59" spans="1:31">
      <c r="A59" s="98">
        <f>YEAR(C59)</f>
        <v/>
      </c>
      <c r="B59" s="98">
        <f>MONTH(C59)</f>
        <v/>
      </c>
      <c r="C59" t="s">
        <v>1890</v>
      </c>
      <c r="D59" t="s">
        <v>1867</v>
      </c>
      <c r="E59" t="s">
        <v>1869</v>
      </c>
      <c r="F59" s="99" t="n">
        <v>8.359999999999999</v>
      </c>
      <c r="G59" s="99" t="n">
        <v>22</v>
      </c>
      <c r="H59" s="99" t="n">
        <v>1</v>
      </c>
      <c r="I59" s="99" t="n">
        <v>8.359999999999999</v>
      </c>
      <c r="J59" s="99" t="n">
        <v>1</v>
      </c>
      <c r="K59" s="99" t="n">
        <v>1</v>
      </c>
      <c r="L59" s="99" t="n">
        <v>0</v>
      </c>
      <c r="M59" s="99" t="n">
        <v>0</v>
      </c>
      <c r="N59" s="99" t="n">
        <v>0</v>
      </c>
      <c r="O59" s="99" t="n">
        <v>0</v>
      </c>
      <c r="P59" s="226" t="n">
        <v>1</v>
      </c>
      <c r="Q59" s="226" t="n">
        <v>0</v>
      </c>
      <c r="R59" s="226" t="n">
        <v>0</v>
      </c>
      <c r="S59" s="226" t="n">
        <v>0</v>
      </c>
      <c r="T59" s="226" t="n">
        <v>0</v>
      </c>
      <c r="U59" s="226" t="n">
        <v>0</v>
      </c>
      <c r="V59" s="226" t="n">
        <v>0</v>
      </c>
      <c r="W59" s="226" t="n">
        <v>0</v>
      </c>
      <c r="X59" s="226" t="n">
        <v>0</v>
      </c>
      <c r="Y59" s="226" t="n">
        <v>0</v>
      </c>
      <c r="Z59" s="226" t="n">
        <v>0</v>
      </c>
      <c r="AA59" s="226" t="n">
        <v>0</v>
      </c>
      <c r="AB59" s="226" t="n">
        <v>0</v>
      </c>
      <c r="AC59" s="226" t="n">
        <v>0</v>
      </c>
      <c r="AD59" s="226" t="n">
        <v>0</v>
      </c>
      <c r="AE59" s="226" t="n">
        <v>0</v>
      </c>
    </row>
    <row r="60" spans="1:31">
      <c r="A60" s="98">
        <f>YEAR(C60)</f>
        <v/>
      </c>
      <c r="B60" s="98">
        <f>MONTH(C60)</f>
        <v/>
      </c>
      <c r="C60" t="s">
        <v>1890</v>
      </c>
      <c r="D60" t="s">
        <v>1867</v>
      </c>
      <c r="E60" t="s">
        <v>1888</v>
      </c>
      <c r="F60" s="99" t="n">
        <v>98.48</v>
      </c>
      <c r="G60" s="99" t="n">
        <v>430</v>
      </c>
      <c r="H60" s="99" t="n">
        <v>11</v>
      </c>
      <c r="I60" s="99" t="n">
        <v>8.949999999999999</v>
      </c>
      <c r="J60" s="99" t="n">
        <v>15</v>
      </c>
      <c r="K60" s="99" t="n">
        <v>3</v>
      </c>
      <c r="L60" s="99" t="n">
        <v>0</v>
      </c>
      <c r="M60" s="99" t="n">
        <v>2</v>
      </c>
      <c r="N60" s="99" t="n">
        <v>0</v>
      </c>
      <c r="O60" s="99" t="n">
        <v>0</v>
      </c>
      <c r="P60" s="226" t="n">
        <v>1</v>
      </c>
      <c r="Q60" s="226" t="n">
        <v>0</v>
      </c>
      <c r="R60" s="226" t="n">
        <v>0</v>
      </c>
      <c r="S60" s="226" t="n">
        <v>0</v>
      </c>
      <c r="T60" s="226" t="n">
        <v>0</v>
      </c>
      <c r="U60" s="226" t="n">
        <v>0</v>
      </c>
      <c r="V60" s="226" t="n">
        <v>0</v>
      </c>
      <c r="W60" s="226" t="n">
        <v>0</v>
      </c>
      <c r="X60" s="226" t="n">
        <v>0</v>
      </c>
      <c r="Y60" s="226" t="n">
        <v>0</v>
      </c>
      <c r="Z60" s="226" t="n">
        <v>0</v>
      </c>
      <c r="AA60" s="226" t="n">
        <v>0</v>
      </c>
      <c r="AB60" s="226" t="n">
        <v>0</v>
      </c>
      <c r="AC60" s="226" t="n">
        <v>0</v>
      </c>
      <c r="AD60" s="226" t="n">
        <v>0</v>
      </c>
      <c r="AE60" s="226" t="n">
        <v>0</v>
      </c>
    </row>
    <row r="61" spans="1:31">
      <c r="A61" s="98">
        <f>YEAR(C61)</f>
        <v/>
      </c>
      <c r="B61" s="98">
        <f>MONTH(C61)</f>
        <v/>
      </c>
      <c r="C61" t="s">
        <v>1890</v>
      </c>
      <c r="D61" t="s">
        <v>1867</v>
      </c>
      <c r="E61" t="s">
        <v>1889</v>
      </c>
      <c r="F61" s="99" t="n">
        <v>0</v>
      </c>
      <c r="G61" s="99" t="n">
        <v>14</v>
      </c>
      <c r="H61" s="99" t="n">
        <v>0</v>
      </c>
      <c r="I61" s="99" t="n">
        <v>0</v>
      </c>
      <c r="J61" s="99" t="n">
        <v>0</v>
      </c>
      <c r="K61" s="99" t="n">
        <v>0</v>
      </c>
      <c r="L61" s="99" t="n">
        <v>0</v>
      </c>
      <c r="M61" s="99" t="n">
        <v>0</v>
      </c>
      <c r="N61" s="99" t="n">
        <v>0</v>
      </c>
      <c r="O61" s="99" t="n">
        <v>0</v>
      </c>
      <c r="P61" s="226" t="n">
        <v>0</v>
      </c>
      <c r="Q61" s="226" t="n">
        <v>0</v>
      </c>
      <c r="R61" s="226" t="n">
        <v>0</v>
      </c>
      <c r="S61" s="226" t="n">
        <v>0</v>
      </c>
      <c r="T61" s="226" t="n">
        <v>0</v>
      </c>
      <c r="U61" s="226" t="n">
        <v>0</v>
      </c>
      <c r="V61" s="226" t="n">
        <v>0</v>
      </c>
      <c r="W61" s="226" t="n">
        <v>0</v>
      </c>
      <c r="X61" s="226" t="n">
        <v>0</v>
      </c>
      <c r="Y61" s="226" t="n">
        <v>0</v>
      </c>
      <c r="Z61" s="226" t="n">
        <v>0</v>
      </c>
      <c r="AA61" s="226" t="n">
        <v>0</v>
      </c>
      <c r="AB61" s="226" t="n">
        <v>0</v>
      </c>
      <c r="AC61" s="226" t="n">
        <v>0</v>
      </c>
      <c r="AD61" s="226" t="n">
        <v>0</v>
      </c>
      <c r="AE61" s="226" t="n">
        <v>0</v>
      </c>
    </row>
    <row r="62" spans="1:31">
      <c r="A62" s="98">
        <f>YEAR(C62)</f>
        <v/>
      </c>
      <c r="B62" s="98">
        <f>MONTH(C62)</f>
        <v/>
      </c>
      <c r="C62" t="s">
        <v>1890</v>
      </c>
      <c r="D62" t="s">
        <v>1867</v>
      </c>
      <c r="E62" t="s">
        <v>1891</v>
      </c>
      <c r="F62" s="99" t="n">
        <v>0</v>
      </c>
      <c r="G62" s="99" t="n">
        <v>32</v>
      </c>
      <c r="H62" s="99" t="n">
        <v>0</v>
      </c>
      <c r="I62" s="99" t="n">
        <v>0</v>
      </c>
      <c r="J62" s="99" t="n">
        <v>0</v>
      </c>
      <c r="K62" s="99" t="n">
        <v>0</v>
      </c>
      <c r="L62" s="99" t="n">
        <v>0</v>
      </c>
      <c r="M62" s="99" t="n">
        <v>0</v>
      </c>
      <c r="N62" s="99" t="n">
        <v>0</v>
      </c>
      <c r="O62" s="99" t="n">
        <v>0</v>
      </c>
      <c r="P62" s="226" t="n">
        <v>0</v>
      </c>
      <c r="Q62" s="226" t="n">
        <v>0</v>
      </c>
      <c r="R62" s="226" t="n">
        <v>0</v>
      </c>
      <c r="S62" s="226" t="n">
        <v>0</v>
      </c>
      <c r="T62" s="226" t="n">
        <v>0</v>
      </c>
      <c r="U62" s="226" t="n">
        <v>0</v>
      </c>
      <c r="V62" s="226" t="n">
        <v>0</v>
      </c>
      <c r="W62" s="226" t="n">
        <v>0</v>
      </c>
      <c r="X62" s="226" t="n">
        <v>0</v>
      </c>
      <c r="Y62" s="226" t="n">
        <v>0</v>
      </c>
      <c r="Z62" s="226" t="n">
        <v>0</v>
      </c>
      <c r="AA62" s="226" t="n">
        <v>0</v>
      </c>
      <c r="AB62" s="226" t="n">
        <v>0</v>
      </c>
      <c r="AC62" s="226" t="n">
        <v>0</v>
      </c>
      <c r="AD62" s="226" t="n">
        <v>0</v>
      </c>
      <c r="AE62" s="226" t="n">
        <v>0</v>
      </c>
    </row>
    <row r="63" spans="1:31">
      <c r="A63" s="98">
        <f>YEAR(C63)</f>
        <v/>
      </c>
      <c r="B63" s="98">
        <f>MONTH(C63)</f>
        <v/>
      </c>
      <c r="C63" t="s">
        <v>1890</v>
      </c>
      <c r="D63" t="s">
        <v>1867</v>
      </c>
      <c r="E63" t="s">
        <v>1892</v>
      </c>
      <c r="F63" s="99" t="n">
        <v>0</v>
      </c>
      <c r="G63" s="99" t="n">
        <v>5</v>
      </c>
      <c r="H63" s="99" t="n">
        <v>0</v>
      </c>
      <c r="I63" s="99" t="n">
        <v>0</v>
      </c>
      <c r="J63" s="99" t="n">
        <v>0</v>
      </c>
      <c r="K63" s="99" t="n">
        <v>0</v>
      </c>
      <c r="L63" s="99" t="n">
        <v>0</v>
      </c>
      <c r="M63" s="99" t="n">
        <v>0</v>
      </c>
      <c r="N63" s="99" t="n">
        <v>0</v>
      </c>
      <c r="O63" s="99" t="n">
        <v>0</v>
      </c>
      <c r="P63" s="226" t="n">
        <v>0</v>
      </c>
      <c r="Q63" s="226" t="n">
        <v>0</v>
      </c>
      <c r="R63" s="226" t="n">
        <v>0</v>
      </c>
      <c r="S63" s="226" t="n">
        <v>0</v>
      </c>
      <c r="T63" s="226" t="n">
        <v>0</v>
      </c>
      <c r="U63" s="226" t="n">
        <v>0</v>
      </c>
      <c r="V63" s="226" t="n">
        <v>0</v>
      </c>
      <c r="W63" s="226" t="n">
        <v>0</v>
      </c>
      <c r="X63" s="226" t="n">
        <v>0</v>
      </c>
      <c r="Y63" s="226" t="n">
        <v>0</v>
      </c>
      <c r="Z63" s="226" t="n">
        <v>0</v>
      </c>
      <c r="AA63" s="226" t="n">
        <v>0</v>
      </c>
      <c r="AB63" s="226" t="n">
        <v>0</v>
      </c>
      <c r="AC63" s="226" t="n">
        <v>0</v>
      </c>
      <c r="AD63" s="226" t="n">
        <v>0</v>
      </c>
      <c r="AE63" s="226" t="n">
        <v>0</v>
      </c>
    </row>
    <row r="64" spans="1:31">
      <c r="A64" s="98">
        <f>YEAR(C64)</f>
        <v/>
      </c>
      <c r="B64" s="98">
        <f>MONTH(C64)</f>
        <v/>
      </c>
      <c r="C64" t="s">
        <v>1890</v>
      </c>
      <c r="D64" t="s">
        <v>1867</v>
      </c>
      <c r="E64" t="s">
        <v>1893</v>
      </c>
      <c r="F64" s="99" t="n">
        <v>0</v>
      </c>
      <c r="G64" s="99" t="n">
        <v>2</v>
      </c>
      <c r="H64" s="99" t="n">
        <v>0</v>
      </c>
      <c r="I64" s="99" t="n">
        <v>0</v>
      </c>
      <c r="J64" s="99" t="n">
        <v>0</v>
      </c>
      <c r="K64" s="99" t="n">
        <v>0</v>
      </c>
      <c r="L64" s="99" t="n">
        <v>0</v>
      </c>
      <c r="M64" s="99" t="n">
        <v>0</v>
      </c>
      <c r="N64" s="99" t="n">
        <v>0</v>
      </c>
      <c r="O64" s="99" t="n">
        <v>0</v>
      </c>
      <c r="P64" s="226" t="n">
        <v>0</v>
      </c>
      <c r="Q64" s="226" t="n">
        <v>0</v>
      </c>
      <c r="R64" s="226" t="n">
        <v>0</v>
      </c>
      <c r="S64" s="226" t="n">
        <v>0</v>
      </c>
      <c r="T64" s="226" t="n">
        <v>0</v>
      </c>
      <c r="U64" s="226" t="n">
        <v>0</v>
      </c>
      <c r="V64" s="226" t="n">
        <v>0</v>
      </c>
      <c r="W64" s="226" t="n">
        <v>0</v>
      </c>
      <c r="X64" s="226" t="n">
        <v>0</v>
      </c>
      <c r="Y64" s="226" t="n">
        <v>0</v>
      </c>
      <c r="Z64" s="226" t="n">
        <v>0</v>
      </c>
      <c r="AA64" s="226" t="n">
        <v>0</v>
      </c>
      <c r="AB64" s="226" t="n">
        <v>0</v>
      </c>
      <c r="AC64" s="226" t="n">
        <v>0</v>
      </c>
      <c r="AD64" s="226" t="n">
        <v>0</v>
      </c>
      <c r="AE64" s="226" t="n">
        <v>0</v>
      </c>
    </row>
    <row r="65" spans="1:31">
      <c r="A65" s="98">
        <f>YEAR(C65)</f>
        <v/>
      </c>
      <c r="B65" s="98">
        <f>MONTH(C65)</f>
        <v/>
      </c>
      <c r="C65" t="s">
        <v>1890</v>
      </c>
      <c r="D65" t="s">
        <v>1867</v>
      </c>
      <c r="E65" t="s">
        <v>1870</v>
      </c>
      <c r="F65" s="99" t="n">
        <v>449.96</v>
      </c>
      <c r="G65" s="99" t="n">
        <v>976</v>
      </c>
      <c r="H65" s="99" t="n">
        <v>55</v>
      </c>
      <c r="I65" s="99" t="n">
        <v>8.18</v>
      </c>
      <c r="J65" s="99" t="n">
        <v>143</v>
      </c>
      <c r="K65" s="99" t="n">
        <v>26</v>
      </c>
      <c r="L65" s="99" t="n">
        <v>0</v>
      </c>
      <c r="M65" s="99" t="n">
        <v>4</v>
      </c>
      <c r="N65" s="99" t="n">
        <v>0</v>
      </c>
      <c r="O65" s="99" t="n">
        <v>1</v>
      </c>
      <c r="P65" s="226" t="n">
        <v>8</v>
      </c>
      <c r="Q65" s="226" t="n">
        <v>0</v>
      </c>
      <c r="R65" s="226" t="n">
        <v>15</v>
      </c>
      <c r="S65" s="226" t="n">
        <v>4</v>
      </c>
      <c r="T65" s="226" t="n">
        <v>9</v>
      </c>
      <c r="U65" s="226" t="n">
        <v>0</v>
      </c>
      <c r="V65" s="226" t="n">
        <v>0</v>
      </c>
      <c r="W65" s="226" t="n">
        <v>2</v>
      </c>
      <c r="X65" s="226" t="n">
        <v>0</v>
      </c>
      <c r="Y65" s="226" t="n">
        <v>0</v>
      </c>
      <c r="Z65" s="226" t="n">
        <v>0</v>
      </c>
      <c r="AA65" s="226" t="n">
        <v>0</v>
      </c>
      <c r="AB65" s="226" t="n">
        <v>0</v>
      </c>
      <c r="AC65" s="226" t="n">
        <v>0</v>
      </c>
      <c r="AD65" s="226" t="n">
        <v>0</v>
      </c>
      <c r="AE65" s="226" t="n">
        <v>0</v>
      </c>
    </row>
    <row r="66" spans="1:31">
      <c r="A66" s="98">
        <f>YEAR(C66)</f>
        <v/>
      </c>
      <c r="B66" s="98">
        <f>MONTH(C66)</f>
        <v/>
      </c>
      <c r="C66" t="s">
        <v>1894</v>
      </c>
      <c r="D66" t="s">
        <v>1867</v>
      </c>
      <c r="E66" t="s">
        <v>1868</v>
      </c>
      <c r="F66" s="99" t="n">
        <v>0</v>
      </c>
      <c r="G66" s="99" t="n">
        <v>6</v>
      </c>
      <c r="H66" s="99" t="n">
        <v>0</v>
      </c>
      <c r="I66" s="99" t="n">
        <v>0</v>
      </c>
      <c r="J66" s="99" t="n">
        <v>0</v>
      </c>
      <c r="K66" s="99" t="n">
        <v>0</v>
      </c>
      <c r="L66" s="99" t="n">
        <v>0</v>
      </c>
      <c r="M66" s="99" t="n">
        <v>0</v>
      </c>
      <c r="N66" s="99" t="n">
        <v>0</v>
      </c>
      <c r="O66" s="99" t="n">
        <v>0</v>
      </c>
      <c r="P66" s="226" t="n">
        <v>0</v>
      </c>
      <c r="Q66" s="226" t="n">
        <v>0</v>
      </c>
      <c r="R66" s="226" t="n">
        <v>0</v>
      </c>
      <c r="S66" s="226" t="n">
        <v>0</v>
      </c>
      <c r="T66" s="226" t="n">
        <v>0</v>
      </c>
      <c r="U66" s="226" t="n">
        <v>0</v>
      </c>
      <c r="V66" s="226" t="n">
        <v>0</v>
      </c>
      <c r="W66" s="226" t="n">
        <v>0</v>
      </c>
      <c r="X66" s="226" t="n">
        <v>0</v>
      </c>
      <c r="Y66" s="226" t="n">
        <v>0</v>
      </c>
      <c r="Z66" s="226" t="n">
        <v>0</v>
      </c>
      <c r="AA66" s="226" t="n">
        <v>0</v>
      </c>
      <c r="AB66" s="226" t="n">
        <v>0</v>
      </c>
      <c r="AC66" s="226" t="n">
        <v>0</v>
      </c>
      <c r="AD66" s="226" t="n">
        <v>0</v>
      </c>
      <c r="AE66" s="226" t="n">
        <v>0</v>
      </c>
    </row>
    <row r="67" spans="1:31">
      <c r="A67" s="98">
        <f>YEAR(C67)</f>
        <v/>
      </c>
      <c r="B67" s="98">
        <f>MONTH(C67)</f>
        <v/>
      </c>
      <c r="C67" t="s">
        <v>1894</v>
      </c>
      <c r="D67" t="s">
        <v>1867</v>
      </c>
      <c r="E67" t="s">
        <v>1869</v>
      </c>
      <c r="F67" s="99" t="n">
        <v>0</v>
      </c>
      <c r="G67" s="99" t="n">
        <v>16</v>
      </c>
      <c r="H67" s="99" t="n">
        <v>0</v>
      </c>
      <c r="I67" s="99" t="n">
        <v>0</v>
      </c>
      <c r="J67" s="99" t="n">
        <v>0</v>
      </c>
      <c r="K67" s="99" t="n">
        <v>0</v>
      </c>
      <c r="L67" s="99" t="n">
        <v>0</v>
      </c>
      <c r="M67" s="99" t="n">
        <v>0</v>
      </c>
      <c r="N67" s="99" t="n">
        <v>0</v>
      </c>
      <c r="O67" s="99" t="n">
        <v>0</v>
      </c>
      <c r="P67" s="226" t="n">
        <v>0</v>
      </c>
      <c r="Q67" s="226" t="n">
        <v>0</v>
      </c>
      <c r="R67" s="226" t="n">
        <v>0</v>
      </c>
      <c r="S67" s="226" t="n">
        <v>0</v>
      </c>
      <c r="T67" s="226" t="n">
        <v>0</v>
      </c>
      <c r="U67" s="226" t="n">
        <v>0</v>
      </c>
      <c r="V67" s="226" t="n">
        <v>0</v>
      </c>
      <c r="W67" s="226" t="n">
        <v>0</v>
      </c>
      <c r="X67" s="226" t="n">
        <v>0</v>
      </c>
      <c r="Y67" s="226" t="n">
        <v>0</v>
      </c>
      <c r="Z67" s="226" t="n">
        <v>0</v>
      </c>
      <c r="AA67" s="226" t="n">
        <v>0</v>
      </c>
      <c r="AB67" s="226" t="n">
        <v>0</v>
      </c>
      <c r="AC67" s="226" t="n">
        <v>0</v>
      </c>
      <c r="AD67" s="226" t="n">
        <v>0</v>
      </c>
      <c r="AE67" s="226" t="n">
        <v>0</v>
      </c>
    </row>
    <row r="68" spans="1:31">
      <c r="A68" s="98">
        <f>YEAR(C68)</f>
        <v/>
      </c>
      <c r="B68" s="98">
        <f>MONTH(C68)</f>
        <v/>
      </c>
      <c r="C68" t="s">
        <v>1894</v>
      </c>
      <c r="D68" t="s">
        <v>1867</v>
      </c>
      <c r="E68" t="s">
        <v>1888</v>
      </c>
      <c r="F68" s="99" t="n">
        <v>25.92</v>
      </c>
      <c r="G68" s="99" t="n">
        <v>220</v>
      </c>
      <c r="H68" s="99" t="n">
        <v>3</v>
      </c>
      <c r="I68" s="99" t="n">
        <v>8.640000000000001</v>
      </c>
      <c r="J68" s="99" t="n">
        <v>5</v>
      </c>
      <c r="K68" s="99" t="n">
        <v>1</v>
      </c>
      <c r="L68" s="99" t="n">
        <v>0</v>
      </c>
      <c r="M68" s="99" t="n">
        <v>0</v>
      </c>
      <c r="N68" s="99" t="n">
        <v>0</v>
      </c>
      <c r="O68" s="99" t="n">
        <v>0</v>
      </c>
      <c r="P68" s="226" t="n">
        <v>1</v>
      </c>
      <c r="Q68" s="226" t="n">
        <v>0</v>
      </c>
      <c r="R68" s="226" t="n">
        <v>0</v>
      </c>
      <c r="S68" s="226" t="n">
        <v>0</v>
      </c>
      <c r="T68" s="226" t="n">
        <v>0</v>
      </c>
      <c r="U68" s="226" t="n">
        <v>0</v>
      </c>
      <c r="V68" s="226" t="n">
        <v>0</v>
      </c>
      <c r="W68" s="226" t="n">
        <v>0</v>
      </c>
      <c r="X68" s="226" t="n">
        <v>0</v>
      </c>
      <c r="Y68" s="226" t="n">
        <v>0</v>
      </c>
      <c r="Z68" s="226" t="n">
        <v>0</v>
      </c>
      <c r="AA68" s="226" t="n">
        <v>0</v>
      </c>
      <c r="AB68" s="226" t="n">
        <v>0</v>
      </c>
      <c r="AC68" s="226" t="n">
        <v>0</v>
      </c>
      <c r="AD68" s="226" t="n">
        <v>0</v>
      </c>
      <c r="AE68" s="226" t="n">
        <v>0</v>
      </c>
    </row>
    <row r="69" spans="1:31">
      <c r="A69" s="98">
        <f>YEAR(C69)</f>
        <v/>
      </c>
      <c r="B69" s="98">
        <f>MONTH(C69)</f>
        <v/>
      </c>
      <c r="C69" t="s">
        <v>1894</v>
      </c>
      <c r="D69" t="s">
        <v>1867</v>
      </c>
      <c r="E69" t="s">
        <v>1889</v>
      </c>
      <c r="F69" s="99" t="n">
        <v>0</v>
      </c>
      <c r="G69" s="99" t="n">
        <v>5</v>
      </c>
      <c r="H69" s="99" t="n">
        <v>0</v>
      </c>
      <c r="I69" s="99" t="n">
        <v>0</v>
      </c>
      <c r="J69" s="99" t="n">
        <v>0</v>
      </c>
      <c r="K69" s="99" t="n">
        <v>0</v>
      </c>
      <c r="L69" s="99" t="n">
        <v>0</v>
      </c>
      <c r="M69" s="99" t="n">
        <v>0</v>
      </c>
      <c r="N69" s="99" t="n">
        <v>0</v>
      </c>
      <c r="O69" s="99" t="n">
        <v>0</v>
      </c>
      <c r="P69" s="226" t="n">
        <v>0</v>
      </c>
      <c r="Q69" s="226" t="n">
        <v>0</v>
      </c>
      <c r="R69" s="226" t="n">
        <v>0</v>
      </c>
      <c r="S69" s="226" t="n">
        <v>0</v>
      </c>
      <c r="T69" s="226" t="n">
        <v>0</v>
      </c>
      <c r="U69" s="226" t="n">
        <v>0</v>
      </c>
      <c r="V69" s="226" t="n">
        <v>0</v>
      </c>
      <c r="W69" s="226" t="n">
        <v>0</v>
      </c>
      <c r="X69" s="226" t="n">
        <v>0</v>
      </c>
      <c r="Y69" s="226" t="n">
        <v>0</v>
      </c>
      <c r="Z69" s="226" t="n">
        <v>0</v>
      </c>
      <c r="AA69" s="226" t="n">
        <v>0</v>
      </c>
      <c r="AB69" s="226" t="n">
        <v>0</v>
      </c>
      <c r="AC69" s="226" t="n">
        <v>0</v>
      </c>
      <c r="AD69" s="226" t="n">
        <v>0</v>
      </c>
      <c r="AE69" s="226" t="n">
        <v>0</v>
      </c>
    </row>
    <row r="70" spans="1:31">
      <c r="A70" s="98">
        <f>YEAR(C70)</f>
        <v/>
      </c>
      <c r="B70" s="98">
        <f>MONTH(C70)</f>
        <v/>
      </c>
      <c r="C70" t="s">
        <v>1894</v>
      </c>
      <c r="D70" t="s">
        <v>1867</v>
      </c>
      <c r="E70" t="s">
        <v>1891</v>
      </c>
      <c r="F70" s="99" t="n">
        <v>0</v>
      </c>
      <c r="G70" s="99" t="n">
        <v>35</v>
      </c>
      <c r="H70" s="99" t="n">
        <v>0</v>
      </c>
      <c r="I70" s="99" t="n">
        <v>0</v>
      </c>
      <c r="J70" s="99" t="n">
        <v>0</v>
      </c>
      <c r="K70" s="99" t="n">
        <v>0</v>
      </c>
      <c r="L70" s="99" t="n">
        <v>0</v>
      </c>
      <c r="M70" s="99" t="n">
        <v>0</v>
      </c>
      <c r="N70" s="99" t="n">
        <v>0</v>
      </c>
      <c r="O70" s="99" t="n">
        <v>0</v>
      </c>
      <c r="P70" s="226" t="n">
        <v>0</v>
      </c>
      <c r="Q70" s="226" t="n">
        <v>0</v>
      </c>
      <c r="R70" s="226" t="n">
        <v>0</v>
      </c>
      <c r="S70" s="226" t="n">
        <v>0</v>
      </c>
      <c r="T70" s="226" t="n">
        <v>0</v>
      </c>
      <c r="U70" s="226" t="n">
        <v>0</v>
      </c>
      <c r="V70" s="226" t="n">
        <v>0</v>
      </c>
      <c r="W70" s="226" t="n">
        <v>0</v>
      </c>
      <c r="X70" s="226" t="n">
        <v>0</v>
      </c>
      <c r="Y70" s="226" t="n">
        <v>0</v>
      </c>
      <c r="Z70" s="226" t="n">
        <v>0</v>
      </c>
      <c r="AA70" s="226" t="n">
        <v>0</v>
      </c>
      <c r="AB70" s="226" t="n">
        <v>0</v>
      </c>
      <c r="AC70" s="226" t="n">
        <v>0</v>
      </c>
      <c r="AD70" s="226" t="n">
        <v>0</v>
      </c>
      <c r="AE70" s="226" t="n">
        <v>0</v>
      </c>
    </row>
    <row r="71" spans="1:31">
      <c r="A71" s="98">
        <f>YEAR(C71)</f>
        <v/>
      </c>
      <c r="B71" s="98">
        <f>MONTH(C71)</f>
        <v/>
      </c>
      <c r="C71" t="s">
        <v>1894</v>
      </c>
      <c r="D71" t="s">
        <v>1867</v>
      </c>
      <c r="E71" t="s">
        <v>1892</v>
      </c>
      <c r="F71" s="99" t="n">
        <v>0</v>
      </c>
      <c r="G71" s="99" t="n">
        <v>3</v>
      </c>
      <c r="H71" s="99" t="n">
        <v>0</v>
      </c>
      <c r="I71" s="99" t="n">
        <v>0</v>
      </c>
      <c r="J71" s="99" t="n">
        <v>0</v>
      </c>
      <c r="K71" s="99" t="n">
        <v>0</v>
      </c>
      <c r="L71" s="99" t="n">
        <v>0</v>
      </c>
      <c r="M71" s="99" t="n">
        <v>0</v>
      </c>
      <c r="N71" s="99" t="n">
        <v>0</v>
      </c>
      <c r="O71" s="99" t="n">
        <v>0</v>
      </c>
      <c r="P71" s="226" t="n">
        <v>0</v>
      </c>
      <c r="Q71" s="226" t="n">
        <v>0</v>
      </c>
      <c r="R71" s="226" t="n">
        <v>0</v>
      </c>
      <c r="S71" s="226" t="n">
        <v>0</v>
      </c>
      <c r="T71" s="226" t="n">
        <v>0</v>
      </c>
      <c r="U71" s="226" t="n">
        <v>0</v>
      </c>
      <c r="V71" s="226" t="n">
        <v>0</v>
      </c>
      <c r="W71" s="226" t="n">
        <v>0</v>
      </c>
      <c r="X71" s="226" t="n">
        <v>0</v>
      </c>
      <c r="Y71" s="226" t="n">
        <v>0</v>
      </c>
      <c r="Z71" s="226" t="n">
        <v>0</v>
      </c>
      <c r="AA71" s="226" t="n">
        <v>0</v>
      </c>
      <c r="AB71" s="226" t="n">
        <v>0</v>
      </c>
      <c r="AC71" s="226" t="n">
        <v>0</v>
      </c>
      <c r="AD71" s="226" t="n">
        <v>0</v>
      </c>
      <c r="AE71" s="226" t="n">
        <v>0</v>
      </c>
    </row>
    <row r="72" spans="1:31">
      <c r="A72" s="98">
        <f>YEAR(C72)</f>
        <v/>
      </c>
      <c r="B72" s="98">
        <f>MONTH(C72)</f>
        <v/>
      </c>
      <c r="C72" t="s">
        <v>1894</v>
      </c>
      <c r="D72" t="s">
        <v>1867</v>
      </c>
      <c r="E72" t="s">
        <v>1893</v>
      </c>
      <c r="F72" s="99" t="n">
        <v>0</v>
      </c>
      <c r="G72" s="99" t="n">
        <v>2</v>
      </c>
      <c r="H72" s="99" t="n">
        <v>0</v>
      </c>
      <c r="I72" s="99" t="n">
        <v>0</v>
      </c>
      <c r="J72" s="99" t="n">
        <v>0</v>
      </c>
      <c r="K72" s="99" t="n">
        <v>0</v>
      </c>
      <c r="L72" s="99" t="n">
        <v>0</v>
      </c>
      <c r="M72" s="99" t="n">
        <v>0</v>
      </c>
      <c r="N72" s="99" t="n">
        <v>0</v>
      </c>
      <c r="O72" s="99" t="n">
        <v>0</v>
      </c>
      <c r="P72" s="226" t="n">
        <v>0</v>
      </c>
      <c r="Q72" s="226" t="n">
        <v>0</v>
      </c>
      <c r="R72" s="226" t="n">
        <v>0</v>
      </c>
      <c r="S72" s="226" t="n">
        <v>0</v>
      </c>
      <c r="T72" s="226" t="n">
        <v>0</v>
      </c>
      <c r="U72" s="226" t="n">
        <v>0</v>
      </c>
      <c r="V72" s="226" t="n">
        <v>0</v>
      </c>
      <c r="W72" s="226" t="n">
        <v>0</v>
      </c>
      <c r="X72" s="226" t="n">
        <v>0</v>
      </c>
      <c r="Y72" s="226" t="n">
        <v>0</v>
      </c>
      <c r="Z72" s="226" t="n">
        <v>0</v>
      </c>
      <c r="AA72" s="226" t="n">
        <v>0</v>
      </c>
      <c r="AB72" s="226" t="n">
        <v>0</v>
      </c>
      <c r="AC72" s="226" t="n">
        <v>0</v>
      </c>
      <c r="AD72" s="226" t="n">
        <v>0</v>
      </c>
      <c r="AE72" s="226" t="n">
        <v>0</v>
      </c>
    </row>
    <row r="73" spans="1:31">
      <c r="A73" s="98">
        <f>YEAR(C73)</f>
        <v/>
      </c>
      <c r="B73" s="98">
        <f>MONTH(C73)</f>
        <v/>
      </c>
      <c r="C73" t="s">
        <v>1894</v>
      </c>
      <c r="D73" t="s">
        <v>1867</v>
      </c>
      <c r="E73" t="s">
        <v>1870</v>
      </c>
      <c r="F73" s="99" t="n">
        <v>456</v>
      </c>
      <c r="G73" s="100" t="n">
        <v>1208</v>
      </c>
      <c r="H73" s="99" t="n">
        <v>57</v>
      </c>
      <c r="I73" s="99" t="n">
        <v>8</v>
      </c>
      <c r="J73" s="99" t="n">
        <v>159</v>
      </c>
      <c r="K73" s="99" t="n">
        <v>41</v>
      </c>
      <c r="L73" s="99" t="n">
        <v>1</v>
      </c>
      <c r="M73" s="99" t="n">
        <v>10</v>
      </c>
      <c r="N73" s="99" t="n">
        <v>0</v>
      </c>
      <c r="O73" s="99" t="n">
        <v>2</v>
      </c>
      <c r="P73" s="226" t="n">
        <v>12</v>
      </c>
      <c r="Q73" s="226" t="n">
        <v>0</v>
      </c>
      <c r="R73" s="226" t="n">
        <v>11</v>
      </c>
      <c r="S73" s="226" t="n">
        <v>1</v>
      </c>
      <c r="T73" s="226" t="n">
        <v>8</v>
      </c>
      <c r="U73" s="226" t="n">
        <v>7</v>
      </c>
      <c r="V73" s="226" t="n">
        <v>0</v>
      </c>
      <c r="W73" s="226" t="n">
        <v>2</v>
      </c>
      <c r="X73" s="226" t="n">
        <v>0</v>
      </c>
      <c r="Y73" s="226" t="n">
        <v>0</v>
      </c>
      <c r="Z73" s="226" t="n">
        <v>1</v>
      </c>
      <c r="AA73" s="226" t="n">
        <v>0</v>
      </c>
      <c r="AB73" s="226" t="n">
        <v>0</v>
      </c>
      <c r="AC73" s="226" t="n">
        <v>1</v>
      </c>
      <c r="AD73" s="226" t="n">
        <v>0</v>
      </c>
      <c r="AE73" s="226" t="n">
        <v>0</v>
      </c>
    </row>
    <row r="74" spans="1:31">
      <c r="A74" s="98">
        <f>YEAR(C74)</f>
        <v/>
      </c>
      <c r="B74" s="98">
        <f>MONTH(C74)</f>
        <v/>
      </c>
      <c r="C74" t="s">
        <v>1895</v>
      </c>
      <c r="D74" t="s">
        <v>1867</v>
      </c>
      <c r="E74" t="s">
        <v>1868</v>
      </c>
      <c r="F74" s="99" t="n">
        <v>0</v>
      </c>
      <c r="G74" s="99" t="n">
        <v>9</v>
      </c>
      <c r="H74" s="99" t="n">
        <v>0</v>
      </c>
      <c r="I74" s="99" t="n">
        <v>0</v>
      </c>
      <c r="J74" s="99" t="n">
        <v>0</v>
      </c>
      <c r="K74" s="99" t="n">
        <v>0</v>
      </c>
      <c r="L74" s="99" t="n">
        <v>0</v>
      </c>
      <c r="M74" s="99" t="n">
        <v>0</v>
      </c>
      <c r="N74" s="99" t="n">
        <v>0</v>
      </c>
      <c r="O74" s="99" t="n">
        <v>0</v>
      </c>
      <c r="P74" s="226" t="n">
        <v>0</v>
      </c>
      <c r="Q74" s="226" t="n">
        <v>0</v>
      </c>
      <c r="R74" s="226" t="n">
        <v>0</v>
      </c>
      <c r="S74" s="226" t="n">
        <v>0</v>
      </c>
      <c r="T74" s="226" t="n">
        <v>0</v>
      </c>
      <c r="U74" s="226" t="n">
        <v>0</v>
      </c>
      <c r="V74" s="226" t="n">
        <v>0</v>
      </c>
      <c r="W74" s="226" t="n">
        <v>0</v>
      </c>
      <c r="X74" s="226" t="n">
        <v>0</v>
      </c>
      <c r="Y74" s="226" t="n">
        <v>0</v>
      </c>
      <c r="Z74" s="226" t="n">
        <v>0</v>
      </c>
      <c r="AA74" s="226" t="n">
        <v>0</v>
      </c>
      <c r="AB74" s="226" t="n">
        <v>0</v>
      </c>
      <c r="AC74" s="226" t="n">
        <v>0</v>
      </c>
      <c r="AD74" s="226" t="n">
        <v>0</v>
      </c>
      <c r="AE74" s="226" t="n">
        <v>0</v>
      </c>
    </row>
    <row r="75" spans="1:31">
      <c r="A75" s="98">
        <f>YEAR(C75)</f>
        <v/>
      </c>
      <c r="B75" s="98">
        <f>MONTH(C75)</f>
        <v/>
      </c>
      <c r="C75" t="s">
        <v>1895</v>
      </c>
      <c r="D75" t="s">
        <v>1867</v>
      </c>
      <c r="E75" t="s">
        <v>1869</v>
      </c>
      <c r="F75" s="99" t="n">
        <v>0</v>
      </c>
      <c r="G75" s="99" t="n">
        <v>1</v>
      </c>
      <c r="H75" s="99" t="n">
        <v>0</v>
      </c>
      <c r="I75" s="99" t="n">
        <v>0</v>
      </c>
      <c r="J75" s="99" t="n">
        <v>0</v>
      </c>
      <c r="K75" s="99" t="n">
        <v>0</v>
      </c>
      <c r="L75" s="99" t="n">
        <v>0</v>
      </c>
      <c r="M75" s="99" t="n">
        <v>0</v>
      </c>
      <c r="N75" s="99" t="n">
        <v>0</v>
      </c>
      <c r="O75" s="99" t="n">
        <v>0</v>
      </c>
      <c r="P75" s="226" t="n">
        <v>0</v>
      </c>
      <c r="Q75" s="226" t="n">
        <v>0</v>
      </c>
      <c r="R75" s="226" t="n">
        <v>0</v>
      </c>
      <c r="S75" s="226" t="n">
        <v>0</v>
      </c>
      <c r="T75" s="226" t="n">
        <v>0</v>
      </c>
      <c r="U75" s="226" t="n">
        <v>0</v>
      </c>
      <c r="V75" s="226" t="n">
        <v>0</v>
      </c>
      <c r="W75" s="226" t="n">
        <v>0</v>
      </c>
      <c r="X75" s="226" t="n">
        <v>0</v>
      </c>
      <c r="Y75" s="226" t="n">
        <v>0</v>
      </c>
      <c r="Z75" s="226" t="n">
        <v>0</v>
      </c>
      <c r="AA75" s="226" t="n">
        <v>0</v>
      </c>
      <c r="AB75" s="226" t="n">
        <v>0</v>
      </c>
      <c r="AC75" s="226" t="n">
        <v>0</v>
      </c>
      <c r="AD75" s="226" t="n">
        <v>0</v>
      </c>
      <c r="AE75" s="226" t="n">
        <v>0</v>
      </c>
    </row>
    <row r="76" spans="1:31">
      <c r="A76" s="98">
        <f>YEAR(C76)</f>
        <v/>
      </c>
      <c r="B76" s="98">
        <f>MONTH(C76)</f>
        <v/>
      </c>
      <c r="C76" t="s">
        <v>1895</v>
      </c>
      <c r="D76" t="s">
        <v>1867</v>
      </c>
      <c r="E76" t="s">
        <v>1888</v>
      </c>
      <c r="F76" s="99" t="n">
        <v>60.6</v>
      </c>
      <c r="G76" s="99" t="n">
        <v>205</v>
      </c>
      <c r="H76" s="99" t="n">
        <v>7</v>
      </c>
      <c r="I76" s="99" t="n">
        <v>8.66</v>
      </c>
      <c r="J76" s="99" t="n">
        <v>8</v>
      </c>
      <c r="K76" s="99" t="n">
        <v>0</v>
      </c>
      <c r="L76" s="99" t="n">
        <v>0</v>
      </c>
      <c r="M76" s="99" t="n">
        <v>0</v>
      </c>
      <c r="N76" s="99" t="n">
        <v>0</v>
      </c>
      <c r="O76" s="99" t="n">
        <v>0</v>
      </c>
      <c r="P76" s="226" t="n">
        <v>0</v>
      </c>
      <c r="Q76" s="226" t="n">
        <v>0</v>
      </c>
      <c r="R76" s="226" t="n">
        <v>0</v>
      </c>
      <c r="S76" s="226" t="n">
        <v>0</v>
      </c>
      <c r="T76" s="226" t="n">
        <v>0</v>
      </c>
      <c r="U76" s="226" t="n">
        <v>0</v>
      </c>
      <c r="V76" s="226" t="n">
        <v>0</v>
      </c>
      <c r="W76" s="226" t="n">
        <v>0</v>
      </c>
      <c r="X76" s="226" t="n">
        <v>0</v>
      </c>
      <c r="Y76" s="226" t="n">
        <v>0</v>
      </c>
      <c r="Z76" s="226" t="n">
        <v>0</v>
      </c>
      <c r="AA76" s="226" t="n">
        <v>0</v>
      </c>
      <c r="AB76" s="226" t="n">
        <v>0</v>
      </c>
      <c r="AC76" s="226" t="n">
        <v>0</v>
      </c>
      <c r="AD76" s="226" t="n">
        <v>0</v>
      </c>
      <c r="AE76" s="226" t="n">
        <v>0</v>
      </c>
    </row>
    <row r="77" spans="1:31">
      <c r="A77" s="98">
        <f>YEAR(C77)</f>
        <v/>
      </c>
      <c r="B77" s="98">
        <f>MONTH(C77)</f>
        <v/>
      </c>
      <c r="C77" t="s">
        <v>1895</v>
      </c>
      <c r="D77" t="s">
        <v>1867</v>
      </c>
      <c r="E77" t="s">
        <v>1889</v>
      </c>
      <c r="F77" s="99" t="n">
        <v>0</v>
      </c>
      <c r="G77" s="99" t="n">
        <v>4</v>
      </c>
      <c r="H77" s="99" t="n">
        <v>0</v>
      </c>
      <c r="I77" s="99" t="n">
        <v>0</v>
      </c>
      <c r="J77" s="99" t="n">
        <v>0</v>
      </c>
      <c r="K77" s="99" t="n">
        <v>0</v>
      </c>
      <c r="L77" s="99" t="n">
        <v>0</v>
      </c>
      <c r="M77" s="99" t="n">
        <v>0</v>
      </c>
      <c r="N77" s="99" t="n">
        <v>0</v>
      </c>
      <c r="O77" s="99" t="n">
        <v>0</v>
      </c>
      <c r="P77" s="226" t="n">
        <v>0</v>
      </c>
      <c r="Q77" s="226" t="n">
        <v>0</v>
      </c>
      <c r="R77" s="226" t="n">
        <v>0</v>
      </c>
      <c r="S77" s="226" t="n">
        <v>0</v>
      </c>
      <c r="T77" s="226" t="n">
        <v>0</v>
      </c>
      <c r="U77" s="226" t="n">
        <v>0</v>
      </c>
      <c r="V77" s="226" t="n">
        <v>0</v>
      </c>
      <c r="W77" s="226" t="n">
        <v>0</v>
      </c>
      <c r="X77" s="226" t="n">
        <v>0</v>
      </c>
      <c r="Y77" s="226" t="n">
        <v>0</v>
      </c>
      <c r="Z77" s="226" t="n">
        <v>0</v>
      </c>
      <c r="AA77" s="226" t="n">
        <v>0</v>
      </c>
      <c r="AB77" s="226" t="n">
        <v>0</v>
      </c>
      <c r="AC77" s="226" t="n">
        <v>0</v>
      </c>
      <c r="AD77" s="226" t="n">
        <v>0</v>
      </c>
      <c r="AE77" s="226" t="n">
        <v>0</v>
      </c>
    </row>
    <row r="78" spans="1:31">
      <c r="A78" s="98">
        <f>YEAR(C78)</f>
        <v/>
      </c>
      <c r="B78" s="98">
        <f>MONTH(C78)</f>
        <v/>
      </c>
      <c r="C78" t="s">
        <v>1895</v>
      </c>
      <c r="D78" t="s">
        <v>1867</v>
      </c>
      <c r="E78" t="s">
        <v>1891</v>
      </c>
      <c r="F78" s="99" t="n">
        <v>8.83</v>
      </c>
      <c r="G78" s="99" t="n">
        <v>8</v>
      </c>
      <c r="H78" s="99" t="n">
        <v>1</v>
      </c>
      <c r="I78" s="99" t="n">
        <v>8.83</v>
      </c>
      <c r="J78" s="99" t="n">
        <v>1</v>
      </c>
      <c r="K78" s="99" t="n">
        <v>0</v>
      </c>
      <c r="L78" s="99" t="n">
        <v>0</v>
      </c>
      <c r="M78" s="99" t="n">
        <v>0</v>
      </c>
      <c r="N78" s="99" t="n">
        <v>0</v>
      </c>
      <c r="O78" s="99" t="n">
        <v>0</v>
      </c>
      <c r="P78" s="226" t="n">
        <v>0</v>
      </c>
      <c r="Q78" s="226" t="n">
        <v>0</v>
      </c>
      <c r="R78" s="226" t="n">
        <v>0</v>
      </c>
      <c r="S78" s="226" t="n">
        <v>0</v>
      </c>
      <c r="T78" s="226" t="n">
        <v>0</v>
      </c>
      <c r="U78" s="226" t="n">
        <v>0</v>
      </c>
      <c r="V78" s="226" t="n">
        <v>0</v>
      </c>
      <c r="W78" s="226" t="n">
        <v>0</v>
      </c>
      <c r="X78" s="226" t="n">
        <v>0</v>
      </c>
      <c r="Y78" s="226" t="n">
        <v>0</v>
      </c>
      <c r="Z78" s="226" t="n">
        <v>0</v>
      </c>
      <c r="AA78" s="226" t="n">
        <v>0</v>
      </c>
      <c r="AB78" s="226" t="n">
        <v>0</v>
      </c>
      <c r="AC78" s="226" t="n">
        <v>0</v>
      </c>
      <c r="AD78" s="226" t="n">
        <v>0</v>
      </c>
      <c r="AE78" s="226" t="n">
        <v>0</v>
      </c>
    </row>
    <row r="79" spans="1:31">
      <c r="A79" s="98">
        <f>YEAR(C79)</f>
        <v/>
      </c>
      <c r="B79" s="98">
        <f>MONTH(C79)</f>
        <v/>
      </c>
      <c r="C79" t="s">
        <v>1895</v>
      </c>
      <c r="D79" t="s">
        <v>1867</v>
      </c>
      <c r="E79" t="s">
        <v>1870</v>
      </c>
      <c r="F79" s="99" t="n">
        <v>552</v>
      </c>
      <c r="G79" s="100" t="n">
        <v>1118</v>
      </c>
      <c r="H79" s="99" t="n">
        <v>69</v>
      </c>
      <c r="I79" s="99" t="n">
        <v>8</v>
      </c>
      <c r="J79" s="99" t="n">
        <v>158</v>
      </c>
      <c r="K79" s="99" t="n">
        <v>54</v>
      </c>
      <c r="L79" s="99" t="n">
        <v>1</v>
      </c>
      <c r="M79" s="99" t="n">
        <v>10</v>
      </c>
      <c r="N79" s="99" t="n">
        <v>0</v>
      </c>
      <c r="O79" s="99" t="n">
        <v>1</v>
      </c>
      <c r="P79" s="226" t="n">
        <v>13</v>
      </c>
      <c r="Q79" s="226" t="n">
        <v>0</v>
      </c>
      <c r="R79" s="226" t="n">
        <v>12</v>
      </c>
      <c r="S79" s="226" t="n">
        <v>2</v>
      </c>
      <c r="T79" s="226" t="n">
        <v>5</v>
      </c>
      <c r="U79" s="226" t="n">
        <v>29</v>
      </c>
      <c r="V79" s="226" t="n">
        <v>0</v>
      </c>
      <c r="W79" s="226" t="n">
        <v>3</v>
      </c>
      <c r="X79" s="226" t="n">
        <v>2</v>
      </c>
      <c r="Y79" s="226" t="n">
        <v>0</v>
      </c>
      <c r="Z79" s="226" t="n">
        <v>0</v>
      </c>
      <c r="AA79" s="226" t="n">
        <v>0</v>
      </c>
      <c r="AB79" s="226" t="n">
        <v>0</v>
      </c>
      <c r="AC79" s="226" t="n">
        <v>0</v>
      </c>
      <c r="AD79" s="226" t="n">
        <v>0</v>
      </c>
      <c r="AE79" s="226" t="n">
        <v>0</v>
      </c>
    </row>
    <row r="80" spans="1:31">
      <c r="A80" s="98">
        <f>YEAR(C80)</f>
        <v/>
      </c>
      <c r="B80" s="98">
        <f>MONTH(C80)</f>
        <v/>
      </c>
      <c r="C80" t="s">
        <v>1896</v>
      </c>
      <c r="D80" t="s">
        <v>1867</v>
      </c>
      <c r="E80" t="s">
        <v>1868</v>
      </c>
      <c r="F80" s="99" t="n">
        <v>0</v>
      </c>
      <c r="G80" s="99" t="n">
        <v>4</v>
      </c>
      <c r="H80" s="99" t="n">
        <v>0</v>
      </c>
      <c r="I80" s="99" t="n">
        <v>0</v>
      </c>
      <c r="J80" s="99" t="n">
        <v>0</v>
      </c>
      <c r="K80" s="99" t="n">
        <v>0</v>
      </c>
      <c r="L80" s="99" t="n">
        <v>0</v>
      </c>
      <c r="M80" s="99" t="n">
        <v>0</v>
      </c>
      <c r="N80" s="99" t="n">
        <v>0</v>
      </c>
      <c r="O80" s="99" t="n">
        <v>0</v>
      </c>
      <c r="P80" s="226" t="n">
        <v>0</v>
      </c>
      <c r="Q80" s="226" t="n">
        <v>0</v>
      </c>
      <c r="R80" s="226" t="n">
        <v>0</v>
      </c>
      <c r="S80" s="226" t="n">
        <v>0</v>
      </c>
      <c r="T80" s="226" t="n">
        <v>0</v>
      </c>
      <c r="U80" s="226" t="n">
        <v>0</v>
      </c>
      <c r="V80" s="226" t="n">
        <v>0</v>
      </c>
      <c r="W80" s="226" t="n">
        <v>0</v>
      </c>
      <c r="X80" s="226" t="n">
        <v>0</v>
      </c>
      <c r="Y80" s="226" t="n">
        <v>0</v>
      </c>
      <c r="Z80" s="226" t="n">
        <v>0</v>
      </c>
      <c r="AA80" s="226" t="n">
        <v>0</v>
      </c>
      <c r="AB80" s="226" t="n">
        <v>0</v>
      </c>
      <c r="AC80" s="226" t="n">
        <v>0</v>
      </c>
      <c r="AD80" s="226" t="n">
        <v>0</v>
      </c>
      <c r="AE80" s="226" t="n">
        <v>0</v>
      </c>
    </row>
    <row r="81" spans="1:31">
      <c r="A81" s="98">
        <f>YEAR(C81)</f>
        <v/>
      </c>
      <c r="B81" s="98">
        <f>MONTH(C81)</f>
        <v/>
      </c>
      <c r="C81" t="s">
        <v>1896</v>
      </c>
      <c r="D81" t="s">
        <v>1867</v>
      </c>
      <c r="E81" t="s">
        <v>1869</v>
      </c>
      <c r="F81" s="99" t="n">
        <v>0</v>
      </c>
      <c r="G81" s="99" t="n">
        <v>8</v>
      </c>
      <c r="H81" s="99" t="n">
        <v>0</v>
      </c>
      <c r="I81" s="99" t="n">
        <v>0</v>
      </c>
      <c r="J81" s="99" t="n">
        <v>0</v>
      </c>
      <c r="K81" s="99" t="n">
        <v>0</v>
      </c>
      <c r="L81" s="99" t="n">
        <v>0</v>
      </c>
      <c r="M81" s="99" t="n">
        <v>0</v>
      </c>
      <c r="N81" s="99" t="n">
        <v>0</v>
      </c>
      <c r="O81" s="99" t="n">
        <v>0</v>
      </c>
      <c r="P81" s="226" t="n">
        <v>0</v>
      </c>
      <c r="Q81" s="226" t="n">
        <v>0</v>
      </c>
      <c r="R81" s="226" t="n">
        <v>0</v>
      </c>
      <c r="S81" s="226" t="n">
        <v>0</v>
      </c>
      <c r="T81" s="226" t="n">
        <v>0</v>
      </c>
      <c r="U81" s="226" t="n">
        <v>0</v>
      </c>
      <c r="V81" s="226" t="n">
        <v>0</v>
      </c>
      <c r="W81" s="226" t="n">
        <v>0</v>
      </c>
      <c r="X81" s="226" t="n">
        <v>0</v>
      </c>
      <c r="Y81" s="226" t="n">
        <v>0</v>
      </c>
      <c r="Z81" s="226" t="n">
        <v>0</v>
      </c>
      <c r="AA81" s="226" t="n">
        <v>0</v>
      </c>
      <c r="AB81" s="226" t="n">
        <v>0</v>
      </c>
      <c r="AC81" s="226" t="n">
        <v>0</v>
      </c>
      <c r="AD81" s="226" t="n">
        <v>0</v>
      </c>
      <c r="AE81" s="226" t="n">
        <v>0</v>
      </c>
    </row>
    <row r="82" spans="1:31">
      <c r="A82" s="98">
        <f>YEAR(C82)</f>
        <v/>
      </c>
      <c r="B82" s="98">
        <f>MONTH(C82)</f>
        <v/>
      </c>
      <c r="C82" t="s">
        <v>1896</v>
      </c>
      <c r="D82" t="s">
        <v>1867</v>
      </c>
      <c r="E82" t="s">
        <v>1888</v>
      </c>
      <c r="F82" s="99" t="n">
        <v>78.61</v>
      </c>
      <c r="G82" s="99" t="n">
        <v>394</v>
      </c>
      <c r="H82" s="99" t="n">
        <v>9</v>
      </c>
      <c r="I82" s="99" t="n">
        <v>8.73</v>
      </c>
      <c r="J82" s="99" t="n">
        <v>19</v>
      </c>
      <c r="K82" s="99" t="n">
        <v>2</v>
      </c>
      <c r="L82" s="99" t="n">
        <v>0</v>
      </c>
      <c r="M82" s="99" t="n">
        <v>1</v>
      </c>
      <c r="N82" s="99" t="n">
        <v>0</v>
      </c>
      <c r="O82" s="99" t="n">
        <v>0</v>
      </c>
      <c r="P82" s="226" t="n">
        <v>1</v>
      </c>
      <c r="Q82" s="226" t="n">
        <v>0</v>
      </c>
      <c r="R82" s="226" t="n">
        <v>0</v>
      </c>
      <c r="S82" s="226" t="n">
        <v>0</v>
      </c>
      <c r="T82" s="226" t="n">
        <v>0</v>
      </c>
      <c r="U82" s="226" t="n">
        <v>0</v>
      </c>
      <c r="V82" s="226" t="n">
        <v>0</v>
      </c>
      <c r="W82" s="226" t="n">
        <v>0</v>
      </c>
      <c r="X82" s="226" t="n">
        <v>0</v>
      </c>
      <c r="Y82" s="226" t="n">
        <v>0</v>
      </c>
      <c r="Z82" s="226" t="n">
        <v>1</v>
      </c>
      <c r="AA82" s="226" t="n">
        <v>0</v>
      </c>
      <c r="AB82" s="226" t="n">
        <v>0</v>
      </c>
      <c r="AC82" s="226" t="n">
        <v>1</v>
      </c>
      <c r="AD82" s="226" t="n">
        <v>0</v>
      </c>
      <c r="AE82" s="226" t="n">
        <v>0</v>
      </c>
    </row>
    <row r="83" spans="1:31">
      <c r="A83" s="98">
        <f>YEAR(C83)</f>
        <v/>
      </c>
      <c r="B83" s="98">
        <f>MONTH(C83)</f>
        <v/>
      </c>
      <c r="C83" t="s">
        <v>1896</v>
      </c>
      <c r="D83" t="s">
        <v>1867</v>
      </c>
      <c r="E83" t="s">
        <v>1889</v>
      </c>
      <c r="F83" s="99" t="n">
        <v>16.74</v>
      </c>
      <c r="G83" s="99" t="n">
        <v>9</v>
      </c>
      <c r="H83" s="99" t="n">
        <v>2</v>
      </c>
      <c r="I83" s="99" t="n">
        <v>8.369999999999999</v>
      </c>
      <c r="J83" s="99" t="n">
        <v>2</v>
      </c>
      <c r="K83" s="99" t="n">
        <v>0</v>
      </c>
      <c r="L83" s="99" t="n">
        <v>0</v>
      </c>
      <c r="M83" s="99" t="n">
        <v>0</v>
      </c>
      <c r="N83" s="99" t="n">
        <v>0</v>
      </c>
      <c r="O83" s="99" t="n">
        <v>0</v>
      </c>
      <c r="P83" s="226" t="n">
        <v>0</v>
      </c>
      <c r="Q83" s="226" t="n">
        <v>0</v>
      </c>
      <c r="R83" s="226" t="n">
        <v>0</v>
      </c>
      <c r="S83" s="226" t="n">
        <v>0</v>
      </c>
      <c r="T83" s="226" t="n">
        <v>0</v>
      </c>
      <c r="U83" s="226" t="n">
        <v>0</v>
      </c>
      <c r="V83" s="226" t="n">
        <v>0</v>
      </c>
      <c r="W83" s="226" t="n">
        <v>0</v>
      </c>
      <c r="X83" s="226" t="n">
        <v>0</v>
      </c>
      <c r="Y83" s="226" t="n">
        <v>0</v>
      </c>
      <c r="Z83" s="226" t="n">
        <v>0</v>
      </c>
      <c r="AA83" s="226" t="n">
        <v>0</v>
      </c>
      <c r="AB83" s="226" t="n">
        <v>0</v>
      </c>
      <c r="AC83" s="226" t="n">
        <v>0</v>
      </c>
      <c r="AD83" s="226" t="n">
        <v>0</v>
      </c>
      <c r="AE83" s="226" t="n">
        <v>0</v>
      </c>
    </row>
    <row r="84" spans="1:31">
      <c r="A84" s="98">
        <f>YEAR(C84)</f>
        <v/>
      </c>
      <c r="B84" s="98">
        <f>MONTH(C84)</f>
        <v/>
      </c>
      <c r="C84" t="s">
        <v>1896</v>
      </c>
      <c r="D84" t="s">
        <v>1867</v>
      </c>
      <c r="E84" t="s">
        <v>1891</v>
      </c>
      <c r="F84" s="99" t="n">
        <v>0</v>
      </c>
      <c r="G84" s="99" t="n">
        <v>26</v>
      </c>
      <c r="H84" s="99" t="n">
        <v>0</v>
      </c>
      <c r="I84" s="99" t="n">
        <v>0</v>
      </c>
      <c r="J84" s="99" t="n">
        <v>0</v>
      </c>
      <c r="K84" s="99" t="n">
        <v>0</v>
      </c>
      <c r="L84" s="99" t="n">
        <v>0</v>
      </c>
      <c r="M84" s="99" t="n">
        <v>0</v>
      </c>
      <c r="N84" s="99" t="n">
        <v>0</v>
      </c>
      <c r="O84" s="99" t="n">
        <v>0</v>
      </c>
      <c r="P84" s="226" t="n">
        <v>0</v>
      </c>
      <c r="Q84" s="226" t="n">
        <v>0</v>
      </c>
      <c r="R84" s="226" t="n">
        <v>0</v>
      </c>
      <c r="S84" s="226" t="n">
        <v>0</v>
      </c>
      <c r="T84" s="226" t="n">
        <v>0</v>
      </c>
      <c r="U84" s="226" t="n">
        <v>0</v>
      </c>
      <c r="V84" s="226" t="n">
        <v>0</v>
      </c>
      <c r="W84" s="226" t="n">
        <v>0</v>
      </c>
      <c r="X84" s="226" t="n">
        <v>0</v>
      </c>
      <c r="Y84" s="226" t="n">
        <v>0</v>
      </c>
      <c r="Z84" s="226" t="n">
        <v>0</v>
      </c>
      <c r="AA84" s="226" t="n">
        <v>0</v>
      </c>
      <c r="AB84" s="226" t="n">
        <v>0</v>
      </c>
      <c r="AC84" s="226" t="n">
        <v>0</v>
      </c>
      <c r="AD84" s="226" t="n">
        <v>0</v>
      </c>
      <c r="AE84" s="226" t="n">
        <v>0</v>
      </c>
    </row>
    <row r="85" spans="1:31">
      <c r="A85" s="98">
        <f>YEAR(C85)</f>
        <v/>
      </c>
      <c r="B85" s="98">
        <f>MONTH(C85)</f>
        <v/>
      </c>
      <c r="C85" t="s">
        <v>1896</v>
      </c>
      <c r="D85" t="s">
        <v>1867</v>
      </c>
      <c r="E85" t="s">
        <v>1870</v>
      </c>
      <c r="F85" s="99" t="n">
        <v>488</v>
      </c>
      <c r="G85" s="100" t="n">
        <v>1072</v>
      </c>
      <c r="H85" s="99" t="n">
        <v>61</v>
      </c>
      <c r="I85" s="99" t="n">
        <v>8</v>
      </c>
      <c r="J85" s="99" t="n">
        <v>188</v>
      </c>
      <c r="K85" s="99" t="n">
        <v>35</v>
      </c>
      <c r="L85" s="99" t="n">
        <v>1</v>
      </c>
      <c r="M85" s="99" t="n">
        <v>5</v>
      </c>
      <c r="N85" s="99" t="n">
        <v>0</v>
      </c>
      <c r="O85" s="99" t="n">
        <v>1</v>
      </c>
      <c r="P85" s="226" t="n">
        <v>7</v>
      </c>
      <c r="Q85" s="226" t="n">
        <v>0</v>
      </c>
      <c r="R85" s="226" t="n">
        <v>7</v>
      </c>
      <c r="S85" s="226" t="n">
        <v>2</v>
      </c>
      <c r="T85" s="226" t="n">
        <v>4</v>
      </c>
      <c r="U85" s="226" t="n">
        <v>19</v>
      </c>
      <c r="V85" s="226" t="n">
        <v>0</v>
      </c>
      <c r="W85" s="226" t="n">
        <v>1</v>
      </c>
      <c r="X85" s="226" t="n">
        <v>0</v>
      </c>
      <c r="Y85" s="226" t="n">
        <v>0</v>
      </c>
      <c r="Z85" s="226" t="n">
        <v>0</v>
      </c>
      <c r="AA85" s="226" t="n">
        <v>0</v>
      </c>
      <c r="AB85" s="226" t="n">
        <v>0</v>
      </c>
      <c r="AC85" s="226" t="n">
        <v>0</v>
      </c>
      <c r="AD85" s="226" t="n">
        <v>0</v>
      </c>
      <c r="AE85" s="226" t="n">
        <v>0</v>
      </c>
    </row>
    <row r="86" spans="1:31">
      <c r="A86" s="98">
        <f>YEAR(C86)</f>
        <v/>
      </c>
      <c r="B86" s="98">
        <f>MONTH(C86)</f>
        <v/>
      </c>
      <c r="C86" t="s">
        <v>1897</v>
      </c>
      <c r="D86" t="s">
        <v>1867</v>
      </c>
      <c r="E86" t="s">
        <v>1868</v>
      </c>
      <c r="F86" s="99" t="n">
        <v>0</v>
      </c>
      <c r="G86" s="99" t="n">
        <v>3</v>
      </c>
      <c r="H86" s="99" t="n">
        <v>0</v>
      </c>
      <c r="I86" s="99" t="n">
        <v>0</v>
      </c>
      <c r="J86" s="99" t="n">
        <v>0</v>
      </c>
      <c r="K86" s="99" t="n">
        <v>0</v>
      </c>
      <c r="L86" s="99" t="n">
        <v>0</v>
      </c>
      <c r="M86" s="99" t="n">
        <v>0</v>
      </c>
      <c r="N86" s="99" t="n">
        <v>0</v>
      </c>
      <c r="O86" s="99" t="n">
        <v>0</v>
      </c>
      <c r="P86" s="226" t="n">
        <v>0</v>
      </c>
      <c r="Q86" s="226" t="n">
        <v>0</v>
      </c>
      <c r="R86" s="226" t="n">
        <v>0</v>
      </c>
      <c r="S86" s="226" t="n">
        <v>0</v>
      </c>
      <c r="T86" s="226" t="n">
        <v>0</v>
      </c>
      <c r="U86" s="226" t="n">
        <v>0</v>
      </c>
      <c r="V86" s="226" t="n">
        <v>0</v>
      </c>
      <c r="W86" s="226" t="n">
        <v>0</v>
      </c>
      <c r="X86" s="226" t="n">
        <v>0</v>
      </c>
      <c r="Y86" s="226" t="n">
        <v>0</v>
      </c>
      <c r="Z86" s="226" t="n">
        <v>0</v>
      </c>
      <c r="AA86" s="226" t="n">
        <v>0</v>
      </c>
      <c r="AB86" s="226" t="n">
        <v>0</v>
      </c>
      <c r="AC86" s="226" t="n">
        <v>0</v>
      </c>
      <c r="AD86" s="226" t="n">
        <v>0</v>
      </c>
      <c r="AE86" s="226" t="n">
        <v>0</v>
      </c>
    </row>
    <row r="87" spans="1:31">
      <c r="A87" s="98">
        <f>YEAR(C87)</f>
        <v/>
      </c>
      <c r="B87" s="98">
        <f>MONTH(C87)</f>
        <v/>
      </c>
      <c r="C87" t="s">
        <v>1897</v>
      </c>
      <c r="D87" t="s">
        <v>1867</v>
      </c>
      <c r="E87" t="s">
        <v>1869</v>
      </c>
      <c r="F87" s="99" t="n">
        <v>0</v>
      </c>
      <c r="G87" s="99" t="n">
        <v>3</v>
      </c>
      <c r="H87" s="99" t="n">
        <v>0</v>
      </c>
      <c r="I87" s="99" t="n">
        <v>0</v>
      </c>
      <c r="J87" s="99" t="n">
        <v>0</v>
      </c>
      <c r="K87" s="99" t="n">
        <v>0</v>
      </c>
      <c r="L87" s="99" t="n">
        <v>0</v>
      </c>
      <c r="M87" s="99" t="n">
        <v>0</v>
      </c>
      <c r="N87" s="99" t="n">
        <v>0</v>
      </c>
      <c r="O87" s="99" t="n">
        <v>0</v>
      </c>
      <c r="P87" s="226" t="n">
        <v>0</v>
      </c>
      <c r="Q87" s="226" t="n">
        <v>0</v>
      </c>
      <c r="R87" s="226" t="n">
        <v>0</v>
      </c>
      <c r="S87" s="226" t="n">
        <v>0</v>
      </c>
      <c r="T87" s="226" t="n">
        <v>0</v>
      </c>
      <c r="U87" s="226" t="n">
        <v>0</v>
      </c>
      <c r="V87" s="226" t="n">
        <v>0</v>
      </c>
      <c r="W87" s="226" t="n">
        <v>0</v>
      </c>
      <c r="X87" s="226" t="n">
        <v>0</v>
      </c>
      <c r="Y87" s="226" t="n">
        <v>0</v>
      </c>
      <c r="Z87" s="226" t="n">
        <v>0</v>
      </c>
      <c r="AA87" s="226" t="n">
        <v>0</v>
      </c>
      <c r="AB87" s="226" t="n">
        <v>0</v>
      </c>
      <c r="AC87" s="226" t="n">
        <v>0</v>
      </c>
      <c r="AD87" s="226" t="n">
        <v>0</v>
      </c>
      <c r="AE87" s="226" t="n">
        <v>0</v>
      </c>
    </row>
    <row r="88" spans="1:31">
      <c r="A88" s="98">
        <f>YEAR(C88)</f>
        <v/>
      </c>
      <c r="B88" s="98">
        <f>MONTH(C88)</f>
        <v/>
      </c>
      <c r="C88" t="s">
        <v>1897</v>
      </c>
      <c r="D88" t="s">
        <v>1867</v>
      </c>
      <c r="E88" t="s">
        <v>1888</v>
      </c>
      <c r="F88" s="99" t="n">
        <v>35.31</v>
      </c>
      <c r="G88" s="99" t="n">
        <v>280</v>
      </c>
      <c r="H88" s="99" t="n">
        <v>4</v>
      </c>
      <c r="I88" s="99" t="n">
        <v>8.83</v>
      </c>
      <c r="J88" s="99" t="n">
        <v>4</v>
      </c>
      <c r="K88" s="99" t="n">
        <v>1</v>
      </c>
      <c r="L88" s="99" t="n">
        <v>0</v>
      </c>
      <c r="M88" s="99" t="n">
        <v>0</v>
      </c>
      <c r="N88" s="99" t="n">
        <v>0</v>
      </c>
      <c r="O88" s="99" t="n">
        <v>0</v>
      </c>
      <c r="P88" s="226" t="n">
        <v>1</v>
      </c>
      <c r="Q88" s="226" t="n">
        <v>0</v>
      </c>
      <c r="R88" s="226" t="n">
        <v>0</v>
      </c>
      <c r="S88" s="226" t="n">
        <v>0</v>
      </c>
      <c r="T88" s="226" t="n">
        <v>0</v>
      </c>
      <c r="U88" s="226" t="n">
        <v>0</v>
      </c>
      <c r="V88" s="226" t="n">
        <v>0</v>
      </c>
      <c r="W88" s="226" t="n">
        <v>0</v>
      </c>
      <c r="X88" s="226" t="n">
        <v>0</v>
      </c>
      <c r="Y88" s="226" t="n">
        <v>0</v>
      </c>
      <c r="Z88" s="226" t="n">
        <v>0</v>
      </c>
      <c r="AA88" s="226" t="n">
        <v>0</v>
      </c>
      <c r="AB88" s="226" t="n">
        <v>0</v>
      </c>
      <c r="AC88" s="226" t="n">
        <v>0</v>
      </c>
      <c r="AD88" s="226" t="n">
        <v>0</v>
      </c>
      <c r="AE88" s="226" t="n">
        <v>0</v>
      </c>
    </row>
    <row r="89" spans="1:31">
      <c r="A89" s="98">
        <f>YEAR(C89)</f>
        <v/>
      </c>
      <c r="B89" s="98">
        <f>MONTH(C89)</f>
        <v/>
      </c>
      <c r="C89" t="s">
        <v>1897</v>
      </c>
      <c r="D89" t="s">
        <v>1867</v>
      </c>
      <c r="E89" t="s">
        <v>1889</v>
      </c>
      <c r="F89" s="99" t="n">
        <v>0</v>
      </c>
      <c r="G89" s="99" t="n">
        <v>27</v>
      </c>
      <c r="H89" s="99" t="n">
        <v>0</v>
      </c>
      <c r="I89" s="99" t="n">
        <v>0</v>
      </c>
      <c r="J89" s="99" t="n">
        <v>0</v>
      </c>
      <c r="K89" s="99" t="n">
        <v>0</v>
      </c>
      <c r="L89" s="99" t="n">
        <v>0</v>
      </c>
      <c r="M89" s="99" t="n">
        <v>0</v>
      </c>
      <c r="N89" s="99" t="n">
        <v>0</v>
      </c>
      <c r="O89" s="99" t="n">
        <v>0</v>
      </c>
      <c r="P89" s="226" t="n">
        <v>0</v>
      </c>
      <c r="Q89" s="226" t="n">
        <v>0</v>
      </c>
      <c r="R89" s="226" t="n">
        <v>0</v>
      </c>
      <c r="S89" s="226" t="n">
        <v>0</v>
      </c>
      <c r="T89" s="226" t="n">
        <v>0</v>
      </c>
      <c r="U89" s="226" t="n">
        <v>0</v>
      </c>
      <c r="V89" s="226" t="n">
        <v>0</v>
      </c>
      <c r="W89" s="226" t="n">
        <v>0</v>
      </c>
      <c r="X89" s="226" t="n">
        <v>0</v>
      </c>
      <c r="Y89" s="226" t="n">
        <v>0</v>
      </c>
      <c r="Z89" s="226" t="n">
        <v>0</v>
      </c>
      <c r="AA89" s="226" t="n">
        <v>0</v>
      </c>
      <c r="AB89" s="226" t="n">
        <v>0</v>
      </c>
      <c r="AC89" s="226" t="n">
        <v>0</v>
      </c>
      <c r="AD89" s="226" t="n">
        <v>0</v>
      </c>
      <c r="AE89" s="226" t="n">
        <v>0</v>
      </c>
    </row>
    <row r="90" spans="1:31">
      <c r="A90" s="98">
        <f>YEAR(C90)</f>
        <v/>
      </c>
      <c r="B90" s="98">
        <f>MONTH(C90)</f>
        <v/>
      </c>
      <c r="C90" t="s">
        <v>1897</v>
      </c>
      <c r="D90" t="s">
        <v>1867</v>
      </c>
      <c r="E90" t="s">
        <v>1891</v>
      </c>
      <c r="F90" s="99" t="n">
        <v>0</v>
      </c>
      <c r="G90" s="99" t="n">
        <v>30</v>
      </c>
      <c r="H90" s="99" t="n">
        <v>0</v>
      </c>
      <c r="I90" s="99" t="n">
        <v>0</v>
      </c>
      <c r="J90" s="99" t="n">
        <v>0</v>
      </c>
      <c r="K90" s="99" t="n">
        <v>0</v>
      </c>
      <c r="L90" s="99" t="n">
        <v>0</v>
      </c>
      <c r="M90" s="99" t="n">
        <v>0</v>
      </c>
      <c r="N90" s="99" t="n">
        <v>0</v>
      </c>
      <c r="O90" s="99" t="n">
        <v>0</v>
      </c>
      <c r="P90" s="226" t="n">
        <v>0</v>
      </c>
      <c r="Q90" s="226" t="n">
        <v>0</v>
      </c>
      <c r="R90" s="226" t="n">
        <v>0</v>
      </c>
      <c r="S90" s="226" t="n">
        <v>0</v>
      </c>
      <c r="T90" s="226" t="n">
        <v>0</v>
      </c>
      <c r="U90" s="226" t="n">
        <v>0</v>
      </c>
      <c r="V90" s="226" t="n">
        <v>0</v>
      </c>
      <c r="W90" s="226" t="n">
        <v>0</v>
      </c>
      <c r="X90" s="226" t="n">
        <v>0</v>
      </c>
      <c r="Y90" s="226" t="n">
        <v>0</v>
      </c>
      <c r="Z90" s="226" t="n">
        <v>0</v>
      </c>
      <c r="AA90" s="226" t="n">
        <v>0</v>
      </c>
      <c r="AB90" s="226" t="n">
        <v>0</v>
      </c>
      <c r="AC90" s="226" t="n">
        <v>0</v>
      </c>
      <c r="AD90" s="226" t="n">
        <v>0</v>
      </c>
      <c r="AE90" s="226" t="n">
        <v>0</v>
      </c>
    </row>
    <row r="91" spans="1:31">
      <c r="A91" s="98">
        <f>YEAR(C91)</f>
        <v/>
      </c>
      <c r="B91" s="98">
        <f>MONTH(C91)</f>
        <v/>
      </c>
      <c r="C91" t="s">
        <v>1897</v>
      </c>
      <c r="D91" t="s">
        <v>1867</v>
      </c>
      <c r="E91" t="s">
        <v>1870</v>
      </c>
      <c r="F91" s="99" t="n">
        <v>464</v>
      </c>
      <c r="G91" s="99" t="n">
        <v>871</v>
      </c>
      <c r="H91" s="99" t="n">
        <v>58</v>
      </c>
      <c r="I91" s="99" t="n">
        <v>8</v>
      </c>
      <c r="J91" s="99" t="n">
        <v>190</v>
      </c>
      <c r="K91" s="99" t="n">
        <v>57</v>
      </c>
      <c r="L91" s="99" t="n">
        <v>2</v>
      </c>
      <c r="M91" s="99" t="n">
        <v>6</v>
      </c>
      <c r="N91" s="99" t="n">
        <v>0</v>
      </c>
      <c r="O91" s="99" t="n">
        <v>1</v>
      </c>
      <c r="P91" s="226" t="n">
        <v>6</v>
      </c>
      <c r="Q91" s="226" t="n">
        <v>0</v>
      </c>
      <c r="R91" s="226" t="n">
        <v>5</v>
      </c>
      <c r="S91" s="226" t="n">
        <v>2</v>
      </c>
      <c r="T91" s="226" t="n">
        <v>3</v>
      </c>
      <c r="U91" s="226" t="n">
        <v>37</v>
      </c>
      <c r="V91" s="226" t="n">
        <v>0</v>
      </c>
      <c r="W91" s="226" t="n">
        <v>0</v>
      </c>
      <c r="X91" s="226" t="n">
        <v>0</v>
      </c>
      <c r="Y91" s="226" t="n">
        <v>0</v>
      </c>
      <c r="Z91" s="226" t="n">
        <v>1</v>
      </c>
      <c r="AA91" s="226" t="n">
        <v>0</v>
      </c>
      <c r="AB91" s="226" t="n">
        <v>0</v>
      </c>
      <c r="AC91" s="226" t="n">
        <v>1</v>
      </c>
      <c r="AD91" s="226" t="n">
        <v>0</v>
      </c>
      <c r="AE91" s="226" t="n">
        <v>0</v>
      </c>
    </row>
    <row r="92" spans="1:31">
      <c r="A92" s="98">
        <f>YEAR(C92)</f>
        <v/>
      </c>
      <c r="B92" s="98">
        <f>MONTH(C92)</f>
        <v/>
      </c>
      <c r="C92" t="s">
        <v>1898</v>
      </c>
      <c r="D92" t="s">
        <v>1867</v>
      </c>
      <c r="E92" t="s">
        <v>1868</v>
      </c>
      <c r="F92" s="99" t="n">
        <v>0</v>
      </c>
      <c r="G92" s="99" t="n">
        <v>5</v>
      </c>
      <c r="H92" s="99" t="n">
        <v>0</v>
      </c>
      <c r="I92" s="99" t="n">
        <v>0</v>
      </c>
      <c r="J92" s="99" t="n">
        <v>0</v>
      </c>
      <c r="K92" s="99" t="n">
        <v>0</v>
      </c>
      <c r="L92" s="99" t="n">
        <v>0</v>
      </c>
      <c r="M92" s="99" t="n">
        <v>0</v>
      </c>
      <c r="N92" s="99" t="n">
        <v>0</v>
      </c>
      <c r="O92" s="99" t="n">
        <v>0</v>
      </c>
      <c r="P92" s="226" t="n">
        <v>0</v>
      </c>
      <c r="Q92" s="226" t="n">
        <v>0</v>
      </c>
      <c r="R92" s="226" t="n">
        <v>0</v>
      </c>
      <c r="S92" s="226" t="n">
        <v>0</v>
      </c>
      <c r="T92" s="226" t="n">
        <v>0</v>
      </c>
      <c r="U92" s="226" t="n">
        <v>0</v>
      </c>
      <c r="V92" s="226" t="n">
        <v>0</v>
      </c>
      <c r="W92" s="226" t="n">
        <v>0</v>
      </c>
      <c r="X92" s="226" t="n">
        <v>0</v>
      </c>
      <c r="Y92" s="226" t="n">
        <v>0</v>
      </c>
      <c r="Z92" s="226" t="n">
        <v>0</v>
      </c>
      <c r="AA92" s="226" t="n">
        <v>0</v>
      </c>
      <c r="AB92" s="226" t="n">
        <v>0</v>
      </c>
      <c r="AC92" s="226" t="n">
        <v>0</v>
      </c>
      <c r="AD92" s="226" t="n">
        <v>0</v>
      </c>
      <c r="AE92" s="226" t="n">
        <v>0</v>
      </c>
    </row>
    <row r="93" spans="1:31">
      <c r="A93" s="98">
        <f>YEAR(C93)</f>
        <v/>
      </c>
      <c r="B93" s="98">
        <f>MONTH(C93)</f>
        <v/>
      </c>
      <c r="C93" t="s">
        <v>1898</v>
      </c>
      <c r="D93" t="s">
        <v>1867</v>
      </c>
      <c r="E93" t="s">
        <v>1869</v>
      </c>
      <c r="F93" s="99" t="n">
        <v>0</v>
      </c>
      <c r="G93" s="99" t="n">
        <v>1</v>
      </c>
      <c r="H93" s="99" t="n">
        <v>0</v>
      </c>
      <c r="I93" s="99" t="n">
        <v>0</v>
      </c>
      <c r="J93" s="99" t="n">
        <v>0</v>
      </c>
      <c r="K93" s="99" t="n">
        <v>0</v>
      </c>
      <c r="L93" s="99" t="n">
        <v>0</v>
      </c>
      <c r="M93" s="99" t="n">
        <v>0</v>
      </c>
      <c r="N93" s="99" t="n">
        <v>0</v>
      </c>
      <c r="O93" s="99" t="n">
        <v>0</v>
      </c>
      <c r="P93" s="226" t="n">
        <v>0</v>
      </c>
      <c r="Q93" s="226" t="n">
        <v>0</v>
      </c>
      <c r="R93" s="226" t="n">
        <v>0</v>
      </c>
      <c r="S93" s="226" t="n">
        <v>0</v>
      </c>
      <c r="T93" s="226" t="n">
        <v>0</v>
      </c>
      <c r="U93" s="226" t="n">
        <v>0</v>
      </c>
      <c r="V93" s="226" t="n">
        <v>0</v>
      </c>
      <c r="W93" s="226" t="n">
        <v>0</v>
      </c>
      <c r="X93" s="226" t="n">
        <v>0</v>
      </c>
      <c r="Y93" s="226" t="n">
        <v>0</v>
      </c>
      <c r="Z93" s="226" t="n">
        <v>0</v>
      </c>
      <c r="AA93" s="226" t="n">
        <v>0</v>
      </c>
      <c r="AB93" s="226" t="n">
        <v>0</v>
      </c>
      <c r="AC93" s="226" t="n">
        <v>0</v>
      </c>
      <c r="AD93" s="226" t="n">
        <v>0</v>
      </c>
      <c r="AE93" s="226" t="n">
        <v>0</v>
      </c>
    </row>
    <row r="94" spans="1:31">
      <c r="A94" s="98">
        <f>YEAR(C94)</f>
        <v/>
      </c>
      <c r="B94" s="98">
        <f>MONTH(C94)</f>
        <v/>
      </c>
      <c r="C94" t="s">
        <v>1898</v>
      </c>
      <c r="D94" t="s">
        <v>1867</v>
      </c>
      <c r="E94" t="s">
        <v>1888</v>
      </c>
      <c r="F94" s="99" t="n">
        <v>43.24</v>
      </c>
      <c r="G94" s="99" t="n">
        <v>309</v>
      </c>
      <c r="H94" s="99" t="n">
        <v>5</v>
      </c>
      <c r="I94" s="99" t="n">
        <v>8.65</v>
      </c>
      <c r="J94" s="99" t="n">
        <v>6</v>
      </c>
      <c r="K94" s="99" t="n">
        <v>2</v>
      </c>
      <c r="L94" s="99" t="n">
        <v>0</v>
      </c>
      <c r="M94" s="99" t="n">
        <v>2</v>
      </c>
      <c r="N94" s="99" t="n">
        <v>0</v>
      </c>
      <c r="O94" s="99" t="n">
        <v>0</v>
      </c>
      <c r="P94" s="226" t="n">
        <v>0</v>
      </c>
      <c r="Q94" s="226" t="n">
        <v>0</v>
      </c>
      <c r="R94" s="226" t="n">
        <v>0</v>
      </c>
      <c r="S94" s="226" t="n">
        <v>0</v>
      </c>
      <c r="T94" s="226" t="n">
        <v>0</v>
      </c>
      <c r="U94" s="226" t="n">
        <v>0</v>
      </c>
      <c r="V94" s="226" t="n">
        <v>0</v>
      </c>
      <c r="W94" s="226" t="n">
        <v>0</v>
      </c>
      <c r="X94" s="226" t="n">
        <v>0</v>
      </c>
      <c r="Y94" s="226" t="n">
        <v>0</v>
      </c>
      <c r="Z94" s="226" t="n">
        <v>0</v>
      </c>
      <c r="AA94" s="226" t="n">
        <v>0</v>
      </c>
      <c r="AB94" s="226" t="n">
        <v>0</v>
      </c>
      <c r="AC94" s="226" t="n">
        <v>0</v>
      </c>
      <c r="AD94" s="226" t="n">
        <v>0</v>
      </c>
      <c r="AE94" s="226" t="n">
        <v>0</v>
      </c>
    </row>
    <row r="95" spans="1:31">
      <c r="A95" s="98">
        <f>YEAR(C95)</f>
        <v/>
      </c>
      <c r="B95" s="98">
        <f>MONTH(C95)</f>
        <v/>
      </c>
      <c r="C95" t="s">
        <v>1898</v>
      </c>
      <c r="D95" t="s">
        <v>1867</v>
      </c>
      <c r="E95" t="s">
        <v>1889</v>
      </c>
      <c r="F95" s="99" t="n">
        <v>0</v>
      </c>
      <c r="G95" s="99" t="n">
        <v>53</v>
      </c>
      <c r="H95" s="99" t="n">
        <v>0</v>
      </c>
      <c r="I95" s="99" t="n">
        <v>0</v>
      </c>
      <c r="J95" s="99" t="n">
        <v>0</v>
      </c>
      <c r="K95" s="99" t="n">
        <v>0</v>
      </c>
      <c r="L95" s="99" t="n">
        <v>0</v>
      </c>
      <c r="M95" s="99" t="n">
        <v>0</v>
      </c>
      <c r="N95" s="99" t="n">
        <v>0</v>
      </c>
      <c r="O95" s="99" t="n">
        <v>0</v>
      </c>
      <c r="P95" s="226" t="n">
        <v>0</v>
      </c>
      <c r="Q95" s="226" t="n">
        <v>0</v>
      </c>
      <c r="R95" s="226" t="n">
        <v>0</v>
      </c>
      <c r="S95" s="226" t="n">
        <v>0</v>
      </c>
      <c r="T95" s="226" t="n">
        <v>0</v>
      </c>
      <c r="U95" s="226" t="n">
        <v>0</v>
      </c>
      <c r="V95" s="226" t="n">
        <v>0</v>
      </c>
      <c r="W95" s="226" t="n">
        <v>0</v>
      </c>
      <c r="X95" s="226" t="n">
        <v>0</v>
      </c>
      <c r="Y95" s="226" t="n">
        <v>0</v>
      </c>
      <c r="Z95" s="226" t="n">
        <v>0</v>
      </c>
      <c r="AA95" s="226" t="n">
        <v>0</v>
      </c>
      <c r="AB95" s="226" t="n">
        <v>0</v>
      </c>
      <c r="AC95" s="226" t="n">
        <v>0</v>
      </c>
      <c r="AD95" s="226" t="n">
        <v>0</v>
      </c>
      <c r="AE95" s="226" t="n">
        <v>0</v>
      </c>
    </row>
    <row r="96" spans="1:31">
      <c r="A96" s="98">
        <f>YEAR(C96)</f>
        <v/>
      </c>
      <c r="B96" s="98">
        <f>MONTH(C96)</f>
        <v/>
      </c>
      <c r="C96" t="s">
        <v>1898</v>
      </c>
      <c r="D96" t="s">
        <v>1867</v>
      </c>
      <c r="E96" t="s">
        <v>1891</v>
      </c>
      <c r="F96" s="99" t="n">
        <v>0</v>
      </c>
      <c r="G96" s="99" t="n">
        <v>25</v>
      </c>
      <c r="H96" s="99" t="n">
        <v>0</v>
      </c>
      <c r="I96" s="99" t="n">
        <v>0</v>
      </c>
      <c r="J96" s="99" t="n">
        <v>0</v>
      </c>
      <c r="K96" s="99" t="n">
        <v>0</v>
      </c>
      <c r="L96" s="99" t="n">
        <v>0</v>
      </c>
      <c r="M96" s="99" t="n">
        <v>0</v>
      </c>
      <c r="N96" s="99" t="n">
        <v>0</v>
      </c>
      <c r="O96" s="99" t="n">
        <v>0</v>
      </c>
      <c r="P96" s="226" t="n">
        <v>0</v>
      </c>
      <c r="Q96" s="226" t="n">
        <v>0</v>
      </c>
      <c r="R96" s="226" t="n">
        <v>0</v>
      </c>
      <c r="S96" s="226" t="n">
        <v>0</v>
      </c>
      <c r="T96" s="226" t="n">
        <v>0</v>
      </c>
      <c r="U96" s="226" t="n">
        <v>0</v>
      </c>
      <c r="V96" s="226" t="n">
        <v>0</v>
      </c>
      <c r="W96" s="226" t="n">
        <v>0</v>
      </c>
      <c r="X96" s="226" t="n">
        <v>0</v>
      </c>
      <c r="Y96" s="226" t="n">
        <v>0</v>
      </c>
      <c r="Z96" s="226" t="n">
        <v>0</v>
      </c>
      <c r="AA96" s="226" t="n">
        <v>0</v>
      </c>
      <c r="AB96" s="226" t="n">
        <v>0</v>
      </c>
      <c r="AC96" s="226" t="n">
        <v>0</v>
      </c>
      <c r="AD96" s="226" t="n">
        <v>0</v>
      </c>
      <c r="AE96" s="226" t="n">
        <v>0</v>
      </c>
    </row>
    <row r="97" spans="1:31">
      <c r="A97" s="98">
        <f>YEAR(C97)</f>
        <v/>
      </c>
      <c r="B97" s="98">
        <f>MONTH(C97)</f>
        <v/>
      </c>
      <c r="C97" t="s">
        <v>1898</v>
      </c>
      <c r="D97" t="s">
        <v>1867</v>
      </c>
      <c r="E97" t="s">
        <v>1870</v>
      </c>
      <c r="F97" s="99" t="n">
        <v>376</v>
      </c>
      <c r="G97" s="99" t="n">
        <v>762</v>
      </c>
      <c r="H97" s="99" t="n">
        <v>47</v>
      </c>
      <c r="I97" s="99" t="n">
        <v>8</v>
      </c>
      <c r="J97" s="99" t="n">
        <v>92</v>
      </c>
      <c r="K97" s="99" t="n">
        <v>61</v>
      </c>
      <c r="L97" s="99" t="n">
        <v>0</v>
      </c>
      <c r="M97" s="99" t="n">
        <v>4</v>
      </c>
      <c r="N97" s="99" t="n">
        <v>0</v>
      </c>
      <c r="O97" s="99" t="n">
        <v>0</v>
      </c>
      <c r="P97" s="226" t="n">
        <v>4</v>
      </c>
      <c r="Q97" s="226" t="n">
        <v>0</v>
      </c>
      <c r="R97" s="226" t="n">
        <v>5</v>
      </c>
      <c r="S97" s="226" t="n">
        <v>1</v>
      </c>
      <c r="T97" s="226" t="n">
        <v>4</v>
      </c>
      <c r="U97" s="226" t="n">
        <v>20</v>
      </c>
      <c r="V97" s="226" t="n">
        <v>0</v>
      </c>
      <c r="W97" s="226" t="n">
        <v>0</v>
      </c>
      <c r="X97" s="226" t="n">
        <v>0</v>
      </c>
      <c r="Y97" s="226" t="n">
        <v>0</v>
      </c>
      <c r="Z97" s="226" t="n">
        <v>1</v>
      </c>
      <c r="AA97" s="226" t="n">
        <v>1</v>
      </c>
      <c r="AB97" s="226" t="n">
        <v>0</v>
      </c>
      <c r="AC97" s="226" t="n">
        <v>0</v>
      </c>
      <c r="AD97" s="226" t="n">
        <v>0</v>
      </c>
      <c r="AE97" s="226" t="n">
        <v>0</v>
      </c>
    </row>
    <row r="98" spans="1:31">
      <c r="A98" s="98">
        <f>YEAR(C98)</f>
        <v/>
      </c>
      <c r="B98" s="98">
        <f>MONTH(C98)</f>
        <v/>
      </c>
      <c r="C98" t="s">
        <v>1899</v>
      </c>
      <c r="D98" t="s">
        <v>1867</v>
      </c>
      <c r="E98" t="s">
        <v>1868</v>
      </c>
      <c r="F98" s="99" t="n">
        <v>0</v>
      </c>
      <c r="G98" s="99" t="n">
        <v>9</v>
      </c>
      <c r="H98" s="99" t="n">
        <v>0</v>
      </c>
      <c r="I98" s="99" t="n">
        <v>0</v>
      </c>
      <c r="J98" s="99" t="n">
        <v>0</v>
      </c>
      <c r="K98" s="99" t="n">
        <v>0</v>
      </c>
      <c r="L98" s="99" t="n">
        <v>0</v>
      </c>
      <c r="M98" s="99" t="n">
        <v>0</v>
      </c>
      <c r="N98" s="99" t="n">
        <v>0</v>
      </c>
      <c r="O98" s="99" t="n">
        <v>0</v>
      </c>
      <c r="P98" s="226" t="n">
        <v>0</v>
      </c>
      <c r="Q98" s="226" t="n">
        <v>0</v>
      </c>
      <c r="R98" s="226" t="n">
        <v>0</v>
      </c>
      <c r="S98" s="226" t="n">
        <v>0</v>
      </c>
      <c r="T98" s="226" t="n">
        <v>0</v>
      </c>
      <c r="U98" s="226" t="n">
        <v>0</v>
      </c>
      <c r="V98" s="226" t="n">
        <v>0</v>
      </c>
      <c r="W98" s="226" t="n">
        <v>0</v>
      </c>
      <c r="X98" s="226" t="n">
        <v>0</v>
      </c>
      <c r="Y98" s="226" t="n">
        <v>0</v>
      </c>
      <c r="Z98" s="226" t="n">
        <v>0</v>
      </c>
      <c r="AA98" s="226" t="n">
        <v>0</v>
      </c>
      <c r="AB98" s="226" t="n">
        <v>0</v>
      </c>
      <c r="AC98" s="226" t="n">
        <v>0</v>
      </c>
      <c r="AD98" s="226" t="n">
        <v>0</v>
      </c>
      <c r="AE98" s="226" t="n">
        <v>0</v>
      </c>
    </row>
    <row r="99" spans="1:31">
      <c r="A99" s="98">
        <f>YEAR(C99)</f>
        <v/>
      </c>
      <c r="B99" s="98">
        <f>MONTH(C99)</f>
        <v/>
      </c>
      <c r="C99" t="s">
        <v>1899</v>
      </c>
      <c r="D99" t="s">
        <v>1867</v>
      </c>
      <c r="E99" t="s">
        <v>1869</v>
      </c>
      <c r="F99" s="99" t="n">
        <v>0</v>
      </c>
      <c r="G99" s="99" t="n">
        <v>1</v>
      </c>
      <c r="H99" s="99" t="n">
        <v>0</v>
      </c>
      <c r="I99" s="99" t="n">
        <v>0</v>
      </c>
      <c r="J99" s="99" t="n">
        <v>0</v>
      </c>
      <c r="K99" s="99" t="n">
        <v>0</v>
      </c>
      <c r="L99" s="99" t="n">
        <v>0</v>
      </c>
      <c r="M99" s="99" t="n">
        <v>0</v>
      </c>
      <c r="N99" s="99" t="n">
        <v>0</v>
      </c>
      <c r="O99" s="99" t="n">
        <v>0</v>
      </c>
      <c r="P99" s="226" t="n">
        <v>0</v>
      </c>
      <c r="Q99" s="226" t="n">
        <v>0</v>
      </c>
      <c r="R99" s="226" t="n">
        <v>0</v>
      </c>
      <c r="S99" s="226" t="n">
        <v>0</v>
      </c>
      <c r="T99" s="226" t="n">
        <v>0</v>
      </c>
      <c r="U99" s="226" t="n">
        <v>0</v>
      </c>
      <c r="V99" s="226" t="n">
        <v>0</v>
      </c>
      <c r="W99" s="226" t="n">
        <v>0</v>
      </c>
      <c r="X99" s="226" t="n">
        <v>0</v>
      </c>
      <c r="Y99" s="226" t="n">
        <v>0</v>
      </c>
      <c r="Z99" s="226" t="n">
        <v>0</v>
      </c>
      <c r="AA99" s="226" t="n">
        <v>0</v>
      </c>
      <c r="AB99" s="226" t="n">
        <v>0</v>
      </c>
      <c r="AC99" s="226" t="n">
        <v>0</v>
      </c>
      <c r="AD99" s="226" t="n">
        <v>0</v>
      </c>
      <c r="AE99" s="226" t="n">
        <v>0</v>
      </c>
    </row>
    <row r="100" spans="1:31">
      <c r="A100" s="98">
        <f>YEAR(C100)</f>
        <v/>
      </c>
      <c r="B100" s="98">
        <f>MONTH(C100)</f>
        <v/>
      </c>
      <c r="C100" t="s">
        <v>1899</v>
      </c>
      <c r="D100" t="s">
        <v>1867</v>
      </c>
      <c r="E100" t="s">
        <v>1888</v>
      </c>
      <c r="F100" s="99" t="n">
        <v>33.58</v>
      </c>
      <c r="G100" s="99" t="n">
        <v>408</v>
      </c>
      <c r="H100" s="99" t="n">
        <v>4</v>
      </c>
      <c r="I100" s="99" t="n">
        <v>8.4</v>
      </c>
      <c r="J100" s="99" t="n">
        <v>5</v>
      </c>
      <c r="K100" s="99" t="n">
        <v>0</v>
      </c>
      <c r="L100" s="99" t="n">
        <v>0</v>
      </c>
      <c r="M100" s="99" t="n">
        <v>0</v>
      </c>
      <c r="N100" s="99" t="n">
        <v>0</v>
      </c>
      <c r="O100" s="99" t="n">
        <v>0</v>
      </c>
      <c r="P100" s="226" t="n">
        <v>0</v>
      </c>
      <c r="Q100" s="226" t="n">
        <v>0</v>
      </c>
      <c r="R100" s="226" t="n">
        <v>1</v>
      </c>
      <c r="S100" s="226" t="n">
        <v>0</v>
      </c>
      <c r="T100" s="226" t="n">
        <v>0</v>
      </c>
      <c r="U100" s="226" t="n">
        <v>0</v>
      </c>
      <c r="V100" s="226" t="n">
        <v>0</v>
      </c>
      <c r="W100" s="226" t="n">
        <v>1</v>
      </c>
      <c r="X100" s="226" t="n">
        <v>0</v>
      </c>
      <c r="Y100" s="226" t="n">
        <v>0</v>
      </c>
      <c r="Z100" s="226" t="n">
        <v>0</v>
      </c>
      <c r="AA100" s="226" t="n">
        <v>0</v>
      </c>
      <c r="AB100" s="226" t="n">
        <v>0</v>
      </c>
      <c r="AC100" s="226" t="n">
        <v>0</v>
      </c>
      <c r="AD100" s="226" t="n">
        <v>0</v>
      </c>
      <c r="AE100" s="226" t="n">
        <v>0</v>
      </c>
    </row>
    <row r="101" spans="1:31">
      <c r="A101" s="98">
        <f>YEAR(C101)</f>
        <v/>
      </c>
      <c r="B101" s="98">
        <f>MONTH(C101)</f>
        <v/>
      </c>
      <c r="C101" t="s">
        <v>1899</v>
      </c>
      <c r="D101" t="s">
        <v>1867</v>
      </c>
      <c r="E101" t="s">
        <v>1889</v>
      </c>
      <c r="F101" s="99" t="n">
        <v>0</v>
      </c>
      <c r="G101" s="99" t="n">
        <v>15</v>
      </c>
      <c r="H101" s="99" t="n">
        <v>0</v>
      </c>
      <c r="I101" s="99" t="n">
        <v>0</v>
      </c>
      <c r="J101" s="99" t="n">
        <v>0</v>
      </c>
      <c r="K101" s="99" t="n">
        <v>0</v>
      </c>
      <c r="L101" s="99" t="n">
        <v>0</v>
      </c>
      <c r="M101" s="99" t="n">
        <v>0</v>
      </c>
      <c r="N101" s="99" t="n">
        <v>0</v>
      </c>
      <c r="O101" s="99" t="n">
        <v>0</v>
      </c>
      <c r="P101" s="226" t="n">
        <v>0</v>
      </c>
      <c r="Q101" s="226" t="n">
        <v>0</v>
      </c>
      <c r="R101" s="226" t="n">
        <v>0</v>
      </c>
      <c r="S101" s="226" t="n">
        <v>0</v>
      </c>
      <c r="T101" s="226" t="n">
        <v>0</v>
      </c>
      <c r="U101" s="226" t="n">
        <v>0</v>
      </c>
      <c r="V101" s="226" t="n">
        <v>0</v>
      </c>
      <c r="W101" s="226" t="n">
        <v>0</v>
      </c>
      <c r="X101" s="226" t="n">
        <v>0</v>
      </c>
      <c r="Y101" s="226" t="n">
        <v>0</v>
      </c>
      <c r="Z101" s="226" t="n">
        <v>0</v>
      </c>
      <c r="AA101" s="226" t="n">
        <v>0</v>
      </c>
      <c r="AB101" s="226" t="n">
        <v>0</v>
      </c>
      <c r="AC101" s="226" t="n">
        <v>0</v>
      </c>
      <c r="AD101" s="226" t="n">
        <v>0</v>
      </c>
      <c r="AE101" s="226" t="n">
        <v>0</v>
      </c>
    </row>
    <row r="102" spans="1:31">
      <c r="A102" s="98">
        <f>YEAR(C102)</f>
        <v/>
      </c>
      <c r="B102" s="98">
        <f>MONTH(C102)</f>
        <v/>
      </c>
      <c r="C102" t="s">
        <v>1899</v>
      </c>
      <c r="D102" t="s">
        <v>1867</v>
      </c>
      <c r="E102" t="s">
        <v>1891</v>
      </c>
      <c r="F102" s="99" t="n">
        <v>0</v>
      </c>
      <c r="G102" s="99" t="n">
        <v>11</v>
      </c>
      <c r="H102" s="99" t="n">
        <v>0</v>
      </c>
      <c r="I102" s="99" t="n">
        <v>0</v>
      </c>
      <c r="J102" s="99" t="n">
        <v>0</v>
      </c>
      <c r="K102" s="99" t="n">
        <v>0</v>
      </c>
      <c r="L102" s="99" t="n">
        <v>0</v>
      </c>
      <c r="M102" s="99" t="n">
        <v>0</v>
      </c>
      <c r="N102" s="99" t="n">
        <v>0</v>
      </c>
      <c r="O102" s="99" t="n">
        <v>0</v>
      </c>
      <c r="P102" s="226" t="n">
        <v>0</v>
      </c>
      <c r="Q102" s="226" t="n">
        <v>0</v>
      </c>
      <c r="R102" s="226" t="n">
        <v>0</v>
      </c>
      <c r="S102" s="226" t="n">
        <v>0</v>
      </c>
      <c r="T102" s="226" t="n">
        <v>0</v>
      </c>
      <c r="U102" s="226" t="n">
        <v>0</v>
      </c>
      <c r="V102" s="226" t="n">
        <v>0</v>
      </c>
      <c r="W102" s="226" t="n">
        <v>0</v>
      </c>
      <c r="X102" s="226" t="n">
        <v>0</v>
      </c>
      <c r="Y102" s="226" t="n">
        <v>0</v>
      </c>
      <c r="Z102" s="226" t="n">
        <v>0</v>
      </c>
      <c r="AA102" s="226" t="n">
        <v>0</v>
      </c>
      <c r="AB102" s="226" t="n">
        <v>0</v>
      </c>
      <c r="AC102" s="226" t="n">
        <v>0</v>
      </c>
      <c r="AD102" s="226" t="n">
        <v>0</v>
      </c>
      <c r="AE102" s="226" t="n">
        <v>0</v>
      </c>
    </row>
    <row r="103" spans="1:31">
      <c r="A103" s="98">
        <f>YEAR(C103)</f>
        <v/>
      </c>
      <c r="B103" s="98">
        <f>MONTH(C103)</f>
        <v/>
      </c>
      <c r="C103" t="s">
        <v>1899</v>
      </c>
      <c r="D103" t="s">
        <v>1867</v>
      </c>
      <c r="E103" t="s">
        <v>1870</v>
      </c>
      <c r="F103" s="99" t="n">
        <v>294.92</v>
      </c>
      <c r="G103" s="99" t="n">
        <v>668</v>
      </c>
      <c r="H103" s="99" t="n">
        <v>36</v>
      </c>
      <c r="I103" s="99" t="n">
        <v>8.19</v>
      </c>
      <c r="J103" s="99" t="n">
        <v>101</v>
      </c>
      <c r="K103" s="99" t="n">
        <v>24</v>
      </c>
      <c r="L103" s="99" t="n">
        <v>0</v>
      </c>
      <c r="M103" s="99" t="n">
        <v>3</v>
      </c>
      <c r="N103" s="99" t="n">
        <v>0</v>
      </c>
      <c r="O103" s="99" t="n">
        <v>1</v>
      </c>
      <c r="P103" s="226" t="n">
        <v>2</v>
      </c>
      <c r="Q103" s="226" t="n">
        <v>0</v>
      </c>
      <c r="R103" s="226" t="n">
        <v>5</v>
      </c>
      <c r="S103" s="226" t="n">
        <v>3</v>
      </c>
      <c r="T103" s="226" t="n">
        <v>2</v>
      </c>
      <c r="U103" s="226" t="n">
        <v>17</v>
      </c>
      <c r="V103" s="226" t="n">
        <v>0</v>
      </c>
      <c r="W103" s="226" t="n">
        <v>0</v>
      </c>
      <c r="X103" s="226" t="n">
        <v>0</v>
      </c>
      <c r="Y103" s="226" t="n">
        <v>0</v>
      </c>
      <c r="Z103" s="226" t="n">
        <v>0</v>
      </c>
      <c r="AA103" s="226" t="n">
        <v>0</v>
      </c>
      <c r="AB103" s="226" t="n">
        <v>0</v>
      </c>
      <c r="AC103" s="226" t="n">
        <v>0</v>
      </c>
      <c r="AD103" s="226" t="n">
        <v>0</v>
      </c>
      <c r="AE103" s="226" t="n">
        <v>0</v>
      </c>
    </row>
    <row r="104" spans="1:31">
      <c r="A104" s="98">
        <f>YEAR(C104)</f>
        <v/>
      </c>
      <c r="B104" s="98">
        <f>MONTH(C104)</f>
        <v/>
      </c>
      <c r="C104" t="s">
        <v>1900</v>
      </c>
      <c r="D104" t="s">
        <v>1867</v>
      </c>
      <c r="E104" t="s">
        <v>1868</v>
      </c>
      <c r="F104" s="99" t="n">
        <v>0</v>
      </c>
      <c r="G104" s="99" t="n">
        <v>6</v>
      </c>
      <c r="H104" s="99" t="n">
        <v>0</v>
      </c>
      <c r="I104" s="99" t="n">
        <v>0</v>
      </c>
      <c r="J104" s="99" t="n">
        <v>0</v>
      </c>
      <c r="K104" s="99" t="n">
        <v>0</v>
      </c>
      <c r="L104" s="99" t="n">
        <v>0</v>
      </c>
      <c r="M104" s="99" t="n">
        <v>0</v>
      </c>
      <c r="N104" s="99" t="n">
        <v>0</v>
      </c>
      <c r="O104" s="99" t="n">
        <v>0</v>
      </c>
      <c r="P104" s="226" t="n">
        <v>0</v>
      </c>
      <c r="Q104" s="226" t="n">
        <v>0</v>
      </c>
      <c r="R104" s="226" t="n">
        <v>0</v>
      </c>
      <c r="S104" s="226" t="n">
        <v>0</v>
      </c>
      <c r="T104" s="226" t="n">
        <v>0</v>
      </c>
      <c r="U104" s="226" t="n">
        <v>0</v>
      </c>
      <c r="V104" s="226" t="n">
        <v>0</v>
      </c>
      <c r="W104" s="226" t="n">
        <v>0</v>
      </c>
      <c r="X104" s="226" t="n">
        <v>0</v>
      </c>
      <c r="Y104" s="226" t="n">
        <v>0</v>
      </c>
      <c r="Z104" s="226" t="n">
        <v>0</v>
      </c>
      <c r="AA104" s="226" t="n">
        <v>0</v>
      </c>
      <c r="AB104" s="226" t="n">
        <v>0</v>
      </c>
      <c r="AC104" s="226" t="n">
        <v>0</v>
      </c>
      <c r="AD104" s="226" t="n">
        <v>0</v>
      </c>
      <c r="AE104" s="226" t="n">
        <v>0</v>
      </c>
    </row>
    <row r="105" spans="1:31">
      <c r="A105" s="98">
        <f>YEAR(C105)</f>
        <v/>
      </c>
      <c r="B105" s="98">
        <f>MONTH(C105)</f>
        <v/>
      </c>
      <c r="C105" t="s">
        <v>1900</v>
      </c>
      <c r="D105" t="s">
        <v>1867</v>
      </c>
      <c r="E105" t="s">
        <v>1888</v>
      </c>
      <c r="F105" s="99" t="n">
        <v>85.09</v>
      </c>
      <c r="G105" s="99" t="n">
        <v>408</v>
      </c>
      <c r="H105" s="99" t="n">
        <v>10</v>
      </c>
      <c r="I105" s="99" t="n">
        <v>8.51</v>
      </c>
      <c r="J105" s="99" t="n">
        <v>21</v>
      </c>
      <c r="K105" s="99" t="n">
        <v>7</v>
      </c>
      <c r="L105" s="99" t="n">
        <v>0</v>
      </c>
      <c r="M105" s="99" t="n">
        <v>6</v>
      </c>
      <c r="N105" s="99" t="n">
        <v>0</v>
      </c>
      <c r="O105" s="99" t="n">
        <v>1</v>
      </c>
      <c r="P105" s="226" t="n">
        <v>0</v>
      </c>
      <c r="Q105" s="226" t="n">
        <v>0</v>
      </c>
      <c r="R105" s="226" t="n">
        <v>0</v>
      </c>
      <c r="S105" s="226" t="n">
        <v>0</v>
      </c>
      <c r="T105" s="226" t="n">
        <v>0</v>
      </c>
      <c r="U105" s="226" t="n">
        <v>0</v>
      </c>
      <c r="V105" s="226" t="n">
        <v>0</v>
      </c>
      <c r="W105" s="226" t="n">
        <v>0</v>
      </c>
      <c r="X105" s="226" t="n">
        <v>0</v>
      </c>
      <c r="Y105" s="226" t="n">
        <v>0</v>
      </c>
      <c r="Z105" s="226" t="n">
        <v>0</v>
      </c>
      <c r="AA105" s="226" t="n">
        <v>0</v>
      </c>
      <c r="AB105" s="226" t="n">
        <v>0</v>
      </c>
      <c r="AC105" s="226" t="n">
        <v>0</v>
      </c>
      <c r="AD105" s="226" t="n">
        <v>0</v>
      </c>
      <c r="AE105" s="226" t="n">
        <v>0</v>
      </c>
    </row>
    <row r="106" spans="1:31">
      <c r="A106" s="98">
        <f>YEAR(C106)</f>
        <v/>
      </c>
      <c r="B106" s="98">
        <f>MONTH(C106)</f>
        <v/>
      </c>
      <c r="C106" t="s">
        <v>1900</v>
      </c>
      <c r="D106" t="s">
        <v>1867</v>
      </c>
      <c r="E106" t="s">
        <v>1870</v>
      </c>
      <c r="F106" s="99" t="n">
        <v>360.42</v>
      </c>
      <c r="G106" s="99" t="n">
        <v>972</v>
      </c>
      <c r="H106" s="99" t="n">
        <v>43</v>
      </c>
      <c r="I106" s="99" t="n">
        <v>8.380000000000001</v>
      </c>
      <c r="J106" s="99" t="n">
        <v>120</v>
      </c>
      <c r="K106" s="99" t="n">
        <v>45</v>
      </c>
      <c r="L106" s="99" t="n">
        <v>1</v>
      </c>
      <c r="M106" s="99" t="n">
        <v>5</v>
      </c>
      <c r="N106" s="99" t="n">
        <v>0</v>
      </c>
      <c r="O106" s="99" t="n">
        <v>0</v>
      </c>
      <c r="P106" s="226" t="n">
        <v>4</v>
      </c>
      <c r="Q106" s="226" t="n">
        <v>0</v>
      </c>
      <c r="R106" s="226" t="n">
        <v>1</v>
      </c>
      <c r="S106" s="226" t="n">
        <v>0</v>
      </c>
      <c r="T106" s="226" t="n">
        <v>1</v>
      </c>
      <c r="U106" s="226" t="n">
        <v>17</v>
      </c>
      <c r="V106" s="226" t="n">
        <v>0</v>
      </c>
      <c r="W106" s="226" t="n">
        <v>0</v>
      </c>
      <c r="X106" s="226" t="n">
        <v>0</v>
      </c>
      <c r="Y106" s="226" t="n">
        <v>0</v>
      </c>
      <c r="Z106" s="226" t="n">
        <v>1</v>
      </c>
      <c r="AA106" s="226" t="n">
        <v>0</v>
      </c>
      <c r="AB106" s="226" t="n">
        <v>0</v>
      </c>
      <c r="AC106" s="226" t="n">
        <v>1</v>
      </c>
      <c r="AD106" s="226" t="n">
        <v>0</v>
      </c>
      <c r="AE106" s="226" t="n">
        <v>0</v>
      </c>
    </row>
    <row r="107" spans="1:31">
      <c r="A107" s="98">
        <f>YEAR(C107)</f>
        <v/>
      </c>
      <c r="B107" s="98">
        <f>MONTH(C107)</f>
        <v/>
      </c>
      <c r="C107" t="s">
        <v>1901</v>
      </c>
      <c r="D107" t="s">
        <v>1867</v>
      </c>
      <c r="E107" t="s">
        <v>1868</v>
      </c>
      <c r="F107" s="99" t="n">
        <v>0</v>
      </c>
      <c r="G107" s="99" t="n">
        <v>9</v>
      </c>
      <c r="H107" s="99" t="n">
        <v>0</v>
      </c>
      <c r="I107" s="99" t="n">
        <v>0</v>
      </c>
      <c r="J107" s="99" t="n">
        <v>0</v>
      </c>
      <c r="K107" s="99" t="n">
        <v>0</v>
      </c>
      <c r="L107" s="99" t="n">
        <v>0</v>
      </c>
      <c r="M107" s="99" t="n">
        <v>0</v>
      </c>
      <c r="N107" s="99" t="n">
        <v>0</v>
      </c>
      <c r="O107" s="99" t="n">
        <v>0</v>
      </c>
      <c r="P107" s="226" t="n">
        <v>0</v>
      </c>
      <c r="Q107" s="226" t="n">
        <v>0</v>
      </c>
      <c r="R107" s="226" t="n">
        <v>0</v>
      </c>
      <c r="S107" s="226" t="n">
        <v>0</v>
      </c>
      <c r="T107" s="226" t="n">
        <v>0</v>
      </c>
      <c r="U107" s="226" t="n">
        <v>0</v>
      </c>
      <c r="V107" s="226" t="n">
        <v>0</v>
      </c>
      <c r="W107" s="226" t="n">
        <v>0</v>
      </c>
      <c r="X107" s="226" t="n">
        <v>0</v>
      </c>
      <c r="Y107" s="226" t="n">
        <v>0</v>
      </c>
      <c r="Z107" s="226" t="n">
        <v>0</v>
      </c>
      <c r="AA107" s="226" t="n">
        <v>0</v>
      </c>
      <c r="AB107" s="226" t="n">
        <v>0</v>
      </c>
      <c r="AC107" s="226" t="n">
        <v>0</v>
      </c>
      <c r="AD107" s="226" t="n">
        <v>0</v>
      </c>
      <c r="AE107" s="226" t="n">
        <v>0</v>
      </c>
    </row>
    <row r="108" spans="1:31">
      <c r="A108" s="98">
        <f>YEAR(C108)</f>
        <v/>
      </c>
      <c r="B108" s="98">
        <f>MONTH(C108)</f>
        <v/>
      </c>
      <c r="C108" t="s">
        <v>1901</v>
      </c>
      <c r="D108" t="s">
        <v>1867</v>
      </c>
      <c r="E108" t="s">
        <v>1888</v>
      </c>
      <c r="F108" s="99" t="n">
        <v>67.59</v>
      </c>
      <c r="G108" s="99" t="n">
        <v>315</v>
      </c>
      <c r="H108" s="99" t="n">
        <v>8</v>
      </c>
      <c r="I108" s="99" t="n">
        <v>8.449999999999999</v>
      </c>
      <c r="J108" s="99" t="n">
        <v>11</v>
      </c>
      <c r="K108" s="99" t="n">
        <v>0</v>
      </c>
      <c r="L108" s="99" t="n">
        <v>0</v>
      </c>
      <c r="M108" s="99" t="n">
        <v>0</v>
      </c>
      <c r="N108" s="99" t="n">
        <v>0</v>
      </c>
      <c r="O108" s="99" t="n">
        <v>0</v>
      </c>
      <c r="P108" s="226" t="n">
        <v>0</v>
      </c>
      <c r="Q108" s="226" t="n">
        <v>0</v>
      </c>
      <c r="R108" s="226" t="n">
        <v>0</v>
      </c>
      <c r="S108" s="226" t="n">
        <v>0</v>
      </c>
      <c r="T108" s="226" t="n">
        <v>0</v>
      </c>
      <c r="U108" s="226" t="n">
        <v>0</v>
      </c>
      <c r="V108" s="226" t="n">
        <v>0</v>
      </c>
      <c r="W108" s="226" t="n">
        <v>0</v>
      </c>
      <c r="X108" s="226" t="n">
        <v>0</v>
      </c>
      <c r="Y108" s="226" t="n">
        <v>0</v>
      </c>
      <c r="Z108" s="226" t="n">
        <v>0</v>
      </c>
      <c r="AA108" s="226" t="n">
        <v>0</v>
      </c>
      <c r="AB108" s="226" t="n">
        <v>0</v>
      </c>
      <c r="AC108" s="226" t="n">
        <v>0</v>
      </c>
      <c r="AD108" s="226" t="n">
        <v>0</v>
      </c>
      <c r="AE108" s="226" t="n">
        <v>0</v>
      </c>
    </row>
    <row r="109" spans="1:31">
      <c r="A109" s="98">
        <f>YEAR(C109)</f>
        <v/>
      </c>
      <c r="B109" s="98">
        <f>MONTH(C109)</f>
        <v/>
      </c>
      <c r="C109" t="s">
        <v>1901</v>
      </c>
      <c r="D109" t="s">
        <v>1867</v>
      </c>
      <c r="E109" t="s">
        <v>1870</v>
      </c>
      <c r="F109" s="99" t="n">
        <v>467.75</v>
      </c>
      <c r="G109" s="99" t="n">
        <v>988</v>
      </c>
      <c r="H109" s="99" t="n">
        <v>56</v>
      </c>
      <c r="I109" s="99" t="n">
        <v>8.35</v>
      </c>
      <c r="J109" s="99" t="n">
        <v>126</v>
      </c>
      <c r="K109" s="99" t="n">
        <v>31</v>
      </c>
      <c r="L109" s="99" t="n">
        <v>1</v>
      </c>
      <c r="M109" s="99" t="n">
        <v>3</v>
      </c>
      <c r="N109" s="99" t="n">
        <v>0</v>
      </c>
      <c r="O109" s="99" t="n">
        <v>0</v>
      </c>
      <c r="P109" s="226" t="n">
        <v>0</v>
      </c>
      <c r="Q109" s="226" t="n">
        <v>0</v>
      </c>
      <c r="R109" s="226" t="n">
        <v>2</v>
      </c>
      <c r="S109" s="226" t="n">
        <v>0</v>
      </c>
      <c r="T109" s="226" t="n">
        <v>2</v>
      </c>
      <c r="U109" s="226" t="n">
        <v>26</v>
      </c>
      <c r="V109" s="226" t="n">
        <v>0</v>
      </c>
      <c r="W109" s="226" t="n">
        <v>0</v>
      </c>
      <c r="X109" s="226" t="n">
        <v>0</v>
      </c>
      <c r="Y109" s="226" t="n">
        <v>0</v>
      </c>
      <c r="Z109" s="226" t="n">
        <v>0</v>
      </c>
      <c r="AA109" s="226" t="n">
        <v>0</v>
      </c>
      <c r="AB109" s="226" t="n">
        <v>0</v>
      </c>
      <c r="AC109" s="226" t="n">
        <v>0</v>
      </c>
      <c r="AD109" s="226" t="n">
        <v>0</v>
      </c>
      <c r="AE109" s="226" t="n">
        <v>0</v>
      </c>
    </row>
    <row r="110" spans="1:31">
      <c r="A110" s="98">
        <f>YEAR(C110)</f>
        <v/>
      </c>
      <c r="B110" s="98">
        <f>MONTH(C110)</f>
        <v/>
      </c>
      <c r="C110" t="s">
        <v>1902</v>
      </c>
      <c r="D110" t="s">
        <v>1867</v>
      </c>
      <c r="E110" t="s">
        <v>1868</v>
      </c>
      <c r="F110" s="99" t="n">
        <v>0</v>
      </c>
      <c r="G110" s="99" t="n">
        <v>5</v>
      </c>
      <c r="H110" s="99" t="n">
        <v>0</v>
      </c>
      <c r="I110" s="99" t="n">
        <v>0</v>
      </c>
      <c r="J110" s="99" t="n">
        <v>0</v>
      </c>
      <c r="K110" s="99" t="n">
        <v>0</v>
      </c>
      <c r="L110" s="99" t="n">
        <v>0</v>
      </c>
      <c r="M110" s="99" t="n">
        <v>0</v>
      </c>
      <c r="N110" s="99" t="n">
        <v>0</v>
      </c>
      <c r="O110" s="99" t="n">
        <v>0</v>
      </c>
      <c r="P110" s="226" t="n">
        <v>0</v>
      </c>
      <c r="Q110" s="226" t="n">
        <v>0</v>
      </c>
      <c r="R110" s="226" t="n">
        <v>0</v>
      </c>
      <c r="S110" s="226" t="n">
        <v>0</v>
      </c>
      <c r="T110" s="226" t="n">
        <v>0</v>
      </c>
      <c r="U110" s="226" t="n">
        <v>0</v>
      </c>
      <c r="V110" s="226" t="n">
        <v>0</v>
      </c>
      <c r="W110" s="226" t="n">
        <v>0</v>
      </c>
      <c r="X110" s="226" t="n">
        <v>0</v>
      </c>
      <c r="Y110" s="226" t="n">
        <v>0</v>
      </c>
      <c r="Z110" s="226" t="n">
        <v>0</v>
      </c>
      <c r="AA110" s="226" t="n">
        <v>0</v>
      </c>
      <c r="AB110" s="226" t="n">
        <v>0</v>
      </c>
      <c r="AC110" s="226" t="n">
        <v>0</v>
      </c>
      <c r="AD110" s="226" t="n">
        <v>0</v>
      </c>
      <c r="AE110" s="226" t="n">
        <v>0</v>
      </c>
    </row>
    <row r="111" spans="1:31">
      <c r="A111" s="98">
        <f>YEAR(C111)</f>
        <v/>
      </c>
      <c r="B111" s="98">
        <f>MONTH(C111)</f>
        <v/>
      </c>
      <c r="C111" t="s">
        <v>1902</v>
      </c>
      <c r="D111" t="s">
        <v>1867</v>
      </c>
      <c r="E111" t="s">
        <v>1888</v>
      </c>
      <c r="F111" s="99" t="n">
        <v>59.17</v>
      </c>
      <c r="G111" s="99" t="n">
        <v>295</v>
      </c>
      <c r="H111" s="99" t="n">
        <v>7</v>
      </c>
      <c r="I111" s="99" t="n">
        <v>8.449999999999999</v>
      </c>
      <c r="J111" s="99" t="n">
        <v>9</v>
      </c>
      <c r="K111" s="99" t="n">
        <v>1</v>
      </c>
      <c r="L111" s="99" t="n">
        <v>0</v>
      </c>
      <c r="M111" s="99" t="n">
        <v>0</v>
      </c>
      <c r="N111" s="99" t="n">
        <v>0</v>
      </c>
      <c r="O111" s="99" t="n">
        <v>0</v>
      </c>
      <c r="P111" s="226" t="n">
        <v>1</v>
      </c>
      <c r="Q111" s="226" t="n">
        <v>0</v>
      </c>
      <c r="R111" s="226" t="n">
        <v>0</v>
      </c>
      <c r="S111" s="226" t="n">
        <v>0</v>
      </c>
      <c r="T111" s="226" t="n">
        <v>0</v>
      </c>
      <c r="U111" s="226" t="n">
        <v>0</v>
      </c>
      <c r="V111" s="226" t="n">
        <v>0</v>
      </c>
      <c r="W111" s="226" t="n">
        <v>0</v>
      </c>
      <c r="X111" s="226" t="n">
        <v>0</v>
      </c>
      <c r="Y111" s="226" t="n">
        <v>0</v>
      </c>
      <c r="Z111" s="226" t="n">
        <v>0</v>
      </c>
      <c r="AA111" s="226" t="n">
        <v>0</v>
      </c>
      <c r="AB111" s="226" t="n">
        <v>0</v>
      </c>
      <c r="AC111" s="226" t="n">
        <v>0</v>
      </c>
      <c r="AD111" s="226" t="n">
        <v>0</v>
      </c>
      <c r="AE111" s="226" t="n">
        <v>0</v>
      </c>
    </row>
    <row r="112" spans="1:31">
      <c r="A112" s="98">
        <f>YEAR(C112)</f>
        <v/>
      </c>
      <c r="B112" s="98">
        <f>MONTH(C112)</f>
        <v/>
      </c>
      <c r="C112" t="s">
        <v>1902</v>
      </c>
      <c r="D112" t="s">
        <v>1867</v>
      </c>
      <c r="E112" t="s">
        <v>1870</v>
      </c>
      <c r="F112" s="99" t="n">
        <v>231.46</v>
      </c>
      <c r="G112" s="99" t="n">
        <v>938</v>
      </c>
      <c r="H112" s="99" t="n">
        <v>28</v>
      </c>
      <c r="I112" s="99" t="n">
        <v>8.27</v>
      </c>
      <c r="J112" s="99" t="n">
        <v>105</v>
      </c>
      <c r="K112" s="99" t="n">
        <v>52</v>
      </c>
      <c r="L112" s="99" t="n">
        <v>2</v>
      </c>
      <c r="M112" s="99" t="n">
        <v>3</v>
      </c>
      <c r="N112" s="99" t="n">
        <v>0</v>
      </c>
      <c r="O112" s="99" t="n">
        <v>0</v>
      </c>
      <c r="P112" s="226" t="n">
        <v>0</v>
      </c>
      <c r="Q112" s="226" t="n">
        <v>0</v>
      </c>
      <c r="R112" s="226" t="n">
        <v>1</v>
      </c>
      <c r="S112" s="226" t="n">
        <v>0</v>
      </c>
      <c r="T112" s="226" t="n">
        <v>1</v>
      </c>
      <c r="U112" s="226" t="n">
        <v>16</v>
      </c>
      <c r="V112" s="226" t="n">
        <v>0</v>
      </c>
      <c r="W112" s="226" t="n">
        <v>0</v>
      </c>
      <c r="X112" s="226" t="n">
        <v>0</v>
      </c>
      <c r="Y112" s="226" t="n">
        <v>0</v>
      </c>
      <c r="Z112" s="226" t="n">
        <v>0</v>
      </c>
      <c r="AA112" s="226" t="n">
        <v>0</v>
      </c>
      <c r="AB112" s="226" t="n">
        <v>0</v>
      </c>
      <c r="AC112" s="226" t="n">
        <v>0</v>
      </c>
      <c r="AD112" s="226" t="n">
        <v>0</v>
      </c>
      <c r="AE112" s="226" t="n">
        <v>0</v>
      </c>
    </row>
    <row r="113" spans="1:31">
      <c r="A113" s="98">
        <f>YEAR(C113)</f>
        <v/>
      </c>
      <c r="B113" s="98">
        <f>MONTH(C113)</f>
        <v/>
      </c>
      <c r="C113" t="s">
        <v>1903</v>
      </c>
      <c r="D113" t="s">
        <v>1867</v>
      </c>
      <c r="E113" t="s">
        <v>1868</v>
      </c>
      <c r="F113" s="99" t="n">
        <v>0</v>
      </c>
      <c r="G113" s="99" t="n">
        <v>6</v>
      </c>
      <c r="H113" s="99" t="n">
        <v>0</v>
      </c>
      <c r="I113" s="99" t="n">
        <v>0</v>
      </c>
      <c r="J113" s="99" t="n">
        <v>0</v>
      </c>
      <c r="K113" s="99" t="n">
        <v>0</v>
      </c>
      <c r="L113" s="99" t="n">
        <v>0</v>
      </c>
      <c r="M113" s="99" t="n">
        <v>0</v>
      </c>
      <c r="N113" s="99" t="n">
        <v>0</v>
      </c>
      <c r="O113" s="99" t="n">
        <v>0</v>
      </c>
      <c r="P113" s="226" t="n">
        <v>0</v>
      </c>
      <c r="Q113" s="226" t="n">
        <v>0</v>
      </c>
      <c r="R113" s="226" t="n">
        <v>0</v>
      </c>
      <c r="S113" s="226" t="n">
        <v>0</v>
      </c>
      <c r="T113" s="226" t="n">
        <v>0</v>
      </c>
      <c r="U113" s="226" t="n">
        <v>0</v>
      </c>
      <c r="V113" s="226" t="n">
        <v>0</v>
      </c>
      <c r="W113" s="226" t="n">
        <v>0</v>
      </c>
      <c r="X113" s="226" t="n">
        <v>0</v>
      </c>
      <c r="Y113" s="226" t="n">
        <v>0</v>
      </c>
      <c r="Z113" s="226" t="n">
        <v>0</v>
      </c>
      <c r="AA113" s="226" t="n">
        <v>0</v>
      </c>
      <c r="AB113" s="226" t="n">
        <v>0</v>
      </c>
      <c r="AC113" s="226" t="n">
        <v>0</v>
      </c>
      <c r="AD113" s="226" t="n">
        <v>0</v>
      </c>
      <c r="AE113" s="226" t="n">
        <v>0</v>
      </c>
    </row>
    <row r="114" spans="1:31">
      <c r="A114" s="98">
        <f>YEAR(C114)</f>
        <v/>
      </c>
      <c r="B114" s="98">
        <f>MONTH(C114)</f>
        <v/>
      </c>
      <c r="C114" t="s">
        <v>1903</v>
      </c>
      <c r="D114" t="s">
        <v>1867</v>
      </c>
      <c r="E114" t="s">
        <v>1888</v>
      </c>
      <c r="F114" s="99" t="n">
        <v>42.12</v>
      </c>
      <c r="G114" s="99" t="n">
        <v>260</v>
      </c>
      <c r="H114" s="99" t="n">
        <v>5</v>
      </c>
      <c r="I114" s="99" t="n">
        <v>8.42</v>
      </c>
      <c r="J114" s="99" t="n">
        <v>11</v>
      </c>
      <c r="K114" s="99" t="n">
        <v>1</v>
      </c>
      <c r="L114" s="99" t="n">
        <v>0</v>
      </c>
      <c r="M114" s="99" t="n">
        <v>0</v>
      </c>
      <c r="N114" s="99" t="n">
        <v>0</v>
      </c>
      <c r="O114" s="99" t="n">
        <v>0</v>
      </c>
      <c r="P114" s="226" t="n">
        <v>1</v>
      </c>
      <c r="Q114" s="226" t="n">
        <v>0</v>
      </c>
      <c r="R114" s="226" t="n">
        <v>0</v>
      </c>
      <c r="S114" s="226" t="n">
        <v>0</v>
      </c>
      <c r="T114" s="226" t="n">
        <v>0</v>
      </c>
      <c r="U114" s="226" t="n">
        <v>0</v>
      </c>
      <c r="V114" s="226" t="n">
        <v>0</v>
      </c>
      <c r="W114" s="226" t="n">
        <v>0</v>
      </c>
      <c r="X114" s="226" t="n">
        <v>0</v>
      </c>
      <c r="Y114" s="226" t="n">
        <v>0</v>
      </c>
      <c r="Z114" s="226" t="n">
        <v>0</v>
      </c>
      <c r="AA114" s="226" t="n">
        <v>0</v>
      </c>
      <c r="AB114" s="226" t="n">
        <v>0</v>
      </c>
      <c r="AC114" s="226" t="n">
        <v>0</v>
      </c>
      <c r="AD114" s="226" t="n">
        <v>0</v>
      </c>
      <c r="AE114" s="226" t="n">
        <v>0</v>
      </c>
    </row>
    <row r="115" spans="1:31">
      <c r="A115" s="98">
        <f>YEAR(C115)</f>
        <v/>
      </c>
      <c r="B115" s="98">
        <f>MONTH(C115)</f>
        <v/>
      </c>
      <c r="C115" t="s">
        <v>1903</v>
      </c>
      <c r="D115" t="s">
        <v>1867</v>
      </c>
      <c r="E115" t="s">
        <v>1870</v>
      </c>
      <c r="F115" s="99" t="n">
        <v>371.44</v>
      </c>
      <c r="G115" s="99" t="n">
        <v>861</v>
      </c>
      <c r="H115" s="99" t="n">
        <v>44</v>
      </c>
      <c r="I115" s="99" t="n">
        <v>8.44</v>
      </c>
      <c r="J115" s="99" t="n">
        <v>143</v>
      </c>
      <c r="K115" s="99" t="n">
        <v>42</v>
      </c>
      <c r="L115" s="99" t="n">
        <v>0</v>
      </c>
      <c r="M115" s="99" t="n">
        <v>0</v>
      </c>
      <c r="N115" s="99" t="n">
        <v>0</v>
      </c>
      <c r="O115" s="99" t="n">
        <v>0</v>
      </c>
      <c r="P115" s="226" t="n">
        <v>0</v>
      </c>
      <c r="Q115" s="226" t="n">
        <v>0</v>
      </c>
      <c r="R115" s="226" t="n">
        <v>8</v>
      </c>
      <c r="S115" s="226" t="n">
        <v>2</v>
      </c>
      <c r="T115" s="226" t="n">
        <v>6</v>
      </c>
      <c r="U115" s="226" t="n">
        <v>24</v>
      </c>
      <c r="V115" s="226" t="n">
        <v>0</v>
      </c>
      <c r="W115" s="226" t="n">
        <v>0</v>
      </c>
      <c r="X115" s="226" t="n">
        <v>0</v>
      </c>
      <c r="Y115" s="226" t="n">
        <v>0</v>
      </c>
      <c r="Z115" s="226" t="n">
        <v>3</v>
      </c>
      <c r="AA115" s="226" t="n">
        <v>0</v>
      </c>
      <c r="AB115" s="226" t="n">
        <v>2</v>
      </c>
      <c r="AC115" s="226" t="n">
        <v>1</v>
      </c>
      <c r="AD115" s="226" t="n">
        <v>0</v>
      </c>
      <c r="AE115" s="226" t="n">
        <v>0</v>
      </c>
    </row>
    <row r="116" spans="1:31">
      <c r="A116" s="98">
        <f>YEAR(C116)</f>
        <v/>
      </c>
      <c r="B116" s="98">
        <f>MONTH(C116)</f>
        <v/>
      </c>
      <c r="C116" t="s">
        <v>1904</v>
      </c>
      <c r="D116" t="s">
        <v>1867</v>
      </c>
      <c r="E116" t="s">
        <v>1868</v>
      </c>
      <c r="F116" s="99" t="n">
        <v>16</v>
      </c>
      <c r="G116" s="99" t="n">
        <v>10</v>
      </c>
      <c r="H116" s="99" t="n">
        <v>2</v>
      </c>
      <c r="I116" s="99" t="n">
        <v>8</v>
      </c>
      <c r="J116" s="99" t="n">
        <v>3</v>
      </c>
      <c r="K116" s="99" t="n">
        <v>0</v>
      </c>
      <c r="L116" s="99" t="n">
        <v>0</v>
      </c>
      <c r="M116" s="99" t="n">
        <v>0</v>
      </c>
      <c r="N116" s="99" t="n">
        <v>0</v>
      </c>
      <c r="O116" s="99" t="n">
        <v>0</v>
      </c>
      <c r="P116" s="226" t="n">
        <v>0</v>
      </c>
      <c r="Q116" s="226" t="n">
        <v>0</v>
      </c>
      <c r="R116" s="226" t="n">
        <v>0</v>
      </c>
      <c r="S116" s="226" t="n">
        <v>0</v>
      </c>
      <c r="T116" s="226" t="n">
        <v>0</v>
      </c>
      <c r="U116" s="226" t="n">
        <v>0</v>
      </c>
      <c r="V116" s="226" t="n">
        <v>0</v>
      </c>
      <c r="W116" s="226" t="n">
        <v>0</v>
      </c>
      <c r="X116" s="226" t="n">
        <v>0</v>
      </c>
      <c r="Y116" s="226" t="n">
        <v>0</v>
      </c>
      <c r="Z116" s="226" t="n">
        <v>0</v>
      </c>
      <c r="AA116" s="226" t="n">
        <v>0</v>
      </c>
      <c r="AB116" s="226" t="n">
        <v>0</v>
      </c>
      <c r="AC116" s="226" t="n">
        <v>0</v>
      </c>
      <c r="AD116" s="226" t="n">
        <v>0</v>
      </c>
      <c r="AE116" s="226" t="n">
        <v>0</v>
      </c>
    </row>
    <row r="117" spans="1:31">
      <c r="A117" s="98">
        <f>YEAR(C117)</f>
        <v/>
      </c>
      <c r="B117" s="98">
        <f>MONTH(C117)</f>
        <v/>
      </c>
      <c r="C117" t="s">
        <v>1904</v>
      </c>
      <c r="D117" t="s">
        <v>1867</v>
      </c>
      <c r="E117" t="s">
        <v>1888</v>
      </c>
      <c r="F117" s="99" t="n">
        <v>50.49</v>
      </c>
      <c r="G117" s="99" t="n">
        <v>251</v>
      </c>
      <c r="H117" s="99" t="n">
        <v>6</v>
      </c>
      <c r="I117" s="99" t="n">
        <v>8.42</v>
      </c>
      <c r="J117" s="99" t="n">
        <v>10</v>
      </c>
      <c r="K117" s="99" t="n">
        <v>2</v>
      </c>
      <c r="L117" s="99" t="n">
        <v>0</v>
      </c>
      <c r="M117" s="99" t="n">
        <v>1</v>
      </c>
      <c r="N117" s="99" t="n">
        <v>0</v>
      </c>
      <c r="O117" s="99" t="n">
        <v>0</v>
      </c>
      <c r="P117" s="226" t="n">
        <v>1</v>
      </c>
      <c r="Q117" s="226" t="n">
        <v>0</v>
      </c>
      <c r="R117" s="226" t="n">
        <v>1</v>
      </c>
      <c r="S117" s="226" t="n">
        <v>0</v>
      </c>
      <c r="T117" s="226" t="n">
        <v>0</v>
      </c>
      <c r="U117" s="226" t="n">
        <v>0</v>
      </c>
      <c r="V117" s="226" t="n">
        <v>0</v>
      </c>
      <c r="W117" s="226" t="n">
        <v>1</v>
      </c>
      <c r="X117" s="226" t="n">
        <v>0</v>
      </c>
      <c r="Y117" s="226" t="n">
        <v>0</v>
      </c>
      <c r="Z117" s="226" t="n">
        <v>0</v>
      </c>
      <c r="AA117" s="226" t="n">
        <v>0</v>
      </c>
      <c r="AB117" s="226" t="n">
        <v>0</v>
      </c>
      <c r="AC117" s="226" t="n">
        <v>0</v>
      </c>
      <c r="AD117" s="226" t="n">
        <v>0</v>
      </c>
      <c r="AE117" s="226" t="n">
        <v>0</v>
      </c>
    </row>
    <row r="118" spans="1:31">
      <c r="A118" s="98">
        <f>YEAR(C118)</f>
        <v/>
      </c>
      <c r="B118" s="98">
        <f>MONTH(C118)</f>
        <v/>
      </c>
      <c r="C118" t="s">
        <v>1904</v>
      </c>
      <c r="D118" t="s">
        <v>1867</v>
      </c>
      <c r="E118" t="s">
        <v>1870</v>
      </c>
      <c r="F118" s="99" t="n">
        <v>442.52</v>
      </c>
      <c r="G118" s="100" t="n">
        <v>1144</v>
      </c>
      <c r="H118" s="99" t="n">
        <v>53</v>
      </c>
      <c r="I118" s="99" t="n">
        <v>8.35</v>
      </c>
      <c r="J118" s="99" t="n">
        <v>158</v>
      </c>
      <c r="K118" s="99" t="n">
        <v>26</v>
      </c>
      <c r="L118" s="99" t="n">
        <v>1</v>
      </c>
      <c r="M118" s="99" t="n">
        <v>0</v>
      </c>
      <c r="N118" s="99" t="n">
        <v>0</v>
      </c>
      <c r="O118" s="99" t="n">
        <v>0</v>
      </c>
      <c r="P118" s="226" t="n">
        <v>0</v>
      </c>
      <c r="Q118" s="226" t="n">
        <v>0</v>
      </c>
      <c r="R118" s="226" t="n">
        <v>7</v>
      </c>
      <c r="S118" s="226" t="n">
        <v>3</v>
      </c>
      <c r="T118" s="226" t="n">
        <v>4</v>
      </c>
      <c r="U118" s="226" t="n">
        <v>25</v>
      </c>
      <c r="V118" s="226" t="n">
        <v>0</v>
      </c>
      <c r="W118" s="226" t="n">
        <v>0</v>
      </c>
      <c r="X118" s="226" t="n">
        <v>0</v>
      </c>
      <c r="Y118" s="226" t="n">
        <v>0</v>
      </c>
      <c r="Z118" s="226" t="n">
        <v>0</v>
      </c>
      <c r="AA118" s="226" t="n">
        <v>0</v>
      </c>
      <c r="AB118" s="226" t="n">
        <v>0</v>
      </c>
      <c r="AC118" s="226" t="n">
        <v>0</v>
      </c>
      <c r="AD118" s="226" t="n">
        <v>0</v>
      </c>
      <c r="AE118" s="226" t="n">
        <v>0</v>
      </c>
    </row>
    <row r="119" spans="1:31">
      <c r="A119" s="98">
        <f>YEAR(C119)</f>
        <v/>
      </c>
      <c r="B119" s="98">
        <f>MONTH(C119)</f>
        <v/>
      </c>
      <c r="C119" t="s">
        <v>1905</v>
      </c>
      <c r="D119" t="s">
        <v>1867</v>
      </c>
      <c r="E119" t="s">
        <v>1868</v>
      </c>
      <c r="F119" s="99" t="n">
        <v>8</v>
      </c>
      <c r="G119" s="99" t="n">
        <v>5</v>
      </c>
      <c r="H119" s="99" t="n">
        <v>1</v>
      </c>
      <c r="I119" s="99" t="n">
        <v>8</v>
      </c>
      <c r="J119" s="99" t="n">
        <v>1</v>
      </c>
      <c r="K119" s="99" t="n">
        <v>0</v>
      </c>
      <c r="L119" s="99" t="n">
        <v>0</v>
      </c>
      <c r="M119" s="99" t="n">
        <v>0</v>
      </c>
      <c r="N119" s="99" t="n">
        <v>0</v>
      </c>
      <c r="O119" s="99" t="n">
        <v>0</v>
      </c>
      <c r="P119" s="226" t="n">
        <v>0</v>
      </c>
      <c r="Q119" s="226" t="n">
        <v>0</v>
      </c>
      <c r="R119" s="226" t="n">
        <v>0</v>
      </c>
      <c r="S119" s="226" t="n">
        <v>0</v>
      </c>
      <c r="T119" s="226" t="n">
        <v>0</v>
      </c>
      <c r="U119" s="226" t="n">
        <v>0</v>
      </c>
      <c r="V119" s="226" t="n">
        <v>0</v>
      </c>
      <c r="W119" s="226" t="n">
        <v>0</v>
      </c>
      <c r="X119" s="226" t="n">
        <v>0</v>
      </c>
      <c r="Y119" s="226" t="n">
        <v>0</v>
      </c>
      <c r="Z119" s="226" t="n">
        <v>0</v>
      </c>
      <c r="AA119" s="226" t="n">
        <v>0</v>
      </c>
      <c r="AB119" s="226" t="n">
        <v>0</v>
      </c>
      <c r="AC119" s="226" t="n">
        <v>0</v>
      </c>
      <c r="AD119" s="226" t="n">
        <v>0</v>
      </c>
      <c r="AE119" s="226" t="n">
        <v>0</v>
      </c>
    </row>
    <row r="120" spans="1:31">
      <c r="A120" s="98">
        <f>YEAR(C120)</f>
        <v/>
      </c>
      <c r="B120" s="98">
        <f>MONTH(C120)</f>
        <v/>
      </c>
      <c r="C120" t="s">
        <v>1905</v>
      </c>
      <c r="D120" t="s">
        <v>1867</v>
      </c>
      <c r="E120" t="s">
        <v>1888</v>
      </c>
      <c r="F120" s="99" t="n">
        <v>78.61</v>
      </c>
      <c r="G120" s="99" t="n">
        <v>249</v>
      </c>
      <c r="H120" s="99" t="n">
        <v>9</v>
      </c>
      <c r="I120" s="99" t="n">
        <v>8.73</v>
      </c>
      <c r="J120" s="99" t="n">
        <v>28</v>
      </c>
      <c r="K120" s="99" t="n">
        <v>8</v>
      </c>
      <c r="L120" s="99" t="n">
        <v>0</v>
      </c>
      <c r="M120" s="99" t="n">
        <v>3</v>
      </c>
      <c r="N120" s="99" t="n">
        <v>0</v>
      </c>
      <c r="O120" s="99" t="n">
        <v>0</v>
      </c>
      <c r="P120" s="226" t="n">
        <v>3</v>
      </c>
      <c r="Q120" s="226" t="n">
        <v>0</v>
      </c>
      <c r="R120" s="226" t="n">
        <v>3</v>
      </c>
      <c r="S120" s="226" t="n">
        <v>1</v>
      </c>
      <c r="T120" s="226" t="n">
        <v>0</v>
      </c>
      <c r="U120" s="226" t="n">
        <v>2</v>
      </c>
      <c r="V120" s="226" t="n">
        <v>0</v>
      </c>
      <c r="W120" s="226" t="n">
        <v>2</v>
      </c>
      <c r="X120" s="226" t="n">
        <v>0</v>
      </c>
      <c r="Y120" s="226" t="n">
        <v>0</v>
      </c>
      <c r="Z120" s="226" t="n">
        <v>0</v>
      </c>
      <c r="AA120" s="226" t="n">
        <v>0</v>
      </c>
      <c r="AB120" s="226" t="n">
        <v>0</v>
      </c>
      <c r="AC120" s="226" t="n">
        <v>0</v>
      </c>
      <c r="AD120" s="226" t="n">
        <v>0</v>
      </c>
      <c r="AE120" s="226" t="n">
        <v>0</v>
      </c>
    </row>
    <row r="121" spans="1:31">
      <c r="A121" s="98">
        <f>YEAR(C121)</f>
        <v/>
      </c>
      <c r="B121" s="98">
        <f>MONTH(C121)</f>
        <v/>
      </c>
      <c r="C121" t="s">
        <v>1905</v>
      </c>
      <c r="D121" t="s">
        <v>1867</v>
      </c>
      <c r="E121" t="s">
        <v>1870</v>
      </c>
      <c r="F121" s="99" t="n">
        <v>308.27</v>
      </c>
      <c r="G121" s="99" t="n">
        <v>997</v>
      </c>
      <c r="H121" s="99" t="n">
        <v>37</v>
      </c>
      <c r="I121" s="99" t="n">
        <v>8.33</v>
      </c>
      <c r="J121" s="99" t="n">
        <v>92</v>
      </c>
      <c r="K121" s="99" t="n">
        <v>31</v>
      </c>
      <c r="L121" s="99" t="n">
        <v>0</v>
      </c>
      <c r="M121" s="99" t="n">
        <v>1</v>
      </c>
      <c r="N121" s="99" t="n">
        <v>0</v>
      </c>
      <c r="O121" s="99" t="n">
        <v>0</v>
      </c>
      <c r="P121" s="226" t="n">
        <v>4</v>
      </c>
      <c r="Q121" s="226" t="n">
        <v>0</v>
      </c>
      <c r="R121" s="226" t="n">
        <v>4</v>
      </c>
      <c r="S121" s="226" t="n">
        <v>1</v>
      </c>
      <c r="T121" s="226" t="n">
        <v>2</v>
      </c>
      <c r="U121" s="226" t="n">
        <v>26</v>
      </c>
      <c r="V121" s="226" t="n">
        <v>0</v>
      </c>
      <c r="W121" s="226" t="n">
        <v>0</v>
      </c>
      <c r="X121" s="226" t="n">
        <v>1</v>
      </c>
      <c r="Y121" s="226" t="n">
        <v>0</v>
      </c>
      <c r="Z121" s="226" t="n">
        <v>2</v>
      </c>
      <c r="AA121" s="226" t="n">
        <v>0</v>
      </c>
      <c r="AB121" s="226" t="n">
        <v>1</v>
      </c>
      <c r="AC121" s="226" t="n">
        <v>1</v>
      </c>
      <c r="AD121" s="226" t="n">
        <v>0</v>
      </c>
      <c r="AE121" s="226" t="n">
        <v>0</v>
      </c>
    </row>
    <row r="122" spans="1:31">
      <c r="A122" s="98">
        <f>YEAR(C122)</f>
        <v/>
      </c>
      <c r="B122" s="98">
        <f>MONTH(C122)</f>
        <v/>
      </c>
      <c r="C122" t="s">
        <v>1906</v>
      </c>
      <c r="D122" t="s">
        <v>1867</v>
      </c>
      <c r="E122" t="s">
        <v>1868</v>
      </c>
      <c r="F122" s="99" t="n">
        <v>0</v>
      </c>
      <c r="G122" s="99" t="n">
        <v>5</v>
      </c>
      <c r="H122" s="99" t="n">
        <v>0</v>
      </c>
      <c r="I122" s="99" t="n">
        <v>0</v>
      </c>
      <c r="J122" s="99" t="n">
        <v>0</v>
      </c>
      <c r="K122" s="99" t="n">
        <v>0</v>
      </c>
      <c r="L122" s="99" t="n">
        <v>0</v>
      </c>
      <c r="M122" s="99" t="n">
        <v>0</v>
      </c>
      <c r="N122" s="99" t="n">
        <v>0</v>
      </c>
      <c r="O122" s="99" t="n">
        <v>0</v>
      </c>
      <c r="P122" s="226" t="n">
        <v>0</v>
      </c>
      <c r="Q122" s="226" t="n">
        <v>0</v>
      </c>
      <c r="R122" s="226" t="n">
        <v>0</v>
      </c>
      <c r="S122" s="226" t="n">
        <v>0</v>
      </c>
      <c r="T122" s="226" t="n">
        <v>0</v>
      </c>
      <c r="U122" s="226" t="n">
        <v>0</v>
      </c>
      <c r="V122" s="226" t="n">
        <v>0</v>
      </c>
      <c r="W122" s="226" t="n">
        <v>0</v>
      </c>
      <c r="X122" s="226" t="n">
        <v>0</v>
      </c>
      <c r="Y122" s="226" t="n">
        <v>0</v>
      </c>
      <c r="Z122" s="226" t="n">
        <v>0</v>
      </c>
      <c r="AA122" s="226" t="n">
        <v>0</v>
      </c>
      <c r="AB122" s="226" t="n">
        <v>0</v>
      </c>
      <c r="AC122" s="226" t="n">
        <v>0</v>
      </c>
      <c r="AD122" s="226" t="n">
        <v>0</v>
      </c>
      <c r="AE122" s="226" t="n">
        <v>0</v>
      </c>
    </row>
    <row r="123" spans="1:31">
      <c r="A123" s="98">
        <f>YEAR(C123)</f>
        <v/>
      </c>
      <c r="B123" s="98">
        <f>MONTH(C123)</f>
        <v/>
      </c>
      <c r="C123" t="s">
        <v>1906</v>
      </c>
      <c r="D123" t="s">
        <v>1867</v>
      </c>
      <c r="E123" t="s">
        <v>1888</v>
      </c>
      <c r="F123" s="99" t="n">
        <v>35.39</v>
      </c>
      <c r="G123" s="99" t="n">
        <v>344</v>
      </c>
      <c r="H123" s="99" t="n">
        <v>4</v>
      </c>
      <c r="I123" s="99" t="n">
        <v>8.85</v>
      </c>
      <c r="J123" s="99" t="n">
        <v>5</v>
      </c>
      <c r="K123" s="99" t="n">
        <v>1</v>
      </c>
      <c r="L123" s="99" t="n">
        <v>0</v>
      </c>
      <c r="M123" s="99" t="n">
        <v>0</v>
      </c>
      <c r="N123" s="99" t="n">
        <v>0</v>
      </c>
      <c r="O123" s="99" t="n">
        <v>0</v>
      </c>
      <c r="P123" s="226" t="n">
        <v>1</v>
      </c>
      <c r="Q123" s="226" t="n">
        <v>0</v>
      </c>
      <c r="R123" s="226" t="n">
        <v>0</v>
      </c>
      <c r="S123" s="226" t="n">
        <v>0</v>
      </c>
      <c r="T123" s="226" t="n">
        <v>0</v>
      </c>
      <c r="U123" s="226" t="n">
        <v>0</v>
      </c>
      <c r="V123" s="226" t="n">
        <v>0</v>
      </c>
      <c r="W123" s="226" t="n">
        <v>0</v>
      </c>
      <c r="X123" s="226" t="n">
        <v>0</v>
      </c>
      <c r="Y123" s="226" t="n">
        <v>0</v>
      </c>
      <c r="Z123" s="226" t="n">
        <v>0</v>
      </c>
      <c r="AA123" s="226" t="n">
        <v>0</v>
      </c>
      <c r="AB123" s="226" t="n">
        <v>0</v>
      </c>
      <c r="AC123" s="226" t="n">
        <v>0</v>
      </c>
      <c r="AD123" s="226" t="n">
        <v>0</v>
      </c>
      <c r="AE123" s="226" t="n">
        <v>0</v>
      </c>
    </row>
    <row r="124" spans="1:31">
      <c r="A124" s="98">
        <f>YEAR(C124)</f>
        <v/>
      </c>
      <c r="B124" s="98">
        <f>MONTH(C124)</f>
        <v/>
      </c>
      <c r="C124" t="s">
        <v>1906</v>
      </c>
      <c r="D124" t="s">
        <v>1867</v>
      </c>
      <c r="E124" t="s">
        <v>1870</v>
      </c>
      <c r="F124" s="99" t="n">
        <v>605.14</v>
      </c>
      <c r="G124" s="100" t="n">
        <v>1359</v>
      </c>
      <c r="H124" s="99" t="n">
        <v>72</v>
      </c>
      <c r="I124" s="99" t="n">
        <v>8.4</v>
      </c>
      <c r="J124" s="99" t="n">
        <v>222</v>
      </c>
      <c r="K124" s="99" t="n">
        <v>69</v>
      </c>
      <c r="L124" s="99" t="n">
        <v>1</v>
      </c>
      <c r="M124" s="99" t="n">
        <v>2</v>
      </c>
      <c r="N124" s="99" t="n">
        <v>0</v>
      </c>
      <c r="O124" s="99" t="n">
        <v>0</v>
      </c>
      <c r="P124" s="226" t="n">
        <v>0</v>
      </c>
      <c r="Q124" s="226" t="n">
        <v>0</v>
      </c>
      <c r="R124" s="226" t="n">
        <v>11</v>
      </c>
      <c r="S124" s="226" t="n">
        <v>1</v>
      </c>
      <c r="T124" s="226" t="n">
        <v>4</v>
      </c>
      <c r="U124" s="226" t="n">
        <v>55</v>
      </c>
      <c r="V124" s="226" t="n">
        <v>0</v>
      </c>
      <c r="W124" s="226" t="n">
        <v>3</v>
      </c>
      <c r="X124" s="226" t="n">
        <v>3</v>
      </c>
      <c r="Y124" s="226" t="n">
        <v>0</v>
      </c>
      <c r="Z124" s="226" t="n">
        <v>0</v>
      </c>
      <c r="AA124" s="226" t="n">
        <v>0</v>
      </c>
      <c r="AB124" s="226" t="n">
        <v>0</v>
      </c>
      <c r="AC124" s="226" t="n">
        <v>0</v>
      </c>
      <c r="AD124" s="226" t="n">
        <v>0</v>
      </c>
      <c r="AE124" s="226" t="n">
        <v>0</v>
      </c>
    </row>
    <row r="125" spans="1:31">
      <c r="A125" s="98">
        <f>YEAR(C125)</f>
        <v/>
      </c>
      <c r="B125" s="98">
        <f>MONTH(C125)</f>
        <v/>
      </c>
      <c r="C125" t="s">
        <v>1907</v>
      </c>
      <c r="D125" t="s">
        <v>1867</v>
      </c>
      <c r="E125" t="s">
        <v>1868</v>
      </c>
      <c r="F125" s="99" t="n">
        <v>8</v>
      </c>
      <c r="G125" s="99" t="n">
        <v>2</v>
      </c>
      <c r="H125" s="99" t="n">
        <v>1</v>
      </c>
      <c r="I125" s="99" t="n">
        <v>8</v>
      </c>
      <c r="J125" s="99" t="n">
        <v>4</v>
      </c>
      <c r="K125" s="99" t="n">
        <v>0</v>
      </c>
      <c r="L125" s="99" t="n">
        <v>0</v>
      </c>
      <c r="M125" s="99" t="n">
        <v>0</v>
      </c>
      <c r="N125" s="99" t="n">
        <v>0</v>
      </c>
      <c r="O125" s="99" t="n">
        <v>0</v>
      </c>
      <c r="P125" s="226" t="n">
        <v>0</v>
      </c>
      <c r="Q125" s="226" t="n">
        <v>0</v>
      </c>
      <c r="R125" s="226" t="n">
        <v>0</v>
      </c>
      <c r="S125" s="226" t="n">
        <v>0</v>
      </c>
      <c r="T125" s="226" t="n">
        <v>0</v>
      </c>
      <c r="U125" s="226" t="n">
        <v>0</v>
      </c>
      <c r="V125" s="226" t="n">
        <v>0</v>
      </c>
      <c r="W125" s="226" t="n">
        <v>0</v>
      </c>
      <c r="X125" s="226" t="n">
        <v>0</v>
      </c>
      <c r="Y125" s="226" t="n">
        <v>0</v>
      </c>
      <c r="Z125" s="226" t="n">
        <v>0</v>
      </c>
      <c r="AA125" s="226" t="n">
        <v>0</v>
      </c>
      <c r="AB125" s="226" t="n">
        <v>0</v>
      </c>
      <c r="AC125" s="226" t="n">
        <v>0</v>
      </c>
      <c r="AD125" s="226" t="n">
        <v>0</v>
      </c>
      <c r="AE125" s="226" t="n">
        <v>0</v>
      </c>
    </row>
    <row r="126" spans="1:31">
      <c r="A126" s="98">
        <f>YEAR(C126)</f>
        <v/>
      </c>
      <c r="B126" s="98">
        <f>MONTH(C126)</f>
        <v/>
      </c>
      <c r="C126" t="s">
        <v>1907</v>
      </c>
      <c r="D126" t="s">
        <v>1867</v>
      </c>
      <c r="E126" t="s">
        <v>1888</v>
      </c>
      <c r="F126" s="99" t="n">
        <v>33.83</v>
      </c>
      <c r="G126" s="99" t="n">
        <v>367</v>
      </c>
      <c r="H126" s="99" t="n">
        <v>4</v>
      </c>
      <c r="I126" s="99" t="n">
        <v>8.460000000000001</v>
      </c>
      <c r="J126" s="99" t="n">
        <v>11</v>
      </c>
      <c r="K126" s="99" t="n">
        <v>7</v>
      </c>
      <c r="L126" s="99" t="n">
        <v>0</v>
      </c>
      <c r="M126" s="99" t="n">
        <v>4</v>
      </c>
      <c r="N126" s="99" t="n">
        <v>0</v>
      </c>
      <c r="O126" s="99" t="n">
        <v>1</v>
      </c>
      <c r="P126" s="226" t="n">
        <v>1</v>
      </c>
      <c r="Q126" s="226" t="n">
        <v>0</v>
      </c>
      <c r="R126" s="226" t="n">
        <v>1</v>
      </c>
      <c r="S126" s="226" t="n">
        <v>0</v>
      </c>
      <c r="T126" s="226" t="n">
        <v>0</v>
      </c>
      <c r="U126" s="226" t="n">
        <v>1</v>
      </c>
      <c r="V126" s="226" t="n">
        <v>0</v>
      </c>
      <c r="W126" s="226" t="n">
        <v>1</v>
      </c>
      <c r="X126" s="226" t="n">
        <v>0</v>
      </c>
      <c r="Y126" s="226" t="n">
        <v>0</v>
      </c>
      <c r="Z126" s="226" t="n">
        <v>0</v>
      </c>
      <c r="AA126" s="226" t="n">
        <v>0</v>
      </c>
      <c r="AB126" s="226" t="n">
        <v>0</v>
      </c>
      <c r="AC126" s="226" t="n">
        <v>0</v>
      </c>
      <c r="AD126" s="226" t="n">
        <v>0</v>
      </c>
      <c r="AE126" s="226" t="n">
        <v>0</v>
      </c>
    </row>
    <row r="127" spans="1:31">
      <c r="A127" s="98">
        <f>YEAR(C127)</f>
        <v/>
      </c>
      <c r="B127" s="98">
        <f>MONTH(C127)</f>
        <v/>
      </c>
      <c r="C127" t="s">
        <v>1907</v>
      </c>
      <c r="D127" t="s">
        <v>1867</v>
      </c>
      <c r="E127" t="s">
        <v>1870</v>
      </c>
      <c r="F127" s="99" t="n">
        <v>485.83</v>
      </c>
      <c r="G127" s="100" t="n">
        <v>1284</v>
      </c>
      <c r="H127" s="99" t="n">
        <v>58</v>
      </c>
      <c r="I127" s="99" t="n">
        <v>8.380000000000001</v>
      </c>
      <c r="J127" s="99" t="n">
        <v>185</v>
      </c>
      <c r="K127" s="99" t="n">
        <v>42</v>
      </c>
      <c r="L127" s="99" t="n">
        <v>1</v>
      </c>
      <c r="M127" s="99" t="n">
        <v>5</v>
      </c>
      <c r="N127" s="99" t="n">
        <v>0</v>
      </c>
      <c r="O127" s="99" t="n">
        <v>0</v>
      </c>
      <c r="P127" s="226" t="n">
        <v>4</v>
      </c>
      <c r="Q127" s="226" t="n">
        <v>0</v>
      </c>
      <c r="R127" s="226" t="n">
        <v>6</v>
      </c>
      <c r="S127" s="226" t="n">
        <v>3</v>
      </c>
      <c r="T127" s="226" t="n">
        <v>2</v>
      </c>
      <c r="U127" s="226" t="n">
        <v>26</v>
      </c>
      <c r="V127" s="226" t="n">
        <v>0</v>
      </c>
      <c r="W127" s="226" t="n">
        <v>0</v>
      </c>
      <c r="X127" s="226" t="n">
        <v>1</v>
      </c>
      <c r="Y127" s="226" t="n">
        <v>0</v>
      </c>
      <c r="Z127" s="226" t="n">
        <v>0</v>
      </c>
      <c r="AA127" s="226" t="n">
        <v>0</v>
      </c>
      <c r="AB127" s="226" t="n">
        <v>0</v>
      </c>
      <c r="AC127" s="226" t="n">
        <v>0</v>
      </c>
      <c r="AD127" s="226" t="n">
        <v>0</v>
      </c>
      <c r="AE127" s="226" t="n">
        <v>0</v>
      </c>
    </row>
    <row r="128" spans="1:31">
      <c r="A128" s="98">
        <f>YEAR(C128)</f>
        <v/>
      </c>
      <c r="B128" s="98">
        <f>MONTH(C128)</f>
        <v/>
      </c>
      <c r="C128" t="s">
        <v>1908</v>
      </c>
      <c r="D128" t="s">
        <v>1867</v>
      </c>
      <c r="E128" t="s">
        <v>1868</v>
      </c>
      <c r="F128" s="99" t="n">
        <v>8</v>
      </c>
      <c r="G128" s="99" t="n">
        <v>5</v>
      </c>
      <c r="H128" s="99" t="n">
        <v>1</v>
      </c>
      <c r="I128" s="99" t="n">
        <v>8</v>
      </c>
      <c r="J128" s="99" t="n">
        <v>3</v>
      </c>
      <c r="K128" s="99" t="n">
        <v>7</v>
      </c>
      <c r="L128" s="99" t="n">
        <v>0</v>
      </c>
      <c r="M128" s="99" t="n">
        <v>0</v>
      </c>
      <c r="N128" s="99" t="n">
        <v>0</v>
      </c>
      <c r="O128" s="99" t="n">
        <v>0</v>
      </c>
      <c r="P128" s="226" t="n">
        <v>0</v>
      </c>
      <c r="Q128" s="226" t="n">
        <v>0</v>
      </c>
      <c r="R128" s="226" t="n">
        <v>0</v>
      </c>
      <c r="S128" s="226" t="n">
        <v>0</v>
      </c>
      <c r="T128" s="226" t="n">
        <v>0</v>
      </c>
      <c r="U128" s="226" t="n">
        <v>7</v>
      </c>
      <c r="V128" s="226" t="n">
        <v>0</v>
      </c>
      <c r="W128" s="226" t="n">
        <v>0</v>
      </c>
      <c r="X128" s="226" t="n">
        <v>0</v>
      </c>
      <c r="Y128" s="226" t="n">
        <v>0</v>
      </c>
      <c r="Z128" s="226" t="n">
        <v>0</v>
      </c>
      <c r="AA128" s="226" t="n">
        <v>0</v>
      </c>
      <c r="AB128" s="226" t="n">
        <v>0</v>
      </c>
      <c r="AC128" s="226" t="n">
        <v>0</v>
      </c>
      <c r="AD128" s="226" t="n">
        <v>0</v>
      </c>
      <c r="AE128" s="226" t="n">
        <v>0</v>
      </c>
    </row>
    <row r="129" spans="1:31">
      <c r="A129" s="98">
        <f>YEAR(C129)</f>
        <v/>
      </c>
      <c r="B129" s="98">
        <f>MONTH(C129)</f>
        <v/>
      </c>
      <c r="C129" t="s">
        <v>1908</v>
      </c>
      <c r="D129" t="s">
        <v>1867</v>
      </c>
      <c r="E129" t="s">
        <v>1888</v>
      </c>
      <c r="F129" s="99" t="n">
        <v>68.41</v>
      </c>
      <c r="G129" s="99" t="n">
        <v>364</v>
      </c>
      <c r="H129" s="99" t="n">
        <v>8</v>
      </c>
      <c r="I129" s="99" t="n">
        <v>8.550000000000001</v>
      </c>
      <c r="J129" s="99" t="n">
        <v>16</v>
      </c>
      <c r="K129" s="99" t="n">
        <v>5</v>
      </c>
      <c r="L129" s="99" t="n">
        <v>0</v>
      </c>
      <c r="M129" s="99" t="n">
        <v>2</v>
      </c>
      <c r="N129" s="99" t="n">
        <v>0</v>
      </c>
      <c r="O129" s="99" t="n">
        <v>0</v>
      </c>
      <c r="P129" s="226" t="n">
        <v>3</v>
      </c>
      <c r="Q129" s="226" t="n">
        <v>0</v>
      </c>
      <c r="R129" s="226" t="n">
        <v>0</v>
      </c>
      <c r="S129" s="226" t="n">
        <v>0</v>
      </c>
      <c r="T129" s="226" t="n">
        <v>0</v>
      </c>
      <c r="U129" s="226" t="n">
        <v>0</v>
      </c>
      <c r="V129" s="226" t="n">
        <v>0</v>
      </c>
      <c r="W129" s="226" t="n">
        <v>0</v>
      </c>
      <c r="X129" s="226" t="n">
        <v>0</v>
      </c>
      <c r="Y129" s="226" t="n">
        <v>0</v>
      </c>
      <c r="Z129" s="226" t="n">
        <v>0</v>
      </c>
      <c r="AA129" s="226" t="n">
        <v>0</v>
      </c>
      <c r="AB129" s="226" t="n">
        <v>0</v>
      </c>
      <c r="AC129" s="226" t="n">
        <v>0</v>
      </c>
      <c r="AD129" s="226" t="n">
        <v>0</v>
      </c>
      <c r="AE129" s="226" t="n">
        <v>0</v>
      </c>
    </row>
    <row r="130" spans="1:31">
      <c r="A130" s="98">
        <f>YEAR(C130)</f>
        <v/>
      </c>
      <c r="B130" s="98">
        <f>MONTH(C130)</f>
        <v/>
      </c>
      <c r="C130" t="s">
        <v>1908</v>
      </c>
      <c r="D130" t="s">
        <v>1867</v>
      </c>
      <c r="E130" t="s">
        <v>1870</v>
      </c>
      <c r="F130" s="99" t="n">
        <v>534.76</v>
      </c>
      <c r="G130" s="100" t="n">
        <v>1076</v>
      </c>
      <c r="H130" s="99" t="n">
        <v>63</v>
      </c>
      <c r="I130" s="99" t="n">
        <v>8.49</v>
      </c>
      <c r="J130" s="99" t="n">
        <v>217</v>
      </c>
      <c r="K130" s="99" t="n">
        <v>38</v>
      </c>
      <c r="L130" s="99" t="n">
        <v>4</v>
      </c>
      <c r="M130" s="99" t="n">
        <v>8</v>
      </c>
      <c r="N130" s="99" t="n">
        <v>0</v>
      </c>
      <c r="O130" s="99" t="n">
        <v>0</v>
      </c>
      <c r="P130" s="226" t="n">
        <v>0</v>
      </c>
      <c r="Q130" s="226" t="n">
        <v>0</v>
      </c>
      <c r="R130" s="226" t="n">
        <v>15</v>
      </c>
      <c r="S130" s="226" t="n">
        <v>4</v>
      </c>
      <c r="T130" s="226" t="n">
        <v>7</v>
      </c>
      <c r="U130" s="226" t="n">
        <v>24</v>
      </c>
      <c r="V130" s="226" t="n">
        <v>0</v>
      </c>
      <c r="W130" s="226" t="n">
        <v>4</v>
      </c>
      <c r="X130" s="226" t="n">
        <v>0</v>
      </c>
      <c r="Y130" s="226" t="n">
        <v>0</v>
      </c>
      <c r="Z130" s="226" t="n">
        <v>2</v>
      </c>
      <c r="AA130" s="226" t="n">
        <v>1</v>
      </c>
      <c r="AB130" s="226" t="n">
        <v>1</v>
      </c>
      <c r="AC130" s="226" t="n">
        <v>0</v>
      </c>
      <c r="AD130" s="226" t="n">
        <v>0</v>
      </c>
      <c r="AE130" s="226" t="n">
        <v>0</v>
      </c>
    </row>
    <row r="131" spans="1:31">
      <c r="A131" s="98">
        <f>YEAR(C131)</f>
        <v/>
      </c>
      <c r="B131" s="98">
        <f>MONTH(C131)</f>
        <v/>
      </c>
      <c r="C131" t="s">
        <v>1909</v>
      </c>
      <c r="D131" t="s">
        <v>1867</v>
      </c>
      <c r="E131" t="s">
        <v>1868</v>
      </c>
      <c r="F131" s="99" t="n">
        <v>0</v>
      </c>
      <c r="G131" s="99" t="n">
        <v>12</v>
      </c>
      <c r="H131" s="99" t="n">
        <v>0</v>
      </c>
      <c r="I131" s="99" t="n">
        <v>0</v>
      </c>
      <c r="J131" s="99" t="n">
        <v>0</v>
      </c>
      <c r="K131" s="99" t="n">
        <v>0</v>
      </c>
      <c r="L131" s="99" t="n">
        <v>0</v>
      </c>
      <c r="M131" s="99" t="n">
        <v>0</v>
      </c>
      <c r="N131" s="99" t="n">
        <v>0</v>
      </c>
      <c r="O131" s="99" t="n">
        <v>0</v>
      </c>
      <c r="P131" s="226" t="n">
        <v>0</v>
      </c>
      <c r="Q131" s="226" t="n">
        <v>0</v>
      </c>
      <c r="R131" s="226" t="n">
        <v>0</v>
      </c>
      <c r="S131" s="226" t="n">
        <v>0</v>
      </c>
      <c r="T131" s="226" t="n">
        <v>0</v>
      </c>
      <c r="U131" s="226" t="n">
        <v>0</v>
      </c>
      <c r="V131" s="226" t="n">
        <v>0</v>
      </c>
      <c r="W131" s="226" t="n">
        <v>0</v>
      </c>
      <c r="X131" s="226" t="n">
        <v>0</v>
      </c>
      <c r="Y131" s="226" t="n">
        <v>0</v>
      </c>
      <c r="Z131" s="226" t="n">
        <v>0</v>
      </c>
      <c r="AA131" s="226" t="n">
        <v>0</v>
      </c>
      <c r="AB131" s="226" t="n">
        <v>0</v>
      </c>
      <c r="AC131" s="226" t="n">
        <v>0</v>
      </c>
      <c r="AD131" s="226" t="n">
        <v>0</v>
      </c>
      <c r="AE131" s="226" t="n">
        <v>0</v>
      </c>
    </row>
    <row r="132" spans="1:31">
      <c r="A132" s="98">
        <f>YEAR(C132)</f>
        <v/>
      </c>
      <c r="B132" s="98">
        <f>MONTH(C132)</f>
        <v/>
      </c>
      <c r="C132" t="s">
        <v>1909</v>
      </c>
      <c r="D132" t="s">
        <v>1867</v>
      </c>
      <c r="E132" t="s">
        <v>1888</v>
      </c>
      <c r="F132" s="99" t="n">
        <v>120</v>
      </c>
      <c r="G132" s="99" t="n">
        <v>261</v>
      </c>
      <c r="H132" s="99" t="n">
        <v>15</v>
      </c>
      <c r="I132" s="99" t="n">
        <v>8</v>
      </c>
      <c r="J132" s="99" t="n">
        <v>22</v>
      </c>
      <c r="K132" s="99" t="n">
        <v>5</v>
      </c>
      <c r="L132" s="99" t="n">
        <v>0</v>
      </c>
      <c r="M132" s="99" t="n">
        <v>1</v>
      </c>
      <c r="N132" s="99" t="n">
        <v>0</v>
      </c>
      <c r="O132" s="99" t="n">
        <v>0</v>
      </c>
      <c r="P132" s="226" t="n">
        <v>4</v>
      </c>
      <c r="Q132" s="226" t="n">
        <v>0</v>
      </c>
      <c r="R132" s="226" t="n">
        <v>1</v>
      </c>
      <c r="S132" s="226" t="n">
        <v>0</v>
      </c>
      <c r="T132" s="226" t="n">
        <v>0</v>
      </c>
      <c r="U132" s="226" t="n">
        <v>0</v>
      </c>
      <c r="V132" s="226" t="n">
        <v>0</v>
      </c>
      <c r="W132" s="226" t="n">
        <v>1</v>
      </c>
      <c r="X132" s="226" t="n">
        <v>0</v>
      </c>
      <c r="Y132" s="226" t="n">
        <v>0</v>
      </c>
      <c r="Z132" s="226" t="n">
        <v>0</v>
      </c>
      <c r="AA132" s="226" t="n">
        <v>0</v>
      </c>
      <c r="AB132" s="226" t="n">
        <v>0</v>
      </c>
      <c r="AC132" s="226" t="n">
        <v>0</v>
      </c>
      <c r="AD132" s="226" t="n">
        <v>0</v>
      </c>
      <c r="AE132" s="226" t="n">
        <v>0</v>
      </c>
    </row>
    <row r="133" spans="1:31">
      <c r="A133" s="98">
        <f>YEAR(C133)</f>
        <v/>
      </c>
      <c r="B133" s="98">
        <f>MONTH(C133)</f>
        <v/>
      </c>
      <c r="C133" t="s">
        <v>1909</v>
      </c>
      <c r="D133" t="s">
        <v>1867</v>
      </c>
      <c r="E133" t="s">
        <v>1870</v>
      </c>
      <c r="F133" s="99" t="n">
        <v>449.42</v>
      </c>
      <c r="G133" s="100" t="n">
        <v>1271</v>
      </c>
      <c r="H133" s="99" t="n">
        <v>54</v>
      </c>
      <c r="I133" s="99" t="n">
        <v>8.32</v>
      </c>
      <c r="J133" s="99" t="n">
        <v>221</v>
      </c>
      <c r="K133" s="99" t="n">
        <v>41</v>
      </c>
      <c r="L133" s="99" t="n">
        <v>2</v>
      </c>
      <c r="M133" s="99" t="n">
        <v>8</v>
      </c>
      <c r="N133" s="99" t="n">
        <v>0</v>
      </c>
      <c r="O133" s="99" t="n">
        <v>0</v>
      </c>
      <c r="P133" s="226" t="n">
        <v>2</v>
      </c>
      <c r="Q133" s="226" t="n">
        <v>0</v>
      </c>
      <c r="R133" s="226" t="n">
        <v>6</v>
      </c>
      <c r="S133" s="226" t="n">
        <v>2</v>
      </c>
      <c r="T133" s="226" t="n">
        <v>2</v>
      </c>
      <c r="U133" s="226" t="n">
        <v>22</v>
      </c>
      <c r="V133" s="226" t="n">
        <v>0</v>
      </c>
      <c r="W133" s="226" t="n">
        <v>2</v>
      </c>
      <c r="X133" s="226" t="n">
        <v>0</v>
      </c>
      <c r="Y133" s="226" t="n">
        <v>0</v>
      </c>
      <c r="Z133" s="226" t="n">
        <v>2</v>
      </c>
      <c r="AA133" s="226" t="n">
        <v>0</v>
      </c>
      <c r="AB133" s="226" t="n">
        <v>1</v>
      </c>
      <c r="AC133" s="226" t="n">
        <v>1</v>
      </c>
      <c r="AD133" s="226" t="n">
        <v>0</v>
      </c>
      <c r="AE133" s="226" t="n">
        <v>0</v>
      </c>
    </row>
    <row r="134" spans="1:31">
      <c r="A134" s="98">
        <f>YEAR(C134)</f>
        <v/>
      </c>
      <c r="B134" s="98">
        <f>MONTH(C134)</f>
        <v/>
      </c>
      <c r="C134" t="s">
        <v>1910</v>
      </c>
      <c r="D134" t="s">
        <v>1867</v>
      </c>
      <c r="E134" t="s">
        <v>1868</v>
      </c>
      <c r="F134" s="99" t="n">
        <v>0</v>
      </c>
      <c r="G134" s="99" t="n">
        <v>17</v>
      </c>
      <c r="H134" s="99" t="n">
        <v>0</v>
      </c>
      <c r="I134" s="99" t="n">
        <v>0</v>
      </c>
      <c r="J134" s="99" t="n">
        <v>0</v>
      </c>
      <c r="K134" s="99" t="n">
        <v>0</v>
      </c>
      <c r="L134" s="99" t="n">
        <v>0</v>
      </c>
      <c r="M134" s="99" t="n">
        <v>0</v>
      </c>
      <c r="N134" s="99" t="n">
        <v>0</v>
      </c>
      <c r="O134" s="99" t="n">
        <v>0</v>
      </c>
      <c r="P134" s="226" t="n">
        <v>0</v>
      </c>
      <c r="Q134" s="226" t="n">
        <v>0</v>
      </c>
      <c r="R134" s="226" t="n">
        <v>0</v>
      </c>
      <c r="S134" s="226" t="n">
        <v>0</v>
      </c>
      <c r="T134" s="226" t="n">
        <v>0</v>
      </c>
      <c r="U134" s="226" t="n">
        <v>0</v>
      </c>
      <c r="V134" s="226" t="n">
        <v>0</v>
      </c>
      <c r="W134" s="226" t="n">
        <v>0</v>
      </c>
      <c r="X134" s="226" t="n">
        <v>0</v>
      </c>
      <c r="Y134" s="226" t="n">
        <v>0</v>
      </c>
      <c r="Z134" s="226" t="n">
        <v>0</v>
      </c>
      <c r="AA134" s="226" t="n">
        <v>0</v>
      </c>
      <c r="AB134" s="226" t="n">
        <v>0</v>
      </c>
      <c r="AC134" s="226" t="n">
        <v>0</v>
      </c>
      <c r="AD134" s="226" t="n">
        <v>0</v>
      </c>
      <c r="AE134" s="226" t="n">
        <v>0</v>
      </c>
    </row>
    <row r="135" spans="1:31">
      <c r="A135" s="98">
        <f>YEAR(C135)</f>
        <v/>
      </c>
      <c r="B135" s="98">
        <f>MONTH(C135)</f>
        <v/>
      </c>
      <c r="C135" t="s">
        <v>1910</v>
      </c>
      <c r="D135" t="s">
        <v>1867</v>
      </c>
      <c r="E135" t="s">
        <v>1888</v>
      </c>
      <c r="F135" s="99" t="n">
        <v>62.4</v>
      </c>
      <c r="G135" s="99" t="n">
        <v>658</v>
      </c>
      <c r="H135" s="99" t="n">
        <v>7</v>
      </c>
      <c r="I135" s="99" t="n">
        <v>8.91</v>
      </c>
      <c r="J135" s="99" t="n">
        <v>15</v>
      </c>
      <c r="K135" s="99" t="n">
        <v>2</v>
      </c>
      <c r="L135" s="99" t="n">
        <v>0</v>
      </c>
      <c r="M135" s="99" t="n">
        <v>1</v>
      </c>
      <c r="N135" s="99" t="n">
        <v>0</v>
      </c>
      <c r="O135" s="99" t="n">
        <v>0</v>
      </c>
      <c r="P135" s="226" t="n">
        <v>1</v>
      </c>
      <c r="Q135" s="226" t="n">
        <v>0</v>
      </c>
      <c r="R135" s="226" t="n">
        <v>0</v>
      </c>
      <c r="S135" s="226" t="n">
        <v>0</v>
      </c>
      <c r="T135" s="226" t="n">
        <v>0</v>
      </c>
      <c r="U135" s="226" t="n">
        <v>0</v>
      </c>
      <c r="V135" s="226" t="n">
        <v>0</v>
      </c>
      <c r="W135" s="226" t="n">
        <v>0</v>
      </c>
      <c r="X135" s="226" t="n">
        <v>0</v>
      </c>
      <c r="Y135" s="226" t="n">
        <v>0</v>
      </c>
      <c r="Z135" s="226" t="n">
        <v>0</v>
      </c>
      <c r="AA135" s="226" t="n">
        <v>0</v>
      </c>
      <c r="AB135" s="226" t="n">
        <v>0</v>
      </c>
      <c r="AC135" s="226" t="n">
        <v>0</v>
      </c>
      <c r="AD135" s="226" t="n">
        <v>0</v>
      </c>
      <c r="AE135" s="226" t="n">
        <v>0</v>
      </c>
    </row>
    <row r="136" spans="1:31">
      <c r="A136" s="98">
        <f>YEAR(C136)</f>
        <v/>
      </c>
      <c r="B136" s="98">
        <f>MONTH(C136)</f>
        <v/>
      </c>
      <c r="C136" t="s">
        <v>1910</v>
      </c>
      <c r="D136" t="s">
        <v>1867</v>
      </c>
      <c r="E136" t="s">
        <v>1870</v>
      </c>
      <c r="F136" s="99" t="n">
        <v>448</v>
      </c>
      <c r="G136" s="99" t="n">
        <v>657</v>
      </c>
      <c r="H136" s="99" t="n">
        <v>56</v>
      </c>
      <c r="I136" s="99" t="n">
        <v>8</v>
      </c>
      <c r="J136" s="99" t="n">
        <v>144</v>
      </c>
      <c r="K136" s="99" t="n">
        <v>16</v>
      </c>
      <c r="L136" s="99" t="n">
        <v>4</v>
      </c>
      <c r="M136" s="99" t="n">
        <v>1</v>
      </c>
      <c r="N136" s="99" t="n">
        <v>0</v>
      </c>
      <c r="O136" s="99" t="n">
        <v>0</v>
      </c>
      <c r="P136" s="226" t="n">
        <v>0</v>
      </c>
      <c r="Q136" s="226" t="n">
        <v>0</v>
      </c>
      <c r="R136" s="226" t="n">
        <v>7</v>
      </c>
      <c r="S136" s="226" t="n">
        <v>3</v>
      </c>
      <c r="T136" s="226" t="n">
        <v>1</v>
      </c>
      <c r="U136" s="226" t="n">
        <v>9</v>
      </c>
      <c r="V136" s="226" t="n">
        <v>0</v>
      </c>
      <c r="W136" s="226" t="n">
        <v>3</v>
      </c>
      <c r="X136" s="226" t="n">
        <v>0</v>
      </c>
      <c r="Y136" s="226" t="n">
        <v>0</v>
      </c>
      <c r="Z136" s="226" t="n">
        <v>0</v>
      </c>
      <c r="AA136" s="226" t="n">
        <v>0</v>
      </c>
      <c r="AB136" s="226" t="n">
        <v>0</v>
      </c>
      <c r="AC136" s="226" t="n">
        <v>0</v>
      </c>
      <c r="AD136" s="226" t="n">
        <v>0</v>
      </c>
      <c r="AE136" s="226" t="n">
        <v>0</v>
      </c>
    </row>
    <row r="137" spans="1:31">
      <c r="A137" s="98">
        <f>YEAR(C137)</f>
        <v/>
      </c>
      <c r="B137" s="98">
        <f>MONTH(C137)</f>
        <v/>
      </c>
      <c r="C137" t="s">
        <v>1911</v>
      </c>
      <c r="D137" t="s">
        <v>1867</v>
      </c>
      <c r="E137" t="s">
        <v>1868</v>
      </c>
      <c r="F137" s="99" t="n">
        <v>0</v>
      </c>
      <c r="G137" s="99" t="n">
        <v>10</v>
      </c>
      <c r="H137" s="99" t="n">
        <v>0</v>
      </c>
      <c r="I137" s="99" t="n">
        <v>0</v>
      </c>
      <c r="J137" s="99" t="n">
        <v>0</v>
      </c>
      <c r="K137" s="99" t="n">
        <v>0</v>
      </c>
      <c r="L137" s="99" t="n">
        <v>0</v>
      </c>
      <c r="M137" s="99" t="n">
        <v>0</v>
      </c>
      <c r="N137" s="99" t="n">
        <v>0</v>
      </c>
      <c r="O137" s="99" t="n">
        <v>0</v>
      </c>
      <c r="P137" s="226" t="n">
        <v>0</v>
      </c>
      <c r="Q137" s="226" t="n">
        <v>0</v>
      </c>
      <c r="R137" s="226" t="n">
        <v>0</v>
      </c>
      <c r="S137" s="226" t="n">
        <v>0</v>
      </c>
      <c r="T137" s="226" t="n">
        <v>0</v>
      </c>
      <c r="U137" s="226" t="n">
        <v>0</v>
      </c>
      <c r="V137" s="226" t="n">
        <v>0</v>
      </c>
      <c r="W137" s="226" t="n">
        <v>0</v>
      </c>
      <c r="X137" s="226" t="n">
        <v>0</v>
      </c>
      <c r="Y137" s="226" t="n">
        <v>0</v>
      </c>
      <c r="Z137" s="226" t="n">
        <v>0</v>
      </c>
      <c r="AA137" s="226" t="n">
        <v>0</v>
      </c>
      <c r="AB137" s="226" t="n">
        <v>0</v>
      </c>
      <c r="AC137" s="226" t="n">
        <v>0</v>
      </c>
      <c r="AD137" s="226" t="n">
        <v>0</v>
      </c>
      <c r="AE137" s="226" t="n">
        <v>0</v>
      </c>
    </row>
    <row r="138" spans="1:31">
      <c r="A138" s="98">
        <f>YEAR(C138)</f>
        <v/>
      </c>
      <c r="B138" s="98">
        <f>MONTH(C138)</f>
        <v/>
      </c>
      <c r="C138" t="s">
        <v>1911</v>
      </c>
      <c r="D138" t="s">
        <v>1867</v>
      </c>
      <c r="E138" t="s">
        <v>1888</v>
      </c>
      <c r="F138" s="99" t="n">
        <v>120</v>
      </c>
      <c r="G138" s="99" t="n">
        <v>709</v>
      </c>
      <c r="H138" s="99" t="n">
        <v>14</v>
      </c>
      <c r="I138" s="99" t="n">
        <v>8.57</v>
      </c>
      <c r="J138" s="99" t="n">
        <v>28</v>
      </c>
      <c r="K138" s="99" t="n">
        <v>12</v>
      </c>
      <c r="L138" s="99" t="n">
        <v>9</v>
      </c>
      <c r="M138" s="99" t="n">
        <v>0</v>
      </c>
      <c r="N138" s="99" t="n">
        <v>0</v>
      </c>
      <c r="O138" s="99" t="n">
        <v>0</v>
      </c>
      <c r="P138" s="226" t="n">
        <v>3</v>
      </c>
      <c r="Q138" s="226" t="n">
        <v>0</v>
      </c>
      <c r="R138" s="226" t="n">
        <v>1</v>
      </c>
      <c r="S138" s="226" t="n">
        <v>0</v>
      </c>
      <c r="T138" s="226" t="n">
        <v>0</v>
      </c>
      <c r="U138" s="226" t="n">
        <v>0</v>
      </c>
      <c r="V138" s="226" t="n">
        <v>0</v>
      </c>
      <c r="W138" s="226" t="n">
        <v>1</v>
      </c>
      <c r="X138" s="226" t="n">
        <v>0</v>
      </c>
      <c r="Y138" s="226" t="n">
        <v>0</v>
      </c>
      <c r="Z138" s="226" t="n">
        <v>0</v>
      </c>
      <c r="AA138" s="226" t="n">
        <v>0</v>
      </c>
      <c r="AB138" s="226" t="n">
        <v>0</v>
      </c>
      <c r="AC138" s="226" t="n">
        <v>0</v>
      </c>
      <c r="AD138" s="226" t="n">
        <v>0</v>
      </c>
      <c r="AE138" s="226" t="n">
        <v>0</v>
      </c>
    </row>
    <row r="139" spans="1:31">
      <c r="A139" s="98">
        <f>YEAR(C139)</f>
        <v/>
      </c>
      <c r="B139" s="98">
        <f>MONTH(C139)</f>
        <v/>
      </c>
      <c r="C139" t="s">
        <v>1911</v>
      </c>
      <c r="D139" t="s">
        <v>1867</v>
      </c>
      <c r="E139" t="s">
        <v>1870</v>
      </c>
      <c r="F139" s="99" t="n">
        <v>288</v>
      </c>
      <c r="G139" s="99" t="n">
        <v>673</v>
      </c>
      <c r="H139" s="99" t="n">
        <v>36</v>
      </c>
      <c r="I139" s="99" t="n">
        <v>8</v>
      </c>
      <c r="J139" s="99" t="n">
        <v>142</v>
      </c>
      <c r="K139" s="99" t="n">
        <v>28</v>
      </c>
      <c r="L139" s="99" t="n">
        <v>1</v>
      </c>
      <c r="M139" s="99" t="n">
        <v>0</v>
      </c>
      <c r="N139" s="99" t="n">
        <v>0</v>
      </c>
      <c r="O139" s="99" t="n">
        <v>0</v>
      </c>
      <c r="P139" s="226" t="n">
        <v>1</v>
      </c>
      <c r="Q139" s="226" t="n">
        <v>0</v>
      </c>
      <c r="R139" s="226" t="n">
        <v>15</v>
      </c>
      <c r="S139" s="226" t="n">
        <v>8</v>
      </c>
      <c r="T139" s="226" t="n">
        <v>2</v>
      </c>
      <c r="U139" s="226" t="n">
        <v>26</v>
      </c>
      <c r="V139" s="226" t="n">
        <v>0</v>
      </c>
      <c r="W139" s="226" t="n">
        <v>5</v>
      </c>
      <c r="X139" s="226" t="n">
        <v>0</v>
      </c>
      <c r="Y139" s="226" t="n">
        <v>0</v>
      </c>
      <c r="Z139" s="226" t="n">
        <v>3</v>
      </c>
      <c r="AA139" s="226" t="n">
        <v>1</v>
      </c>
      <c r="AB139" s="226" t="n">
        <v>2</v>
      </c>
      <c r="AC139" s="226" t="n">
        <v>0</v>
      </c>
      <c r="AD139" s="226" t="n">
        <v>0</v>
      </c>
      <c r="AE139" s="226" t="n">
        <v>0</v>
      </c>
    </row>
    <row r="140" spans="1:31">
      <c r="A140" s="98">
        <f>YEAR(C140)</f>
        <v/>
      </c>
      <c r="B140" s="98">
        <f>MONTH(C140)</f>
        <v/>
      </c>
      <c r="C140" t="s">
        <v>1912</v>
      </c>
      <c r="D140" t="s">
        <v>1867</v>
      </c>
      <c r="E140" t="s">
        <v>1868</v>
      </c>
      <c r="F140" s="99" t="n">
        <v>16</v>
      </c>
      <c r="G140" s="99" t="n">
        <v>19</v>
      </c>
      <c r="H140" s="99" t="n">
        <v>2</v>
      </c>
      <c r="I140" s="99" t="n">
        <v>8</v>
      </c>
      <c r="J140" s="99" t="n">
        <v>2</v>
      </c>
      <c r="K140" s="99" t="n">
        <v>0</v>
      </c>
      <c r="L140" s="99" t="n">
        <v>0</v>
      </c>
      <c r="M140" s="99" t="n">
        <v>0</v>
      </c>
      <c r="N140" s="99" t="n">
        <v>0</v>
      </c>
      <c r="O140" s="99" t="n">
        <v>0</v>
      </c>
      <c r="P140" s="226" t="n">
        <v>0</v>
      </c>
      <c r="Q140" s="226" t="n">
        <v>0</v>
      </c>
      <c r="R140" s="226" t="n">
        <v>0</v>
      </c>
      <c r="S140" s="226" t="n">
        <v>0</v>
      </c>
      <c r="T140" s="226" t="n">
        <v>0</v>
      </c>
      <c r="U140" s="226" t="n">
        <v>0</v>
      </c>
      <c r="V140" s="226" t="n">
        <v>0</v>
      </c>
      <c r="W140" s="226" t="n">
        <v>0</v>
      </c>
      <c r="X140" s="226" t="n">
        <v>0</v>
      </c>
      <c r="Y140" s="226" t="n">
        <v>0</v>
      </c>
      <c r="Z140" s="226" t="n">
        <v>0</v>
      </c>
      <c r="AA140" s="226" t="n">
        <v>0</v>
      </c>
      <c r="AB140" s="226" t="n">
        <v>0</v>
      </c>
      <c r="AC140" s="226" t="n">
        <v>0</v>
      </c>
      <c r="AD140" s="226" t="n">
        <v>0</v>
      </c>
      <c r="AE140" s="226" t="n">
        <v>0</v>
      </c>
    </row>
    <row r="141" spans="1:31">
      <c r="A141" s="98">
        <f>YEAR(C141)</f>
        <v/>
      </c>
      <c r="B141" s="98">
        <f>MONTH(C141)</f>
        <v/>
      </c>
      <c r="C141" t="s">
        <v>1912</v>
      </c>
      <c r="D141" t="s">
        <v>1867</v>
      </c>
      <c r="E141" t="s">
        <v>1888</v>
      </c>
      <c r="F141" s="99" t="n">
        <v>61.05</v>
      </c>
      <c r="G141" s="99" t="n">
        <v>559</v>
      </c>
      <c r="H141" s="99" t="n">
        <v>7</v>
      </c>
      <c r="I141" s="99" t="n">
        <v>8.720000000000001</v>
      </c>
      <c r="J141" s="99" t="n">
        <v>8</v>
      </c>
      <c r="K141" s="99" t="n">
        <v>1</v>
      </c>
      <c r="L141" s="99" t="n">
        <v>0</v>
      </c>
      <c r="M141" s="99" t="n">
        <v>1</v>
      </c>
      <c r="N141" s="99" t="n">
        <v>0</v>
      </c>
      <c r="O141" s="99" t="n">
        <v>0</v>
      </c>
      <c r="P141" s="226" t="n">
        <v>0</v>
      </c>
      <c r="Q141" s="226" t="n">
        <v>0</v>
      </c>
      <c r="R141" s="226" t="n">
        <v>0</v>
      </c>
      <c r="S141" s="226" t="n">
        <v>0</v>
      </c>
      <c r="T141" s="226" t="n">
        <v>0</v>
      </c>
      <c r="U141" s="226" t="n">
        <v>0</v>
      </c>
      <c r="V141" s="226" t="n">
        <v>0</v>
      </c>
      <c r="W141" s="226" t="n">
        <v>0</v>
      </c>
      <c r="X141" s="226" t="n">
        <v>0</v>
      </c>
      <c r="Y141" s="226" t="n">
        <v>0</v>
      </c>
      <c r="Z141" s="226" t="n">
        <v>0</v>
      </c>
      <c r="AA141" s="226" t="n">
        <v>0</v>
      </c>
      <c r="AB141" s="226" t="n">
        <v>0</v>
      </c>
      <c r="AC141" s="226" t="n">
        <v>0</v>
      </c>
      <c r="AD141" s="226" t="n">
        <v>0</v>
      </c>
      <c r="AE141" s="226" t="n">
        <v>0</v>
      </c>
    </row>
    <row r="142" spans="1:31">
      <c r="A142" s="98">
        <f>YEAR(C142)</f>
        <v/>
      </c>
      <c r="B142" s="98">
        <f>MONTH(C142)</f>
        <v/>
      </c>
      <c r="C142" t="s">
        <v>1912</v>
      </c>
      <c r="D142" t="s">
        <v>1867</v>
      </c>
      <c r="E142" t="s">
        <v>1870</v>
      </c>
      <c r="F142" s="99" t="n">
        <v>416</v>
      </c>
      <c r="G142" s="99" t="n">
        <v>632</v>
      </c>
      <c r="H142" s="99" t="n">
        <v>52</v>
      </c>
      <c r="I142" s="99" t="n">
        <v>8</v>
      </c>
      <c r="J142" s="99" t="n">
        <v>142</v>
      </c>
      <c r="K142" s="99" t="n">
        <v>22</v>
      </c>
      <c r="L142" s="99" t="n">
        <v>1</v>
      </c>
      <c r="M142" s="99" t="n">
        <v>2</v>
      </c>
      <c r="N142" s="99" t="n">
        <v>0</v>
      </c>
      <c r="O142" s="99" t="n">
        <v>0</v>
      </c>
      <c r="P142" s="226" t="n">
        <v>0</v>
      </c>
      <c r="Q142" s="226" t="n">
        <v>0</v>
      </c>
      <c r="R142" s="226" t="n">
        <v>2</v>
      </c>
      <c r="S142" s="226" t="n">
        <v>0</v>
      </c>
      <c r="T142" s="226" t="n">
        <v>1</v>
      </c>
      <c r="U142" s="226" t="n">
        <v>17</v>
      </c>
      <c r="V142" s="226" t="n">
        <v>0</v>
      </c>
      <c r="W142" s="226" t="n">
        <v>1</v>
      </c>
      <c r="X142" s="226" t="n">
        <v>0</v>
      </c>
      <c r="Y142" s="226" t="n">
        <v>0</v>
      </c>
      <c r="Z142" s="226" t="n">
        <v>0</v>
      </c>
      <c r="AA142" s="226" t="n">
        <v>0</v>
      </c>
      <c r="AB142" s="226" t="n">
        <v>0</v>
      </c>
      <c r="AC142" s="226" t="n">
        <v>0</v>
      </c>
      <c r="AD142" s="226" t="n">
        <v>0</v>
      </c>
      <c r="AE142" s="226" t="n">
        <v>0</v>
      </c>
    </row>
    <row r="143" spans="1:31">
      <c r="A143" s="98">
        <f>YEAR(C143)</f>
        <v/>
      </c>
      <c r="B143" s="98">
        <f>MONTH(C143)</f>
        <v/>
      </c>
      <c r="C143" t="s">
        <v>1913</v>
      </c>
      <c r="D143" t="s">
        <v>1867</v>
      </c>
      <c r="E143" t="s">
        <v>1868</v>
      </c>
      <c r="F143" s="99" t="n">
        <v>0</v>
      </c>
      <c r="G143" s="99" t="n">
        <v>28</v>
      </c>
      <c r="H143" s="99" t="n">
        <v>0</v>
      </c>
      <c r="I143" s="99" t="n">
        <v>0</v>
      </c>
      <c r="J143" s="99" t="n">
        <v>0</v>
      </c>
      <c r="K143" s="99" t="n">
        <v>0</v>
      </c>
      <c r="L143" s="99" t="n">
        <v>0</v>
      </c>
      <c r="M143" s="99" t="n">
        <v>0</v>
      </c>
      <c r="N143" s="99" t="n">
        <v>0</v>
      </c>
      <c r="O143" s="99" t="n">
        <v>0</v>
      </c>
      <c r="P143" s="226" t="n">
        <v>0</v>
      </c>
      <c r="Q143" s="226" t="n">
        <v>0</v>
      </c>
      <c r="R143" s="226" t="n">
        <v>0</v>
      </c>
      <c r="S143" s="226" t="n">
        <v>0</v>
      </c>
      <c r="T143" s="226" t="n">
        <v>0</v>
      </c>
      <c r="U143" s="226" t="n">
        <v>0</v>
      </c>
      <c r="V143" s="226" t="n">
        <v>0</v>
      </c>
      <c r="W143" s="226" t="n">
        <v>0</v>
      </c>
      <c r="X143" s="226" t="n">
        <v>0</v>
      </c>
      <c r="Y143" s="226" t="n">
        <v>0</v>
      </c>
      <c r="Z143" s="226" t="n">
        <v>0</v>
      </c>
      <c r="AA143" s="226" t="n">
        <v>0</v>
      </c>
      <c r="AB143" s="226" t="n">
        <v>0</v>
      </c>
      <c r="AC143" s="226" t="n">
        <v>0</v>
      </c>
      <c r="AD143" s="226" t="n">
        <v>0</v>
      </c>
      <c r="AE143" s="226" t="n">
        <v>0</v>
      </c>
    </row>
    <row r="144" spans="1:31">
      <c r="A144" s="98">
        <f>YEAR(C144)</f>
        <v/>
      </c>
      <c r="B144" s="98">
        <f>MONTH(C144)</f>
        <v/>
      </c>
      <c r="C144" t="s">
        <v>1913</v>
      </c>
      <c r="D144" t="s">
        <v>1867</v>
      </c>
      <c r="E144" t="s">
        <v>1888</v>
      </c>
      <c r="F144" s="99" t="n">
        <v>35</v>
      </c>
      <c r="G144" s="99" t="n">
        <v>372</v>
      </c>
      <c r="H144" s="99" t="n">
        <v>4</v>
      </c>
      <c r="I144" s="99" t="n">
        <v>8.75</v>
      </c>
      <c r="J144" s="99" t="n">
        <v>12</v>
      </c>
      <c r="K144" s="99" t="n">
        <v>3</v>
      </c>
      <c r="L144" s="99" t="n">
        <v>0</v>
      </c>
      <c r="M144" s="99" t="n">
        <v>1</v>
      </c>
      <c r="N144" s="99" t="n">
        <v>0</v>
      </c>
      <c r="O144" s="99" t="n">
        <v>0</v>
      </c>
      <c r="P144" s="226" t="n">
        <v>0</v>
      </c>
      <c r="Q144" s="226" t="n">
        <v>0</v>
      </c>
      <c r="R144" s="226" t="n">
        <v>0</v>
      </c>
      <c r="S144" s="226" t="n">
        <v>0</v>
      </c>
      <c r="T144" s="226" t="n">
        <v>0</v>
      </c>
      <c r="U144" s="226" t="n">
        <v>2</v>
      </c>
      <c r="V144" s="226" t="n">
        <v>0</v>
      </c>
      <c r="W144" s="226" t="n">
        <v>0</v>
      </c>
      <c r="X144" s="226" t="n">
        <v>0</v>
      </c>
      <c r="Y144" s="226" t="n">
        <v>0</v>
      </c>
      <c r="Z144" s="226" t="n">
        <v>0</v>
      </c>
      <c r="AA144" s="226" t="n">
        <v>0</v>
      </c>
      <c r="AB144" s="226" t="n">
        <v>0</v>
      </c>
      <c r="AC144" s="226" t="n">
        <v>0</v>
      </c>
      <c r="AD144" s="226" t="n">
        <v>0</v>
      </c>
      <c r="AE144" s="226" t="n">
        <v>0</v>
      </c>
    </row>
    <row r="145" spans="1:31">
      <c r="A145" s="98">
        <f>YEAR(C145)</f>
        <v/>
      </c>
      <c r="B145" s="98">
        <f>MONTH(C145)</f>
        <v/>
      </c>
      <c r="C145" t="s">
        <v>1913</v>
      </c>
      <c r="D145" t="s">
        <v>1867</v>
      </c>
      <c r="E145" t="s">
        <v>1870</v>
      </c>
      <c r="F145" s="99" t="n">
        <v>352</v>
      </c>
      <c r="G145" s="99" t="n">
        <v>614</v>
      </c>
      <c r="H145" s="99" t="n">
        <v>44</v>
      </c>
      <c r="I145" s="99" t="n">
        <v>8</v>
      </c>
      <c r="J145" s="99" t="n">
        <v>188</v>
      </c>
      <c r="K145" s="99" t="n">
        <v>63</v>
      </c>
      <c r="L145" s="99" t="n">
        <v>8</v>
      </c>
      <c r="M145" s="99" t="n">
        <v>7</v>
      </c>
      <c r="N145" s="99" t="n">
        <v>0</v>
      </c>
      <c r="O145" s="99" t="n">
        <v>0</v>
      </c>
      <c r="P145" s="226" t="n">
        <v>0</v>
      </c>
      <c r="Q145" s="226" t="n">
        <v>0</v>
      </c>
      <c r="R145" s="226" t="n">
        <v>13</v>
      </c>
      <c r="S145" s="226" t="n">
        <v>1</v>
      </c>
      <c r="T145" s="226" t="n">
        <v>3</v>
      </c>
      <c r="U145" s="226" t="n">
        <v>41</v>
      </c>
      <c r="V145" s="226" t="n">
        <v>0</v>
      </c>
      <c r="W145" s="226" t="n">
        <v>9</v>
      </c>
      <c r="X145" s="226" t="n">
        <v>0</v>
      </c>
      <c r="Y145" s="226" t="n">
        <v>0</v>
      </c>
      <c r="Z145" s="226" t="n">
        <v>0</v>
      </c>
      <c r="AA145" s="226" t="n">
        <v>0</v>
      </c>
      <c r="AB145" s="226" t="n">
        <v>0</v>
      </c>
      <c r="AC145" s="226" t="n">
        <v>0</v>
      </c>
      <c r="AD145" s="226" t="n">
        <v>0</v>
      </c>
      <c r="AE145" s="226" t="n">
        <v>0</v>
      </c>
    </row>
    <row r="146" spans="1:31">
      <c r="A146" s="98">
        <f>YEAR(C146)</f>
        <v/>
      </c>
      <c r="B146" s="98">
        <f>MONTH(C146)</f>
        <v/>
      </c>
      <c r="C146" s="95" t="s">
        <v>1914</v>
      </c>
      <c r="D146" t="s">
        <v>1867</v>
      </c>
      <c r="E146" t="s">
        <v>1868</v>
      </c>
      <c r="F146" t="n">
        <v>0</v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</row>
    <row r="147" spans="1:31">
      <c r="A147" s="98">
        <f>YEAR(C147)</f>
        <v/>
      </c>
      <c r="B147" s="98">
        <f>MONTH(C147)</f>
        <v/>
      </c>
      <c r="C147" t="s">
        <v>1914</v>
      </c>
      <c r="D147" t="s">
        <v>1867</v>
      </c>
      <c r="E147" t="s">
        <v>1888</v>
      </c>
      <c r="F147" s="99" t="n">
        <v>88.34</v>
      </c>
      <c r="G147" s="99" t="n">
        <v>302</v>
      </c>
      <c r="H147" s="99" t="n">
        <v>10</v>
      </c>
      <c r="I147" s="99" t="n">
        <v>8.83</v>
      </c>
      <c r="J147" s="99" t="n">
        <v>12</v>
      </c>
      <c r="K147" s="99" t="n">
        <v>3</v>
      </c>
      <c r="L147" s="99" t="n">
        <v>1</v>
      </c>
      <c r="M147" s="99" t="n">
        <v>0</v>
      </c>
      <c r="N147" s="99" t="n">
        <v>0</v>
      </c>
      <c r="O147" s="99" t="n">
        <v>0</v>
      </c>
      <c r="P147" s="226" t="n">
        <v>2</v>
      </c>
      <c r="Q147" s="226" t="n">
        <v>0</v>
      </c>
      <c r="R147" s="226" t="n">
        <v>1</v>
      </c>
      <c r="S147" s="226" t="n">
        <v>0</v>
      </c>
      <c r="T147" s="226" t="n">
        <v>1</v>
      </c>
      <c r="U147" s="226" t="n">
        <v>0</v>
      </c>
      <c r="V147" s="226" t="n">
        <v>0</v>
      </c>
      <c r="W147" s="226" t="n">
        <v>0</v>
      </c>
      <c r="X147" s="226" t="n">
        <v>0</v>
      </c>
      <c r="Y147" s="226" t="n">
        <v>0</v>
      </c>
      <c r="Z147" s="226" t="n">
        <v>0</v>
      </c>
      <c r="AA147" s="226" t="n">
        <v>0</v>
      </c>
      <c r="AB147" s="226" t="n">
        <v>0</v>
      </c>
      <c r="AC147" s="226" t="n">
        <v>0</v>
      </c>
      <c r="AD147" s="226" t="n">
        <v>0</v>
      </c>
      <c r="AE147" s="226" t="n">
        <v>0</v>
      </c>
    </row>
    <row r="148" spans="1:31">
      <c r="A148" s="98">
        <f>YEAR(C148)</f>
        <v/>
      </c>
      <c r="B148" s="98">
        <f>MONTH(C148)</f>
        <v/>
      </c>
      <c r="C148" t="s">
        <v>1914</v>
      </c>
      <c r="D148" t="s">
        <v>1867</v>
      </c>
      <c r="E148" t="s">
        <v>1870</v>
      </c>
      <c r="F148" s="99" t="n">
        <v>232</v>
      </c>
      <c r="G148" s="99" t="n">
        <v>366</v>
      </c>
      <c r="H148" s="99" t="n">
        <v>29</v>
      </c>
      <c r="I148" s="99" t="n">
        <v>8</v>
      </c>
      <c r="J148" s="99" t="n">
        <v>93</v>
      </c>
      <c r="K148" s="99" t="n">
        <v>14</v>
      </c>
      <c r="L148" s="99" t="n">
        <v>6</v>
      </c>
      <c r="M148" s="99" t="n">
        <v>3</v>
      </c>
      <c r="N148" s="99" t="n">
        <v>0</v>
      </c>
      <c r="O148" s="99" t="n">
        <v>0</v>
      </c>
      <c r="P148" s="226" t="n">
        <v>0</v>
      </c>
      <c r="Q148" s="226" t="n">
        <v>0</v>
      </c>
      <c r="R148" s="226" t="n">
        <v>3</v>
      </c>
      <c r="S148" s="226" t="n">
        <v>0</v>
      </c>
      <c r="T148" s="226" t="n">
        <v>3</v>
      </c>
      <c r="U148" s="226" t="n">
        <v>3</v>
      </c>
      <c r="V148" s="226" t="n">
        <v>0</v>
      </c>
      <c r="W148" s="226" t="n">
        <v>0</v>
      </c>
      <c r="X148" s="226" t="n">
        <v>0</v>
      </c>
      <c r="Y148" s="226" t="n">
        <v>0</v>
      </c>
      <c r="Z148" s="226" t="n">
        <v>2</v>
      </c>
      <c r="AA148" s="226" t="n">
        <v>1</v>
      </c>
      <c r="AB148" s="226" t="n">
        <v>1</v>
      </c>
      <c r="AC148" s="226" t="n">
        <v>0</v>
      </c>
      <c r="AD148" s="226" t="n">
        <v>0</v>
      </c>
      <c r="AE148" s="226" t="n">
        <v>0</v>
      </c>
    </row>
    <row r="149" spans="1:31">
      <c r="A149" s="98">
        <f>YEAR(C149)</f>
        <v/>
      </c>
      <c r="B149" s="98">
        <f>MONTH(C149)</f>
        <v/>
      </c>
      <c r="C149" s="95" t="s">
        <v>1915</v>
      </c>
      <c r="D149" t="s">
        <v>1867</v>
      </c>
      <c r="E149" t="s">
        <v>1868</v>
      </c>
      <c r="F149" t="n">
        <v>8</v>
      </c>
      <c r="G149" t="n">
        <v>13</v>
      </c>
      <c r="H149" t="n">
        <v>1</v>
      </c>
      <c r="I149" t="n">
        <v>8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</row>
    <row r="150" spans="1:31">
      <c r="A150" s="98">
        <f>YEAR(C150)</f>
        <v/>
      </c>
      <c r="B150" s="98">
        <f>MONTH(C150)</f>
        <v/>
      </c>
      <c r="C150" s="95" t="s">
        <v>1915</v>
      </c>
      <c r="D150" t="s">
        <v>1867</v>
      </c>
      <c r="E150" t="s">
        <v>1888</v>
      </c>
      <c r="F150" t="n">
        <v>60.24</v>
      </c>
      <c r="G150" t="n">
        <v>297</v>
      </c>
      <c r="H150" t="n">
        <v>7</v>
      </c>
      <c r="I150" t="n">
        <v>8.609999999999999</v>
      </c>
      <c r="J150" t="n">
        <v>13</v>
      </c>
      <c r="K150" t="n">
        <v>5</v>
      </c>
      <c r="L150" t="n">
        <v>0</v>
      </c>
      <c r="M150" t="n">
        <v>2</v>
      </c>
      <c r="N150" t="n">
        <v>0</v>
      </c>
      <c r="O150" t="n">
        <v>0</v>
      </c>
      <c r="P150" t="n">
        <v>1</v>
      </c>
      <c r="Q150" t="n">
        <v>0</v>
      </c>
      <c r="R150" t="n">
        <v>0</v>
      </c>
      <c r="S150" t="n">
        <v>0</v>
      </c>
      <c r="T150" t="n">
        <v>0</v>
      </c>
      <c r="U150" t="n">
        <v>2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</row>
    <row r="151" spans="1:31">
      <c r="A151" s="98">
        <f>YEAR(C151)</f>
        <v/>
      </c>
      <c r="B151" s="98">
        <f>MONTH(C151)</f>
        <v/>
      </c>
      <c r="C151" s="95" t="s">
        <v>1915</v>
      </c>
      <c r="D151" t="s">
        <v>1867</v>
      </c>
      <c r="E151" t="s">
        <v>1870</v>
      </c>
      <c r="F151" t="n">
        <v>400</v>
      </c>
      <c r="G151" t="n">
        <v>496</v>
      </c>
      <c r="H151" t="n">
        <v>50</v>
      </c>
      <c r="I151" t="n">
        <v>8</v>
      </c>
      <c r="J151" t="n">
        <v>167</v>
      </c>
      <c r="K151" t="n">
        <v>39</v>
      </c>
      <c r="L151" t="n">
        <v>0</v>
      </c>
      <c r="M151" t="n">
        <v>5</v>
      </c>
      <c r="N151" t="n">
        <v>0</v>
      </c>
      <c r="O151" t="n">
        <v>0</v>
      </c>
      <c r="P151" t="n">
        <v>0</v>
      </c>
      <c r="Q151" t="n">
        <v>0</v>
      </c>
      <c r="R151" t="n">
        <v>10</v>
      </c>
      <c r="S151" t="n">
        <v>3</v>
      </c>
      <c r="T151" t="n">
        <v>4</v>
      </c>
      <c r="U151" t="n">
        <v>34</v>
      </c>
      <c r="V151" t="n">
        <v>0</v>
      </c>
      <c r="W151" t="n">
        <v>3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</row>
    <row r="152" spans="1:31">
      <c r="A152" s="98">
        <f>YEAR(C152)</f>
        <v/>
      </c>
      <c r="B152" s="98">
        <f>MONTH(C152)</f>
        <v/>
      </c>
      <c r="C152" s="95" t="s">
        <v>1916</v>
      </c>
      <c r="D152" t="s">
        <v>1867</v>
      </c>
      <c r="E152" t="s">
        <v>1868</v>
      </c>
      <c r="F152" t="n">
        <v>0</v>
      </c>
      <c r="G152" t="n">
        <v>23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</row>
    <row r="153" spans="1:31">
      <c r="A153" s="98">
        <f>YEAR(C153)</f>
        <v/>
      </c>
      <c r="B153" s="98">
        <f>MONTH(C153)</f>
        <v/>
      </c>
      <c r="C153" s="95" t="s">
        <v>1916</v>
      </c>
      <c r="D153" t="s">
        <v>1867</v>
      </c>
      <c r="E153" t="s">
        <v>1888</v>
      </c>
      <c r="F153" t="n">
        <v>42.04</v>
      </c>
      <c r="G153" t="n">
        <v>241</v>
      </c>
      <c r="H153" t="n">
        <v>5</v>
      </c>
      <c r="I153" t="n">
        <v>8.41</v>
      </c>
      <c r="J153" t="n">
        <v>14</v>
      </c>
      <c r="K153" t="n">
        <v>5</v>
      </c>
      <c r="L153" t="n">
        <v>0</v>
      </c>
      <c r="M153" t="n">
        <v>0</v>
      </c>
      <c r="N153" t="n">
        <v>0</v>
      </c>
      <c r="O153" t="n">
        <v>2</v>
      </c>
      <c r="P153" t="n">
        <v>2</v>
      </c>
      <c r="Q153" t="n">
        <v>0</v>
      </c>
      <c r="R153" t="n">
        <v>0</v>
      </c>
      <c r="S153" t="n">
        <v>0</v>
      </c>
      <c r="T153" t="n">
        <v>0</v>
      </c>
      <c r="U153" t="n">
        <v>1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</row>
    <row r="154" spans="1:31">
      <c r="A154" s="98">
        <f>YEAR(C154)</f>
        <v/>
      </c>
      <c r="B154" s="98">
        <f>MONTH(C154)</f>
        <v/>
      </c>
      <c r="C154" s="95" t="s">
        <v>1916</v>
      </c>
      <c r="D154" t="s">
        <v>1867</v>
      </c>
      <c r="E154" t="s">
        <v>1870</v>
      </c>
      <c r="F154" t="n">
        <v>432</v>
      </c>
      <c r="G154" t="n">
        <v>565</v>
      </c>
      <c r="H154" t="n">
        <v>54</v>
      </c>
      <c r="I154" t="n">
        <v>8</v>
      </c>
      <c r="J154" t="n">
        <v>192</v>
      </c>
      <c r="K154" t="n">
        <v>31</v>
      </c>
      <c r="L154" t="n">
        <v>0</v>
      </c>
      <c r="M154" t="n">
        <v>2</v>
      </c>
      <c r="N154" t="n">
        <v>0</v>
      </c>
      <c r="O154" t="n">
        <v>1</v>
      </c>
      <c r="P154" t="n">
        <v>0</v>
      </c>
      <c r="Q154" t="n">
        <v>0</v>
      </c>
      <c r="R154" t="n">
        <v>8</v>
      </c>
      <c r="S154" t="n">
        <v>3</v>
      </c>
      <c r="T154" t="n">
        <v>2</v>
      </c>
      <c r="U154" t="n">
        <v>23</v>
      </c>
      <c r="V154" t="n">
        <v>0</v>
      </c>
      <c r="W154" t="n">
        <v>2</v>
      </c>
      <c r="X154" t="n">
        <v>1</v>
      </c>
      <c r="Y154" t="n">
        <v>0</v>
      </c>
      <c r="Z154" t="n">
        <v>1</v>
      </c>
      <c r="AA154" t="n">
        <v>0</v>
      </c>
      <c r="AB154" t="n">
        <v>0</v>
      </c>
      <c r="AC154" t="n">
        <v>1</v>
      </c>
      <c r="AD154" t="n">
        <v>0</v>
      </c>
      <c r="AE154" t="n">
        <v>0</v>
      </c>
    </row>
    <row r="155" spans="1:31">
      <c r="A155" s="98">
        <f>YEAR(C155)</f>
        <v/>
      </c>
      <c r="B155" s="98">
        <f>MONTH(C155)</f>
        <v/>
      </c>
      <c r="C155" s="95" t="s">
        <v>1917</v>
      </c>
      <c r="D155" t="s">
        <v>1867</v>
      </c>
      <c r="E155" t="s">
        <v>1868</v>
      </c>
      <c r="F155" t="n">
        <v>8</v>
      </c>
      <c r="G155" t="n">
        <v>11</v>
      </c>
      <c r="H155" t="n">
        <v>1</v>
      </c>
      <c r="I155" t="n">
        <v>8</v>
      </c>
      <c r="J155" t="n">
        <v>5</v>
      </c>
      <c r="K155" t="n">
        <v>2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2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</row>
    <row r="156" spans="1:31">
      <c r="A156" s="98">
        <f>YEAR(C156)</f>
        <v/>
      </c>
      <c r="B156" s="98">
        <f>MONTH(C156)</f>
        <v/>
      </c>
      <c r="C156" s="95" t="s">
        <v>1917</v>
      </c>
      <c r="D156" t="s">
        <v>1867</v>
      </c>
      <c r="E156" t="s">
        <v>1888</v>
      </c>
      <c r="F156" t="n">
        <v>59.15</v>
      </c>
      <c r="G156" t="n">
        <v>333</v>
      </c>
      <c r="H156" t="n">
        <v>7</v>
      </c>
      <c r="I156" t="n">
        <v>8.449999999999999</v>
      </c>
      <c r="J156" t="n">
        <v>7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</row>
    <row r="157" spans="1:31">
      <c r="A157" s="98">
        <f>YEAR(C157)</f>
        <v/>
      </c>
      <c r="B157" s="98">
        <f>MONTH(C157)</f>
        <v/>
      </c>
      <c r="C157" s="95" t="s">
        <v>1917</v>
      </c>
      <c r="D157" t="s">
        <v>1867</v>
      </c>
      <c r="E157" t="s">
        <v>1870</v>
      </c>
      <c r="F157" t="n">
        <v>400</v>
      </c>
      <c r="G157" t="n">
        <v>569</v>
      </c>
      <c r="H157" t="n">
        <v>50</v>
      </c>
      <c r="I157" t="n">
        <v>8</v>
      </c>
      <c r="J157" t="n">
        <v>120</v>
      </c>
      <c r="K157" t="n">
        <v>22</v>
      </c>
      <c r="L157" t="n">
        <v>1</v>
      </c>
      <c r="M157" t="n">
        <v>2</v>
      </c>
      <c r="N157" t="n">
        <v>1</v>
      </c>
      <c r="O157" t="n">
        <v>0</v>
      </c>
      <c r="P157" t="n">
        <v>4</v>
      </c>
      <c r="Q157" t="n">
        <v>0</v>
      </c>
      <c r="R157" t="n">
        <v>5</v>
      </c>
      <c r="S157" t="n">
        <v>1</v>
      </c>
      <c r="T157" t="n">
        <v>2</v>
      </c>
      <c r="U157" t="n">
        <v>12</v>
      </c>
      <c r="V157" t="n">
        <v>0</v>
      </c>
      <c r="W157" t="n">
        <v>2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</row>
    <row r="158" spans="1:31">
      <c r="A158" s="98">
        <f>YEAR(C158)</f>
        <v/>
      </c>
      <c r="B158" s="98">
        <f>MONTH(C158)</f>
        <v/>
      </c>
      <c r="C158" s="95" t="s">
        <v>1918</v>
      </c>
      <c r="D158" t="s">
        <v>1867</v>
      </c>
      <c r="E158" t="s">
        <v>1868</v>
      </c>
      <c r="F158" t="n">
        <v>0</v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</row>
    <row r="159" spans="1:31">
      <c r="A159" s="98">
        <f>YEAR(C159)</f>
        <v/>
      </c>
      <c r="B159" s="98">
        <f>MONTH(C159)</f>
        <v/>
      </c>
      <c r="C159" s="95" t="s">
        <v>1918</v>
      </c>
      <c r="D159" t="s">
        <v>1867</v>
      </c>
      <c r="E159" t="s">
        <v>1888</v>
      </c>
      <c r="F159" t="n">
        <v>58.53</v>
      </c>
      <c r="G159" t="n">
        <v>309</v>
      </c>
      <c r="H159" t="n">
        <v>7</v>
      </c>
      <c r="I159" t="n">
        <v>8.359999999999999</v>
      </c>
      <c r="J159" t="n">
        <v>9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</row>
    <row r="160" spans="1:31">
      <c r="A160" s="98">
        <f>YEAR(C160)</f>
        <v/>
      </c>
      <c r="B160" s="98">
        <f>MONTH(C160)</f>
        <v/>
      </c>
      <c r="C160" s="95" t="s">
        <v>1918</v>
      </c>
      <c r="D160" t="s">
        <v>1867</v>
      </c>
      <c r="E160" t="s">
        <v>1870</v>
      </c>
      <c r="F160" t="n">
        <v>336</v>
      </c>
      <c r="G160" t="n">
        <v>494</v>
      </c>
      <c r="H160" t="n">
        <v>42</v>
      </c>
      <c r="I160" t="n">
        <v>8</v>
      </c>
      <c r="J160" t="n">
        <v>154</v>
      </c>
      <c r="K160" t="n">
        <v>39</v>
      </c>
      <c r="L160" t="n">
        <v>1</v>
      </c>
      <c r="M160" t="n">
        <v>8</v>
      </c>
      <c r="N160" t="n">
        <v>0</v>
      </c>
      <c r="O160" t="n">
        <v>1</v>
      </c>
      <c r="P160" t="n">
        <v>0</v>
      </c>
      <c r="Q160" t="n">
        <v>0</v>
      </c>
      <c r="R160" t="n">
        <v>1</v>
      </c>
      <c r="S160" t="n">
        <v>0</v>
      </c>
      <c r="T160" t="n">
        <v>1</v>
      </c>
      <c r="U160" t="n">
        <v>24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</row>
    <row r="161" spans="1:31">
      <c r="A161" s="98">
        <f>YEAR(C161)</f>
        <v/>
      </c>
      <c r="B161" s="98">
        <f>MONTH(C161)</f>
        <v/>
      </c>
      <c r="C161" s="95" t="s">
        <v>1919</v>
      </c>
      <c r="D161" t="s">
        <v>1867</v>
      </c>
      <c r="E161" t="s">
        <v>1868</v>
      </c>
      <c r="F161" t="n">
        <v>0</v>
      </c>
      <c r="G161" t="n">
        <v>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</row>
    <row r="162" spans="1:31">
      <c r="A162" s="98">
        <f>YEAR(C162)</f>
        <v/>
      </c>
      <c r="B162" s="98">
        <f>MONTH(C162)</f>
        <v/>
      </c>
      <c r="C162" s="95" t="s">
        <v>1919</v>
      </c>
      <c r="D162" t="s">
        <v>1867</v>
      </c>
      <c r="E162" t="s">
        <v>1888</v>
      </c>
      <c r="F162" t="n">
        <v>42.51</v>
      </c>
      <c r="G162" t="n">
        <v>441</v>
      </c>
      <c r="H162" t="n">
        <v>5</v>
      </c>
      <c r="I162" t="n">
        <v>8.5</v>
      </c>
      <c r="J162" t="n">
        <v>16</v>
      </c>
      <c r="K162" t="n">
        <v>7</v>
      </c>
      <c r="L162" t="n">
        <v>2</v>
      </c>
      <c r="M162" t="n">
        <v>1</v>
      </c>
      <c r="N162" t="n">
        <v>0</v>
      </c>
      <c r="O162" t="n">
        <v>0</v>
      </c>
      <c r="P162" t="n">
        <v>4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</row>
    <row r="163" spans="1:31">
      <c r="A163" s="98">
        <f>YEAR(C163)</f>
        <v/>
      </c>
      <c r="B163" s="98">
        <f>MONTH(C163)</f>
        <v/>
      </c>
      <c r="C163" s="95" t="s">
        <v>1919</v>
      </c>
      <c r="D163" t="s">
        <v>1867</v>
      </c>
      <c r="E163" t="s">
        <v>1870</v>
      </c>
      <c r="F163" t="n">
        <v>488</v>
      </c>
      <c r="G163" t="n">
        <v>683</v>
      </c>
      <c r="H163" t="n">
        <v>61</v>
      </c>
      <c r="I163" t="n">
        <v>8</v>
      </c>
      <c r="J163" t="n">
        <v>260</v>
      </c>
      <c r="K163" t="n">
        <v>31</v>
      </c>
      <c r="L163" t="n">
        <v>0</v>
      </c>
      <c r="M163" t="n">
        <v>2</v>
      </c>
      <c r="N163" t="n">
        <v>0</v>
      </c>
      <c r="O163" t="n">
        <v>1</v>
      </c>
      <c r="P163" t="n">
        <v>0</v>
      </c>
      <c r="Q163" t="n">
        <v>0</v>
      </c>
      <c r="R163" t="n">
        <v>5</v>
      </c>
      <c r="S163" t="n">
        <v>2</v>
      </c>
      <c r="T163" t="n">
        <v>3</v>
      </c>
      <c r="U163" t="n">
        <v>27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1</v>
      </c>
      <c r="AB163" t="n">
        <v>1</v>
      </c>
      <c r="AC163" t="n">
        <v>0</v>
      </c>
      <c r="AD163" t="n">
        <v>0</v>
      </c>
      <c r="AE163" t="n">
        <v>0</v>
      </c>
    </row>
    <row r="164" spans="1:31">
      <c r="A164" s="98">
        <f>YEAR(C164)</f>
        <v/>
      </c>
      <c r="B164" s="98">
        <f>MONTH(C164)</f>
        <v/>
      </c>
      <c r="C164" t="s">
        <v>1920</v>
      </c>
      <c r="D164" t="s">
        <v>1867</v>
      </c>
      <c r="E164" t="s">
        <v>1868</v>
      </c>
      <c r="F164" s="99" t="n">
        <v>0</v>
      </c>
      <c r="G164" s="99" t="n">
        <v>10</v>
      </c>
      <c r="H164" s="99" t="n">
        <v>0</v>
      </c>
      <c r="I164" s="99" t="n">
        <v>0</v>
      </c>
      <c r="J164" s="99" t="n">
        <v>0</v>
      </c>
      <c r="K164" s="99" t="n">
        <v>0</v>
      </c>
      <c r="L164" s="99" t="n">
        <v>0</v>
      </c>
      <c r="M164" s="99" t="n">
        <v>0</v>
      </c>
      <c r="N164" s="99" t="n">
        <v>0</v>
      </c>
      <c r="O164" s="99" t="n">
        <v>0</v>
      </c>
      <c r="P164" s="226" t="n">
        <v>0</v>
      </c>
      <c r="Q164" s="226" t="n">
        <v>0</v>
      </c>
      <c r="R164" s="226" t="n">
        <v>0</v>
      </c>
      <c r="S164" s="226" t="n">
        <v>0</v>
      </c>
      <c r="T164" s="226" t="n">
        <v>0</v>
      </c>
      <c r="U164" s="226" t="n">
        <v>0</v>
      </c>
      <c r="V164" s="226" t="n">
        <v>0</v>
      </c>
      <c r="W164" s="226" t="n">
        <v>0</v>
      </c>
      <c r="X164" s="226" t="n">
        <v>0</v>
      </c>
      <c r="Y164" s="226" t="n">
        <v>0</v>
      </c>
      <c r="Z164" s="226" t="n">
        <v>0</v>
      </c>
      <c r="AA164" s="226" t="n">
        <v>0</v>
      </c>
      <c r="AB164" s="226" t="n">
        <v>0</v>
      </c>
      <c r="AC164" s="226" t="n">
        <v>0</v>
      </c>
      <c r="AD164" s="226" t="n">
        <v>0</v>
      </c>
      <c r="AE164" s="226" t="n">
        <v>0</v>
      </c>
    </row>
    <row r="165" spans="1:31">
      <c r="A165" s="98">
        <f>YEAR(C165)</f>
        <v/>
      </c>
      <c r="B165" s="98">
        <f>MONTH(C165)</f>
        <v/>
      </c>
      <c r="C165" t="s">
        <v>1920</v>
      </c>
      <c r="D165" t="s">
        <v>1867</v>
      </c>
      <c r="E165" t="s">
        <v>1888</v>
      </c>
      <c r="F165" s="99" t="n">
        <v>43.74</v>
      </c>
      <c r="G165" s="99" t="n">
        <v>454</v>
      </c>
      <c r="H165" s="99" t="n">
        <v>5</v>
      </c>
      <c r="I165" s="99" t="n">
        <v>8.75</v>
      </c>
      <c r="J165" s="99" t="n">
        <v>7</v>
      </c>
      <c r="K165" s="99" t="n">
        <v>1</v>
      </c>
      <c r="L165" s="99" t="n">
        <v>0</v>
      </c>
      <c r="M165" s="99" t="n">
        <v>0</v>
      </c>
      <c r="N165" s="99" t="n">
        <v>0</v>
      </c>
      <c r="O165" s="99" t="n">
        <v>0</v>
      </c>
      <c r="P165" s="226" t="n">
        <v>1</v>
      </c>
      <c r="Q165" s="226" t="n">
        <v>0</v>
      </c>
      <c r="R165" s="226" t="n">
        <v>0</v>
      </c>
      <c r="S165" s="226" t="n">
        <v>0</v>
      </c>
      <c r="T165" s="226" t="n">
        <v>0</v>
      </c>
      <c r="U165" s="226" t="n">
        <v>0</v>
      </c>
      <c r="V165" s="226" t="n">
        <v>0</v>
      </c>
      <c r="W165" s="226" t="n">
        <v>0</v>
      </c>
      <c r="X165" s="226" t="n">
        <v>0</v>
      </c>
      <c r="Y165" s="226" t="n">
        <v>0</v>
      </c>
      <c r="Z165" s="226" t="n">
        <v>0</v>
      </c>
      <c r="AA165" s="226" t="n">
        <v>0</v>
      </c>
      <c r="AB165" s="226" t="n">
        <v>0</v>
      </c>
      <c r="AC165" s="226" t="n">
        <v>0</v>
      </c>
      <c r="AD165" s="226" t="n">
        <v>0</v>
      </c>
      <c r="AE165" s="226" t="n">
        <v>0</v>
      </c>
    </row>
    <row r="166" spans="1:31">
      <c r="A166" s="98">
        <f>YEAR(C166)</f>
        <v/>
      </c>
      <c r="B166" s="98">
        <f>MONTH(C166)</f>
        <v/>
      </c>
      <c r="C166" t="s">
        <v>1920</v>
      </c>
      <c r="D166" t="s">
        <v>1867</v>
      </c>
      <c r="E166" t="s">
        <v>1870</v>
      </c>
      <c r="F166" s="99" t="n">
        <v>384</v>
      </c>
      <c r="G166" s="99" t="n">
        <v>768</v>
      </c>
      <c r="H166" s="99" t="n">
        <v>48</v>
      </c>
      <c r="I166" s="99" t="n">
        <v>8</v>
      </c>
      <c r="J166" s="99" t="n">
        <v>165</v>
      </c>
      <c r="K166" s="99" t="n">
        <v>36</v>
      </c>
      <c r="L166" s="99" t="n">
        <v>4</v>
      </c>
      <c r="M166" s="99" t="n">
        <v>5</v>
      </c>
      <c r="N166" s="99" t="n">
        <v>0</v>
      </c>
      <c r="O166" s="99" t="n">
        <v>1</v>
      </c>
      <c r="P166" s="226" t="n">
        <v>1</v>
      </c>
      <c r="Q166" s="226" t="n">
        <v>0</v>
      </c>
      <c r="R166" s="226" t="n">
        <v>7</v>
      </c>
      <c r="S166" s="226" t="n">
        <v>2</v>
      </c>
      <c r="T166" s="226" t="n">
        <v>2</v>
      </c>
      <c r="U166" s="226" t="n">
        <v>22</v>
      </c>
      <c r="V166" s="226" t="n">
        <v>0</v>
      </c>
      <c r="W166" s="226" t="n">
        <v>0</v>
      </c>
      <c r="X166" s="226" t="n">
        <v>3</v>
      </c>
      <c r="Y166" s="226" t="n">
        <v>0</v>
      </c>
      <c r="Z166" s="226" t="n">
        <v>0</v>
      </c>
      <c r="AA166" s="226" t="n">
        <v>0</v>
      </c>
      <c r="AB166" s="226" t="n">
        <v>0</v>
      </c>
      <c r="AC166" s="226" t="n">
        <v>0</v>
      </c>
      <c r="AD166" s="226" t="n">
        <v>0</v>
      </c>
      <c r="AE166" s="226" t="n">
        <v>0</v>
      </c>
    </row>
    <row r="167" spans="1:31">
      <c r="A167" s="98">
        <f>YEAR(C167)</f>
        <v/>
      </c>
      <c r="B167" s="98">
        <f>MONTH(C167)</f>
        <v/>
      </c>
      <c r="C167" t="s">
        <v>1921</v>
      </c>
      <c r="D167" t="s">
        <v>1867</v>
      </c>
      <c r="E167" t="s">
        <v>1868</v>
      </c>
      <c r="F167" s="99" t="n">
        <v>0</v>
      </c>
      <c r="G167" s="99" t="n">
        <v>4</v>
      </c>
      <c r="H167" s="99" t="n">
        <v>0</v>
      </c>
      <c r="I167" s="99" t="n">
        <v>0</v>
      </c>
      <c r="J167" s="99" t="n">
        <v>0</v>
      </c>
      <c r="K167" s="99" t="n">
        <v>0</v>
      </c>
      <c r="L167" s="99" t="n">
        <v>0</v>
      </c>
      <c r="M167" s="99" t="n">
        <v>0</v>
      </c>
      <c r="N167" s="99" t="n">
        <v>0</v>
      </c>
      <c r="O167" s="99" t="n">
        <v>0</v>
      </c>
      <c r="P167" s="226" t="n">
        <v>0</v>
      </c>
      <c r="Q167" s="226" t="n">
        <v>0</v>
      </c>
      <c r="R167" s="226" t="n">
        <v>0</v>
      </c>
      <c r="S167" s="226" t="n">
        <v>0</v>
      </c>
      <c r="T167" s="226" t="n">
        <v>0</v>
      </c>
      <c r="U167" s="226" t="n">
        <v>0</v>
      </c>
      <c r="V167" s="226" t="n">
        <v>0</v>
      </c>
      <c r="W167" s="226" t="n">
        <v>0</v>
      </c>
      <c r="X167" s="226" t="n">
        <v>0</v>
      </c>
      <c r="Y167" s="226" t="n">
        <v>0</v>
      </c>
      <c r="Z167" s="226" t="n">
        <v>0</v>
      </c>
      <c r="AA167" s="226" t="n">
        <v>0</v>
      </c>
      <c r="AB167" s="226" t="n">
        <v>0</v>
      </c>
      <c r="AC167" s="226" t="n">
        <v>0</v>
      </c>
      <c r="AD167" s="226" t="n">
        <v>0</v>
      </c>
      <c r="AE167" s="226" t="n">
        <v>0</v>
      </c>
    </row>
    <row r="168" spans="1:31">
      <c r="A168" s="98">
        <f>YEAR(C168)</f>
        <v/>
      </c>
      <c r="B168" s="98">
        <f>MONTH(C168)</f>
        <v/>
      </c>
      <c r="C168" t="s">
        <v>1921</v>
      </c>
      <c r="D168" t="s">
        <v>1867</v>
      </c>
      <c r="E168" t="s">
        <v>1888</v>
      </c>
      <c r="F168" s="99" t="n">
        <v>76.09</v>
      </c>
      <c r="G168" s="99" t="n">
        <v>572</v>
      </c>
      <c r="H168" s="99" t="n">
        <v>9</v>
      </c>
      <c r="I168" s="99" t="n">
        <v>8.449999999999999</v>
      </c>
      <c r="J168" s="99" t="n">
        <v>21</v>
      </c>
      <c r="K168" s="99" t="n">
        <v>3</v>
      </c>
      <c r="L168" s="99" t="n">
        <v>0</v>
      </c>
      <c r="M168" s="99" t="n">
        <v>1</v>
      </c>
      <c r="N168" s="99" t="n">
        <v>0</v>
      </c>
      <c r="O168" s="99" t="n">
        <v>0</v>
      </c>
      <c r="P168" s="226" t="n">
        <v>2</v>
      </c>
      <c r="Q168" s="226" t="n">
        <v>0</v>
      </c>
      <c r="R168" s="226" t="n">
        <v>0</v>
      </c>
      <c r="S168" s="226" t="n">
        <v>0</v>
      </c>
      <c r="T168" s="226" t="n">
        <v>0</v>
      </c>
      <c r="U168" s="226" t="n">
        <v>0</v>
      </c>
      <c r="V168" s="226" t="n">
        <v>0</v>
      </c>
      <c r="W168" s="226" t="n">
        <v>0</v>
      </c>
      <c r="X168" s="226" t="n">
        <v>0</v>
      </c>
      <c r="Y168" s="226" t="n">
        <v>0</v>
      </c>
      <c r="Z168" s="226" t="n">
        <v>0</v>
      </c>
      <c r="AA168" s="226" t="n">
        <v>0</v>
      </c>
      <c r="AB168" s="226" t="n">
        <v>0</v>
      </c>
      <c r="AC168" s="226" t="n">
        <v>0</v>
      </c>
      <c r="AD168" s="226" t="n">
        <v>0</v>
      </c>
      <c r="AE168" s="226" t="n">
        <v>0</v>
      </c>
    </row>
    <row r="169" spans="1:31">
      <c r="A169" s="98">
        <f>YEAR(C169)</f>
        <v/>
      </c>
      <c r="B169" s="98">
        <f>MONTH(C169)</f>
        <v/>
      </c>
      <c r="C169" t="s">
        <v>1921</v>
      </c>
      <c r="D169" t="s">
        <v>1867</v>
      </c>
      <c r="E169" t="s">
        <v>1870</v>
      </c>
      <c r="F169" s="99" t="n">
        <v>480</v>
      </c>
      <c r="G169" s="99" t="n">
        <v>949</v>
      </c>
      <c r="H169" s="99" t="n">
        <v>60</v>
      </c>
      <c r="I169" s="99" t="n">
        <v>8</v>
      </c>
      <c r="J169" s="99" t="n">
        <v>171</v>
      </c>
      <c r="K169" s="99" t="n">
        <v>35</v>
      </c>
      <c r="L169" s="99" t="n">
        <v>3</v>
      </c>
      <c r="M169" s="99" t="n">
        <v>3</v>
      </c>
      <c r="N169" s="99" t="n">
        <v>0</v>
      </c>
      <c r="O169" s="99" t="n">
        <v>1</v>
      </c>
      <c r="P169" s="226" t="n">
        <v>8</v>
      </c>
      <c r="Q169" s="226" t="n">
        <v>0</v>
      </c>
      <c r="R169" s="226" t="n">
        <v>9</v>
      </c>
      <c r="S169" s="226" t="n">
        <v>3</v>
      </c>
      <c r="T169" s="226" t="n">
        <v>1</v>
      </c>
      <c r="U169" s="226" t="n">
        <v>20</v>
      </c>
      <c r="V169" s="226" t="n">
        <v>0</v>
      </c>
      <c r="W169" s="226" t="n">
        <v>4</v>
      </c>
      <c r="X169" s="226" t="n">
        <v>1</v>
      </c>
      <c r="Y169" s="226" t="n">
        <v>0</v>
      </c>
      <c r="Z169" s="226" t="n">
        <v>0</v>
      </c>
      <c r="AA169" s="226" t="n">
        <v>0</v>
      </c>
      <c r="AB169" s="226" t="n">
        <v>0</v>
      </c>
      <c r="AC169" s="226" t="n">
        <v>0</v>
      </c>
      <c r="AD169" s="226" t="n">
        <v>0</v>
      </c>
      <c r="AE169" s="226" t="n">
        <v>0</v>
      </c>
    </row>
    <row r="170" spans="1:31">
      <c r="A170" s="98">
        <f>YEAR(C170)</f>
        <v/>
      </c>
      <c r="B170" s="98">
        <f>MONTH(C170)</f>
        <v/>
      </c>
      <c r="C170" t="s">
        <v>1922</v>
      </c>
      <c r="D170" t="s">
        <v>1867</v>
      </c>
      <c r="E170" t="s">
        <v>1868</v>
      </c>
      <c r="F170" s="99" t="n">
        <v>0</v>
      </c>
      <c r="G170" s="99" t="n">
        <v>8</v>
      </c>
      <c r="H170" s="99" t="n">
        <v>0</v>
      </c>
      <c r="I170" s="99" t="n">
        <v>0</v>
      </c>
      <c r="J170" s="99" t="n">
        <v>0</v>
      </c>
      <c r="K170" s="99" t="n">
        <v>0</v>
      </c>
      <c r="L170" s="99" t="n">
        <v>0</v>
      </c>
      <c r="M170" s="99" t="n">
        <v>0</v>
      </c>
      <c r="N170" s="99" t="n">
        <v>0</v>
      </c>
      <c r="O170" s="99" t="n">
        <v>0</v>
      </c>
      <c r="P170" s="226" t="n">
        <v>0</v>
      </c>
      <c r="Q170" s="226" t="n">
        <v>0</v>
      </c>
      <c r="R170" s="226" t="n">
        <v>0</v>
      </c>
      <c r="S170" s="226" t="n">
        <v>0</v>
      </c>
      <c r="T170" s="226" t="n">
        <v>0</v>
      </c>
      <c r="U170" s="226" t="n">
        <v>0</v>
      </c>
      <c r="V170" s="226" t="n">
        <v>0</v>
      </c>
      <c r="W170" s="226" t="n">
        <v>0</v>
      </c>
      <c r="X170" s="226" t="n">
        <v>0</v>
      </c>
      <c r="Y170" s="226" t="n">
        <v>0</v>
      </c>
      <c r="Z170" s="226" t="n">
        <v>0</v>
      </c>
      <c r="AA170" s="226" t="n">
        <v>0</v>
      </c>
      <c r="AB170" s="226" t="n">
        <v>0</v>
      </c>
      <c r="AC170" s="226" t="n">
        <v>0</v>
      </c>
      <c r="AD170" s="226" t="n">
        <v>0</v>
      </c>
      <c r="AE170" s="226" t="n">
        <v>0</v>
      </c>
    </row>
    <row r="171" spans="1:31">
      <c r="A171" s="98">
        <f>YEAR(C171)</f>
        <v/>
      </c>
      <c r="B171" s="98">
        <f>MONTH(C171)</f>
        <v/>
      </c>
      <c r="C171" t="s">
        <v>1922</v>
      </c>
      <c r="D171" t="s">
        <v>1867</v>
      </c>
      <c r="E171" t="s">
        <v>1888</v>
      </c>
      <c r="F171" s="99" t="n">
        <v>100</v>
      </c>
      <c r="G171" s="99" t="n">
        <v>357</v>
      </c>
      <c r="H171" s="99" t="n">
        <v>12</v>
      </c>
      <c r="I171" s="99" t="n">
        <v>8.33</v>
      </c>
      <c r="J171" s="99" t="n">
        <v>20</v>
      </c>
      <c r="K171" s="99" t="n">
        <v>2</v>
      </c>
      <c r="L171" s="99" t="n">
        <v>0</v>
      </c>
      <c r="M171" s="99" t="n">
        <v>1</v>
      </c>
      <c r="N171" s="99" t="n">
        <v>0</v>
      </c>
      <c r="O171" s="99" t="n">
        <v>0</v>
      </c>
      <c r="P171" s="226" t="n">
        <v>1</v>
      </c>
      <c r="Q171" s="226" t="n">
        <v>0</v>
      </c>
      <c r="R171" s="226" t="n">
        <v>2</v>
      </c>
      <c r="S171" s="226" t="n">
        <v>1</v>
      </c>
      <c r="T171" s="226" t="n">
        <v>0</v>
      </c>
      <c r="U171" s="226" t="n">
        <v>0</v>
      </c>
      <c r="V171" s="226" t="n">
        <v>0</v>
      </c>
      <c r="W171" s="226" t="n">
        <v>1</v>
      </c>
      <c r="X171" s="226" t="n">
        <v>0</v>
      </c>
      <c r="Y171" s="226" t="n">
        <v>0</v>
      </c>
      <c r="Z171" s="226" t="n">
        <v>0</v>
      </c>
      <c r="AA171" s="226" t="n">
        <v>0</v>
      </c>
      <c r="AB171" s="226" t="n">
        <v>0</v>
      </c>
      <c r="AC171" s="226" t="n">
        <v>0</v>
      </c>
      <c r="AD171" s="226" t="n">
        <v>0</v>
      </c>
      <c r="AE171" s="226" t="n">
        <v>0</v>
      </c>
    </row>
    <row r="172" spans="1:31">
      <c r="A172" s="98">
        <f>YEAR(C172)</f>
        <v/>
      </c>
      <c r="B172" s="98">
        <f>MONTH(C172)</f>
        <v/>
      </c>
      <c r="C172" t="s">
        <v>1922</v>
      </c>
      <c r="D172" t="s">
        <v>1867</v>
      </c>
      <c r="E172" t="s">
        <v>1870</v>
      </c>
      <c r="F172" s="99" t="n">
        <v>584</v>
      </c>
      <c r="G172" s="99" t="n">
        <v>830</v>
      </c>
      <c r="H172" s="99" t="n">
        <v>73</v>
      </c>
      <c r="I172" s="99" t="n">
        <v>8</v>
      </c>
      <c r="J172" s="99" t="n">
        <v>239</v>
      </c>
      <c r="K172" s="99" t="n">
        <v>41</v>
      </c>
      <c r="L172" s="99" t="n">
        <v>2</v>
      </c>
      <c r="M172" s="99" t="n">
        <v>6</v>
      </c>
      <c r="N172" s="99" t="n">
        <v>0</v>
      </c>
      <c r="O172" s="99" t="n">
        <v>1</v>
      </c>
      <c r="P172" s="226" t="n">
        <v>0</v>
      </c>
      <c r="Q172" s="226" t="n">
        <v>0</v>
      </c>
      <c r="R172" s="226" t="n">
        <v>8</v>
      </c>
      <c r="S172" s="226" t="n">
        <v>0</v>
      </c>
      <c r="T172" s="226" t="n">
        <v>6</v>
      </c>
      <c r="U172" s="226" t="n">
        <v>22</v>
      </c>
      <c r="V172" s="226" t="n">
        <v>0</v>
      </c>
      <c r="W172" s="226" t="n">
        <v>2</v>
      </c>
      <c r="X172" s="226" t="n">
        <v>0</v>
      </c>
      <c r="Y172" s="226" t="n">
        <v>0</v>
      </c>
      <c r="Z172" s="226" t="n">
        <v>2</v>
      </c>
      <c r="AA172" s="226" t="n">
        <v>1</v>
      </c>
      <c r="AB172" s="226" t="n">
        <v>1</v>
      </c>
      <c r="AC172" s="226" t="n">
        <v>0</v>
      </c>
      <c r="AD172" s="226" t="n">
        <v>0</v>
      </c>
      <c r="AE172" s="226" t="n">
        <v>0</v>
      </c>
    </row>
    <row r="173" spans="1:31">
      <c r="A173" s="98">
        <f>YEAR(C173)</f>
        <v/>
      </c>
      <c r="B173" s="98">
        <f>MONTH(C173)</f>
        <v/>
      </c>
      <c r="C173" t="s">
        <v>1923</v>
      </c>
      <c r="D173" t="s">
        <v>1867</v>
      </c>
      <c r="E173" t="s">
        <v>1868</v>
      </c>
      <c r="F173" s="99" t="n">
        <v>0</v>
      </c>
      <c r="G173" s="99" t="n">
        <v>7</v>
      </c>
      <c r="H173" s="99" t="n">
        <v>0</v>
      </c>
      <c r="I173" s="99" t="n">
        <v>0</v>
      </c>
      <c r="J173" s="99" t="n">
        <v>0</v>
      </c>
      <c r="K173" s="99" t="n">
        <v>0</v>
      </c>
      <c r="L173" s="99" t="n">
        <v>0</v>
      </c>
      <c r="M173" s="99" t="n">
        <v>0</v>
      </c>
      <c r="N173" s="99" t="n">
        <v>0</v>
      </c>
      <c r="O173" s="99" t="n">
        <v>0</v>
      </c>
      <c r="P173" s="226" t="n">
        <v>0</v>
      </c>
      <c r="Q173" s="226" t="n">
        <v>0</v>
      </c>
      <c r="R173" s="226" t="n">
        <v>0</v>
      </c>
      <c r="S173" s="226" t="n">
        <v>0</v>
      </c>
      <c r="T173" s="226" t="n">
        <v>0</v>
      </c>
      <c r="U173" s="226" t="n">
        <v>0</v>
      </c>
      <c r="V173" s="226" t="n">
        <v>0</v>
      </c>
      <c r="W173" s="226" t="n">
        <v>0</v>
      </c>
      <c r="X173" s="226" t="n">
        <v>0</v>
      </c>
      <c r="Y173" s="226" t="n">
        <v>0</v>
      </c>
      <c r="Z173" s="226" t="n">
        <v>0</v>
      </c>
      <c r="AA173" s="226" t="n">
        <v>0</v>
      </c>
      <c r="AB173" s="226" t="n">
        <v>0</v>
      </c>
      <c r="AC173" s="226" t="n">
        <v>0</v>
      </c>
      <c r="AD173" s="226" t="n">
        <v>0</v>
      </c>
      <c r="AE173" s="226" t="n">
        <v>0</v>
      </c>
    </row>
    <row r="174" spans="1:31">
      <c r="A174" s="98">
        <f>YEAR(C174)</f>
        <v/>
      </c>
      <c r="B174" s="98">
        <f>MONTH(C174)</f>
        <v/>
      </c>
      <c r="C174" t="s">
        <v>1923</v>
      </c>
      <c r="D174" t="s">
        <v>1867</v>
      </c>
      <c r="E174" t="s">
        <v>1888</v>
      </c>
      <c r="F174" s="99" t="n">
        <v>42.06</v>
      </c>
      <c r="G174" s="99" t="n">
        <v>492</v>
      </c>
      <c r="H174" s="99" t="n">
        <v>5</v>
      </c>
      <c r="I174" s="99" t="n">
        <v>8.41</v>
      </c>
      <c r="J174" s="99" t="n">
        <v>7</v>
      </c>
      <c r="K174" s="99" t="n">
        <v>2</v>
      </c>
      <c r="L174" s="99" t="n">
        <v>0</v>
      </c>
      <c r="M174" s="99" t="n">
        <v>0</v>
      </c>
      <c r="N174" s="99" t="n">
        <v>0</v>
      </c>
      <c r="O174" s="99" t="n">
        <v>0</v>
      </c>
      <c r="P174" s="226" t="n">
        <v>2</v>
      </c>
      <c r="Q174" s="226" t="n">
        <v>0</v>
      </c>
      <c r="R174" s="226" t="n">
        <v>0</v>
      </c>
      <c r="S174" s="226" t="n">
        <v>0</v>
      </c>
      <c r="T174" s="226" t="n">
        <v>0</v>
      </c>
      <c r="U174" s="226" t="n">
        <v>0</v>
      </c>
      <c r="V174" s="226" t="n">
        <v>0</v>
      </c>
      <c r="W174" s="226" t="n">
        <v>0</v>
      </c>
      <c r="X174" s="226" t="n">
        <v>0</v>
      </c>
      <c r="Y174" s="226" t="n">
        <v>0</v>
      </c>
      <c r="Z174" s="226" t="n">
        <v>0</v>
      </c>
      <c r="AA174" s="226" t="n">
        <v>0</v>
      </c>
      <c r="AB174" s="226" t="n">
        <v>0</v>
      </c>
      <c r="AC174" s="226" t="n">
        <v>0</v>
      </c>
      <c r="AD174" s="226" t="n">
        <v>0</v>
      </c>
      <c r="AE174" s="226" t="n">
        <v>0</v>
      </c>
    </row>
    <row r="175" spans="1:31">
      <c r="A175" s="98">
        <f>YEAR(C175)</f>
        <v/>
      </c>
      <c r="B175" s="98">
        <f>MONTH(C175)</f>
        <v/>
      </c>
      <c r="C175" t="s">
        <v>1923</v>
      </c>
      <c r="D175" t="s">
        <v>1867</v>
      </c>
      <c r="E175" t="s">
        <v>1870</v>
      </c>
      <c r="F175" s="99" t="n">
        <v>544</v>
      </c>
      <c r="G175" s="99" t="n">
        <v>718</v>
      </c>
      <c r="H175" s="99" t="n">
        <v>68</v>
      </c>
      <c r="I175" s="99" t="n">
        <v>8</v>
      </c>
      <c r="J175" s="99" t="n">
        <v>179</v>
      </c>
      <c r="K175" s="99" t="n">
        <v>7</v>
      </c>
      <c r="L175" s="99" t="n">
        <v>1</v>
      </c>
      <c r="M175" s="99" t="n">
        <v>2</v>
      </c>
      <c r="N175" s="99" t="n">
        <v>0</v>
      </c>
      <c r="O175" s="99" t="n">
        <v>0</v>
      </c>
      <c r="P175" s="226" t="n">
        <v>0</v>
      </c>
      <c r="Q175" s="226" t="n">
        <v>0</v>
      </c>
      <c r="R175" s="226" t="n">
        <v>7</v>
      </c>
      <c r="S175" s="226" t="n">
        <v>0</v>
      </c>
      <c r="T175" s="226" t="n">
        <v>5</v>
      </c>
      <c r="U175" s="226" t="n">
        <v>0</v>
      </c>
      <c r="V175" s="226" t="n">
        <v>0</v>
      </c>
      <c r="W175" s="226" t="n">
        <v>2</v>
      </c>
      <c r="X175" s="226" t="n">
        <v>0</v>
      </c>
      <c r="Y175" s="226" t="n">
        <v>0</v>
      </c>
      <c r="Z175" s="226" t="n">
        <v>0</v>
      </c>
      <c r="AA175" s="226" t="n">
        <v>0</v>
      </c>
      <c r="AB175" s="226" t="n">
        <v>0</v>
      </c>
      <c r="AC175" s="226" t="n">
        <v>0</v>
      </c>
      <c r="AD175" s="226" t="n">
        <v>0</v>
      </c>
      <c r="AE175" s="226" t="n">
        <v>0</v>
      </c>
    </row>
    <row r="176" spans="1:31">
      <c r="A176" s="98">
        <f>YEAR(C176)</f>
        <v/>
      </c>
      <c r="B176" s="98">
        <f>MONTH(C176)</f>
        <v/>
      </c>
      <c r="C176" t="s">
        <v>1924</v>
      </c>
      <c r="D176" t="s">
        <v>1867</v>
      </c>
      <c r="E176" t="s">
        <v>1868</v>
      </c>
      <c r="F176" s="99" t="n">
        <v>0</v>
      </c>
      <c r="G176" s="99" t="n">
        <v>5</v>
      </c>
      <c r="H176" s="99" t="n">
        <v>0</v>
      </c>
      <c r="I176" s="99" t="n">
        <v>0</v>
      </c>
      <c r="J176" s="99" t="n">
        <v>0</v>
      </c>
      <c r="K176" s="99" t="n">
        <v>0</v>
      </c>
      <c r="L176" s="99" t="n">
        <v>0</v>
      </c>
      <c r="M176" s="99" t="n">
        <v>0</v>
      </c>
      <c r="N176" s="99" t="n">
        <v>0</v>
      </c>
      <c r="O176" s="99" t="n">
        <v>0</v>
      </c>
      <c r="P176" s="226" t="n">
        <v>0</v>
      </c>
      <c r="Q176" s="226" t="n">
        <v>0</v>
      </c>
      <c r="R176" s="226" t="n">
        <v>0</v>
      </c>
      <c r="S176" s="226" t="n">
        <v>0</v>
      </c>
      <c r="T176" s="226" t="n">
        <v>0</v>
      </c>
      <c r="U176" s="226" t="n">
        <v>0</v>
      </c>
      <c r="V176" s="226" t="n">
        <v>0</v>
      </c>
      <c r="W176" s="226" t="n">
        <v>0</v>
      </c>
      <c r="X176" s="226" t="n">
        <v>0</v>
      </c>
      <c r="Y176" s="226" t="n">
        <v>0</v>
      </c>
      <c r="Z176" s="226" t="n">
        <v>0</v>
      </c>
      <c r="AA176" s="226" t="n">
        <v>0</v>
      </c>
      <c r="AB176" s="226" t="n">
        <v>0</v>
      </c>
      <c r="AC176" s="226" t="n">
        <v>0</v>
      </c>
      <c r="AD176" s="226" t="n">
        <v>0</v>
      </c>
      <c r="AE176" s="226" t="n">
        <v>0</v>
      </c>
    </row>
    <row r="177" spans="1:31">
      <c r="A177" s="98">
        <f>YEAR(C177)</f>
        <v/>
      </c>
      <c r="B177" s="98">
        <f>MONTH(C177)</f>
        <v/>
      </c>
      <c r="C177" t="s">
        <v>1924</v>
      </c>
      <c r="D177" t="s">
        <v>1867</v>
      </c>
      <c r="E177" t="s">
        <v>1888</v>
      </c>
      <c r="F177" s="99" t="n">
        <v>34.75</v>
      </c>
      <c r="G177" s="99" t="n">
        <v>325</v>
      </c>
      <c r="H177" s="99" t="n">
        <v>4</v>
      </c>
      <c r="I177" s="99" t="n">
        <v>8.69</v>
      </c>
      <c r="J177" s="99" t="n">
        <v>11</v>
      </c>
      <c r="K177" s="99" t="n">
        <v>2</v>
      </c>
      <c r="L177" s="99" t="n">
        <v>0</v>
      </c>
      <c r="M177" s="99" t="n">
        <v>0</v>
      </c>
      <c r="N177" s="99" t="n">
        <v>0</v>
      </c>
      <c r="O177" s="99" t="n">
        <v>0</v>
      </c>
      <c r="P177" s="226" t="n">
        <v>2</v>
      </c>
      <c r="Q177" s="226" t="n">
        <v>0</v>
      </c>
      <c r="R177" s="226" t="n">
        <v>1</v>
      </c>
      <c r="S177" s="226" t="n">
        <v>0</v>
      </c>
      <c r="T177" s="226" t="n">
        <v>0</v>
      </c>
      <c r="U177" s="226" t="n">
        <v>0</v>
      </c>
      <c r="V177" s="226" t="n">
        <v>0</v>
      </c>
      <c r="W177" s="226" t="n">
        <v>1</v>
      </c>
      <c r="X177" s="226" t="n">
        <v>0</v>
      </c>
      <c r="Y177" s="226" t="n">
        <v>0</v>
      </c>
      <c r="Z177" s="226" t="n">
        <v>0</v>
      </c>
      <c r="AA177" s="226" t="n">
        <v>0</v>
      </c>
      <c r="AB177" s="226" t="n">
        <v>0</v>
      </c>
      <c r="AC177" s="226" t="n">
        <v>0</v>
      </c>
      <c r="AD177" s="226" t="n">
        <v>0</v>
      </c>
      <c r="AE177" s="226" t="n">
        <v>0</v>
      </c>
    </row>
    <row r="178" spans="1:31">
      <c r="A178" s="98">
        <f>YEAR(C178)</f>
        <v/>
      </c>
      <c r="B178" s="98">
        <f>MONTH(C178)</f>
        <v/>
      </c>
      <c r="C178" t="s">
        <v>1924</v>
      </c>
      <c r="D178" t="s">
        <v>1867</v>
      </c>
      <c r="E178" t="s">
        <v>1870</v>
      </c>
      <c r="F178" s="99" t="n">
        <v>336</v>
      </c>
      <c r="G178" s="99" t="n">
        <v>705</v>
      </c>
      <c r="H178" s="99" t="n">
        <v>42</v>
      </c>
      <c r="I178" s="99" t="n">
        <v>8</v>
      </c>
      <c r="J178" s="99" t="n">
        <v>141</v>
      </c>
      <c r="K178" s="99" t="n">
        <v>5</v>
      </c>
      <c r="L178" s="99" t="n">
        <v>1</v>
      </c>
      <c r="M178" s="99" t="n">
        <v>3</v>
      </c>
      <c r="N178" s="99" t="n">
        <v>0</v>
      </c>
      <c r="O178" s="99" t="n">
        <v>1</v>
      </c>
      <c r="P178" s="226" t="n">
        <v>0</v>
      </c>
      <c r="Q178" s="226" t="n">
        <v>0</v>
      </c>
      <c r="R178" s="226" t="n">
        <v>5</v>
      </c>
      <c r="S178" s="226" t="n">
        <v>1</v>
      </c>
      <c r="T178" s="226" t="n">
        <v>4</v>
      </c>
      <c r="U178" s="226" t="n">
        <v>0</v>
      </c>
      <c r="V178" s="226" t="n">
        <v>0</v>
      </c>
      <c r="W178" s="226" t="n">
        <v>0</v>
      </c>
      <c r="X178" s="226" t="n">
        <v>0</v>
      </c>
      <c r="Y178" s="226" t="n">
        <v>0</v>
      </c>
      <c r="Z178" s="226" t="n">
        <v>0</v>
      </c>
      <c r="AA178" s="226" t="n">
        <v>0</v>
      </c>
      <c r="AB178" s="226" t="n">
        <v>0</v>
      </c>
      <c r="AC178" s="226" t="n">
        <v>0</v>
      </c>
      <c r="AD178" s="226" t="n">
        <v>0</v>
      </c>
      <c r="AE178" s="226" t="n">
        <v>0</v>
      </c>
    </row>
    <row r="179" spans="1:31">
      <c r="A179" s="98">
        <f>YEAR(C179)</f>
        <v/>
      </c>
      <c r="B179" s="98">
        <f>MONTH(C179)</f>
        <v/>
      </c>
      <c r="C179" t="s">
        <v>1925</v>
      </c>
      <c r="D179" t="s">
        <v>1867</v>
      </c>
      <c r="E179" t="s">
        <v>1868</v>
      </c>
      <c r="F179" s="99" t="n">
        <v>0</v>
      </c>
      <c r="G179" s="99" t="n">
        <v>3</v>
      </c>
      <c r="H179" s="99" t="n">
        <v>0</v>
      </c>
      <c r="I179" s="99" t="n">
        <v>0</v>
      </c>
      <c r="J179" s="99" t="n">
        <v>0</v>
      </c>
      <c r="K179" s="99" t="n">
        <v>0</v>
      </c>
      <c r="L179" s="99" t="n">
        <v>0</v>
      </c>
      <c r="M179" s="99" t="n">
        <v>0</v>
      </c>
      <c r="N179" s="99" t="n">
        <v>0</v>
      </c>
      <c r="O179" s="99" t="n">
        <v>0</v>
      </c>
      <c r="P179" s="226" t="n">
        <v>0</v>
      </c>
      <c r="Q179" s="226" t="n">
        <v>0</v>
      </c>
      <c r="R179" s="226" t="n">
        <v>0</v>
      </c>
      <c r="S179" s="226" t="n">
        <v>0</v>
      </c>
      <c r="T179" s="226" t="n">
        <v>0</v>
      </c>
      <c r="U179" s="226" t="n">
        <v>0</v>
      </c>
      <c r="V179" s="226" t="n">
        <v>0</v>
      </c>
      <c r="W179" s="226" t="n">
        <v>0</v>
      </c>
      <c r="X179" s="226" t="n">
        <v>0</v>
      </c>
      <c r="Y179" s="226" t="n">
        <v>0</v>
      </c>
      <c r="Z179" s="226" t="n">
        <v>0</v>
      </c>
      <c r="AA179" s="226" t="n">
        <v>0</v>
      </c>
      <c r="AB179" s="226" t="n">
        <v>0</v>
      </c>
      <c r="AC179" s="226" t="n">
        <v>0</v>
      </c>
      <c r="AD179" s="226" t="n">
        <v>0</v>
      </c>
      <c r="AE179" s="226" t="n">
        <v>0</v>
      </c>
    </row>
    <row r="180" spans="1:31">
      <c r="A180" s="98">
        <f>YEAR(C180)</f>
        <v/>
      </c>
      <c r="B180" s="98">
        <f>MONTH(C180)</f>
        <v/>
      </c>
      <c r="C180" t="s">
        <v>1925</v>
      </c>
      <c r="D180" t="s">
        <v>1867</v>
      </c>
      <c r="E180" t="s">
        <v>1888</v>
      </c>
      <c r="F180" s="99" t="n">
        <v>26.58</v>
      </c>
      <c r="G180" s="99" t="n">
        <v>337</v>
      </c>
      <c r="H180" s="99" t="n">
        <v>3</v>
      </c>
      <c r="I180" s="99" t="n">
        <v>8.859999999999999</v>
      </c>
      <c r="J180" s="99" t="n">
        <v>15</v>
      </c>
      <c r="K180" s="99" t="n">
        <v>2</v>
      </c>
      <c r="L180" s="99" t="n">
        <v>0</v>
      </c>
      <c r="M180" s="99" t="n">
        <v>2</v>
      </c>
      <c r="N180" s="99" t="n">
        <v>0</v>
      </c>
      <c r="O180" s="99" t="n">
        <v>0</v>
      </c>
      <c r="P180" s="226" t="n">
        <v>0</v>
      </c>
      <c r="Q180" s="226" t="n">
        <v>0</v>
      </c>
      <c r="R180" s="226" t="n">
        <v>0</v>
      </c>
      <c r="S180" s="226" t="n">
        <v>0</v>
      </c>
      <c r="T180" s="226" t="n">
        <v>0</v>
      </c>
      <c r="U180" s="226" t="n">
        <v>0</v>
      </c>
      <c r="V180" s="226" t="n">
        <v>0</v>
      </c>
      <c r="W180" s="226" t="n">
        <v>0</v>
      </c>
      <c r="X180" s="226" t="n">
        <v>0</v>
      </c>
      <c r="Y180" s="226" t="n">
        <v>0</v>
      </c>
      <c r="Z180" s="226" t="n">
        <v>0</v>
      </c>
      <c r="AA180" s="226" t="n">
        <v>0</v>
      </c>
      <c r="AB180" s="226" t="n">
        <v>0</v>
      </c>
      <c r="AC180" s="226" t="n">
        <v>0</v>
      </c>
      <c r="AD180" s="226" t="n">
        <v>0</v>
      </c>
      <c r="AE180" s="226" t="n">
        <v>0</v>
      </c>
    </row>
    <row r="181" spans="1:31">
      <c r="A181" s="98">
        <f>YEAR(C181)</f>
        <v/>
      </c>
      <c r="B181" s="98">
        <f>MONTH(C181)</f>
        <v/>
      </c>
      <c r="C181" t="s">
        <v>1925</v>
      </c>
      <c r="D181" t="s">
        <v>1867</v>
      </c>
      <c r="E181" t="s">
        <v>1870</v>
      </c>
      <c r="F181" s="99" t="n">
        <v>384</v>
      </c>
      <c r="G181" s="99" t="n">
        <v>715</v>
      </c>
      <c r="H181" s="99" t="n">
        <v>48</v>
      </c>
      <c r="I181" s="99" t="n">
        <v>8</v>
      </c>
      <c r="J181" s="99" t="n">
        <v>121</v>
      </c>
      <c r="K181" s="99" t="n">
        <v>7</v>
      </c>
      <c r="L181" s="99" t="n">
        <v>0</v>
      </c>
      <c r="M181" s="99" t="n">
        <v>4</v>
      </c>
      <c r="N181" s="99" t="n">
        <v>0</v>
      </c>
      <c r="O181" s="99" t="n">
        <v>1</v>
      </c>
      <c r="P181" s="226" t="n">
        <v>2</v>
      </c>
      <c r="Q181" s="226" t="n">
        <v>0</v>
      </c>
      <c r="R181" s="226" t="n">
        <v>3</v>
      </c>
      <c r="S181" s="226" t="n">
        <v>0</v>
      </c>
      <c r="T181" s="226" t="n">
        <v>2</v>
      </c>
      <c r="U181" s="226" t="n">
        <v>0</v>
      </c>
      <c r="V181" s="226" t="n">
        <v>0</v>
      </c>
      <c r="W181" s="226" t="n">
        <v>1</v>
      </c>
      <c r="X181" s="226" t="n">
        <v>0</v>
      </c>
      <c r="Y181" s="226" t="n">
        <v>0</v>
      </c>
      <c r="Z181" s="226" t="n">
        <v>0</v>
      </c>
      <c r="AA181" s="226" t="n">
        <v>0</v>
      </c>
      <c r="AB181" s="226" t="n">
        <v>0</v>
      </c>
      <c r="AC181" s="226" t="n">
        <v>0</v>
      </c>
      <c r="AD181" s="226" t="n">
        <v>0</v>
      </c>
      <c r="AE181" s="226" t="n">
        <v>0</v>
      </c>
    </row>
    <row r="182" spans="1:31">
      <c r="A182" s="98">
        <f>YEAR(C182)</f>
        <v/>
      </c>
      <c r="B182" s="98">
        <f>MONTH(C182)</f>
        <v/>
      </c>
      <c r="C182" t="s">
        <v>1926</v>
      </c>
      <c r="D182" t="s">
        <v>1867</v>
      </c>
      <c r="E182" t="s">
        <v>1868</v>
      </c>
      <c r="F182" t="n">
        <v>0</v>
      </c>
      <c r="G182" t="n">
        <v>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s="226" t="n">
        <v>0</v>
      </c>
      <c r="Q182" s="226" t="n">
        <v>0</v>
      </c>
      <c r="R182" s="226" t="n">
        <v>0</v>
      </c>
      <c r="S182" s="226" t="n">
        <v>0</v>
      </c>
      <c r="T182" s="226" t="n">
        <v>0</v>
      </c>
      <c r="U182" s="226" t="n">
        <v>0</v>
      </c>
      <c r="V182" s="226" t="n">
        <v>0</v>
      </c>
      <c r="W182" s="226" t="n">
        <v>0</v>
      </c>
      <c r="X182" s="226" t="n">
        <v>0</v>
      </c>
      <c r="Y182" s="226" t="n">
        <v>0</v>
      </c>
      <c r="Z182" s="226" t="n">
        <v>0</v>
      </c>
      <c r="AA182" s="226" t="n">
        <v>0</v>
      </c>
      <c r="AB182" s="226" t="n">
        <v>0</v>
      </c>
      <c r="AC182" s="226" t="n">
        <v>0</v>
      </c>
      <c r="AD182" s="226" t="n">
        <v>0</v>
      </c>
      <c r="AE182" s="226" t="n">
        <v>0</v>
      </c>
    </row>
    <row r="183" spans="1:31">
      <c r="A183" s="98">
        <f>YEAR(C183)</f>
        <v/>
      </c>
      <c r="B183" s="98">
        <f>MONTH(C183)</f>
        <v/>
      </c>
      <c r="C183" t="s">
        <v>1926</v>
      </c>
      <c r="D183" t="s">
        <v>1867</v>
      </c>
      <c r="E183" t="s">
        <v>1888</v>
      </c>
      <c r="F183" t="n">
        <v>33.56</v>
      </c>
      <c r="G183" t="n">
        <v>308</v>
      </c>
      <c r="H183" t="n">
        <v>4</v>
      </c>
      <c r="I183" t="n">
        <v>8.390000000000001</v>
      </c>
      <c r="J183" t="n">
        <v>7</v>
      </c>
      <c r="K183" t="n">
        <v>1</v>
      </c>
      <c r="L183" t="n">
        <v>0</v>
      </c>
      <c r="M183" t="n">
        <v>0</v>
      </c>
      <c r="N183" t="n">
        <v>0</v>
      </c>
      <c r="O183" t="n">
        <v>0</v>
      </c>
      <c r="P183" s="226" t="n">
        <v>1</v>
      </c>
      <c r="Q183" s="226" t="n">
        <v>0</v>
      </c>
      <c r="R183" s="226" t="n">
        <v>1</v>
      </c>
      <c r="S183" s="226" t="n">
        <v>0</v>
      </c>
      <c r="T183" s="226" t="n">
        <v>0</v>
      </c>
      <c r="U183" s="226" t="n">
        <v>0</v>
      </c>
      <c r="V183" s="226" t="n">
        <v>0</v>
      </c>
      <c r="W183" s="226" t="n">
        <v>1</v>
      </c>
      <c r="X183" s="226" t="n">
        <v>0</v>
      </c>
      <c r="Y183" s="226" t="n">
        <v>0</v>
      </c>
      <c r="Z183" s="226" t="n">
        <v>0</v>
      </c>
      <c r="AA183" s="226" t="n">
        <v>0</v>
      </c>
      <c r="AB183" s="226" t="n">
        <v>0</v>
      </c>
      <c r="AC183" s="226" t="n">
        <v>0</v>
      </c>
      <c r="AD183" s="226" t="n">
        <v>0</v>
      </c>
      <c r="AE183" s="226" t="n">
        <v>0</v>
      </c>
    </row>
    <row r="184" spans="1:31">
      <c r="A184" s="98">
        <f>YEAR(C184)</f>
        <v/>
      </c>
      <c r="B184" s="98">
        <f>MONTH(C184)</f>
        <v/>
      </c>
      <c r="C184" t="s">
        <v>1926</v>
      </c>
      <c r="D184" t="s">
        <v>1867</v>
      </c>
      <c r="E184" t="s">
        <v>1870</v>
      </c>
      <c r="F184" t="n">
        <v>416</v>
      </c>
      <c r="G184" t="n">
        <v>754</v>
      </c>
      <c r="H184" t="n">
        <v>52</v>
      </c>
      <c r="I184" t="n">
        <v>8</v>
      </c>
      <c r="J184" t="n">
        <v>182</v>
      </c>
      <c r="K184" t="n">
        <v>13</v>
      </c>
      <c r="L184" t="n">
        <v>0</v>
      </c>
      <c r="M184" t="n">
        <v>7</v>
      </c>
      <c r="N184" t="n">
        <v>0</v>
      </c>
      <c r="O184" t="n">
        <v>0</v>
      </c>
      <c r="P184" s="226" t="n">
        <v>5</v>
      </c>
      <c r="Q184" s="226" t="n">
        <v>0</v>
      </c>
      <c r="R184" s="226" t="n">
        <v>8</v>
      </c>
      <c r="S184" s="226" t="n">
        <v>3</v>
      </c>
      <c r="T184" s="226" t="n">
        <v>3</v>
      </c>
      <c r="U184" s="226" t="n">
        <v>0</v>
      </c>
      <c r="V184" s="226" t="n">
        <v>0</v>
      </c>
      <c r="W184" s="226" t="n">
        <v>2</v>
      </c>
      <c r="X184" s="226" t="n">
        <v>0</v>
      </c>
      <c r="Y184" s="226" t="n">
        <v>0</v>
      </c>
      <c r="Z184" s="226" t="n">
        <v>0</v>
      </c>
      <c r="AA184" s="226" t="n">
        <v>0</v>
      </c>
      <c r="AB184" s="226" t="n">
        <v>0</v>
      </c>
      <c r="AC184" s="226" t="n">
        <v>0</v>
      </c>
      <c r="AD184" s="226" t="n">
        <v>0</v>
      </c>
      <c r="AE184" s="226" t="n">
        <v>0</v>
      </c>
    </row>
    <row r="185" spans="1:31">
      <c r="A185" s="98">
        <f>YEAR(C185)</f>
        <v/>
      </c>
      <c r="B185" s="98">
        <f>MONTH(C185)</f>
        <v/>
      </c>
      <c r="C185" t="s">
        <v>1927</v>
      </c>
      <c r="D185" t="s">
        <v>1867</v>
      </c>
      <c r="E185" t="s">
        <v>1868</v>
      </c>
      <c r="F185" t="n">
        <v>0</v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s="226" t="n">
        <v>0</v>
      </c>
      <c r="Q185" s="226" t="n">
        <v>0</v>
      </c>
      <c r="R185" s="226" t="n">
        <v>0</v>
      </c>
      <c r="S185" s="226" t="n">
        <v>0</v>
      </c>
      <c r="T185" s="226" t="n">
        <v>0</v>
      </c>
      <c r="U185" s="226" t="n">
        <v>0</v>
      </c>
      <c r="V185" s="226" t="n">
        <v>0</v>
      </c>
      <c r="W185" s="226" t="n">
        <v>0</v>
      </c>
      <c r="X185" s="226" t="n">
        <v>0</v>
      </c>
      <c r="Y185" s="226" t="n">
        <v>0</v>
      </c>
      <c r="Z185" s="226" t="n">
        <v>0</v>
      </c>
      <c r="AA185" s="226" t="n">
        <v>0</v>
      </c>
      <c r="AB185" s="226" t="n">
        <v>0</v>
      </c>
      <c r="AC185" s="226" t="n">
        <v>0</v>
      </c>
      <c r="AD185" s="226" t="n">
        <v>0</v>
      </c>
      <c r="AE185" s="226" t="n">
        <v>0</v>
      </c>
    </row>
    <row r="186" spans="1:31">
      <c r="A186" s="98">
        <f>YEAR(C186)</f>
        <v/>
      </c>
      <c r="B186" s="98">
        <f>MONTH(C186)</f>
        <v/>
      </c>
      <c r="C186" t="s">
        <v>1927</v>
      </c>
      <c r="D186" t="s">
        <v>1867</v>
      </c>
      <c r="E186" t="s">
        <v>1888</v>
      </c>
      <c r="F186" t="n">
        <v>24.76</v>
      </c>
      <c r="G186" t="n">
        <v>75</v>
      </c>
      <c r="H186" t="n">
        <v>3</v>
      </c>
      <c r="I186" t="n">
        <v>8.25</v>
      </c>
      <c r="J186" t="n">
        <v>3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s="226" t="n">
        <v>0</v>
      </c>
      <c r="Q186" s="226" t="n">
        <v>0</v>
      </c>
      <c r="R186" s="226" t="n">
        <v>0</v>
      </c>
      <c r="S186" s="226" t="n">
        <v>0</v>
      </c>
      <c r="T186" s="226" t="n">
        <v>0</v>
      </c>
      <c r="U186" s="226" t="n">
        <v>0</v>
      </c>
      <c r="V186" s="226" t="n">
        <v>0</v>
      </c>
      <c r="W186" s="226" t="n">
        <v>0</v>
      </c>
      <c r="X186" s="226" t="n">
        <v>0</v>
      </c>
      <c r="Y186" s="226" t="n">
        <v>0</v>
      </c>
      <c r="Z186" s="226" t="n">
        <v>0</v>
      </c>
      <c r="AA186" s="226" t="n">
        <v>0</v>
      </c>
      <c r="AB186" s="226" t="n">
        <v>0</v>
      </c>
      <c r="AC186" s="226" t="n">
        <v>0</v>
      </c>
      <c r="AD186" s="226" t="n">
        <v>0</v>
      </c>
      <c r="AE186" s="226" t="n">
        <v>0</v>
      </c>
    </row>
    <row r="187" spans="1:31">
      <c r="A187" s="98">
        <f>YEAR(C187)</f>
        <v/>
      </c>
      <c r="B187" s="98">
        <f>MONTH(C187)</f>
        <v/>
      </c>
      <c r="C187" t="s">
        <v>1927</v>
      </c>
      <c r="D187" t="s">
        <v>1867</v>
      </c>
      <c r="E187" t="s">
        <v>1870</v>
      </c>
      <c r="F187" t="n">
        <v>262.62</v>
      </c>
      <c r="G187" t="n">
        <v>362</v>
      </c>
      <c r="H187" t="n">
        <v>33</v>
      </c>
      <c r="I187" t="n">
        <v>7.96</v>
      </c>
      <c r="J187" t="n">
        <v>118</v>
      </c>
      <c r="K187" t="n">
        <v>2</v>
      </c>
      <c r="L187" t="n">
        <v>0</v>
      </c>
      <c r="M187" t="n">
        <v>1</v>
      </c>
      <c r="N187" t="n">
        <v>0</v>
      </c>
      <c r="O187" t="n">
        <v>0</v>
      </c>
      <c r="P187" s="226" t="n">
        <v>1</v>
      </c>
      <c r="Q187" s="226" t="n">
        <v>0</v>
      </c>
      <c r="R187" s="226" t="n">
        <v>4</v>
      </c>
      <c r="S187" s="226" t="n">
        <v>1</v>
      </c>
      <c r="T187" s="226" t="n">
        <v>2</v>
      </c>
      <c r="U187" s="226" t="n">
        <v>0</v>
      </c>
      <c r="V187" s="226" t="n">
        <v>0</v>
      </c>
      <c r="W187" s="226" t="n">
        <v>1</v>
      </c>
      <c r="X187" s="226" t="n">
        <v>0</v>
      </c>
      <c r="Y187" s="226" t="n">
        <v>0</v>
      </c>
      <c r="Z187" s="226" t="n">
        <v>2</v>
      </c>
      <c r="AA187" s="226" t="n">
        <v>1</v>
      </c>
      <c r="AB187" s="226" t="n">
        <v>1</v>
      </c>
      <c r="AC187" s="226" t="n">
        <v>0</v>
      </c>
      <c r="AD187" s="226" t="n">
        <v>0</v>
      </c>
      <c r="AE187" s="226" t="n">
        <v>0</v>
      </c>
    </row>
    <row r="188" spans="1:31">
      <c r="A188" s="98">
        <f>YEAR(C188)</f>
        <v/>
      </c>
      <c r="B188" s="98">
        <f>MONTH(C188)</f>
        <v/>
      </c>
      <c r="C188" t="s">
        <v>1654</v>
      </c>
      <c r="D188" t="s">
        <v>1867</v>
      </c>
      <c r="E188" t="s">
        <v>1928</v>
      </c>
      <c r="F188" t="n">
        <v>300</v>
      </c>
      <c r="G188" t="n">
        <v>777</v>
      </c>
      <c r="H188" t="n">
        <v>37</v>
      </c>
      <c r="I188" t="n">
        <v>8.109999999999999</v>
      </c>
      <c r="J188" t="n">
        <v>147</v>
      </c>
      <c r="K188" t="n">
        <v>11</v>
      </c>
      <c r="L188" t="n">
        <v>7</v>
      </c>
      <c r="M188" t="n">
        <v>0</v>
      </c>
      <c r="N188" t="n">
        <v>0</v>
      </c>
      <c r="O188" t="n">
        <v>3</v>
      </c>
      <c r="P188" t="n">
        <v>1</v>
      </c>
      <c r="Q188" t="n">
        <v>0</v>
      </c>
      <c r="R188" t="n">
        <v>6</v>
      </c>
      <c r="S188" t="n">
        <v>1</v>
      </c>
      <c r="T188" t="n">
        <v>2</v>
      </c>
      <c r="U188" t="n">
        <v>0</v>
      </c>
      <c r="V188" t="n">
        <v>0</v>
      </c>
      <c r="W188" t="n">
        <v>3</v>
      </c>
      <c r="X188" t="n">
        <v>0</v>
      </c>
      <c r="Y188" t="n">
        <v>0</v>
      </c>
      <c r="Z188" t="n">
        <v>2</v>
      </c>
      <c r="AA188" t="n">
        <v>0</v>
      </c>
      <c r="AB188" t="n">
        <v>2</v>
      </c>
      <c r="AC188" t="n">
        <v>0</v>
      </c>
      <c r="AD188" t="n">
        <v>0</v>
      </c>
      <c r="AE188" t="n">
        <v>0</v>
      </c>
    </row>
    <row r="189" spans="1:31">
      <c r="A189" s="98">
        <f>YEAR(C189)</f>
        <v/>
      </c>
      <c r="B189" s="98">
        <f>MONTH(C189)</f>
        <v/>
      </c>
      <c r="C189" t="s">
        <v>1654</v>
      </c>
      <c r="D189" t="s">
        <v>1867</v>
      </c>
      <c r="E189" t="s">
        <v>1868</v>
      </c>
      <c r="F189" t="n">
        <v>0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</row>
    <row r="190" spans="1:31">
      <c r="A190" s="98">
        <f>YEAR(C190)</f>
        <v/>
      </c>
      <c r="B190" s="98">
        <f>MONTH(C190)</f>
        <v/>
      </c>
      <c r="C190" t="s">
        <v>1660</v>
      </c>
      <c r="D190" t="s">
        <v>1867</v>
      </c>
      <c r="E190" t="s">
        <v>1928</v>
      </c>
      <c r="F190" t="n">
        <v>300</v>
      </c>
      <c r="G190" t="n">
        <v>444</v>
      </c>
      <c r="H190" t="n">
        <v>36</v>
      </c>
      <c r="I190" t="n">
        <v>8.33</v>
      </c>
      <c r="J190" t="n">
        <v>69</v>
      </c>
      <c r="K190" t="n">
        <v>1</v>
      </c>
      <c r="L190" t="n">
        <v>0</v>
      </c>
      <c r="M190" t="n">
        <v>1</v>
      </c>
      <c r="N190" t="n">
        <v>0</v>
      </c>
      <c r="O190" t="n">
        <v>0</v>
      </c>
      <c r="P190" t="n">
        <v>0</v>
      </c>
      <c r="Q190" t="n">
        <v>0</v>
      </c>
      <c r="R190" t="n">
        <v>3</v>
      </c>
      <c r="S190" t="n">
        <v>1</v>
      </c>
      <c r="T190" t="n">
        <v>2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</row>
    <row r="191" spans="1:31">
      <c r="A191" s="98">
        <f>YEAR(C191)</f>
        <v/>
      </c>
      <c r="B191" s="98">
        <f>MONTH(C191)</f>
        <v/>
      </c>
      <c r="C191" t="s">
        <v>1660</v>
      </c>
      <c r="D191" t="s">
        <v>1867</v>
      </c>
      <c r="E191" t="s">
        <v>1868</v>
      </c>
      <c r="F191" t="n">
        <v>0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</row>
    <row r="192" spans="1:31">
      <c r="A192" s="98">
        <f>YEAR(C192)</f>
        <v/>
      </c>
      <c r="B192" s="98">
        <f>MONTH(C192)</f>
        <v/>
      </c>
      <c r="C192" t="s">
        <v>1665</v>
      </c>
      <c r="D192" t="s">
        <v>1867</v>
      </c>
      <c r="E192" t="s">
        <v>1928</v>
      </c>
      <c r="F192" t="n">
        <v>300</v>
      </c>
      <c r="G192" t="n">
        <v>486</v>
      </c>
      <c r="H192" t="n">
        <v>39</v>
      </c>
      <c r="I192" t="n">
        <v>7.69</v>
      </c>
      <c r="J192" t="n">
        <v>108</v>
      </c>
      <c r="K192" t="n">
        <v>5</v>
      </c>
      <c r="L192" t="n">
        <v>1</v>
      </c>
      <c r="M192" t="n">
        <v>1</v>
      </c>
      <c r="N192" t="n">
        <v>0</v>
      </c>
      <c r="O192" t="n">
        <v>1</v>
      </c>
      <c r="P192" t="n">
        <v>2</v>
      </c>
      <c r="Q192" t="n">
        <v>0</v>
      </c>
      <c r="R192" t="n">
        <v>4</v>
      </c>
      <c r="S192" t="n">
        <v>1</v>
      </c>
      <c r="T192" t="n">
        <v>3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</row>
    <row r="193" spans="1:31">
      <c r="A193" s="98">
        <f>YEAR(C193)</f>
        <v/>
      </c>
      <c r="B193" s="98">
        <f>MONTH(C193)</f>
        <v/>
      </c>
      <c r="C193" t="s">
        <v>1665</v>
      </c>
      <c r="D193" t="s">
        <v>1867</v>
      </c>
      <c r="E193" t="s">
        <v>1868</v>
      </c>
      <c r="F193" t="n">
        <v>0</v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</row>
    <row r="194" spans="1:31">
      <c r="A194" s="98">
        <f>YEAR(C194)</f>
        <v/>
      </c>
      <c r="B194" s="98">
        <f>MONTH(C194)</f>
        <v/>
      </c>
      <c r="C194" t="s">
        <v>1665</v>
      </c>
      <c r="D194" t="s">
        <v>1867</v>
      </c>
      <c r="E194" t="s">
        <v>1929</v>
      </c>
      <c r="F194" t="n">
        <v>300</v>
      </c>
      <c r="G194" t="n">
        <v>471</v>
      </c>
      <c r="H194" t="n">
        <v>27</v>
      </c>
      <c r="I194" t="n">
        <v>11.11</v>
      </c>
      <c r="J194" t="n">
        <v>103</v>
      </c>
      <c r="K194" t="n">
        <v>18</v>
      </c>
      <c r="L194" t="n">
        <v>5</v>
      </c>
      <c r="M194" t="n">
        <v>3</v>
      </c>
      <c r="N194" t="n">
        <v>0</v>
      </c>
      <c r="O194" t="n">
        <v>4</v>
      </c>
      <c r="P194" t="n">
        <v>6</v>
      </c>
      <c r="Q194" t="n">
        <v>0</v>
      </c>
      <c r="R194" t="n">
        <v>3</v>
      </c>
      <c r="S194" t="n">
        <v>0</v>
      </c>
      <c r="T194" t="n">
        <v>2</v>
      </c>
      <c r="U194" t="n">
        <v>0</v>
      </c>
      <c r="V194" t="n">
        <v>0</v>
      </c>
      <c r="W194" t="n">
        <v>0</v>
      </c>
      <c r="X194" t="n">
        <v>1</v>
      </c>
      <c r="Y194" t="n">
        <v>0</v>
      </c>
      <c r="Z194" t="n">
        <v>1</v>
      </c>
      <c r="AA194" t="n">
        <v>1</v>
      </c>
      <c r="AB194" t="n">
        <v>0</v>
      </c>
      <c r="AC194" t="n">
        <v>0</v>
      </c>
      <c r="AD194" t="n">
        <v>0</v>
      </c>
      <c r="AE194" t="n">
        <v>0</v>
      </c>
    </row>
    <row r="195" spans="1:31">
      <c r="A195" s="98">
        <f>YEAR(C195)</f>
        <v/>
      </c>
      <c r="B195" s="98">
        <f>MONTH(C195)</f>
        <v/>
      </c>
      <c r="C195" t="s">
        <v>1674</v>
      </c>
      <c r="D195" t="s">
        <v>1867</v>
      </c>
      <c r="E195" t="s">
        <v>1930</v>
      </c>
      <c r="F195" t="n">
        <v>214.34</v>
      </c>
      <c r="G195" t="n">
        <v>425</v>
      </c>
      <c r="H195" t="n">
        <v>18</v>
      </c>
      <c r="I195" t="n">
        <v>11.91</v>
      </c>
      <c r="J195" t="n">
        <v>68</v>
      </c>
      <c r="K195" t="n">
        <v>26</v>
      </c>
      <c r="L195" t="n">
        <v>4</v>
      </c>
      <c r="M195" t="n">
        <v>2</v>
      </c>
      <c r="N195" t="n">
        <v>0</v>
      </c>
      <c r="O195" t="n">
        <v>2</v>
      </c>
      <c r="P195" t="n">
        <v>18</v>
      </c>
      <c r="Q195" t="n">
        <v>0</v>
      </c>
      <c r="R195" t="n">
        <v>2</v>
      </c>
      <c r="S195" t="n">
        <v>1</v>
      </c>
      <c r="T195" t="n">
        <v>1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</row>
    <row r="196" spans="1:31">
      <c r="A196" s="98">
        <f>YEAR(C196)</f>
        <v/>
      </c>
      <c r="B196" s="98">
        <f>MONTH(C196)</f>
        <v/>
      </c>
      <c r="C196" t="s">
        <v>1674</v>
      </c>
      <c r="D196" t="s">
        <v>1867</v>
      </c>
      <c r="E196" t="s">
        <v>1928</v>
      </c>
      <c r="F196" t="n">
        <v>221.6</v>
      </c>
      <c r="G196" t="n">
        <v>398</v>
      </c>
      <c r="H196" t="n">
        <v>28</v>
      </c>
      <c r="I196" t="n">
        <v>7.91</v>
      </c>
      <c r="J196" t="n">
        <v>67</v>
      </c>
      <c r="K196" t="n">
        <v>5</v>
      </c>
      <c r="L196" t="n">
        <v>1</v>
      </c>
      <c r="M196" t="n">
        <v>3</v>
      </c>
      <c r="N196" t="n">
        <v>0</v>
      </c>
      <c r="O196" t="n">
        <v>1</v>
      </c>
      <c r="P196" t="n">
        <v>0</v>
      </c>
      <c r="Q196" t="n">
        <v>0</v>
      </c>
      <c r="R196" t="n">
        <v>7</v>
      </c>
      <c r="S196" t="n">
        <v>0</v>
      </c>
      <c r="T196" t="n">
        <v>3</v>
      </c>
      <c r="U196" t="n">
        <v>0</v>
      </c>
      <c r="V196" t="n">
        <v>0</v>
      </c>
      <c r="W196" t="n">
        <v>4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</row>
    <row r="197" spans="1:31">
      <c r="A197" s="98">
        <f>YEAR(C197)</f>
        <v/>
      </c>
      <c r="B197" s="98">
        <f>MONTH(C197)</f>
        <v/>
      </c>
      <c r="C197" t="s">
        <v>1674</v>
      </c>
      <c r="D197" t="s">
        <v>1867</v>
      </c>
      <c r="E197" t="s">
        <v>1929</v>
      </c>
      <c r="F197" t="n">
        <v>189.12</v>
      </c>
      <c r="G197" t="n">
        <v>417</v>
      </c>
      <c r="H197" t="n">
        <v>19</v>
      </c>
      <c r="I197" t="n">
        <v>9.949999999999999</v>
      </c>
      <c r="J197" t="n">
        <v>48</v>
      </c>
      <c r="K197" t="n">
        <v>8</v>
      </c>
      <c r="L197" t="n">
        <v>0</v>
      </c>
      <c r="M197" t="n">
        <v>2</v>
      </c>
      <c r="N197" t="n">
        <v>0</v>
      </c>
      <c r="O197" t="n">
        <v>0</v>
      </c>
      <c r="P197" t="n">
        <v>6</v>
      </c>
      <c r="Q197" t="n">
        <v>0</v>
      </c>
      <c r="R197" t="n">
        <v>1</v>
      </c>
      <c r="S197" t="n">
        <v>0</v>
      </c>
      <c r="T197" t="n">
        <v>1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</row>
    <row r="198" spans="1:31">
      <c r="A198" s="98">
        <f>YEAR(C198)</f>
        <v/>
      </c>
      <c r="B198" s="98">
        <f>MONTH(C198)</f>
        <v/>
      </c>
      <c r="C198" t="s">
        <v>1674</v>
      </c>
      <c r="D198" t="s">
        <v>1867</v>
      </c>
      <c r="E198" t="s">
        <v>1931</v>
      </c>
      <c r="F198" t="n">
        <v>268.01</v>
      </c>
      <c r="G198" t="n">
        <v>474</v>
      </c>
      <c r="H198" t="n">
        <v>24</v>
      </c>
      <c r="I198" t="n">
        <v>11.17</v>
      </c>
      <c r="J198" t="n">
        <v>51</v>
      </c>
      <c r="K198" t="n">
        <v>2</v>
      </c>
      <c r="L198" t="n">
        <v>0</v>
      </c>
      <c r="M198" t="n">
        <v>2</v>
      </c>
      <c r="N198" t="n">
        <v>0</v>
      </c>
      <c r="O198" t="n">
        <v>0</v>
      </c>
      <c r="P198" t="n">
        <v>0</v>
      </c>
      <c r="Q198" t="n">
        <v>0</v>
      </c>
      <c r="R198" t="n">
        <v>3</v>
      </c>
      <c r="S198" t="n">
        <v>0</v>
      </c>
      <c r="T198" t="n">
        <v>2</v>
      </c>
      <c r="U198" t="n">
        <v>0</v>
      </c>
      <c r="V198" t="n">
        <v>0</v>
      </c>
      <c r="W198" t="n">
        <v>1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</row>
    <row r="199" spans="1:31">
      <c r="A199" s="98">
        <f>YEAR(C199)</f>
        <v/>
      </c>
      <c r="B199" s="98">
        <f>MONTH(C199)</f>
        <v/>
      </c>
      <c r="C199" t="s">
        <v>1677</v>
      </c>
      <c r="D199" t="s">
        <v>1867</v>
      </c>
      <c r="E199" t="s">
        <v>1930</v>
      </c>
      <c r="F199" t="n">
        <v>325.46</v>
      </c>
      <c r="G199" t="n">
        <v>559</v>
      </c>
      <c r="H199" t="n">
        <v>28</v>
      </c>
      <c r="I199" t="n">
        <v>11.62</v>
      </c>
      <c r="J199" t="n">
        <v>66</v>
      </c>
      <c r="K199" t="n">
        <v>9</v>
      </c>
      <c r="L199" t="n">
        <v>0</v>
      </c>
      <c r="M199" t="n">
        <v>1</v>
      </c>
      <c r="N199" t="n">
        <v>0</v>
      </c>
      <c r="O199" t="n">
        <v>0</v>
      </c>
      <c r="P199" t="n">
        <v>8</v>
      </c>
      <c r="Q199" t="n">
        <v>0</v>
      </c>
      <c r="R199" t="n">
        <v>1</v>
      </c>
      <c r="S199" t="n">
        <v>0</v>
      </c>
      <c r="T199" t="n">
        <v>1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</row>
    <row r="200" spans="1:31">
      <c r="A200" s="98">
        <f>YEAR(C200)</f>
        <v/>
      </c>
      <c r="B200" s="98">
        <f>MONTH(C200)</f>
        <v/>
      </c>
      <c r="C200" t="s">
        <v>1677</v>
      </c>
      <c r="D200" t="s">
        <v>1867</v>
      </c>
      <c r="E200" t="s">
        <v>1928</v>
      </c>
      <c r="F200" t="n">
        <v>328</v>
      </c>
      <c r="G200" t="n">
        <v>425</v>
      </c>
      <c r="H200" t="n">
        <v>41</v>
      </c>
      <c r="I200" t="n">
        <v>8</v>
      </c>
      <c r="J200" t="n">
        <v>127</v>
      </c>
      <c r="K200" t="n">
        <v>5</v>
      </c>
      <c r="L200" t="n">
        <v>2</v>
      </c>
      <c r="M200" t="n">
        <v>0</v>
      </c>
      <c r="N200" t="n">
        <v>0</v>
      </c>
      <c r="O200" t="n">
        <v>2</v>
      </c>
      <c r="P200" t="n">
        <v>1</v>
      </c>
      <c r="Q200" t="n">
        <v>0</v>
      </c>
      <c r="R200" t="n">
        <v>8</v>
      </c>
      <c r="S200" t="n">
        <v>5</v>
      </c>
      <c r="T200" t="n">
        <v>1</v>
      </c>
      <c r="U200" t="n">
        <v>0</v>
      </c>
      <c r="V200" t="n">
        <v>0</v>
      </c>
      <c r="W200" t="n">
        <v>0</v>
      </c>
      <c r="X200" t="n">
        <v>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</row>
    <row r="201" spans="1:31">
      <c r="A201" s="98">
        <f>YEAR(C201)</f>
        <v/>
      </c>
      <c r="B201" s="98">
        <f>MONTH(C201)</f>
        <v/>
      </c>
      <c r="C201" t="s">
        <v>1677</v>
      </c>
      <c r="D201" t="s">
        <v>1867</v>
      </c>
      <c r="E201" t="s">
        <v>1929</v>
      </c>
      <c r="F201" t="n">
        <v>235.47</v>
      </c>
      <c r="G201" t="n">
        <v>510</v>
      </c>
      <c r="H201" t="n">
        <v>23</v>
      </c>
      <c r="I201" t="n">
        <v>10.24</v>
      </c>
      <c r="J201" t="n">
        <v>119</v>
      </c>
      <c r="K201" t="n">
        <v>7</v>
      </c>
      <c r="L201" t="n">
        <v>5</v>
      </c>
      <c r="M201" t="n">
        <v>1</v>
      </c>
      <c r="N201" t="n">
        <v>0</v>
      </c>
      <c r="O201" t="n">
        <v>1</v>
      </c>
      <c r="P201" t="n">
        <v>0</v>
      </c>
      <c r="Q201" t="n">
        <v>0</v>
      </c>
      <c r="R201" t="n">
        <v>10</v>
      </c>
      <c r="S201" t="n">
        <v>5</v>
      </c>
      <c r="T201" t="n">
        <v>4</v>
      </c>
      <c r="U201" t="n">
        <v>0</v>
      </c>
      <c r="V201" t="n">
        <v>0</v>
      </c>
      <c r="W201" t="n">
        <v>1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</row>
    <row r="202" spans="1:31">
      <c r="A202" s="98">
        <f>YEAR(C202)</f>
        <v/>
      </c>
      <c r="B202" s="98">
        <f>MONTH(C202)</f>
        <v/>
      </c>
      <c r="C202" t="s">
        <v>1677</v>
      </c>
      <c r="D202" t="s">
        <v>1867</v>
      </c>
      <c r="E202" t="s">
        <v>1931</v>
      </c>
      <c r="F202" t="n">
        <v>331.56</v>
      </c>
      <c r="G202" t="n">
        <v>587</v>
      </c>
      <c r="H202" t="n">
        <v>29</v>
      </c>
      <c r="I202" t="n">
        <v>11.43</v>
      </c>
      <c r="J202" t="n">
        <v>105</v>
      </c>
      <c r="K202" t="n">
        <v>10</v>
      </c>
      <c r="L202" t="n">
        <v>3</v>
      </c>
      <c r="M202" t="n">
        <v>3</v>
      </c>
      <c r="N202" t="n">
        <v>1</v>
      </c>
      <c r="O202" t="n">
        <v>3</v>
      </c>
      <c r="P202" t="n">
        <v>0</v>
      </c>
      <c r="Q202" t="n">
        <v>0</v>
      </c>
      <c r="R202" t="n">
        <v>2</v>
      </c>
      <c r="S202" t="n">
        <v>0</v>
      </c>
      <c r="T202" t="n">
        <v>1</v>
      </c>
      <c r="U202" t="n">
        <v>0</v>
      </c>
      <c r="V202" t="n">
        <v>0</v>
      </c>
      <c r="W202" t="n">
        <v>1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</row>
    <row r="203" spans="1:31">
      <c r="A203" s="98">
        <f>YEAR(C203)</f>
        <v/>
      </c>
      <c r="B203" s="98">
        <f>MONTH(C203)</f>
        <v/>
      </c>
      <c r="C203" t="s">
        <v>1685</v>
      </c>
      <c r="D203" t="s">
        <v>1867</v>
      </c>
      <c r="E203" t="s">
        <v>1930</v>
      </c>
      <c r="F203" t="n">
        <v>271.41</v>
      </c>
      <c r="G203" t="n">
        <v>594</v>
      </c>
      <c r="H203" t="n">
        <v>23</v>
      </c>
      <c r="I203" t="n">
        <v>11.8</v>
      </c>
      <c r="J203" t="n">
        <v>63</v>
      </c>
      <c r="K203" t="n">
        <v>3</v>
      </c>
      <c r="L203" t="n">
        <v>1</v>
      </c>
      <c r="M203" t="n">
        <v>0</v>
      </c>
      <c r="N203" t="n">
        <v>0</v>
      </c>
      <c r="O203" t="n">
        <v>2</v>
      </c>
      <c r="P203" t="n">
        <v>0</v>
      </c>
      <c r="Q203" t="n">
        <v>0</v>
      </c>
      <c r="R203" t="n">
        <v>4</v>
      </c>
      <c r="S203" t="n">
        <v>0</v>
      </c>
      <c r="T203" t="n">
        <v>2</v>
      </c>
      <c r="U203" t="n">
        <v>0</v>
      </c>
      <c r="V203" t="n">
        <v>0</v>
      </c>
      <c r="W203" t="n">
        <v>2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</row>
    <row r="204" spans="1:31">
      <c r="A204" s="98">
        <f>YEAR(C204)</f>
        <v/>
      </c>
      <c r="B204" s="98">
        <f>MONTH(C204)</f>
        <v/>
      </c>
      <c r="C204" t="s">
        <v>1685</v>
      </c>
      <c r="D204" t="s">
        <v>1867</v>
      </c>
      <c r="E204" t="s">
        <v>1928</v>
      </c>
      <c r="F204" t="n">
        <v>165.6</v>
      </c>
      <c r="G204" t="n">
        <v>362</v>
      </c>
      <c r="H204" t="n">
        <v>21</v>
      </c>
      <c r="I204" t="n">
        <v>7.89</v>
      </c>
      <c r="J204" t="n">
        <v>55</v>
      </c>
      <c r="K204" t="n">
        <v>1</v>
      </c>
      <c r="L204" t="n">
        <v>0</v>
      </c>
      <c r="M204" t="n">
        <v>1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</row>
    <row r="205" spans="1:31">
      <c r="A205" s="98">
        <f>YEAR(C205)</f>
        <v/>
      </c>
      <c r="B205" s="98">
        <f>MONTH(C205)</f>
        <v/>
      </c>
      <c r="C205" t="s">
        <v>1685</v>
      </c>
      <c r="D205" t="s">
        <v>1867</v>
      </c>
      <c r="E205" t="s">
        <v>1868</v>
      </c>
      <c r="F205" t="n">
        <v>0</v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</row>
    <row r="206" spans="1:31">
      <c r="A206" s="98">
        <f>YEAR(C206)</f>
        <v/>
      </c>
      <c r="B206" s="98">
        <f>MONTH(C206)</f>
        <v/>
      </c>
      <c r="C206" t="s">
        <v>1685</v>
      </c>
      <c r="D206" t="s">
        <v>1867</v>
      </c>
      <c r="E206" t="s">
        <v>1929</v>
      </c>
      <c r="F206" t="n">
        <v>153.3</v>
      </c>
      <c r="G206" t="n">
        <v>457</v>
      </c>
      <c r="H206" t="n">
        <v>14</v>
      </c>
      <c r="I206" t="n">
        <v>10.95</v>
      </c>
      <c r="J206" t="n">
        <v>44</v>
      </c>
      <c r="K206" t="n">
        <v>2</v>
      </c>
      <c r="L206" t="n">
        <v>1</v>
      </c>
      <c r="M206" t="n">
        <v>1</v>
      </c>
      <c r="N206" t="n">
        <v>0</v>
      </c>
      <c r="O206" t="n">
        <v>0</v>
      </c>
      <c r="P206" t="n">
        <v>0</v>
      </c>
      <c r="Q206" t="n">
        <v>0</v>
      </c>
      <c r="R206" t="n">
        <v>2</v>
      </c>
      <c r="S206" t="n">
        <v>0</v>
      </c>
      <c r="T206" t="n">
        <v>2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</row>
    <row r="207" spans="1:31">
      <c r="A207" s="98">
        <f>YEAR(C207)</f>
        <v/>
      </c>
      <c r="B207" s="98">
        <f>MONTH(C207)</f>
        <v/>
      </c>
      <c r="C207" t="s">
        <v>1685</v>
      </c>
      <c r="D207" t="s">
        <v>1867</v>
      </c>
      <c r="E207" t="s">
        <v>1931</v>
      </c>
      <c r="F207" t="n">
        <v>126.02</v>
      </c>
      <c r="G207" t="n">
        <v>506</v>
      </c>
      <c r="H207" t="n">
        <v>11</v>
      </c>
      <c r="I207" t="n">
        <v>11.46</v>
      </c>
      <c r="J207" t="n">
        <v>22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3</v>
      </c>
      <c r="S207" t="n">
        <v>1</v>
      </c>
      <c r="T207" t="n">
        <v>2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</row>
    <row r="208" spans="1:31">
      <c r="A208" s="98">
        <f>YEAR(C208)</f>
        <v/>
      </c>
      <c r="B208" s="98">
        <f>MONTH(C208)</f>
        <v/>
      </c>
      <c r="C208" t="s">
        <v>1566</v>
      </c>
      <c r="D208" t="s">
        <v>1867</v>
      </c>
      <c r="E208" t="s">
        <v>1930</v>
      </c>
      <c r="F208" t="n">
        <v>238.69</v>
      </c>
      <c r="G208" t="n">
        <v>649</v>
      </c>
      <c r="H208" t="n">
        <v>22</v>
      </c>
      <c r="I208" t="n">
        <v>10.85</v>
      </c>
      <c r="J208" t="n">
        <v>65</v>
      </c>
      <c r="K208" t="n">
        <v>7</v>
      </c>
      <c r="L208" t="n">
        <v>5</v>
      </c>
      <c r="M208" t="n">
        <v>2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</v>
      </c>
      <c r="AA208" t="n">
        <v>0</v>
      </c>
      <c r="AB208" t="n">
        <v>1</v>
      </c>
      <c r="AC208" t="n">
        <v>0</v>
      </c>
      <c r="AD208" t="n">
        <v>0</v>
      </c>
      <c r="AE208" t="n">
        <v>0</v>
      </c>
    </row>
    <row r="209" spans="1:31">
      <c r="A209" s="98">
        <f>YEAR(C209)</f>
        <v/>
      </c>
      <c r="B209" s="98">
        <f>MONTH(C209)</f>
        <v/>
      </c>
      <c r="C209" t="s">
        <v>1566</v>
      </c>
      <c r="D209" t="s">
        <v>1867</v>
      </c>
      <c r="E209" t="s">
        <v>1928</v>
      </c>
      <c r="F209" t="n">
        <v>251.22</v>
      </c>
      <c r="G209" t="n">
        <v>593</v>
      </c>
      <c r="H209" t="n">
        <v>32</v>
      </c>
      <c r="I209" t="n">
        <v>7.85</v>
      </c>
      <c r="J209" t="n">
        <v>81</v>
      </c>
      <c r="K209" t="n">
        <v>17</v>
      </c>
      <c r="L209" t="n">
        <v>0</v>
      </c>
      <c r="M209" t="n">
        <v>3</v>
      </c>
      <c r="N209" t="n">
        <v>0</v>
      </c>
      <c r="O209" t="n">
        <v>0</v>
      </c>
      <c r="P209" t="n">
        <v>14</v>
      </c>
      <c r="Q209" t="n">
        <v>0</v>
      </c>
      <c r="R209" t="n">
        <v>3</v>
      </c>
      <c r="S209" t="n">
        <v>1</v>
      </c>
      <c r="T209" t="n">
        <v>2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</row>
    <row r="210" spans="1:31">
      <c r="A210" s="98">
        <f>YEAR(C210)</f>
        <v/>
      </c>
      <c r="B210" s="98">
        <f>MONTH(C210)</f>
        <v/>
      </c>
      <c r="C210" t="s">
        <v>1566</v>
      </c>
      <c r="D210" t="s">
        <v>1867</v>
      </c>
      <c r="E210" t="s">
        <v>1868</v>
      </c>
      <c r="F210" t="n">
        <v>0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</row>
    <row r="211" spans="1:31">
      <c r="A211" s="98">
        <f>YEAR(C211)</f>
        <v/>
      </c>
      <c r="B211" s="98">
        <f>MONTH(C211)</f>
        <v/>
      </c>
      <c r="C211" t="s">
        <v>1566</v>
      </c>
      <c r="D211" t="s">
        <v>1867</v>
      </c>
      <c r="E211" t="s">
        <v>1931</v>
      </c>
      <c r="F211" t="n">
        <v>300</v>
      </c>
      <c r="G211" t="n">
        <v>782</v>
      </c>
      <c r="H211" t="n">
        <v>28</v>
      </c>
      <c r="I211" t="n">
        <v>10.71</v>
      </c>
      <c r="J211" t="n">
        <v>65</v>
      </c>
      <c r="K211" t="n">
        <v>7</v>
      </c>
      <c r="L211" t="n">
        <v>5</v>
      </c>
      <c r="M211" t="n">
        <v>0</v>
      </c>
      <c r="N211" t="n">
        <v>0</v>
      </c>
      <c r="O211" t="n">
        <v>2</v>
      </c>
      <c r="P211" t="n">
        <v>0</v>
      </c>
      <c r="Q211" t="n">
        <v>0</v>
      </c>
      <c r="R211" t="n">
        <v>6</v>
      </c>
      <c r="S211" t="n">
        <v>0</v>
      </c>
      <c r="T211" t="n">
        <v>3</v>
      </c>
      <c r="U211" t="n">
        <v>0</v>
      </c>
      <c r="V211" t="n">
        <v>0</v>
      </c>
      <c r="W211" t="n">
        <v>3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</row>
    <row r="212" spans="1:31">
      <c r="A212" s="98">
        <f>YEAR(C212)</f>
        <v/>
      </c>
      <c r="B212" s="98">
        <f>MONTH(C212)</f>
        <v/>
      </c>
      <c r="C212" t="s">
        <v>1690</v>
      </c>
      <c r="D212" t="s">
        <v>1867</v>
      </c>
      <c r="E212" t="s">
        <v>1928</v>
      </c>
      <c r="F212" t="n">
        <v>300</v>
      </c>
      <c r="G212" t="n">
        <v>533</v>
      </c>
      <c r="H212" t="n">
        <v>39</v>
      </c>
      <c r="I212" t="n">
        <v>7.69</v>
      </c>
      <c r="J212" t="n">
        <v>106</v>
      </c>
      <c r="K212" t="n">
        <v>20</v>
      </c>
      <c r="L212" t="n">
        <v>2</v>
      </c>
      <c r="M212" t="n">
        <v>8</v>
      </c>
      <c r="N212" t="n">
        <v>0</v>
      </c>
      <c r="O212" t="n">
        <v>0</v>
      </c>
      <c r="P212" t="n">
        <v>10</v>
      </c>
      <c r="Q212" t="n">
        <v>0</v>
      </c>
      <c r="R212" t="n">
        <v>4</v>
      </c>
      <c r="S212" t="n">
        <v>1</v>
      </c>
      <c r="T212" t="n">
        <v>2</v>
      </c>
      <c r="U212" t="n">
        <v>0</v>
      </c>
      <c r="V212" t="n">
        <v>0</v>
      </c>
      <c r="W212" t="n">
        <v>1</v>
      </c>
      <c r="X212" t="n">
        <v>0</v>
      </c>
      <c r="Y212" t="n">
        <v>0</v>
      </c>
      <c r="Z212" t="n">
        <v>2</v>
      </c>
      <c r="AA212" t="n">
        <v>0</v>
      </c>
      <c r="AB212" t="n">
        <v>1</v>
      </c>
      <c r="AC212" t="n">
        <v>1</v>
      </c>
      <c r="AD212" t="n">
        <v>0</v>
      </c>
      <c r="AE212" t="n">
        <v>0</v>
      </c>
    </row>
    <row r="213" spans="1:31">
      <c r="A213" s="98">
        <f>YEAR(C213)</f>
        <v/>
      </c>
      <c r="B213" s="98">
        <f>MONTH(C213)</f>
        <v/>
      </c>
      <c r="C213" t="s">
        <v>1690</v>
      </c>
      <c r="D213" t="s">
        <v>1867</v>
      </c>
      <c r="E213" t="s">
        <v>1868</v>
      </c>
      <c r="F213" t="n">
        <v>0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</row>
    <row r="214" spans="1:31">
      <c r="A214" s="98">
        <f>YEAR(C214)</f>
        <v/>
      </c>
      <c r="B214" s="98">
        <f>MONTH(C214)</f>
        <v/>
      </c>
      <c r="C214" t="s">
        <v>1693</v>
      </c>
      <c r="D214" t="s">
        <v>1867</v>
      </c>
      <c r="E214" t="s">
        <v>1928</v>
      </c>
      <c r="F214" t="n">
        <v>296.8</v>
      </c>
      <c r="G214" t="n">
        <v>580</v>
      </c>
      <c r="H214" t="n">
        <v>38</v>
      </c>
      <c r="I214" t="n">
        <v>7.81</v>
      </c>
      <c r="J214" t="n">
        <v>119</v>
      </c>
      <c r="K214" t="n">
        <v>3</v>
      </c>
      <c r="L214" t="n">
        <v>0</v>
      </c>
      <c r="M214" t="n">
        <v>1</v>
      </c>
      <c r="N214" t="n">
        <v>0</v>
      </c>
      <c r="O214" t="n">
        <v>0</v>
      </c>
      <c r="P214" t="n">
        <v>2</v>
      </c>
      <c r="Q214" t="n">
        <v>0</v>
      </c>
      <c r="R214" t="n">
        <v>4</v>
      </c>
      <c r="S214" t="n">
        <v>0</v>
      </c>
      <c r="T214" t="n">
        <v>3</v>
      </c>
      <c r="U214" t="n">
        <v>0</v>
      </c>
      <c r="V214" t="n">
        <v>0</v>
      </c>
      <c r="W214" t="n">
        <v>1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</row>
    <row r="215" spans="1:31">
      <c r="A215" s="98">
        <f>YEAR(C215)</f>
        <v/>
      </c>
      <c r="B215" s="98">
        <f>MONTH(C215)</f>
        <v/>
      </c>
      <c r="C215" t="s">
        <v>1693</v>
      </c>
      <c r="D215" t="s">
        <v>1867</v>
      </c>
      <c r="E215" t="s">
        <v>1868</v>
      </c>
      <c r="F215" t="n">
        <v>0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</row>
    <row r="216" spans="1:31">
      <c r="A216" s="98">
        <f>YEAR(C216)</f>
        <v/>
      </c>
      <c r="B216" s="98">
        <f>MONTH(C216)</f>
        <v/>
      </c>
      <c r="C216" t="s">
        <v>1703</v>
      </c>
      <c r="D216" t="s">
        <v>1867</v>
      </c>
      <c r="E216" t="s">
        <v>1928</v>
      </c>
      <c r="F216" t="n">
        <v>300</v>
      </c>
      <c r="G216" t="n">
        <v>701</v>
      </c>
      <c r="H216" t="n">
        <v>38</v>
      </c>
      <c r="I216" t="n">
        <v>7.89</v>
      </c>
      <c r="J216" t="n">
        <v>101</v>
      </c>
      <c r="K216" t="n">
        <v>2</v>
      </c>
      <c r="L216" t="n">
        <v>1</v>
      </c>
      <c r="M216" t="n">
        <v>1</v>
      </c>
      <c r="N216" t="n">
        <v>0</v>
      </c>
      <c r="O216" t="n">
        <v>0</v>
      </c>
      <c r="P216" t="n">
        <v>0</v>
      </c>
      <c r="Q216" t="n">
        <v>0</v>
      </c>
      <c r="R216" t="n">
        <v>6</v>
      </c>
      <c r="S216" t="n">
        <v>1</v>
      </c>
      <c r="T216" t="n">
        <v>3</v>
      </c>
      <c r="U216" t="n">
        <v>0</v>
      </c>
      <c r="V216" t="n">
        <v>0</v>
      </c>
      <c r="W216" t="n">
        <v>2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</row>
    <row r="217" spans="1:31">
      <c r="A217" s="98">
        <f>YEAR(C217)</f>
        <v/>
      </c>
      <c r="B217" s="98">
        <f>MONTH(C217)</f>
        <v/>
      </c>
      <c r="C217" t="s">
        <v>1703</v>
      </c>
      <c r="D217" t="s">
        <v>1867</v>
      </c>
      <c r="E217" t="s">
        <v>1868</v>
      </c>
      <c r="F217" t="n">
        <v>8</v>
      </c>
      <c r="G217" t="n">
        <v>6</v>
      </c>
      <c r="H217" t="n">
        <v>1</v>
      </c>
      <c r="I217" t="n">
        <v>8</v>
      </c>
      <c r="J217" t="n">
        <v>3</v>
      </c>
      <c r="K217" t="n">
        <v>1</v>
      </c>
      <c r="L217" t="n">
        <v>1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</row>
    <row r="218" spans="1:31">
      <c r="A218" s="98">
        <f>YEAR(C218)</f>
        <v/>
      </c>
      <c r="B218" s="98">
        <f>MONTH(C218)</f>
        <v/>
      </c>
      <c r="C218" t="s">
        <v>1706</v>
      </c>
      <c r="D218" t="s">
        <v>1867</v>
      </c>
      <c r="E218" t="s">
        <v>1928</v>
      </c>
      <c r="F218" t="n">
        <v>330</v>
      </c>
      <c r="G218" t="n">
        <v>763</v>
      </c>
      <c r="H218" t="n">
        <v>44</v>
      </c>
      <c r="I218" t="n">
        <v>7.5</v>
      </c>
      <c r="J218" t="n">
        <v>98</v>
      </c>
      <c r="K218" t="n">
        <v>10</v>
      </c>
      <c r="L218" t="n">
        <v>1</v>
      </c>
      <c r="M218" t="n">
        <v>5</v>
      </c>
      <c r="N218" t="n">
        <v>0</v>
      </c>
      <c r="O218" t="n">
        <v>0</v>
      </c>
      <c r="P218" t="n">
        <v>4</v>
      </c>
      <c r="Q218" t="n">
        <v>0</v>
      </c>
      <c r="R218" t="n">
        <v>6</v>
      </c>
      <c r="S218" t="n">
        <v>2</v>
      </c>
      <c r="T218" t="n">
        <v>4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</row>
    <row r="219" spans="1:31">
      <c r="A219" s="98">
        <f>YEAR(C219)</f>
        <v/>
      </c>
      <c r="B219" s="98">
        <f>MONTH(C219)</f>
        <v/>
      </c>
      <c r="C219" t="s">
        <v>1706</v>
      </c>
      <c r="D219" t="s">
        <v>1867</v>
      </c>
      <c r="E219" t="s">
        <v>1868</v>
      </c>
      <c r="F219" t="n">
        <v>0</v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</row>
    <row r="220" spans="1:31">
      <c r="A220" s="98">
        <f>YEAR(C220)</f>
        <v/>
      </c>
      <c r="B220" s="98">
        <f>MONTH(C220)</f>
        <v/>
      </c>
      <c r="C220" t="s">
        <v>1569</v>
      </c>
      <c r="D220" t="s">
        <v>1867</v>
      </c>
      <c r="E220" t="s">
        <v>1928</v>
      </c>
      <c r="F220" t="n">
        <v>330</v>
      </c>
      <c r="G220" t="n">
        <v>587</v>
      </c>
      <c r="H220" t="n">
        <v>44</v>
      </c>
      <c r="I220" t="n">
        <v>7.5</v>
      </c>
      <c r="J220" t="n">
        <v>111</v>
      </c>
      <c r="K220" t="n">
        <v>13</v>
      </c>
      <c r="L220" t="n">
        <v>0</v>
      </c>
      <c r="M220" t="n">
        <v>3</v>
      </c>
      <c r="N220" t="n">
        <v>0</v>
      </c>
      <c r="O220" t="n">
        <v>0</v>
      </c>
      <c r="P220" t="n">
        <v>10</v>
      </c>
      <c r="Q220" t="n">
        <v>0</v>
      </c>
      <c r="R220" t="n">
        <v>2</v>
      </c>
      <c r="S220" t="n">
        <v>0</v>
      </c>
      <c r="T220" t="n">
        <v>2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</row>
    <row r="221" spans="1:31">
      <c r="A221" s="98">
        <f>YEAR(C221)</f>
        <v/>
      </c>
      <c r="B221" s="98">
        <f>MONTH(C221)</f>
        <v/>
      </c>
      <c r="C221" t="s">
        <v>1569</v>
      </c>
      <c r="D221" t="s">
        <v>1867</v>
      </c>
      <c r="E221" t="s">
        <v>1868</v>
      </c>
      <c r="F221" t="n">
        <v>0</v>
      </c>
      <c r="G221" t="n">
        <v>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</row>
    <row r="222" spans="1:31">
      <c r="A222" s="98">
        <f>YEAR(C222)</f>
        <v/>
      </c>
      <c r="B222" s="98">
        <f>MONTH(C222)</f>
        <v/>
      </c>
      <c r="C222" t="s">
        <v>1720</v>
      </c>
      <c r="D222" t="s">
        <v>1867</v>
      </c>
      <c r="E222" t="s">
        <v>1928</v>
      </c>
      <c r="F222" t="n">
        <v>307.84</v>
      </c>
      <c r="G222" s="150" t="n">
        <v>1017</v>
      </c>
      <c r="H222" t="n">
        <v>40</v>
      </c>
      <c r="I222" t="n">
        <v>7.7</v>
      </c>
      <c r="J222" t="n">
        <v>68</v>
      </c>
      <c r="K222" t="n">
        <v>1</v>
      </c>
      <c r="L222" t="n">
        <v>0</v>
      </c>
      <c r="M222" t="n">
        <v>1</v>
      </c>
      <c r="N222" t="n">
        <v>0</v>
      </c>
      <c r="O222" t="n">
        <v>0</v>
      </c>
      <c r="P222" t="n">
        <v>0</v>
      </c>
      <c r="Q222" t="n">
        <v>0</v>
      </c>
      <c r="R222" t="n">
        <v>2</v>
      </c>
      <c r="S222" t="n">
        <v>0</v>
      </c>
      <c r="T222" t="n">
        <v>1</v>
      </c>
      <c r="U222" t="n">
        <v>0</v>
      </c>
      <c r="V222" t="n">
        <v>0</v>
      </c>
      <c r="W222" t="n">
        <v>1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</row>
    <row r="223" spans="1:31">
      <c r="A223" s="98">
        <f>YEAR(C223)</f>
        <v/>
      </c>
      <c r="B223" s="98">
        <f>MONTH(C223)</f>
        <v/>
      </c>
      <c r="C223" t="s">
        <v>1720</v>
      </c>
      <c r="D223" t="s">
        <v>1867</v>
      </c>
      <c r="E223" t="s">
        <v>1868</v>
      </c>
      <c r="F223" t="n">
        <v>0</v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</row>
    <row r="224" spans="1:31">
      <c r="A224" s="98">
        <f>YEAR(C224)</f>
        <v/>
      </c>
      <c r="B224" s="98">
        <f>MONTH(C224)</f>
        <v/>
      </c>
      <c r="C224" t="s">
        <v>1725</v>
      </c>
      <c r="D224" t="s">
        <v>1867</v>
      </c>
      <c r="E224" t="s">
        <v>1928</v>
      </c>
      <c r="F224" t="n">
        <v>189.6</v>
      </c>
      <c r="G224" t="n">
        <v>529</v>
      </c>
      <c r="H224" t="n">
        <v>24</v>
      </c>
      <c r="I224" t="n">
        <v>7.9</v>
      </c>
      <c r="J224" t="n">
        <v>40</v>
      </c>
      <c r="K224" t="n">
        <v>4</v>
      </c>
      <c r="L224" t="n">
        <v>1</v>
      </c>
      <c r="M224" t="n">
        <v>2</v>
      </c>
      <c r="N224" t="n">
        <v>1</v>
      </c>
      <c r="O224" t="n">
        <v>0</v>
      </c>
      <c r="P224" t="n">
        <v>0</v>
      </c>
      <c r="Q224" t="n">
        <v>0</v>
      </c>
      <c r="R224" t="n">
        <v>1</v>
      </c>
      <c r="S224" t="n">
        <v>0</v>
      </c>
      <c r="T224" t="n">
        <v>1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</row>
    <row r="225" spans="1:31">
      <c r="A225" s="98">
        <f>YEAR(C225)</f>
        <v/>
      </c>
      <c r="B225" s="98">
        <f>MONTH(C225)</f>
        <v/>
      </c>
      <c r="C225" t="s">
        <v>1725</v>
      </c>
      <c r="D225" t="s">
        <v>1867</v>
      </c>
      <c r="E225" t="s">
        <v>1868</v>
      </c>
      <c r="F225" t="n">
        <v>0</v>
      </c>
      <c r="G225" t="n">
        <v>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</row>
    <row r="226" spans="1:31">
      <c r="A226" s="98">
        <f>YEAR(C226)</f>
        <v/>
      </c>
      <c r="B226" s="98">
        <f>MONTH(C226)</f>
        <v/>
      </c>
      <c r="C226" t="s">
        <v>1725</v>
      </c>
      <c r="D226" t="s">
        <v>1867</v>
      </c>
      <c r="E226" t="s">
        <v>1870</v>
      </c>
      <c r="F226" t="n">
        <v>136</v>
      </c>
      <c r="G226" t="n">
        <v>190</v>
      </c>
      <c r="H226" t="n">
        <v>17</v>
      </c>
      <c r="I226" t="n">
        <v>8</v>
      </c>
      <c r="J226" t="n">
        <v>70</v>
      </c>
      <c r="K226" t="n">
        <v>3</v>
      </c>
      <c r="L226" t="n">
        <v>0</v>
      </c>
      <c r="M226" t="n">
        <v>1</v>
      </c>
      <c r="N226" t="n">
        <v>0</v>
      </c>
      <c r="O226" t="n">
        <v>0</v>
      </c>
      <c r="P226" t="n">
        <v>2</v>
      </c>
      <c r="Q226" t="n">
        <v>0</v>
      </c>
      <c r="R226" t="n">
        <v>3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3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</row>
    <row r="227" spans="1:31">
      <c r="A227" s="98">
        <f>YEAR(C227)</f>
        <v/>
      </c>
      <c r="B227" s="98">
        <f>MONTH(C227)</f>
        <v/>
      </c>
      <c r="C227" t="s">
        <v>1730</v>
      </c>
      <c r="D227" t="s">
        <v>1867</v>
      </c>
      <c r="E227" t="s">
        <v>1870</v>
      </c>
      <c r="F227" t="n">
        <v>300</v>
      </c>
      <c r="G227" t="n">
        <v>567</v>
      </c>
      <c r="H227" t="n">
        <v>38</v>
      </c>
      <c r="I227" t="n">
        <v>7.89</v>
      </c>
      <c r="J227" t="n">
        <v>126</v>
      </c>
      <c r="K227" t="n">
        <v>6</v>
      </c>
      <c r="L227" t="n">
        <v>3</v>
      </c>
      <c r="M227" t="n">
        <v>1</v>
      </c>
      <c r="N227" t="n">
        <v>0</v>
      </c>
      <c r="O227" t="n">
        <v>0</v>
      </c>
      <c r="P227" t="n">
        <v>2</v>
      </c>
      <c r="Q227" t="n">
        <v>0</v>
      </c>
      <c r="R227" t="n">
        <v>5</v>
      </c>
      <c r="S227" t="n">
        <v>0</v>
      </c>
      <c r="T227" t="n">
        <v>2</v>
      </c>
      <c r="U227" t="n">
        <v>0</v>
      </c>
      <c r="V227" t="n">
        <v>0</v>
      </c>
      <c r="W227" t="n">
        <v>2</v>
      </c>
      <c r="X227" t="n">
        <v>1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</row>
    <row r="228" spans="1:31">
      <c r="A228" s="98">
        <f>YEAR(C228)</f>
        <v/>
      </c>
      <c r="B228" s="98">
        <f>MONTH(C228)</f>
        <v/>
      </c>
      <c r="C228" t="s">
        <v>1636</v>
      </c>
      <c r="D228" t="s">
        <v>1867</v>
      </c>
      <c r="E228" t="s">
        <v>1928</v>
      </c>
      <c r="F228" t="n">
        <v>360</v>
      </c>
      <c r="G228" t="n">
        <v>687</v>
      </c>
      <c r="H228" t="n">
        <v>44</v>
      </c>
      <c r="I228" t="n">
        <v>8.18</v>
      </c>
      <c r="J228" t="n">
        <v>126</v>
      </c>
      <c r="K228" t="n">
        <v>5</v>
      </c>
      <c r="L228" t="n">
        <v>2</v>
      </c>
      <c r="M228" t="n">
        <v>2</v>
      </c>
      <c r="N228" t="n">
        <v>0</v>
      </c>
      <c r="O228" t="n">
        <v>0</v>
      </c>
      <c r="P228" t="n">
        <v>1</v>
      </c>
      <c r="Q228" t="n">
        <v>0</v>
      </c>
      <c r="R228" t="n">
        <v>3</v>
      </c>
      <c r="S228" t="n">
        <v>0</v>
      </c>
      <c r="T228" t="n">
        <v>3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2</v>
      </c>
      <c r="AA228" t="n">
        <v>1</v>
      </c>
      <c r="AB228" t="n">
        <v>1</v>
      </c>
      <c r="AC228" t="n">
        <v>0</v>
      </c>
      <c r="AD228" t="n">
        <v>0</v>
      </c>
      <c r="AE228" t="n">
        <v>0</v>
      </c>
    </row>
    <row r="229" spans="1:31">
      <c r="A229" s="98">
        <f>YEAR(C229)</f>
        <v/>
      </c>
      <c r="B229" s="98">
        <f>MONTH(C229)</f>
        <v/>
      </c>
      <c r="C229" t="s">
        <v>1647</v>
      </c>
      <c r="D229" t="s">
        <v>1867</v>
      </c>
      <c r="E229" t="s">
        <v>1928</v>
      </c>
      <c r="F229" t="n">
        <v>300</v>
      </c>
      <c r="G229" t="n">
        <v>649</v>
      </c>
      <c r="H229" t="n">
        <v>37</v>
      </c>
      <c r="I229" t="n">
        <v>8.109999999999999</v>
      </c>
      <c r="J229" t="n">
        <v>126</v>
      </c>
      <c r="K229" t="n">
        <v>7</v>
      </c>
      <c r="L229" t="n">
        <v>1</v>
      </c>
      <c r="M229" t="n">
        <v>5</v>
      </c>
      <c r="N229" t="n">
        <v>1</v>
      </c>
      <c r="O229" t="n">
        <v>0</v>
      </c>
      <c r="P229" t="n">
        <v>0</v>
      </c>
      <c r="Q229" t="n">
        <v>0</v>
      </c>
      <c r="R229" t="n">
        <v>6</v>
      </c>
      <c r="S229" t="n">
        <v>0</v>
      </c>
      <c r="T229" t="n">
        <v>4</v>
      </c>
      <c r="U229" t="n">
        <v>0</v>
      </c>
      <c r="V229" t="n">
        <v>0</v>
      </c>
      <c r="W229" t="n">
        <v>2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</row>
    <row r="230" spans="1:31">
      <c r="A230" s="98">
        <f>YEAR(C230)</f>
        <v/>
      </c>
      <c r="B230" s="98">
        <f>MONTH(C230)</f>
        <v/>
      </c>
      <c r="C230" t="s">
        <v>1647</v>
      </c>
      <c r="D230" t="s">
        <v>1867</v>
      </c>
      <c r="E230" t="s">
        <v>1868</v>
      </c>
      <c r="F230" t="n">
        <v>0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</row>
  </sheetData>
  <autoFilter ref="A1:AE1"/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L33"/>
  <sheetViews>
    <sheetView showGridLines="0" workbookViewId="0">
      <selection activeCell="H17" sqref="H17:K17"/>
    </sheetView>
  </sheetViews>
  <sheetFormatPr baseColWidth="8" defaultColWidth="9" defaultRowHeight="16.5" outlineLevelCol="0"/>
  <cols>
    <col customWidth="1" max="1" min="1" style="226" width="9"/>
    <col customWidth="1" max="2" min="2" style="226" width="17.875"/>
    <col customWidth="1" max="3" min="3" style="226" width="13.375"/>
    <col customWidth="1" max="5" min="4" style="226" width="15.125"/>
    <col customWidth="1" max="6" min="6" style="226" width="13.125"/>
    <col customWidth="1" max="7" min="7" style="226" width="9"/>
    <col bestFit="1" customWidth="1" max="8" min="8" style="226" width="13.875"/>
    <col customWidth="1" max="11" min="9" style="231" width="11.625"/>
    <col bestFit="1" customWidth="1" max="12" min="12" style="231" width="4"/>
    <col customWidth="1" max="17" min="13" style="226" width="9"/>
    <col customWidth="1" max="16384" min="18" style="226" width="9"/>
  </cols>
  <sheetData>
    <row customHeight="1" ht="17.25" r="1" s="233" spans="1:12" thickBot="1">
      <c r="B1" s="86" t="s">
        <v>0</v>
      </c>
      <c r="C1" s="12" t="n"/>
      <c r="D1" s="12" t="n"/>
    </row>
    <row customHeight="1" ht="24" r="2" s="233" spans="1:12" thickBot="1">
      <c r="B2" s="225" t="s">
        <v>26</v>
      </c>
      <c r="C2" s="7" t="s">
        <v>27</v>
      </c>
      <c r="D2" s="3">
        <f>透视表!$G$22</f>
        <v/>
      </c>
      <c r="E2" s="3">
        <f>透视表!$G$21</f>
        <v/>
      </c>
      <c r="F2" s="3">
        <f>透视表!$G$23</f>
        <v/>
      </c>
      <c r="H2" s="136" t="s">
        <v>28</v>
      </c>
      <c r="I2" s="234">
        <f>透视表!$G$22</f>
        <v/>
      </c>
      <c r="J2" s="234">
        <f>透视表!$G$21</f>
        <v/>
      </c>
      <c r="K2" s="175">
        <f>透视表!$G$23</f>
        <v/>
      </c>
    </row>
    <row customHeight="1" ht="24.6" r="3" s="233" spans="1:12" thickBot="1">
      <c r="C3" s="1" t="s">
        <v>10</v>
      </c>
      <c r="D3" s="2">
        <f>透视表!$K$26</f>
        <v/>
      </c>
      <c r="E3" s="10">
        <f>IFERROR((D3/透视表!$G$24)/(F3/透视表!$G$25)-1,"-")</f>
        <v/>
      </c>
      <c r="F3" s="2">
        <f>透视表!$L$26</f>
        <v/>
      </c>
      <c r="H3" s="94" t="s">
        <v>29</v>
      </c>
      <c r="I3" s="131" t="n">
        <v>43</v>
      </c>
      <c r="J3" s="77">
        <f>IFERROR((I3/透视表!$G$24)/(K3/透视表!$G$25)-1,"-")</f>
        <v/>
      </c>
      <c r="K3" s="134" t="n">
        <v>45</v>
      </c>
    </row>
    <row customHeight="1" ht="24.6" r="4" s="233" spans="1:12" thickBot="1">
      <c r="C4" s="27" t="s">
        <v>13</v>
      </c>
      <c r="D4" s="28" t="n"/>
      <c r="E4" s="29">
        <f>IFERROR((D4/透视表!$G$24)/(F4/透视表!$G$25)-1,"-")</f>
        <v/>
      </c>
      <c r="F4" s="28" t="n">
        <v>105</v>
      </c>
      <c r="H4" s="94" t="s">
        <v>30</v>
      </c>
      <c r="I4" s="132" t="n">
        <v>15</v>
      </c>
      <c r="J4" s="30">
        <f>IFERROR((I4/透视表!$G$24)/(K4/透视表!$G$25)-1,"-")</f>
        <v/>
      </c>
      <c r="K4" s="133" t="n">
        <v>7</v>
      </c>
    </row>
    <row customHeight="1" ht="24.6" r="5" s="233" spans="1:12" thickBot="1">
      <c r="C5" s="25" t="s">
        <v>14</v>
      </c>
      <c r="D5" s="255">
        <f>D4/D3</f>
        <v/>
      </c>
      <c r="E5" s="255">
        <f>D5-F5</f>
        <v/>
      </c>
      <c r="F5" s="255">
        <f>F4/F3</f>
        <v/>
      </c>
      <c r="H5" s="94" t="s">
        <v>31</v>
      </c>
      <c r="I5" s="131" t="n">
        <v>5</v>
      </c>
      <c r="J5" s="247">
        <f>I5-K5</f>
        <v/>
      </c>
      <c r="K5" s="134" t="n">
        <v>6</v>
      </c>
    </row>
    <row customHeight="1" ht="24.6" r="6" s="233" spans="1:12" thickBot="1">
      <c r="B6" s="227" t="s">
        <v>32</v>
      </c>
      <c r="C6" s="25" t="s">
        <v>33</v>
      </c>
      <c r="D6" s="2">
        <f>D8+D7</f>
        <v/>
      </c>
      <c r="E6" s="10">
        <f>IFERROR((D6/透视表!$G$24)/(F6/透视表!$G$25)-1,"-")</f>
        <v/>
      </c>
      <c r="F6" s="2">
        <f>F8+F7</f>
        <v/>
      </c>
      <c r="H6" s="94" t="s">
        <v>34</v>
      </c>
      <c r="I6" s="131" t="n">
        <v>6</v>
      </c>
      <c r="J6" s="77">
        <f>IFERROR((I6/透视表!$G$24)/(K6/透视表!$G$25)-1,"-")</f>
        <v/>
      </c>
      <c r="K6" s="134" t="n">
        <v>6</v>
      </c>
    </row>
    <row customHeight="1" ht="24.6" r="7" s="233" spans="1:12" thickBot="1">
      <c r="C7" s="25" t="s">
        <v>35</v>
      </c>
      <c r="D7" s="2">
        <f>VLOOKUP(C7,透视表!$J$18:$K$26,2,0)</f>
        <v/>
      </c>
      <c r="E7" s="10">
        <f>IFERROR((D7/透视表!$G$24)/(F7/透视表!$G$25)-1,"-")</f>
        <v/>
      </c>
      <c r="F7" s="2">
        <f>VLOOKUP(C7,透视表!$J$19:$L$26,3,0)</f>
        <v/>
      </c>
      <c r="H7" s="94" t="s">
        <v>36</v>
      </c>
      <c r="I7" s="131" t="n">
        <v>6</v>
      </c>
      <c r="J7" s="77">
        <f>IFERROR((I7/透视表!$G$24)/(K7/透视表!$G$25)-1,"-")</f>
        <v/>
      </c>
      <c r="K7" s="134" t="n">
        <v>4</v>
      </c>
    </row>
    <row customHeight="1" ht="24.6" r="8" s="233" spans="1:12" thickBot="1">
      <c r="C8" s="25" t="s">
        <v>37</v>
      </c>
      <c r="D8" s="2">
        <f>VLOOKUP(C8,透视表!$J$18:$K$26,2,0)</f>
        <v/>
      </c>
      <c r="E8" s="10">
        <f>IFERROR((D8/透视表!$G$24)/(F8/透视表!$G$25)-1,"-")</f>
        <v/>
      </c>
      <c r="F8" s="2">
        <f>VLOOKUP(C8,透视表!$J$19:$L$26,3,0)</f>
        <v/>
      </c>
      <c r="H8" s="94" t="s">
        <v>38</v>
      </c>
      <c r="I8" s="131" t="n">
        <v>2</v>
      </c>
      <c r="J8" s="77">
        <f>IFERROR((I8/透视表!$G$24)/(K8/透视表!$G$25)-1,"-")</f>
        <v/>
      </c>
      <c r="K8" s="134" t="n">
        <v>4</v>
      </c>
    </row>
    <row customHeight="1" ht="24.6" r="9" s="233" spans="1:12" thickBot="1">
      <c r="B9" s="129" t="s">
        <v>39</v>
      </c>
      <c r="C9" s="25" t="s">
        <v>33</v>
      </c>
      <c r="D9" s="2">
        <f>D10+D11</f>
        <v/>
      </c>
      <c r="E9" s="10">
        <f>IFERROR((D9/透视表!$G$24)/(F9/透视表!$G$25)-1,"-")</f>
        <v/>
      </c>
      <c r="F9" s="2">
        <f>F10+F11+#REF!</f>
        <v/>
      </c>
      <c r="H9" s="94" t="s">
        <v>40</v>
      </c>
      <c r="I9" s="131" t="n"/>
      <c r="J9" s="77">
        <f>IFERROR((I9/透视表!$G$24)/(K9/透视表!$G$25)-1,"-")</f>
        <v/>
      </c>
      <c r="K9" s="134" t="n">
        <v>3</v>
      </c>
    </row>
    <row customHeight="1" ht="24.6" r="10" s="233" spans="1:12" thickBot="1">
      <c r="B10" s="130" t="n"/>
      <c r="C10" s="25" t="s">
        <v>41</v>
      </c>
      <c r="D10" s="2">
        <f>VLOOKUP(C10,透视表!$J$18:$K$26,2,0)</f>
        <v/>
      </c>
      <c r="E10" s="10">
        <f>IFERROR((D10/透视表!$G$24)/(F10/透视表!$G$25)-1,"-")</f>
        <v/>
      </c>
      <c r="F10" s="2">
        <f>VLOOKUP(C10,透视表!$J$19:$L$26,3,0)</f>
        <v/>
      </c>
      <c r="H10" s="94" t="s">
        <v>42</v>
      </c>
      <c r="I10" s="131" t="n">
        <v>1</v>
      </c>
      <c r="J10" s="77">
        <f>IFERROR((I10/透视表!$G$24)/(K10/透视表!$G$25)-1,"-")</f>
        <v/>
      </c>
      <c r="K10" s="134" t="n">
        <v>3</v>
      </c>
    </row>
    <row customHeight="1" ht="24.6" r="11" s="233" spans="1:12" thickBot="1">
      <c r="B11" s="130" t="n"/>
      <c r="C11" s="25" t="s">
        <v>43</v>
      </c>
      <c r="D11" s="2">
        <f>VLOOKUP(C11,透视表!$J$18:$K$26,2,0)</f>
        <v/>
      </c>
      <c r="E11" s="10">
        <f>IFERROR((D11/透视表!$G$24)/(F11/透视表!$G$25)-1,"-")</f>
        <v/>
      </c>
      <c r="F11" s="2">
        <f>VLOOKUP(C11,透视表!$J$19:$L$26,3,0)</f>
        <v/>
      </c>
      <c r="H11" s="94" t="s">
        <v>44</v>
      </c>
      <c r="I11" s="131" t="n">
        <v>1</v>
      </c>
      <c r="J11" s="77">
        <f>IFERROR((I11/透视表!$G$24)/(K11/透视表!$G$25)-1,"-")</f>
        <v/>
      </c>
      <c r="K11" s="134" t="n">
        <v>3</v>
      </c>
    </row>
    <row customHeight="1" ht="24.6" r="12" s="233" spans="1:12" thickBot="1">
      <c r="B12" s="4" t="s">
        <v>45</v>
      </c>
      <c r="C12" s="25" t="s">
        <v>33</v>
      </c>
      <c r="D12" s="2">
        <f>GETPIVOTDATA("姓名",透视表!$F$5)</f>
        <v/>
      </c>
      <c r="E12" s="10">
        <f>IFERROR((D12/透视表!$G$24)/(F12/透视表!$G$25)-1,"-")</f>
        <v/>
      </c>
      <c r="F12" s="2">
        <f>GETPIVOTDATA("姓名",透视表!$F$15)</f>
        <v/>
      </c>
      <c r="H12" s="94" t="s">
        <v>46</v>
      </c>
      <c r="I12" s="131" t="n">
        <v>1</v>
      </c>
      <c r="J12" s="77">
        <f>IFERROR((I12/透视表!$G$24)/(K12/透视表!$G$25)-1,"-")</f>
        <v/>
      </c>
      <c r="K12" s="134" t="n">
        <v>2</v>
      </c>
    </row>
    <row customHeight="1" ht="24.6" r="13" s="233" spans="1:12">
      <c r="H13" s="94" t="s">
        <v>47</v>
      </c>
      <c r="I13" s="92" t="n">
        <v>1</v>
      </c>
      <c r="J13" s="77" t="n"/>
      <c r="K13" s="134" t="n">
        <v>1</v>
      </c>
    </row>
    <row customHeight="1" ht="24.6" r="14" s="233" spans="1:12">
      <c r="B14" s="228" t="s">
        <v>48</v>
      </c>
      <c r="H14" s="94" t="s">
        <v>49</v>
      </c>
      <c r="I14" s="92" t="n"/>
      <c r="J14" s="77" t="n"/>
      <c r="K14" s="134" t="n">
        <v>1</v>
      </c>
    </row>
    <row customHeight="1" ht="24.6" r="15" s="233" spans="1:12">
      <c r="H15" s="94" t="s">
        <v>50</v>
      </c>
      <c r="I15" s="92" t="n">
        <v>1</v>
      </c>
      <c r="J15" s="77" t="n"/>
      <c r="K15" s="134" t="n">
        <v>1</v>
      </c>
    </row>
    <row customHeight="1" ht="24.6" r="16" s="233" spans="1:12" thickBot="1">
      <c r="H16" s="135" t="s">
        <v>51</v>
      </c>
      <c r="I16" s="128" t="n">
        <v>2</v>
      </c>
      <c r="J16" s="89" t="n"/>
      <c r="K16" s="90" t="n"/>
    </row>
    <row customHeight="1" ht="17.25" r="17" s="233" spans="1:12" thickBot="1">
      <c r="H17" s="135" t="s">
        <v>52</v>
      </c>
      <c r="I17" s="128" t="n">
        <v>1</v>
      </c>
      <c r="J17" s="89" t="n"/>
      <c r="K17" s="90" t="n"/>
      <c r="L17" s="122" t="n"/>
    </row>
    <row r="18" spans="1:12">
      <c r="J18" s="122" t="n"/>
      <c r="K18" s="122" t="n"/>
      <c r="L18" s="122" t="n"/>
    </row>
    <row r="19" spans="1:12">
      <c r="J19" s="122" t="n"/>
      <c r="K19" s="122" t="n"/>
      <c r="L19" s="122" t="n"/>
    </row>
    <row r="20" spans="1:12">
      <c r="J20" s="122" t="n"/>
      <c r="K20" s="122" t="n"/>
      <c r="L20" s="122" t="n"/>
    </row>
    <row r="21" spans="1:12">
      <c r="J21" s="122" t="n"/>
      <c r="K21" s="122" t="n"/>
      <c r="L21" s="122" t="n"/>
    </row>
    <row r="22" spans="1:12">
      <c r="J22" s="122" t="n"/>
      <c r="K22" s="122" t="n"/>
      <c r="L22" s="122" t="n"/>
    </row>
    <row r="23" spans="1:12">
      <c r="J23" s="122" t="n"/>
      <c r="K23" s="122" t="n"/>
      <c r="L23" s="122" t="n"/>
    </row>
    <row r="24" spans="1:12">
      <c r="J24" s="122" t="n"/>
      <c r="K24" s="122" t="n"/>
      <c r="L24" s="122" t="n"/>
    </row>
    <row r="25" spans="1:12">
      <c r="J25" s="122" t="n"/>
      <c r="K25" s="122" t="n"/>
      <c r="L25" s="122" t="n"/>
    </row>
    <row r="26" spans="1:12">
      <c r="J26" s="122" t="n"/>
      <c r="K26" s="122" t="n"/>
      <c r="L26" s="122" t="n"/>
    </row>
    <row r="27" spans="1:12">
      <c r="J27" s="122" t="n"/>
      <c r="K27" s="122" t="n"/>
      <c r="L27" s="122" t="n"/>
    </row>
    <row r="28" spans="1:12">
      <c r="J28" s="122" t="n"/>
      <c r="K28" s="122" t="n"/>
      <c r="L28" s="122" t="n"/>
    </row>
    <row r="29" spans="1:12">
      <c r="J29" s="122" t="n"/>
      <c r="K29" s="122" t="n"/>
      <c r="L29" s="122" t="n"/>
    </row>
    <row r="30" spans="1:12">
      <c r="J30" s="122" t="n"/>
      <c r="K30" s="122" t="n"/>
      <c r="L30" s="122" t="n"/>
    </row>
    <row r="31" spans="1:12">
      <c r="J31" s="122" t="n"/>
      <c r="K31" s="122" t="n"/>
      <c r="L31" s="122" t="n"/>
    </row>
    <row r="32" spans="1:12">
      <c r="J32" s="122" t="n"/>
      <c r="K32" s="122" t="n"/>
      <c r="L32" s="122" t="n"/>
    </row>
    <row r="33" spans="1:12">
      <c r="L33" s="122" t="n"/>
    </row>
  </sheetData>
  <mergeCells count="3">
    <mergeCell ref="B2:B5"/>
    <mergeCell ref="B6:B8"/>
    <mergeCell ref="B14:F15"/>
  </mergeCells>
  <conditionalFormatting sqref="E3">
    <cfRule dxfId="0" operator="lessThan" priority="5" type="cellIs">
      <formula>0</formula>
    </cfRule>
  </conditionalFormatting>
  <conditionalFormatting sqref="J3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B19"/>
  <sheetViews>
    <sheetView showGridLines="0" workbookViewId="0">
      <selection activeCell="B19" sqref="B19"/>
    </sheetView>
  </sheetViews>
  <sheetFormatPr baseColWidth="8" defaultColWidth="9" defaultRowHeight="16.5" outlineLevelCol="0"/>
  <cols>
    <col customWidth="1" max="1" min="1" style="226" width="9"/>
    <col customWidth="1" max="2" min="2" style="226" width="17.5"/>
    <col customWidth="1" max="11" min="3" style="226" width="12.875"/>
    <col customWidth="1" max="16" min="12" style="226" width="9"/>
    <col customWidth="1" max="16384" min="17" style="226" width="9"/>
  </cols>
  <sheetData>
    <row customFormat="1" customHeight="1" ht="24.75" r="1" s="138" spans="1:2">
      <c r="B1" s="137" t="s">
        <v>53</v>
      </c>
    </row>
    <row customFormat="1" customHeight="1" ht="21.75" r="2" s="138" spans="1:2">
      <c r="B2" s="139" t="s">
        <v>54</v>
      </c>
    </row>
    <row r="19" spans="1:2">
      <c r="B19" s="138" t="s">
        <v>55</v>
      </c>
    </row>
  </sheetData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H22"/>
  <sheetViews>
    <sheetView showGridLines="0" workbookViewId="0" zoomScale="70" zoomScaleNormal="70">
      <selection activeCell="E28" sqref="E28"/>
    </sheetView>
  </sheetViews>
  <sheetFormatPr baseColWidth="8" defaultColWidth="11" defaultRowHeight="16.5" outlineLevelCol="0"/>
  <cols>
    <col customWidth="1" max="1" min="1" style="226" width="7.875"/>
    <col customWidth="1" max="2" min="2" style="226" width="68.125"/>
    <col customWidth="1" max="6" min="3" style="231" width="12.5"/>
    <col customWidth="1" max="7" min="7" style="231" width="13.125"/>
    <col customWidth="1" max="8" min="8" style="231" width="12.5"/>
    <col customWidth="1" max="13" min="9" style="226" width="11"/>
    <col customWidth="1" max="16384" min="14" style="226" width="11"/>
  </cols>
  <sheetData>
    <row customHeight="1" ht="20.25" r="1" s="233" spans="1:8">
      <c r="B1" s="22" t="s">
        <v>56</v>
      </c>
    </row>
    <row customHeight="1" ht="17.25" r="2" s="233" spans="1:8" thickBot="1">
      <c r="B2" s="23" t="s">
        <v>57</v>
      </c>
    </row>
    <row r="3" spans="1:8">
      <c r="B3" s="229" t="s">
        <v>58</v>
      </c>
      <c r="C3" s="230" t="s">
        <v>59</v>
      </c>
      <c r="F3" s="230" t="s">
        <v>60</v>
      </c>
    </row>
    <row customHeight="1" ht="21" r="4" s="233" spans="1:8">
      <c r="C4" s="55">
        <f>透视表!$G$22</f>
        <v/>
      </c>
      <c r="D4" s="55">
        <f>透视表!$G$21</f>
        <v/>
      </c>
      <c r="E4" s="55">
        <f>透视表!$G$23</f>
        <v/>
      </c>
      <c r="F4" s="55">
        <f>透视表!$G$22</f>
        <v/>
      </c>
      <c r="G4" s="55">
        <f>透视表!$G$21</f>
        <v/>
      </c>
      <c r="H4" s="58">
        <f>透视表!$G$23</f>
        <v/>
      </c>
    </row>
    <row r="5" spans="1:8">
      <c r="B5" s="174" t="s">
        <v>33</v>
      </c>
      <c r="C5" s="56">
        <f>SUM(C6:C20)</f>
        <v/>
      </c>
      <c r="D5" s="57">
        <f>IFERROR((C5/透视表!$G$24)/(E5/透视表!$G$25)-1,"-")</f>
        <v/>
      </c>
      <c r="E5" s="256">
        <f>SUM(E6:E22)</f>
        <v/>
      </c>
      <c r="F5" s="256">
        <f>SUM(F6:F20)</f>
        <v/>
      </c>
      <c r="G5" s="57">
        <f>IFERROR((F5/透视表!$G$24)/(H5/透视表!$G$25)-1,"-")</f>
        <v/>
      </c>
      <c r="H5" s="257">
        <f>SUM(H6:H22)</f>
        <v/>
      </c>
    </row>
    <row r="6" spans="1:8">
      <c r="B6" s="94" t="s">
        <v>61</v>
      </c>
      <c r="C6" s="92" t="n">
        <v>38</v>
      </c>
      <c r="D6" s="77">
        <f>IFERROR((C6/透视表!$G$24)/(E6/透视表!$G$25)-1,"-")</f>
        <v/>
      </c>
      <c r="E6" s="92" t="n">
        <v>17</v>
      </c>
      <c r="F6" s="92" t="n">
        <v>1444</v>
      </c>
      <c r="G6" s="77">
        <f>IFERROR((F6/透视表!$G$24)/(H6/透视表!$G$25)-1,"-")</f>
        <v/>
      </c>
      <c r="H6" s="93" t="n">
        <v>646</v>
      </c>
    </row>
    <row r="7" spans="1:8">
      <c r="B7" s="94" t="s">
        <v>62</v>
      </c>
      <c r="C7" s="92" t="n">
        <v>10</v>
      </c>
      <c r="D7" s="77">
        <f>IFERROR((C7/透视表!$G$24)/(E7/透视表!$G$25)-1,"-")</f>
        <v/>
      </c>
      <c r="E7" s="258" t="n">
        <v>7</v>
      </c>
      <c r="F7" s="92" t="n">
        <v>580</v>
      </c>
      <c r="G7" s="77">
        <f>IFERROR((F7/透视表!$G$24)/(H7/透视表!$G$25)-1,"-")</f>
        <v/>
      </c>
      <c r="H7" s="259" t="n">
        <v>406</v>
      </c>
    </row>
    <row r="8" spans="1:8">
      <c r="B8" s="94" t="s">
        <v>63</v>
      </c>
      <c r="C8" s="92" t="n">
        <v>6</v>
      </c>
      <c r="D8" s="77">
        <f>IFERROR((C8/透视表!$G$24)/(E8/透视表!$G$25)-1,"-")</f>
        <v/>
      </c>
      <c r="E8" s="258" t="n">
        <v>1</v>
      </c>
      <c r="F8" s="92" t="n">
        <v>228</v>
      </c>
      <c r="G8" s="77">
        <f>IFERROR((F8/透视表!$G$24)/(H8/透视表!$G$25)-1,"-")</f>
        <v/>
      </c>
      <c r="H8" s="259" t="n">
        <v>38</v>
      </c>
    </row>
    <row r="9" spans="1:8">
      <c r="B9" s="125" t="s">
        <v>64</v>
      </c>
      <c r="C9" s="131" t="n">
        <v>5</v>
      </c>
      <c r="D9" s="77">
        <f>IFERROR((C9/透视表!$G$24)/(E9/透视表!$G$25)-1,"-")</f>
        <v/>
      </c>
      <c r="E9" s="258" t="n">
        <v>6</v>
      </c>
      <c r="F9" s="245" t="n">
        <v>90</v>
      </c>
      <c r="G9" s="77">
        <f>IFERROR((F9/透视表!$G$24)/(H9/透视表!$G$25)-1,"-")</f>
        <v/>
      </c>
      <c r="H9" s="259" t="n">
        <v>108</v>
      </c>
    </row>
    <row r="10" spans="1:8">
      <c r="B10" s="94" t="s">
        <v>65</v>
      </c>
      <c r="C10" s="92" t="n">
        <v>3</v>
      </c>
      <c r="D10" s="77">
        <f>IFERROR((C10/透视表!$G$24)/(E10/透视表!$G$25)-1,"-")</f>
        <v/>
      </c>
      <c r="E10" s="258" t="n">
        <v>6</v>
      </c>
      <c r="F10" s="92" t="n">
        <v>59.7</v>
      </c>
      <c r="G10" s="77">
        <f>IFERROR((F10/透视表!$G$24)/(H10/透视表!$G$25)-1,"-")</f>
        <v/>
      </c>
      <c r="H10" s="259" t="n">
        <v>119.4</v>
      </c>
    </row>
    <row r="11" spans="1:8">
      <c r="B11" s="94" t="s">
        <v>66</v>
      </c>
      <c r="C11" s="92" t="n">
        <v>3</v>
      </c>
      <c r="D11" s="77">
        <f>IFERROR((C11/透视表!$G$24)/(E11/透视表!$G$25)-1,"-")</f>
        <v/>
      </c>
      <c r="E11" s="258" t="n"/>
      <c r="F11" s="92" t="n">
        <v>198</v>
      </c>
      <c r="G11" s="77">
        <f>IFERROR((F11/透视表!$G$24)/(H11/透视表!$G$25)-1,"-")</f>
        <v/>
      </c>
      <c r="H11" s="259" t="n"/>
    </row>
    <row r="12" spans="1:8">
      <c r="B12" s="94" t="s">
        <v>67</v>
      </c>
      <c r="C12" s="92" t="n">
        <v>2</v>
      </c>
      <c r="D12" s="77">
        <f>IFERROR((C12/透视表!$G$24)/(E12/透视表!$G$25)-1,"-")</f>
        <v/>
      </c>
      <c r="E12" s="258" t="n"/>
      <c r="F12" s="92" t="n">
        <v>760</v>
      </c>
      <c r="G12" s="77">
        <f>IFERROR((F12/透视表!$G$24)/(H12/透视表!$G$25)-1,"-")</f>
        <v/>
      </c>
      <c r="H12" s="259" t="n"/>
    </row>
    <row r="13" spans="1:8">
      <c r="B13" s="94" t="s">
        <v>68</v>
      </c>
      <c r="C13" s="92" t="n">
        <v>2</v>
      </c>
      <c r="D13" s="77">
        <f>IFERROR((C13/透视表!$G$24)/(E13/透视表!$G$25)-1,"-")</f>
        <v/>
      </c>
      <c r="E13" s="258" t="n"/>
      <c r="F13" s="92" t="n">
        <v>39.8</v>
      </c>
      <c r="G13" s="77">
        <f>IFERROR((F13/透视表!$G$24)/(H13/透视表!$G$25)-1,"-")</f>
        <v/>
      </c>
      <c r="H13" s="259" t="n"/>
    </row>
    <row r="14" spans="1:8">
      <c r="B14" s="94" t="s">
        <v>69</v>
      </c>
      <c r="C14" s="92" t="n">
        <v>2</v>
      </c>
      <c r="D14" s="77">
        <f>IFERROR((C14/透视表!$G$24)/(E14/透视表!$G$25)-1,"-")</f>
        <v/>
      </c>
      <c r="E14" s="258" t="n">
        <v>3</v>
      </c>
      <c r="F14" s="92" t="n">
        <v>596</v>
      </c>
      <c r="G14" s="77">
        <f>IFERROR((F14/透视表!$G$24)/(H14/透视表!$G$25)-1,"-")</f>
        <v/>
      </c>
      <c r="H14" s="259" t="n">
        <v>894</v>
      </c>
    </row>
    <row r="15" spans="1:8">
      <c r="B15" s="94" t="s">
        <v>70</v>
      </c>
      <c r="C15" s="92" t="n">
        <v>1</v>
      </c>
      <c r="D15" s="77">
        <f>IFERROR((C15/透视表!$G$24)/(E15/透视表!$G$25)-1,"-")</f>
        <v/>
      </c>
      <c r="E15" s="258" t="n"/>
      <c r="F15" s="92" t="n">
        <v>680</v>
      </c>
      <c r="G15" s="77">
        <f>IFERROR((F15/透视表!$G$24)/(H15/透视表!$G$25)-1,"-")</f>
        <v/>
      </c>
      <c r="H15" s="259" t="n"/>
    </row>
    <row r="16" spans="1:8">
      <c r="B16" s="94" t="s">
        <v>71</v>
      </c>
      <c r="C16" s="92" t="n">
        <v>1</v>
      </c>
      <c r="D16" s="77">
        <f>IFERROR((C16/透视表!$G$24)/(E16/透视表!$G$25)-1,"-")</f>
        <v/>
      </c>
      <c r="E16" s="92" t="n"/>
      <c r="F16" s="92" t="n">
        <v>580</v>
      </c>
      <c r="G16" s="77">
        <f>IFERROR((F16/透视表!$G$24)/(H16/透视表!$G$25)-1,"-")</f>
        <v/>
      </c>
      <c r="H16" s="93" t="n"/>
    </row>
    <row r="17" spans="1:8">
      <c r="B17" s="94" t="s">
        <v>72</v>
      </c>
      <c r="C17" s="92" t="n">
        <v>1</v>
      </c>
      <c r="D17" s="77">
        <f>IFERROR((C17/透视表!$G$24)/(E17/透视表!$G$25)-1,"-")</f>
        <v/>
      </c>
      <c r="E17" s="258" t="n"/>
      <c r="F17" s="92" t="n">
        <v>1</v>
      </c>
      <c r="G17" s="77">
        <f>IFERROR((F17/透视表!$G$24)/(H17/透视表!$G$25)-1,"-")</f>
        <v/>
      </c>
      <c r="H17" s="259" t="n"/>
    </row>
    <row r="18" spans="1:8">
      <c r="B18" s="94" t="s">
        <v>73</v>
      </c>
      <c r="C18" s="92" t="n">
        <v>1</v>
      </c>
      <c r="D18" s="77">
        <f>IFERROR((C18/透视表!$G$24)/(E18/透视表!$G$25)-1,"-")</f>
        <v/>
      </c>
      <c r="E18" s="258" t="n"/>
      <c r="F18" s="92" t="n">
        <v>1200</v>
      </c>
      <c r="G18" s="77">
        <f>IFERROR((F18/透视表!$G$24)/(H18/透视表!$G$25)-1,"-")</f>
        <v/>
      </c>
      <c r="H18" s="259" t="n"/>
    </row>
    <row r="19" spans="1:8">
      <c r="B19" s="94" t="s">
        <v>74</v>
      </c>
      <c r="C19" s="92" t="n">
        <v>1</v>
      </c>
      <c r="D19" s="77">
        <f>IFERROR((C19/透视表!$G$24)/(E19/透视表!$G$25)-1,"-")</f>
        <v/>
      </c>
      <c r="E19" s="258" t="n">
        <v>2</v>
      </c>
      <c r="F19" s="92" t="n">
        <v>108</v>
      </c>
      <c r="G19" s="77">
        <f>IFERROR((F19/透视表!$G$24)/(H19/透视表!$G$25)-1,"-")</f>
        <v/>
      </c>
      <c r="H19" s="259" t="n">
        <v>116</v>
      </c>
    </row>
    <row r="20" spans="1:8">
      <c r="B20" s="94" t="s">
        <v>75</v>
      </c>
      <c r="C20" s="92" t="n"/>
      <c r="D20" s="77">
        <f>IFERROR((C20/透视表!$G$24)/(E20/透视表!$G$25)-1,"-")</f>
        <v/>
      </c>
      <c r="E20" s="258" t="n">
        <v>1</v>
      </c>
      <c r="F20" s="92" t="n"/>
      <c r="G20" s="77">
        <f>IFERROR((F20/透视表!$G$24)/(H20/透视表!$G$25)-1,"-")</f>
        <v/>
      </c>
      <c r="H20" s="259" t="n">
        <v>18</v>
      </c>
    </row>
    <row r="21" spans="1:8">
      <c r="B21" s="94" t="s">
        <v>76</v>
      </c>
      <c r="C21" s="92" t="n"/>
      <c r="D21" s="77" t="n"/>
      <c r="E21" s="258" t="n">
        <v>2</v>
      </c>
      <c r="F21" s="92" t="n"/>
      <c r="G21" s="77" t="n"/>
      <c r="H21" s="259" t="n">
        <v>1560</v>
      </c>
    </row>
    <row r="22" spans="1:8">
      <c r="B22" s="94" t="s">
        <v>77</v>
      </c>
      <c r="C22" s="92" t="n"/>
      <c r="D22" s="77" t="n"/>
      <c r="E22" s="258" t="n">
        <v>3</v>
      </c>
      <c r="F22" s="92" t="n"/>
      <c r="G22" s="77" t="n"/>
      <c r="H22" s="259" t="n">
        <v>114</v>
      </c>
    </row>
  </sheetData>
  <mergeCells count="3">
    <mergeCell ref="B3:B4"/>
    <mergeCell ref="C3:E3"/>
    <mergeCell ref="F3:H3"/>
  </mergeCells>
  <conditionalFormatting sqref="G5:G18 D1:D18 D23:D1048576">
    <cfRule dxfId="0" operator="lessThan" priority="31" type="cellIs">
      <formula>0</formula>
    </cfRule>
  </conditionalFormatting>
  <conditionalFormatting sqref="G4">
    <cfRule dxfId="0" operator="lessThan" priority="15" type="cellIs">
      <formula>0</formula>
    </cfRule>
  </conditionalFormatting>
  <conditionalFormatting sqref="G19:G22 D19:D22">
    <cfRule dxfId="0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I15"/>
  <sheetViews>
    <sheetView showGridLines="0" workbookViewId="0">
      <selection activeCell="E16" sqref="E16"/>
    </sheetView>
  </sheetViews>
  <sheetFormatPr baseColWidth="8" defaultRowHeight="13.5" outlineLevelCol="0"/>
  <cols>
    <col customWidth="1" max="1" min="1" style="233" width="3.625"/>
    <col customWidth="1" max="2" min="2" style="233" width="19.125"/>
    <col customWidth="1" max="8" min="3" style="233" width="14.125"/>
    <col customWidth="1" max="9" min="9" style="233" width="9.625"/>
  </cols>
  <sheetData>
    <row customHeight="1" ht="14.25" r="1" s="233" spans="1:9" thickBot="1"/>
    <row customHeight="1" ht="17.25" r="2" s="233" spans="1:9">
      <c r="B2" s="232" t="s">
        <v>58</v>
      </c>
      <c r="C2" s="234" t="s">
        <v>78</v>
      </c>
      <c r="F2" s="234" t="s">
        <v>79</v>
      </c>
    </row>
    <row customHeight="1" ht="16.5" r="3" s="233" spans="1:9">
      <c r="C3" s="55">
        <f>透视表!$G$22</f>
        <v/>
      </c>
      <c r="D3" s="55">
        <f>透视表!$G$21</f>
        <v/>
      </c>
      <c r="E3" s="55">
        <f>透视表!$G$23</f>
        <v/>
      </c>
      <c r="F3" s="55">
        <f>透视表!$G$22</f>
        <v/>
      </c>
      <c r="G3" s="55">
        <f>透视表!$G$21</f>
        <v/>
      </c>
      <c r="H3" s="58">
        <f>透视表!$G$23</f>
        <v/>
      </c>
    </row>
    <row customHeight="1" ht="17.25" r="4" s="233" spans="1:9">
      <c r="B4" s="174" t="s">
        <v>33</v>
      </c>
      <c r="C4" s="123">
        <f>SUM(C5:C18)</f>
        <v/>
      </c>
      <c r="D4" s="124">
        <f>IFERROR(C4/E4-1,"-")</f>
        <v/>
      </c>
      <c r="E4" s="123">
        <f>SUM(E5:E18)</f>
        <v/>
      </c>
      <c r="F4" s="260">
        <f>SUM(F5:F18)</f>
        <v/>
      </c>
      <c r="G4" s="124">
        <f>IFERROR(F4/H4-1,"-")</f>
        <v/>
      </c>
      <c r="H4" s="261">
        <f>SUM(H5:H18)</f>
        <v/>
      </c>
    </row>
    <row customHeight="1" ht="17.25" r="5" s="233" spans="1:9">
      <c r="B5" s="125" t="s">
        <v>29</v>
      </c>
      <c r="C5" s="79" t="n">
        <v>8</v>
      </c>
      <c r="D5" s="141">
        <f>IFERROR(C5/E5-1,"-")</f>
        <v/>
      </c>
      <c r="E5" s="131" t="n">
        <v>8</v>
      </c>
      <c r="F5" s="245" t="n">
        <v>1786</v>
      </c>
      <c r="G5" s="141">
        <f>IFERROR(F5/H5-1,"-")</f>
        <v/>
      </c>
      <c r="H5" s="246" t="n">
        <v>5580</v>
      </c>
      <c r="I5" s="24" t="n"/>
    </row>
    <row customHeight="1" ht="17.25" r="6" s="233" spans="1:9">
      <c r="B6" s="125" t="s">
        <v>80</v>
      </c>
      <c r="C6" s="79" t="n">
        <v>3</v>
      </c>
      <c r="D6" s="141">
        <f>IFERROR(C6/E6-1,"-")</f>
        <v/>
      </c>
      <c r="E6" s="131" t="n">
        <v>2</v>
      </c>
      <c r="F6" s="245" t="n">
        <v>840</v>
      </c>
      <c r="G6" s="141">
        <f>IFERROR(F6/H6-1,"-")</f>
        <v/>
      </c>
      <c r="H6" s="246" t="n">
        <v>798</v>
      </c>
      <c r="I6" s="24" t="n"/>
    </row>
    <row customHeight="1" ht="17.25" r="7" s="233" spans="1:9">
      <c r="B7" s="125" t="s">
        <v>51</v>
      </c>
      <c r="C7" s="79" t="n">
        <v>3</v>
      </c>
      <c r="D7" s="141">
        <f>IFERROR(C7/E7-1,"-")</f>
        <v/>
      </c>
      <c r="E7" s="131" t="n">
        <v>1</v>
      </c>
      <c r="F7" s="245" t="n">
        <v>3868</v>
      </c>
      <c r="G7" s="141">
        <f>IFERROR(F7/H7-1,"-")</f>
        <v/>
      </c>
      <c r="H7" s="246" t="n">
        <v>1822</v>
      </c>
      <c r="I7" s="24" t="n"/>
    </row>
    <row customHeight="1" ht="17.25" r="8" s="233" spans="1:9">
      <c r="B8" s="125" t="s">
        <v>42</v>
      </c>
      <c r="C8" s="79" t="n">
        <v>2</v>
      </c>
      <c r="D8" s="141">
        <f>IFERROR(C8/E8-1,"-")</f>
        <v/>
      </c>
      <c r="E8" s="131" t="n"/>
      <c r="F8" s="245" t="n">
        <v>9505</v>
      </c>
      <c r="G8" s="141">
        <f>IFERROR(F8/H8-1,"-")</f>
        <v/>
      </c>
      <c r="H8" s="246" t="n"/>
      <c r="I8" s="24" t="n"/>
    </row>
    <row customHeight="1" ht="17.1" r="9" s="233" spans="1:9">
      <c r="B9" s="125" t="s">
        <v>81</v>
      </c>
      <c r="C9" s="79" t="n">
        <v>2</v>
      </c>
      <c r="D9" s="141">
        <f>IFERROR(C9/E9-1,"-")</f>
        <v/>
      </c>
      <c r="E9" s="131" t="n">
        <v>4</v>
      </c>
      <c r="F9" s="245" t="n">
        <v>63.7</v>
      </c>
      <c r="G9" s="141">
        <f>IFERROR(F9/H9-1,"-")</f>
        <v/>
      </c>
      <c r="H9" s="246" t="n">
        <v>619</v>
      </c>
      <c r="I9" s="24" t="n"/>
    </row>
    <row customHeight="1" ht="17.25" r="10" s="233" spans="1:9">
      <c r="B10" s="125" t="s">
        <v>34</v>
      </c>
      <c r="C10" s="79" t="n">
        <v>1</v>
      </c>
      <c r="D10" s="141">
        <f>IFERROR(C10/E10-1,"-")</f>
        <v/>
      </c>
      <c r="E10" s="131" t="n"/>
      <c r="F10" s="245" t="n">
        <v>58</v>
      </c>
      <c r="G10" s="141">
        <f>IFERROR(F10/H10-1,"-")</f>
        <v/>
      </c>
      <c r="H10" s="246" t="n"/>
      <c r="I10" s="24" t="n"/>
    </row>
    <row customHeight="1" ht="17.1" r="11" s="233" spans="1:9">
      <c r="B11" s="125" t="s">
        <v>82</v>
      </c>
      <c r="C11" s="79" t="n">
        <v>1</v>
      </c>
      <c r="D11" s="141">
        <f>IFERROR(C11/E11-1,"-")</f>
        <v/>
      </c>
      <c r="E11" s="131" t="n"/>
      <c r="F11" s="245" t="n">
        <v>66</v>
      </c>
      <c r="G11" s="141">
        <f>IFERROR(F11/H11-1,"-")</f>
        <v/>
      </c>
      <c r="H11" s="246" t="n"/>
      <c r="I11" s="24" t="n"/>
    </row>
    <row customHeight="1" ht="17.25" r="12" s="233" spans="1:9">
      <c r="B12" s="125" t="s">
        <v>36</v>
      </c>
      <c r="C12" s="79" t="n"/>
      <c r="D12" s="141">
        <f>IFERROR(C12/E12-1,"-")</f>
        <v/>
      </c>
      <c r="E12" s="131" t="n">
        <v>2</v>
      </c>
      <c r="F12" s="245" t="n"/>
      <c r="G12" s="141">
        <f>IFERROR(F12/H12-1,"-")</f>
        <v/>
      </c>
      <c r="H12" s="246" t="n">
        <v>3260</v>
      </c>
      <c r="I12" s="24" t="n"/>
    </row>
    <row customHeight="1" ht="22.5" r="13" s="233" spans="1:9" thickBot="1">
      <c r="B13" s="140" t="s">
        <v>30</v>
      </c>
      <c r="C13" s="126" t="n"/>
      <c r="D13" s="149">
        <f>IFERROR(C13/E13-1,"-")</f>
        <v/>
      </c>
      <c r="E13" s="127" t="n">
        <v>1</v>
      </c>
      <c r="F13" s="126" t="n"/>
      <c r="G13" s="149">
        <f>IFERROR(F13/H13-1,"-")</f>
        <v/>
      </c>
      <c r="H13" s="254" t="n">
        <v>2978</v>
      </c>
    </row>
    <row customHeight="1" ht="22.5" r="14" s="233" spans="1:9"/>
    <row customHeight="1" ht="22.5" r="15" s="233" spans="1:9">
      <c r="B15" s="235" t="s">
        <v>83</v>
      </c>
    </row>
    <row customHeight="1" ht="22.5" r="16" s="233" spans="1:9"/>
    <row customHeight="1" ht="22.5" r="17" s="233" spans="1:9"/>
    <row customHeight="1" ht="22.5" r="18" s="233" spans="1:9"/>
  </sheetData>
  <mergeCells count="4">
    <mergeCell ref="B2:B3"/>
    <mergeCell ref="C2:E2"/>
    <mergeCell ref="F2:H2"/>
    <mergeCell ref="B15:H15"/>
  </mergeCells>
  <conditionalFormatting sqref="D4:D7 D13 D10">
    <cfRule dxfId="0" operator="lessThan" priority="44" type="cellIs">
      <formula>0</formula>
    </cfRule>
  </conditionalFormatting>
  <conditionalFormatting sqref="G4:G7 G13 G10">
    <cfRule dxfId="0" operator="lessThan" priority="42" type="cellIs">
      <formula>0</formula>
    </cfRule>
  </conditionalFormatting>
  <conditionalFormatting sqref="E5:E7 E10">
    <cfRule dxfId="0" operator="lessThan" priority="39" type="cellIs">
      <formula>0</formula>
    </cfRule>
    <cfRule dxfId="0" operator="lessThan" priority="40" type="cellIs">
      <formula>0</formula>
    </cfRule>
  </conditionalFormatting>
  <conditionalFormatting sqref="H5:H7 H10">
    <cfRule dxfId="0" operator="lessThan" priority="37" type="cellIs">
      <formula>0</formula>
    </cfRule>
    <cfRule dxfId="0" operator="lessThan" priority="38" type="cellIs">
      <formula>0</formula>
    </cfRule>
  </conditionalFormatting>
  <conditionalFormatting sqref="F5:F7 F10">
    <cfRule dxfId="0" operator="lessThan" priority="35" type="cellIs">
      <formula>0</formula>
    </cfRule>
    <cfRule dxfId="0" operator="lessThan" priority="36" type="cellIs">
      <formula>0</formula>
    </cfRule>
  </conditionalFormatting>
  <conditionalFormatting sqref="D3">
    <cfRule dxfId="0" operator="lessThan" priority="30" type="cellIs">
      <formula>0</formula>
    </cfRule>
  </conditionalFormatting>
  <conditionalFormatting sqref="G3">
    <cfRule dxfId="0" operator="lessThan" priority="29" type="cellIs">
      <formula>0</formula>
    </cfRule>
  </conditionalFormatting>
  <conditionalFormatting sqref="E13">
    <cfRule dxfId="0" operator="lessThan" priority="27" type="cellIs">
      <formula>0</formula>
    </cfRule>
    <cfRule dxfId="0" operator="lessThan" priority="28" type="cellIs">
      <formula>0</formula>
    </cfRule>
  </conditionalFormatting>
  <conditionalFormatting sqref="H13">
    <cfRule dxfId="0" operator="lessThan" priority="25" type="cellIs">
      <formula>0</formula>
    </cfRule>
    <cfRule dxfId="0" operator="lessThan" priority="26" type="cellIs">
      <formula>0</formula>
    </cfRule>
  </conditionalFormatting>
  <conditionalFormatting sqref="D11:D12">
    <cfRule dxfId="0" operator="lessThan" priority="24" type="cellIs">
      <formula>0</formula>
    </cfRule>
  </conditionalFormatting>
  <conditionalFormatting sqref="G11:G12">
    <cfRule dxfId="0" operator="lessThan" priority="23" type="cellIs">
      <formula>0</formula>
    </cfRule>
  </conditionalFormatting>
  <conditionalFormatting sqref="E11:E12">
    <cfRule dxfId="0" operator="lessThan" priority="21" type="cellIs">
      <formula>0</formula>
    </cfRule>
    <cfRule dxfId="0" operator="lessThan" priority="22" type="cellIs">
      <formula>0</formula>
    </cfRule>
  </conditionalFormatting>
  <conditionalFormatting sqref="H11:H12">
    <cfRule dxfId="0" operator="lessThan" priority="19" type="cellIs">
      <formula>0</formula>
    </cfRule>
    <cfRule dxfId="0" operator="lessThan" priority="20" type="cellIs">
      <formula>0</formula>
    </cfRule>
  </conditionalFormatting>
  <conditionalFormatting sqref="F11:F12">
    <cfRule dxfId="0" operator="lessThan" priority="17" type="cellIs">
      <formula>0</formula>
    </cfRule>
    <cfRule dxfId="0" operator="lessThan" priority="18" type="cellIs">
      <formula>0</formula>
    </cfRule>
  </conditionalFormatting>
  <conditionalFormatting sqref="D8">
    <cfRule dxfId="0" operator="lessThan" priority="16" type="cellIs">
      <formula>0</formula>
    </cfRule>
  </conditionalFormatting>
  <conditionalFormatting sqref="G8">
    <cfRule dxfId="0" operator="lessThan" priority="15" type="cellIs">
      <formula>0</formula>
    </cfRule>
  </conditionalFormatting>
  <conditionalFormatting sqref="E8">
    <cfRule dxfId="0" operator="lessThan" priority="13" type="cellIs">
      <formula>0</formula>
    </cfRule>
    <cfRule dxfId="0" operator="lessThan" priority="14" type="cellIs">
      <formula>0</formula>
    </cfRule>
  </conditionalFormatting>
  <conditionalFormatting sqref="H8">
    <cfRule dxfId="0" operator="lessThan" priority="11" type="cellIs">
      <formula>0</formula>
    </cfRule>
    <cfRule dxfId="0" operator="lessThan" priority="12" type="cellIs">
      <formula>0</formula>
    </cfRule>
  </conditionalFormatting>
  <conditionalFormatting sqref="F8">
    <cfRule dxfId="0" operator="lessThan" priority="9" type="cellIs">
      <formula>0</formula>
    </cfRule>
    <cfRule dxfId="0" operator="lessThan" priority="10" type="cellIs">
      <formula>0</formula>
    </cfRule>
  </conditionalFormatting>
  <conditionalFormatting sqref="D9">
    <cfRule dxfId="0" operator="lessThan" priority="8" type="cellIs">
      <formula>0</formula>
    </cfRule>
  </conditionalFormatting>
  <conditionalFormatting sqref="G9">
    <cfRule dxfId="0" operator="lessThan" priority="7" type="cellIs">
      <formula>0</formula>
    </cfRule>
  </conditionalFormatting>
  <conditionalFormatting sqref="E9">
    <cfRule dxfId="0" operator="lessThan" priority="5" type="cellIs">
      <formula>0</formula>
    </cfRule>
    <cfRule dxfId="0" operator="lessThan" priority="6" type="cellIs">
      <formula>0</formula>
    </cfRule>
  </conditionalFormatting>
  <conditionalFormatting sqref="H9">
    <cfRule dxfId="0" operator="lessThan" priority="3" type="cellIs">
      <formula>0</formula>
    </cfRule>
    <cfRule dxfId="0" operator="lessThan" priority="4" type="cellIs">
      <formula>0</formula>
    </cfRule>
  </conditionalFormatting>
  <conditionalFormatting sqref="F9">
    <cfRule dxfId="0" operator="lessThan" priority="1" type="cellIs">
      <formula>0</formula>
    </cfRule>
    <cfRule dxfId="0" operator="lessThan" priority="2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G14"/>
  <sheetViews>
    <sheetView showGridLines="0" workbookViewId="0">
      <selection activeCell="J11" sqref="J11"/>
    </sheetView>
  </sheetViews>
  <sheetFormatPr baseColWidth="8" defaultColWidth="9" defaultRowHeight="17.25" outlineLevelCol="0"/>
  <cols>
    <col customWidth="1" max="1" min="1" style="5" width="9"/>
    <col customWidth="1" max="2" min="2" style="5" width="19.125"/>
    <col customWidth="1" max="4" min="3" style="5" width="15.625"/>
    <col customWidth="1" max="5" min="5" style="5" width="21"/>
    <col customWidth="1" max="6" min="6" style="5" width="9"/>
    <col bestFit="1" customWidth="1" max="7" min="7" style="5" width="10.125"/>
    <col customWidth="1" max="12" min="8" style="5" width="9"/>
    <col customWidth="1" max="16384" min="13" style="5" width="9"/>
  </cols>
  <sheetData>
    <row customHeight="1" ht="20.25" r="1" s="233" spans="1:7">
      <c r="B1" s="11">
        <f>"数据截止"&amp;透视表!G26</f>
        <v/>
      </c>
    </row>
    <row customHeight="1" ht="16.5" r="2" s="233" spans="1:7" thickBot="1">
      <c r="B2" s="11" t="s">
        <v>84</v>
      </c>
    </row>
    <row customHeight="1" ht="22.5" r="3" s="233" spans="1:7">
      <c r="B3" s="143" t="s">
        <v>85</v>
      </c>
      <c r="C3" s="144">
        <f>透视表!$G$22</f>
        <v/>
      </c>
      <c r="D3" s="144">
        <f>透视表!$G$21</f>
        <v/>
      </c>
      <c r="E3" s="145">
        <f>透视表!$G$23</f>
        <v/>
      </c>
    </row>
    <row customHeight="1" ht="22.5" r="4" s="233" spans="1:7">
      <c r="B4" s="146" t="s">
        <v>86</v>
      </c>
      <c r="C4" s="262">
        <f>GETPIVOTDATA("求和项:花费",透视表!$X$6)</f>
        <v/>
      </c>
      <c r="D4" s="141">
        <f>IFERROR((C4/透视表!$G$24)/(E4/透视表!$G$25)-1,"-")</f>
        <v/>
      </c>
      <c r="E4" s="263">
        <f>GETPIVOTDATA("求和项:花费",透视表!$X$15)</f>
        <v/>
      </c>
    </row>
    <row customHeight="1" ht="22.5" r="5" s="233" spans="1:7">
      <c r="B5" s="146" t="s">
        <v>87</v>
      </c>
      <c r="C5" s="262">
        <f>GETPIVOTDATA("求和项:点击",透视表!$X$6)</f>
        <v/>
      </c>
      <c r="D5" s="141">
        <f>IFERROR((C5/透视表!$G$24)/(E5/透视表!$G$25)-1,"-")</f>
        <v/>
      </c>
      <c r="E5" s="263">
        <f>GETPIVOTDATA("求和项:点击",透视表!$X$15)</f>
        <v/>
      </c>
    </row>
    <row customHeight="1" ht="22.5" r="6" s="233" spans="1:7">
      <c r="B6" s="146" t="s">
        <v>88</v>
      </c>
      <c r="C6" s="264">
        <f>C4/C5</f>
        <v/>
      </c>
      <c r="D6" s="141">
        <f>IFERROR((C6/透视表!$G$24)/(E6/透视表!$G$25)-1,"-")</f>
        <v/>
      </c>
      <c r="E6" s="265">
        <f>E4/E5</f>
        <v/>
      </c>
    </row>
    <row customHeight="1" ht="22.5" r="7" s="233" spans="1:7">
      <c r="B7" s="146" t="s">
        <v>89</v>
      </c>
      <c r="C7" s="262">
        <f>GETPIVOTDATA("求和项:曝光",透视表!$X$6)</f>
        <v/>
      </c>
      <c r="D7" s="141">
        <f>IFERROR((C7/透视表!$G$24)/(E7/透视表!$G$25)-1,"-")</f>
        <v/>
      </c>
      <c r="E7" s="263">
        <f>GETPIVOTDATA("求和项:曝光",透视表!$X$15)</f>
        <v/>
      </c>
    </row>
    <row customHeight="1" ht="22.5" r="8" s="233" spans="1:7">
      <c r="B8" s="146" t="s">
        <v>90</v>
      </c>
      <c r="C8" s="262">
        <f>GETPIVOTDATA("求和项:商户浏览量",透视表!$X$6)</f>
        <v/>
      </c>
      <c r="D8" s="141">
        <f>IFERROR((C8/透视表!$G$24)/(E8/透视表!$G$25)-1,"-")</f>
        <v/>
      </c>
      <c r="E8" s="263">
        <f>GETPIVOTDATA("求和项:商户浏览量",透视表!$X$15)</f>
        <v/>
      </c>
    </row>
    <row customHeight="1" ht="22.5" r="9" s="233" spans="1:7">
      <c r="B9" s="146" t="s">
        <v>91</v>
      </c>
      <c r="C9" s="266">
        <f>C8/C7</f>
        <v/>
      </c>
      <c r="D9" s="266">
        <f>C9-E9</f>
        <v/>
      </c>
      <c r="E9" s="267">
        <f>E8/E7</f>
        <v/>
      </c>
      <c r="F9" s="5" t="s">
        <v>92</v>
      </c>
    </row>
    <row customHeight="1" ht="22.5" r="10" s="233" spans="1:7">
      <c r="B10" s="147" t="s">
        <v>93</v>
      </c>
      <c r="C10" s="268">
        <f>关键指标!D14</f>
        <v/>
      </c>
      <c r="D10" s="142">
        <f>IFERROR((C10/透视表!$G$24)/(E10/透视表!$G$25)-1,"-")</f>
        <v/>
      </c>
      <c r="E10" s="269">
        <f>关键指标!F14</f>
        <v/>
      </c>
      <c r="F10" s="222" t="n"/>
    </row>
    <row customHeight="1" ht="22.5" r="11" s="233" spans="1:7" thickBot="1">
      <c r="B11" s="148" t="s">
        <v>94</v>
      </c>
      <c r="C11" s="270">
        <f>C10/C4</f>
        <v/>
      </c>
      <c r="D11" s="149">
        <f>IFERROR((C11/透视表!$G$24)/(E11/透视表!$G$25)-1,"-")</f>
        <v/>
      </c>
      <c r="E11" s="271">
        <f>E10/E4</f>
        <v/>
      </c>
      <c r="F11" s="5" t="s">
        <v>95</v>
      </c>
    </row>
    <row r="13" spans="1:7">
      <c r="B13" s="5" t="s">
        <v>96</v>
      </c>
    </row>
    <row r="14" spans="1:7">
      <c r="G14" s="6" t="n"/>
    </row>
  </sheetData>
  <conditionalFormatting sqref="D3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N19"/>
  <sheetViews>
    <sheetView showGridLines="0" workbookViewId="0">
      <selection activeCell="J15" sqref="J15"/>
    </sheetView>
  </sheetViews>
  <sheetFormatPr baseColWidth="8" defaultColWidth="9" defaultRowHeight="16.5" outlineLevelCol="0"/>
  <cols>
    <col customWidth="1" max="2" min="1" style="237" width="9"/>
    <col customWidth="1" max="3" min="3" style="237" width="12.875"/>
    <col customWidth="1" max="4" min="4" style="237" width="12"/>
    <col customWidth="1" max="5" min="5" style="237" width="9"/>
    <col customWidth="1" max="6" min="6" style="237" width="15.5"/>
    <col customWidth="1" max="8" min="7" style="237" width="14.375"/>
    <col customWidth="1" max="9" min="9" style="237" width="11.125"/>
    <col customWidth="1" max="10" min="10" style="237" width="15.125"/>
    <col customWidth="1" max="11" min="11" style="237" width="13"/>
    <col customWidth="1" max="12" min="12" style="237" width="15.5"/>
    <col customWidth="1" max="13" min="13" style="237" width="12.375"/>
    <col customWidth="1" max="14" min="14" style="237" width="15.125"/>
    <col customWidth="1" max="19" min="15" style="237" width="9"/>
    <col customWidth="1" max="16384" min="20" style="237" width="9"/>
  </cols>
  <sheetData>
    <row customHeight="1" ht="24" r="1" s="233" spans="1:14" thickBot="1">
      <c r="B1" s="11">
        <f>"数据截至"&amp;透视表!G26</f>
        <v/>
      </c>
    </row>
    <row customHeight="1" ht="28.5" r="2" s="233" spans="1:14">
      <c r="B2" s="236" t="s">
        <v>97</v>
      </c>
      <c r="C2" s="240" t="s">
        <v>98</v>
      </c>
      <c r="G2" s="240" t="s">
        <v>99</v>
      </c>
      <c r="M2" s="45" t="n"/>
    </row>
    <row customHeight="1" ht="28.5" r="3" s="233" spans="1:14">
      <c r="C3" s="8">
        <f>透视表!$G$22</f>
        <v/>
      </c>
      <c r="D3" s="8">
        <f>透视表!$G$23</f>
        <v/>
      </c>
      <c r="E3" s="21" t="s">
        <v>100</v>
      </c>
      <c r="F3" s="9">
        <f>透视表!$G$21</f>
        <v/>
      </c>
      <c r="G3" s="8">
        <f>透视表!$G$22</f>
        <v/>
      </c>
      <c r="H3" s="8">
        <f>透视表!$G$23</f>
        <v/>
      </c>
      <c r="I3" s="21" t="s">
        <v>100</v>
      </c>
      <c r="J3" s="9">
        <f>透视表!$G$21</f>
        <v/>
      </c>
      <c r="K3" s="9">
        <f>透视表!G22&amp;"占比"</f>
        <v/>
      </c>
      <c r="L3" s="47">
        <f>透视表!$G$23&amp;"占比"</f>
        <v/>
      </c>
      <c r="M3" s="45" t="n"/>
    </row>
    <row customHeight="1" ht="28.5" r="4" s="233" spans="1:14" thickBot="1">
      <c r="B4" s="48" t="n"/>
      <c r="C4" s="51">
        <f>透视表!$P$25</f>
        <v/>
      </c>
      <c r="D4" s="52">
        <f>透视表!$Q$25</f>
        <v/>
      </c>
      <c r="E4" s="127">
        <f>C4-D4</f>
        <v/>
      </c>
      <c r="F4" s="53">
        <f>IFERROR(C4/D4-1,"-")</f>
        <v/>
      </c>
      <c r="G4" s="51">
        <f>GETPIVOTDATA("用户昵称",透视表!$U$6)</f>
        <v/>
      </c>
      <c r="H4" s="52">
        <f>GETPIVOTDATA("用户昵称",透视表!$U$15)</f>
        <v/>
      </c>
      <c r="I4" s="127">
        <f>G4-H4</f>
        <v/>
      </c>
      <c r="J4" s="53">
        <f>IFERROR(G4/H4-1,"-")</f>
        <v/>
      </c>
      <c r="K4" s="54">
        <f>G4/C4</f>
        <v/>
      </c>
      <c r="L4" s="50">
        <f>H4/D4</f>
        <v/>
      </c>
      <c r="M4" s="45" t="n"/>
    </row>
    <row customHeight="1" ht="28.5" r="5" s="233" spans="1:14" thickBot="1">
      <c r="B5" s="46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</row>
    <row customHeight="1" ht="28.5" r="6" s="233" spans="1:14">
      <c r="B6" s="238" t="s">
        <v>101</v>
      </c>
      <c r="C6" s="239" t="s">
        <v>102</v>
      </c>
      <c r="I6" s="239" t="s">
        <v>103</v>
      </c>
    </row>
    <row customHeight="1" ht="28.5" r="7" s="233" spans="1:14">
      <c r="C7" s="8">
        <f>透视表!$G$22</f>
        <v/>
      </c>
      <c r="D7" s="8">
        <f>透视表!$G$23</f>
        <v/>
      </c>
      <c r="E7" s="21" t="s">
        <v>100</v>
      </c>
      <c r="F7" s="9">
        <f>透视表!$G$21</f>
        <v/>
      </c>
      <c r="G7" s="9">
        <f>透视表!C26&amp;"占比"</f>
        <v/>
      </c>
      <c r="H7" s="9">
        <f>透视表!$G$23&amp;"占比"</f>
        <v/>
      </c>
      <c r="I7" s="8">
        <f>透视表!$G$22</f>
        <v/>
      </c>
      <c r="J7" s="8">
        <f>透视表!$G$23</f>
        <v/>
      </c>
      <c r="K7" s="21" t="s">
        <v>100</v>
      </c>
      <c r="L7" s="9">
        <f>透视表!$G$21</f>
        <v/>
      </c>
      <c r="M7" s="9">
        <f>透视表!I26&amp;"占比"</f>
        <v/>
      </c>
      <c r="N7" s="47">
        <f>透视表!$G$23&amp;"占比"</f>
        <v/>
      </c>
    </row>
    <row customHeight="1" ht="28.5" r="8" s="233" spans="1:14" thickBot="1">
      <c r="B8" s="48" t="n"/>
      <c r="C8" s="51">
        <f>SUM(透视表!P23:P24)</f>
        <v/>
      </c>
      <c r="D8" s="52">
        <f>SUM(透视表!Q23:Q24)</f>
        <v/>
      </c>
      <c r="E8" s="127">
        <f>C8-D8</f>
        <v/>
      </c>
      <c r="F8" s="53">
        <f>IFERROR(C8/D8-1,"-")</f>
        <v/>
      </c>
      <c r="G8" s="49">
        <f>C8/C4</f>
        <v/>
      </c>
      <c r="H8" s="49">
        <f>D8/D4</f>
        <v/>
      </c>
      <c r="I8" s="51">
        <f>SUM(透视表!P20:P22)</f>
        <v/>
      </c>
      <c r="J8" s="52">
        <f>SUM(透视表!Q20:Q22)</f>
        <v/>
      </c>
      <c r="K8" s="127">
        <f>I8-J8</f>
        <v/>
      </c>
      <c r="L8" s="53">
        <f>IFERROR(I8/J8-1,"-")</f>
        <v/>
      </c>
      <c r="M8" s="49">
        <f>I8/C4</f>
        <v/>
      </c>
      <c r="N8" s="50">
        <f>J8/D4</f>
        <v/>
      </c>
    </row>
    <row customHeight="1" ht="28.5" r="9" s="233" spans="1:14" thickBot="1">
      <c r="B9" s="46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customHeight="1" ht="28.5" r="10" s="233" spans="1:14">
      <c r="B10" s="238" t="s">
        <v>104</v>
      </c>
      <c r="C10" s="239" t="s">
        <v>105</v>
      </c>
      <c r="G10" s="239" t="s">
        <v>106</v>
      </c>
      <c r="K10" s="239" t="s">
        <v>107</v>
      </c>
    </row>
    <row customHeight="1" ht="28.5" r="11" s="233" spans="1:14">
      <c r="C11" s="8">
        <f>透视表!G26</f>
        <v/>
      </c>
      <c r="D11" s="8">
        <f>透视表!$G$23</f>
        <v/>
      </c>
      <c r="E11" s="21" t="s">
        <v>100</v>
      </c>
      <c r="F11" s="9">
        <f>透视表!$G$21</f>
        <v/>
      </c>
      <c r="G11" s="8">
        <f>C11</f>
        <v/>
      </c>
      <c r="H11" s="8">
        <f>透视表!$G$23</f>
        <v/>
      </c>
      <c r="I11" s="21" t="s">
        <v>100</v>
      </c>
      <c r="J11" s="9">
        <f>透视表!$G$21</f>
        <v/>
      </c>
      <c r="K11" s="8">
        <f>C11</f>
        <v/>
      </c>
      <c r="L11" s="8">
        <f>透视表!$G$23</f>
        <v/>
      </c>
      <c r="M11" s="21" t="s">
        <v>100</v>
      </c>
      <c r="N11" s="47">
        <f>透视表!$G$21</f>
        <v/>
      </c>
    </row>
    <row customHeight="1" ht="28.5" r="12" s="233" spans="1:14" thickBot="1">
      <c r="B12" s="48" t="n"/>
      <c r="C12" s="272" t="n">
        <v>7.9</v>
      </c>
      <c r="D12" s="51" t="n">
        <v>7.4</v>
      </c>
      <c r="E12" s="272">
        <f>C12-D12</f>
        <v/>
      </c>
      <c r="F12" s="49">
        <f>C12/D12-1</f>
        <v/>
      </c>
      <c r="G12" s="272" t="n">
        <v>8.1</v>
      </c>
      <c r="H12" s="51" t="n">
        <v>7.6</v>
      </c>
      <c r="I12" s="51">
        <f>G12-H12</f>
        <v/>
      </c>
      <c r="J12" s="49">
        <f>G12/H12-1</f>
        <v/>
      </c>
      <c r="K12" s="272" t="n">
        <v>7.8</v>
      </c>
      <c r="L12" s="51" t="n">
        <v>7.4</v>
      </c>
      <c r="M12" s="51">
        <f>K12-L12</f>
        <v/>
      </c>
      <c r="N12" s="50">
        <f>K12/L12-1</f>
        <v/>
      </c>
    </row>
    <row customHeight="1" ht="28.5" r="13" s="233" spans="1:14" thickBot="1">
      <c r="B13" s="46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</row>
    <row customHeight="1" ht="28.5" r="14" s="233" spans="1:14">
      <c r="B14" s="241" t="s">
        <v>108</v>
      </c>
      <c r="C14" s="242" t="s">
        <v>109</v>
      </c>
      <c r="D14" s="242" t="s">
        <v>110</v>
      </c>
    </row>
    <row customHeight="1" ht="28.5" r="15" s="233" spans="1:14">
      <c r="C15" s="44">
        <f>"截至"&amp;C11</f>
        <v/>
      </c>
      <c r="D15" s="44">
        <f>透视表!$G$22</f>
        <v/>
      </c>
      <c r="E15" s="44">
        <f>透视表!$G$23</f>
        <v/>
      </c>
      <c r="F15" s="44" t="s">
        <v>100</v>
      </c>
      <c r="G15" s="44">
        <f>透视表!$G$21</f>
        <v/>
      </c>
    </row>
    <row customHeight="1" ht="28.5" r="16" s="233" spans="1:14" thickBot="1">
      <c r="B16" s="43" t="n"/>
      <c r="C16" s="127" t="n">
        <v>8</v>
      </c>
      <c r="D16" s="127" t="n">
        <v>1</v>
      </c>
      <c r="E16" s="127" t="n">
        <v>0</v>
      </c>
      <c r="F16" s="127">
        <f>D16-E16</f>
        <v/>
      </c>
      <c r="G16" s="89">
        <f>D16/E16-1</f>
        <v/>
      </c>
    </row>
    <row r="18" spans="1:14">
      <c r="B18" s="138" t="s">
        <v>111</v>
      </c>
    </row>
    <row r="19" spans="1:14">
      <c r="B19" s="138" t="s">
        <v>112</v>
      </c>
    </row>
  </sheetData>
  <mergeCells count="12">
    <mergeCell ref="B10:B11"/>
    <mergeCell ref="G10:J10"/>
    <mergeCell ref="K10:N10"/>
    <mergeCell ref="B14:B15"/>
    <mergeCell ref="D14:G14"/>
    <mergeCell ref="C10:F10"/>
    <mergeCell ref="B2:B3"/>
    <mergeCell ref="B6:B7"/>
    <mergeCell ref="I6:N6"/>
    <mergeCell ref="C2:F2"/>
    <mergeCell ref="C6:H6"/>
    <mergeCell ref="G2:L2"/>
  </mergeCells>
  <conditionalFormatting sqref="E4">
    <cfRule dxfId="118" operator="lessThan" priority="11" type="cellIs">
      <formula>0</formula>
    </cfRule>
  </conditionalFormatting>
  <conditionalFormatting sqref="K8">
    <cfRule dxfId="0" operator="greaterThan" priority="1" type="cellIs">
      <formula>0</formula>
    </cfRule>
    <cfRule dxfId="121" operator="lessThan" priority="8" type="cellIs">
      <formula>0</formula>
    </cfRule>
  </conditionalFormatting>
  <conditionalFormatting sqref="I4">
    <cfRule dxfId="118" operator="lessThan" priority="7" type="cellIs">
      <formula>0</formula>
    </cfRule>
  </conditionalFormatting>
  <conditionalFormatting sqref="E8">
    <cfRule dxfId="118" operator="lessThan" priority="6" type="cellIs">
      <formula>0</formula>
    </cfRule>
  </conditionalFormatting>
  <conditionalFormatting sqref="F16">
    <cfRule dxfId="118" operator="lessThan" priority="5" type="cellIs">
      <formula>0</formula>
    </cfRule>
  </conditionalFormatting>
  <conditionalFormatting sqref="E12 M12">
    <cfRule dxfId="0" operator="lessThan" priority="3" type="cellIs">
      <formula>0</formula>
    </cfRule>
  </conditionalFormatting>
  <conditionalFormatting sqref="I12 E8 E4 I4 K8">
    <cfRule dxfId="0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U48"/>
  <sheetViews>
    <sheetView topLeftCell="Y1" workbookViewId="0" zoomScale="70" zoomScaleNormal="70">
      <selection activeCell="AG35" sqref="AG35:AR35"/>
    </sheetView>
  </sheetViews>
  <sheetFormatPr baseColWidth="8" defaultColWidth="9" defaultRowHeight="16.5" outlineLevelCol="0"/>
  <cols>
    <col bestFit="1" customWidth="1" max="1" min="1" style="111" width="7.625"/>
    <col bestFit="1" customWidth="1" max="2" min="2" style="111" width="10.125"/>
    <col bestFit="1" customWidth="1" max="3" min="3" style="111" width="13.75"/>
    <col bestFit="1" customWidth="1" max="4" min="4" style="111" width="7.625"/>
    <col customWidth="1" max="5" min="5" style="111" width="9"/>
    <col bestFit="1" customWidth="1" max="6" min="6" style="111" width="12.125"/>
    <col bestFit="1" customWidth="1" max="7" min="7" style="111" width="9.75"/>
    <col customWidth="1" max="8" min="8" style="111" width="14.125"/>
    <col bestFit="1" customWidth="1" max="9" min="9" style="111" width="10.875"/>
    <col bestFit="1" customWidth="1" max="10" min="10" style="111" width="16.5"/>
    <col customWidth="1" max="11" min="11" style="111" width="10.125"/>
    <col bestFit="1" customWidth="1" max="12" min="12" style="111" width="10.875"/>
    <col bestFit="1" customWidth="1" max="13" min="13" style="111" width="16.5"/>
    <col customWidth="1" max="14" min="14" style="111" width="9"/>
    <col bestFit="1" customWidth="1" max="15" min="15" style="111" width="10.875"/>
    <col bestFit="1" customWidth="1" max="16" min="16" style="111" width="12.125"/>
    <col customWidth="1" max="17" min="17" style="111" width="9"/>
    <col bestFit="1" customWidth="1" max="18" min="18" style="111" width="10.875"/>
    <col bestFit="1" customWidth="1" max="19" min="19" style="111" width="12.125"/>
    <col customWidth="1" max="20" min="20" style="111" width="9"/>
    <col bestFit="1" customWidth="1" max="21" min="21" style="111" width="16.5"/>
    <col bestFit="1" customWidth="1" max="22" min="22" style="111" width="10.125"/>
    <col customWidth="1" max="23" min="23" style="111" width="9"/>
    <col bestFit="1" customWidth="1" max="25" min="24" style="111" width="12.125"/>
    <col bestFit="1" customWidth="1" max="26" min="26" style="111" width="18.625"/>
    <col bestFit="1" customWidth="1" max="27" min="27" style="111" width="12.125"/>
    <col bestFit="1" customWidth="1" max="28" min="28" style="111" width="18.625"/>
    <col customWidth="1" max="29" min="29" style="111" width="9"/>
    <col bestFit="1" customWidth="1" max="30" min="30" style="111" width="6"/>
    <col bestFit="1" customWidth="1" max="31" min="31" style="111" width="5.5"/>
    <col customWidth="1" max="32" min="32" style="111" width="9"/>
    <col bestFit="1" customWidth="1" max="33" min="33" style="111" width="71.625"/>
    <col bestFit="1" customWidth="1" max="37" min="34" style="110" width="15.75"/>
    <col bestFit="1" customWidth="1" max="38" min="38" style="111" width="18.125"/>
    <col bestFit="1" customWidth="1" max="39" min="39" style="111" width="10.875"/>
    <col bestFit="1" customWidth="1" max="40" min="40" style="111" width="12.125"/>
    <col bestFit="1" customWidth="1" max="41" min="41" style="111" width="13.5"/>
    <col bestFit="1" customWidth="1" max="42" min="42" style="111" width="12.125"/>
    <col bestFit="1" customWidth="1" max="43" min="43" style="111" width="13.5"/>
    <col customWidth="1" max="44" min="44" style="111" width="14.5"/>
    <col bestFit="1" customWidth="1" max="45" min="45" style="111" width="13.75"/>
    <col bestFit="1" customWidth="1" max="46" min="46" style="111" width="10.875"/>
    <col bestFit="1" customWidth="1" max="47" min="47" style="111" width="4.125"/>
    <col bestFit="1" customWidth="1" max="48" min="48" style="111" width="6.375"/>
    <col bestFit="1" customWidth="1" max="49" min="49" style="111" width="4.5"/>
    <col bestFit="1" customWidth="1" max="50" min="50" style="111" width="8.875"/>
    <col bestFit="1" customWidth="1" max="51" min="51" style="111" width="6.375"/>
    <col bestFit="1" customWidth="1" max="52" min="52" style="111" width="8"/>
    <col bestFit="1" customWidth="1" max="66" min="53" style="111" width="9.125"/>
    <col bestFit="1" customWidth="1" max="67" min="67" style="111" width="10"/>
    <col bestFit="1" customWidth="1" max="74" min="68" style="111" width="8"/>
    <col bestFit="1" customWidth="1" max="87" min="75" style="111" width="9.125"/>
    <col bestFit="1" customWidth="1" max="88" min="88" style="111" width="10"/>
    <col bestFit="1" customWidth="1" max="89" min="89" style="111" width="5.875"/>
    <col customWidth="1" max="94" min="90" style="111" width="9"/>
    <col customWidth="1" max="16384" min="95" style="111" width="9"/>
  </cols>
  <sheetData>
    <row r="1" spans="1:47">
      <c r="A1" s="108" t="s">
        <v>113</v>
      </c>
      <c r="F1" s="108" t="s">
        <v>114</v>
      </c>
      <c r="I1" s="108" t="s">
        <v>115</v>
      </c>
      <c r="L1" s="109" t="s">
        <v>116</v>
      </c>
      <c r="O1" s="108" t="s">
        <v>117</v>
      </c>
      <c r="R1" s="109" t="s">
        <v>118</v>
      </c>
      <c r="U1" s="108" t="s">
        <v>119</v>
      </c>
      <c r="X1" s="108" t="s">
        <v>120</v>
      </c>
      <c r="AH1" s="111" t="n"/>
      <c r="AI1" s="111" t="n"/>
      <c r="AJ1" s="111" t="n"/>
      <c r="AK1" s="111" t="n"/>
    </row>
    <row r="2" spans="1:47">
      <c r="A2" s="168" t="s">
        <v>121</v>
      </c>
      <c r="B2" s="169" t="n">
        <v>2018</v>
      </c>
      <c r="F2" s="168" t="s">
        <v>121</v>
      </c>
      <c r="G2" s="169" t="n">
        <v>2018</v>
      </c>
      <c r="I2" s="168" t="s">
        <v>121</v>
      </c>
      <c r="J2" s="169" t="n">
        <v>2018</v>
      </c>
      <c r="L2" s="168" t="s">
        <v>121</v>
      </c>
      <c r="M2" s="169" t="n">
        <v>2018</v>
      </c>
      <c r="O2" s="168" t="s">
        <v>121</v>
      </c>
      <c r="P2" s="169" t="n">
        <v>2018</v>
      </c>
      <c r="R2" s="168" t="s">
        <v>121</v>
      </c>
      <c r="S2" s="169" t="n">
        <v>2018</v>
      </c>
      <c r="U2" s="168" t="s">
        <v>121</v>
      </c>
      <c r="V2" s="169" t="n">
        <v>2018</v>
      </c>
      <c r="X2" s="168" t="s">
        <v>121</v>
      </c>
      <c r="Y2" s="169" t="n">
        <v>2018</v>
      </c>
      <c r="AD2" s="222" t="n"/>
      <c r="AE2" s="222" t="n"/>
      <c r="AH2" s="111" t="n"/>
      <c r="AI2" s="111" t="n"/>
      <c r="AJ2" s="111" t="n"/>
      <c r="AK2" s="111" t="n"/>
    </row>
    <row r="3" spans="1:47">
      <c r="A3" s="168" t="s">
        <v>122</v>
      </c>
      <c r="B3" s="169" t="n">
        <v>8</v>
      </c>
      <c r="F3" s="168" t="s">
        <v>122</v>
      </c>
      <c r="G3" s="169" t="n">
        <v>8</v>
      </c>
      <c r="I3" s="168" t="s">
        <v>122</v>
      </c>
      <c r="J3" s="169" t="n">
        <v>8</v>
      </c>
      <c r="L3" s="168" t="s">
        <v>122</v>
      </c>
      <c r="M3" s="169" t="n">
        <v>7</v>
      </c>
      <c r="O3" s="168" t="s">
        <v>122</v>
      </c>
      <c r="P3" s="169" t="n">
        <v>8</v>
      </c>
      <c r="R3" s="168" t="s">
        <v>122</v>
      </c>
      <c r="S3" s="169" t="n">
        <v>7</v>
      </c>
      <c r="U3" s="168" t="s">
        <v>122</v>
      </c>
      <c r="V3" s="169" t="n">
        <v>8</v>
      </c>
      <c r="X3" s="168" t="s">
        <v>122</v>
      </c>
      <c r="Y3" s="169" t="n">
        <v>8</v>
      </c>
      <c r="AG3" s="170" t="n"/>
      <c r="AH3" s="171" t="s">
        <v>122</v>
      </c>
      <c r="AI3" s="171" t="s">
        <v>123</v>
      </c>
      <c r="AJ3" s="172" t="n"/>
      <c r="AK3" s="172" t="n"/>
      <c r="AM3" s="170" t="n"/>
      <c r="AN3" s="168" t="s">
        <v>124</v>
      </c>
      <c r="AO3" s="170" t="n"/>
      <c r="AP3" s="170" t="n"/>
      <c r="AQ3" s="170" t="n"/>
      <c r="AS3" s="168" t="s">
        <v>125</v>
      </c>
      <c r="AT3" s="168" t="s">
        <v>124</v>
      </c>
      <c r="AU3" s="170" t="n"/>
    </row>
    <row r="4" spans="1:47">
      <c r="A4" s="168" t="s">
        <v>126</v>
      </c>
      <c r="B4" s="170" t="s">
        <v>127</v>
      </c>
      <c r="I4" s="168" t="s">
        <v>126</v>
      </c>
      <c r="J4" s="170" t="s">
        <v>127</v>
      </c>
      <c r="L4" s="168" t="s">
        <v>126</v>
      </c>
      <c r="M4" s="170" t="s">
        <v>127</v>
      </c>
      <c r="O4" s="168" t="s">
        <v>128</v>
      </c>
      <c r="P4" s="170" t="s">
        <v>127</v>
      </c>
      <c r="R4" s="168" t="s">
        <v>128</v>
      </c>
      <c r="S4" s="170" t="s">
        <v>127</v>
      </c>
      <c r="U4" s="168" t="s">
        <v>128</v>
      </c>
      <c r="V4" s="170" t="s">
        <v>127</v>
      </c>
      <c r="X4" s="168" t="s">
        <v>129</v>
      </c>
      <c r="Y4" s="170" t="s">
        <v>127</v>
      </c>
      <c r="AG4" s="170" t="n"/>
      <c r="AH4" s="172" t="n">
        <v>7</v>
      </c>
      <c r="AI4" s="172" t="n"/>
      <c r="AJ4" s="172" t="n">
        <v>8</v>
      </c>
      <c r="AK4" s="172" t="n"/>
      <c r="AM4" s="170" t="n"/>
      <c r="AN4" s="170" t="n">
        <v>8</v>
      </c>
      <c r="AO4" s="170" t="n"/>
      <c r="AP4" s="170" t="n">
        <v>7</v>
      </c>
      <c r="AQ4" s="170" t="n"/>
      <c r="AS4" s="168" t="s">
        <v>130</v>
      </c>
      <c r="AT4" s="170" t="n">
        <v>7</v>
      </c>
      <c r="AU4" s="170" t="n">
        <v>8</v>
      </c>
    </row>
    <row r="5" spans="1:47">
      <c r="F5" s="170" t="s">
        <v>125</v>
      </c>
      <c r="AG5" s="168" t="s">
        <v>131</v>
      </c>
      <c r="AH5" s="170" t="s">
        <v>132</v>
      </c>
      <c r="AI5" s="170" t="s">
        <v>133</v>
      </c>
      <c r="AJ5" s="170" t="s">
        <v>132</v>
      </c>
      <c r="AK5" s="170" t="s">
        <v>133</v>
      </c>
      <c r="AM5" s="168" t="s">
        <v>130</v>
      </c>
      <c r="AN5" s="170" t="s">
        <v>134</v>
      </c>
      <c r="AO5" s="170" t="s">
        <v>135</v>
      </c>
      <c r="AP5" s="170" t="s">
        <v>134</v>
      </c>
      <c r="AQ5" s="170" t="s">
        <v>135</v>
      </c>
      <c r="AS5" s="169" t="s">
        <v>29</v>
      </c>
      <c r="AT5" s="170" t="n">
        <v>43</v>
      </c>
      <c r="AU5" s="170" t="n">
        <v>45</v>
      </c>
    </row>
    <row r="6" spans="1:47">
      <c r="A6" s="170" t="s">
        <v>136</v>
      </c>
      <c r="B6" s="170" t="s">
        <v>137</v>
      </c>
      <c r="C6" s="170" t="s">
        <v>138</v>
      </c>
      <c r="D6" s="170" t="s">
        <v>7</v>
      </c>
      <c r="F6" s="170" t="n">
        <v>86</v>
      </c>
      <c r="I6" s="168" t="s">
        <v>130</v>
      </c>
      <c r="J6" s="170" t="s">
        <v>139</v>
      </c>
      <c r="L6" s="168" t="s">
        <v>130</v>
      </c>
      <c r="M6" s="170" t="s">
        <v>139</v>
      </c>
      <c r="O6" s="168" t="s">
        <v>130</v>
      </c>
      <c r="P6" s="170" t="s">
        <v>140</v>
      </c>
      <c r="R6" s="168" t="s">
        <v>130</v>
      </c>
      <c r="S6" s="170" t="s">
        <v>140</v>
      </c>
      <c r="U6" s="170" t="s">
        <v>141</v>
      </c>
      <c r="X6" s="170" t="s">
        <v>142</v>
      </c>
      <c r="Y6" s="170" t="s">
        <v>143</v>
      </c>
      <c r="Z6" s="170" t="s">
        <v>144</v>
      </c>
      <c r="AA6" s="170" t="s">
        <v>145</v>
      </c>
      <c r="AB6" s="170" t="s">
        <v>146</v>
      </c>
      <c r="AG6" s="170" t="s">
        <v>61</v>
      </c>
      <c r="AH6" s="273" t="n">
        <v>17</v>
      </c>
      <c r="AI6" s="273" t="n">
        <v>646</v>
      </c>
      <c r="AJ6" s="273" t="n">
        <v>38</v>
      </c>
      <c r="AK6" s="273" t="n">
        <v>1444</v>
      </c>
      <c r="AM6" s="169" t="s">
        <v>29</v>
      </c>
      <c r="AN6" s="170" t="n">
        <v>8</v>
      </c>
      <c r="AO6" s="170" t="n">
        <v>1786</v>
      </c>
      <c r="AP6" s="170" t="n">
        <v>8</v>
      </c>
      <c r="AQ6" s="170" t="n">
        <v>5580</v>
      </c>
      <c r="AS6" s="169" t="s">
        <v>30</v>
      </c>
      <c r="AT6" s="170" t="n">
        <v>15</v>
      </c>
      <c r="AU6" s="170" t="n">
        <v>7</v>
      </c>
    </row>
    <row r="7" spans="1:47">
      <c r="A7" s="273" t="n">
        <v>6383</v>
      </c>
      <c r="B7" s="273" t="n">
        <v>2122</v>
      </c>
      <c r="C7" s="274" t="n">
        <v>22.63451612903226</v>
      </c>
      <c r="D7" s="274" t="n">
        <v>40.04451612903225</v>
      </c>
      <c r="I7" s="169" t="s">
        <v>147</v>
      </c>
      <c r="J7" s="170" t="n">
        <v>14</v>
      </c>
      <c r="L7" s="169" t="s">
        <v>147</v>
      </c>
      <c r="M7" s="170" t="n">
        <v>14</v>
      </c>
      <c r="O7" s="169" t="s">
        <v>148</v>
      </c>
      <c r="P7" s="170" t="n">
        <v>4</v>
      </c>
      <c r="R7" s="169" t="s">
        <v>148</v>
      </c>
      <c r="S7" s="170" t="n">
        <v>1</v>
      </c>
      <c r="U7" s="170" t="n">
        <v>4</v>
      </c>
      <c r="X7" s="170" t="n">
        <v>7978.040000000001</v>
      </c>
      <c r="Y7" s="170" t="n">
        <v>904</v>
      </c>
      <c r="Z7" s="173" t="n">
        <v>6.584883720930232</v>
      </c>
      <c r="AA7" s="170" t="n">
        <v>16759</v>
      </c>
      <c r="AB7" s="170" t="n">
        <v>2568</v>
      </c>
      <c r="AG7" s="170" t="s">
        <v>62</v>
      </c>
      <c r="AH7" s="273" t="n">
        <v>7</v>
      </c>
      <c r="AI7" s="273" t="n">
        <v>406</v>
      </c>
      <c r="AJ7" s="273" t="n">
        <v>10</v>
      </c>
      <c r="AK7" s="273" t="n">
        <v>580</v>
      </c>
      <c r="AM7" s="169" t="s">
        <v>80</v>
      </c>
      <c r="AN7" s="170" t="n">
        <v>3</v>
      </c>
      <c r="AO7" s="170" t="n">
        <v>840</v>
      </c>
      <c r="AP7" s="170" t="n">
        <v>2</v>
      </c>
      <c r="AQ7" s="170" t="n">
        <v>798</v>
      </c>
      <c r="AS7" s="169" t="s">
        <v>31</v>
      </c>
      <c r="AT7" s="170" t="n">
        <v>4</v>
      </c>
      <c r="AU7" s="170" t="n">
        <v>6</v>
      </c>
    </row>
    <row r="8" spans="1:47">
      <c r="I8" s="169" t="s">
        <v>149</v>
      </c>
      <c r="J8" s="170" t="n">
        <v>57</v>
      </c>
      <c r="L8" s="169" t="s">
        <v>149</v>
      </c>
      <c r="M8" s="170" t="n">
        <v>56</v>
      </c>
      <c r="O8" s="169" t="s">
        <v>150</v>
      </c>
      <c r="P8" s="170" t="n">
        <v>1</v>
      </c>
      <c r="R8" s="169" t="s">
        <v>151</v>
      </c>
      <c r="S8" s="170" t="n">
        <v>1</v>
      </c>
      <c r="AG8" s="170" t="s">
        <v>63</v>
      </c>
      <c r="AH8" s="273" t="n">
        <v>1</v>
      </c>
      <c r="AI8" s="273" t="n">
        <v>38</v>
      </c>
      <c r="AJ8" s="273" t="n">
        <v>6</v>
      </c>
      <c r="AK8" s="273" t="n">
        <v>228</v>
      </c>
      <c r="AM8" s="169" t="s">
        <v>51</v>
      </c>
      <c r="AN8" s="170" t="n">
        <v>3</v>
      </c>
      <c r="AO8" s="170" t="n">
        <v>3868</v>
      </c>
      <c r="AP8" s="170" t="n">
        <v>1</v>
      </c>
      <c r="AQ8" s="170" t="n">
        <v>1822</v>
      </c>
      <c r="AS8" s="169" t="s">
        <v>34</v>
      </c>
      <c r="AT8" s="170" t="n">
        <v>6</v>
      </c>
      <c r="AU8" s="170" t="n">
        <v>6</v>
      </c>
    </row>
    <row r="9" spans="1:47">
      <c r="I9" s="169" t="s">
        <v>152</v>
      </c>
      <c r="J9" s="170" t="n">
        <v>1</v>
      </c>
      <c r="L9" s="169" t="s">
        <v>153</v>
      </c>
      <c r="M9" s="170" t="n">
        <v>9</v>
      </c>
      <c r="O9" s="169" t="s">
        <v>151</v>
      </c>
      <c r="P9" s="170" t="n">
        <v>5</v>
      </c>
      <c r="AG9" s="170" t="s">
        <v>64</v>
      </c>
      <c r="AH9" s="273" t="n">
        <v>6</v>
      </c>
      <c r="AI9" s="273" t="n">
        <v>108</v>
      </c>
      <c r="AJ9" s="273" t="n">
        <v>5</v>
      </c>
      <c r="AK9" s="273" t="n">
        <v>90</v>
      </c>
      <c r="AM9" s="169" t="s">
        <v>42</v>
      </c>
      <c r="AN9" s="170" t="n">
        <v>2</v>
      </c>
      <c r="AO9" s="170" t="n">
        <v>9505</v>
      </c>
      <c r="AP9" s="170" t="n"/>
      <c r="AQ9" s="170" t="n"/>
      <c r="AS9" s="169" t="s">
        <v>36</v>
      </c>
      <c r="AT9" s="170" t="n">
        <v>6</v>
      </c>
      <c r="AU9" s="170" t="n">
        <v>4</v>
      </c>
    </row>
    <row r="10" spans="1:47">
      <c r="I10" s="169" t="s">
        <v>153</v>
      </c>
      <c r="J10" s="170" t="n">
        <v>4</v>
      </c>
      <c r="L10" s="169" t="s">
        <v>9</v>
      </c>
      <c r="M10" s="170" t="n">
        <v>34</v>
      </c>
      <c r="U10" s="109" t="s">
        <v>154</v>
      </c>
      <c r="X10" s="109" t="s">
        <v>155</v>
      </c>
      <c r="AG10" s="170" t="s">
        <v>65</v>
      </c>
      <c r="AH10" s="273" t="n">
        <v>6</v>
      </c>
      <c r="AI10" s="273" t="n">
        <v>119.4</v>
      </c>
      <c r="AJ10" s="273" t="n">
        <v>3</v>
      </c>
      <c r="AK10" s="273" t="n">
        <v>59.7</v>
      </c>
      <c r="AM10" s="169" t="s">
        <v>81</v>
      </c>
      <c r="AN10" s="170" t="n">
        <v>2</v>
      </c>
      <c r="AO10" s="170" t="n">
        <v>63.7</v>
      </c>
      <c r="AP10" s="170" t="n">
        <v>4</v>
      </c>
      <c r="AQ10" s="170" t="n">
        <v>619</v>
      </c>
      <c r="AS10" s="169" t="s">
        <v>38</v>
      </c>
      <c r="AT10" s="170" t="n">
        <v>2</v>
      </c>
      <c r="AU10" s="170" t="n">
        <v>4</v>
      </c>
    </row>
    <row r="11" spans="1:47">
      <c r="A11" s="109" t="s">
        <v>156</v>
      </c>
      <c r="F11" s="109" t="s">
        <v>157</v>
      </c>
      <c r="I11" s="169" t="s">
        <v>9</v>
      </c>
      <c r="J11" s="170" t="n">
        <v>48</v>
      </c>
      <c r="L11" s="169" t="s">
        <v>151</v>
      </c>
      <c r="M11" s="170" t="n">
        <v>113</v>
      </c>
      <c r="U11" s="168" t="s">
        <v>121</v>
      </c>
      <c r="V11" s="169" t="n">
        <v>2018</v>
      </c>
      <c r="X11" s="168" t="s">
        <v>121</v>
      </c>
      <c r="Y11" s="169" t="n">
        <v>2018</v>
      </c>
      <c r="AG11" s="170" t="s">
        <v>66</v>
      </c>
      <c r="AH11" s="273" t="n"/>
      <c r="AI11" s="273" t="n"/>
      <c r="AJ11" s="273" t="n">
        <v>3</v>
      </c>
      <c r="AK11" s="273" t="n">
        <v>198</v>
      </c>
      <c r="AM11" s="169" t="s">
        <v>34</v>
      </c>
      <c r="AN11" s="170" t="n">
        <v>1</v>
      </c>
      <c r="AO11" s="170" t="n">
        <v>58</v>
      </c>
      <c r="AP11" s="170" t="n"/>
      <c r="AQ11" s="170" t="n"/>
      <c r="AS11" s="169" t="s">
        <v>40</v>
      </c>
      <c r="AT11" s="170" t="n"/>
      <c r="AU11" s="170" t="n">
        <v>3</v>
      </c>
    </row>
    <row r="12" spans="1:47">
      <c r="A12" s="168" t="s">
        <v>121</v>
      </c>
      <c r="B12" s="169" t="n">
        <v>2018</v>
      </c>
      <c r="F12" s="168" t="s">
        <v>121</v>
      </c>
      <c r="G12" s="169" t="n">
        <v>2018</v>
      </c>
      <c r="I12" s="169" t="s">
        <v>151</v>
      </c>
      <c r="J12" s="170" t="n">
        <v>124</v>
      </c>
      <c r="U12" s="168" t="s">
        <v>122</v>
      </c>
      <c r="V12" s="169" t="n">
        <v>7</v>
      </c>
      <c r="X12" s="168" t="s">
        <v>122</v>
      </c>
      <c r="Y12" s="169" t="n">
        <v>7</v>
      </c>
      <c r="AG12" s="170" t="s">
        <v>67</v>
      </c>
      <c r="AH12" s="273" t="n"/>
      <c r="AI12" s="273" t="n"/>
      <c r="AJ12" s="273" t="n">
        <v>2</v>
      </c>
      <c r="AK12" s="273" t="n">
        <v>760</v>
      </c>
      <c r="AM12" s="169" t="s">
        <v>82</v>
      </c>
      <c r="AN12" s="170" t="n">
        <v>1</v>
      </c>
      <c r="AO12" s="170" t="n">
        <v>66</v>
      </c>
      <c r="AP12" s="170" t="n"/>
      <c r="AQ12" s="170" t="n"/>
      <c r="AS12" s="169" t="s">
        <v>42</v>
      </c>
      <c r="AT12" s="170" t="n">
        <v>1</v>
      </c>
      <c r="AU12" s="170" t="n">
        <v>3</v>
      </c>
    </row>
    <row r="13" spans="1:47">
      <c r="A13" s="168" t="s">
        <v>122</v>
      </c>
      <c r="B13" s="169" t="n">
        <v>7</v>
      </c>
      <c r="F13" s="168" t="s">
        <v>122</v>
      </c>
      <c r="G13" s="169" t="n">
        <v>7</v>
      </c>
      <c r="U13" s="168" t="s">
        <v>128</v>
      </c>
      <c r="V13" s="170" t="s">
        <v>127</v>
      </c>
      <c r="X13" s="168" t="s">
        <v>129</v>
      </c>
      <c r="Y13" s="170" t="s">
        <v>127</v>
      </c>
      <c r="AG13" s="170" t="s">
        <v>68</v>
      </c>
      <c r="AH13" s="273" t="n"/>
      <c r="AI13" s="273" t="n"/>
      <c r="AJ13" s="273" t="n">
        <v>2</v>
      </c>
      <c r="AK13" s="273" t="n">
        <v>39.8</v>
      </c>
      <c r="AM13" s="169" t="s">
        <v>36</v>
      </c>
      <c r="AN13" s="170" t="n"/>
      <c r="AO13" s="170" t="n"/>
      <c r="AP13" s="170" t="n">
        <v>2</v>
      </c>
      <c r="AQ13" s="170" t="n">
        <v>3260</v>
      </c>
      <c r="AS13" s="169" t="s">
        <v>44</v>
      </c>
      <c r="AT13" s="170" t="n">
        <v>1</v>
      </c>
      <c r="AU13" s="170" t="n">
        <v>3</v>
      </c>
    </row>
    <row r="14" spans="1:47">
      <c r="A14" s="168" t="s">
        <v>126</v>
      </c>
      <c r="B14" s="170" t="s">
        <v>127</v>
      </c>
      <c r="AG14" s="170" t="s">
        <v>69</v>
      </c>
      <c r="AH14" s="273" t="n">
        <v>3</v>
      </c>
      <c r="AI14" s="273" t="n">
        <v>894</v>
      </c>
      <c r="AJ14" s="273" t="n">
        <v>2</v>
      </c>
      <c r="AK14" s="273" t="n">
        <v>596</v>
      </c>
      <c r="AM14" s="169" t="s">
        <v>30</v>
      </c>
      <c r="AN14" s="170" t="n"/>
      <c r="AO14" s="170" t="n"/>
      <c r="AP14" s="170" t="n">
        <v>1</v>
      </c>
      <c r="AQ14" s="170" t="n">
        <v>2978</v>
      </c>
      <c r="AS14" s="169" t="s">
        <v>46</v>
      </c>
      <c r="AT14" s="170" t="n">
        <v>1</v>
      </c>
      <c r="AU14" s="170" t="n">
        <v>2</v>
      </c>
    </row>
    <row r="15" spans="1:47">
      <c r="F15" s="170" t="s">
        <v>125</v>
      </c>
      <c r="U15" s="170" t="s">
        <v>141</v>
      </c>
      <c r="X15" s="170" t="s">
        <v>142</v>
      </c>
      <c r="Y15" s="170" t="s">
        <v>143</v>
      </c>
      <c r="Z15" s="170" t="s">
        <v>144</v>
      </c>
      <c r="AA15" s="170" t="s">
        <v>145</v>
      </c>
      <c r="AB15" s="170" t="s">
        <v>146</v>
      </c>
      <c r="AG15" s="170" t="s">
        <v>70</v>
      </c>
      <c r="AH15" s="273" t="n"/>
      <c r="AI15" s="273" t="n"/>
      <c r="AJ15" s="273" t="n">
        <v>1</v>
      </c>
      <c r="AK15" s="273" t="n">
        <v>680</v>
      </c>
      <c r="AM15" s="169" t="s">
        <v>151</v>
      </c>
      <c r="AN15" s="170" t="n">
        <v>20</v>
      </c>
      <c r="AO15" s="170" t="n">
        <v>16186.7</v>
      </c>
      <c r="AP15" s="170" t="n">
        <v>18</v>
      </c>
      <c r="AQ15" s="170" t="n">
        <v>15057</v>
      </c>
      <c r="AS15" s="169" t="s">
        <v>47</v>
      </c>
      <c r="AT15" s="170" t="n">
        <v>1</v>
      </c>
      <c r="AU15" s="170" t="n">
        <v>1</v>
      </c>
    </row>
    <row r="16" spans="1:47">
      <c r="A16" s="170" t="s">
        <v>136</v>
      </c>
      <c r="B16" s="170" t="s">
        <v>137</v>
      </c>
      <c r="C16" s="170" t="s">
        <v>138</v>
      </c>
      <c r="D16" s="170" t="s">
        <v>7</v>
      </c>
      <c r="F16" s="170" t="n">
        <v>85</v>
      </c>
      <c r="U16" s="170" t="n">
        <v>1</v>
      </c>
      <c r="X16" s="170" t="n">
        <v>11478.09</v>
      </c>
      <c r="Y16" s="170" t="n">
        <v>1408</v>
      </c>
      <c r="Z16" s="170" t="n">
        <v>6.326111111111112</v>
      </c>
      <c r="AA16" s="170" t="n">
        <v>27896</v>
      </c>
      <c r="AB16" s="170" t="n">
        <v>4349</v>
      </c>
      <c r="AG16" s="170" t="s">
        <v>71</v>
      </c>
      <c r="AH16" s="273" t="n"/>
      <c r="AI16" s="273" t="n"/>
      <c r="AJ16" s="273" t="n">
        <v>1</v>
      </c>
      <c r="AK16" s="273" t="n">
        <v>580</v>
      </c>
      <c r="AS16" s="169" t="s">
        <v>49</v>
      </c>
      <c r="AT16" s="170" t="n"/>
      <c r="AU16" s="170" t="n">
        <v>1</v>
      </c>
    </row>
    <row r="17" spans="1:47">
      <c r="A17" s="273" t="n">
        <v>6728</v>
      </c>
      <c r="B17" s="273" t="n">
        <v>2114</v>
      </c>
      <c r="C17" s="274" t="n">
        <v>23.69290322580646</v>
      </c>
      <c r="D17" s="274" t="n">
        <v>35.11774193548387</v>
      </c>
      <c r="AG17" s="170" t="s">
        <v>72</v>
      </c>
      <c r="AH17" s="273" t="n"/>
      <c r="AI17" s="273" t="n"/>
      <c r="AJ17" s="273" t="n">
        <v>1</v>
      </c>
      <c r="AK17" s="273" t="n">
        <v>1</v>
      </c>
      <c r="AS17" s="169" t="s">
        <v>50</v>
      </c>
      <c r="AT17" s="170" t="n">
        <v>1</v>
      </c>
      <c r="AU17" s="170" t="n">
        <v>1</v>
      </c>
    </row>
    <row r="18" spans="1:47">
      <c r="AG18" s="170" t="s">
        <v>73</v>
      </c>
      <c r="AH18" s="273" t="n"/>
      <c r="AI18" s="273" t="n"/>
      <c r="AJ18" s="273" t="n">
        <v>1</v>
      </c>
      <c r="AK18" s="273" t="n">
        <v>1200</v>
      </c>
      <c r="AS18" s="169" t="s">
        <v>51</v>
      </c>
      <c r="AT18" s="170" t="n">
        <v>2</v>
      </c>
      <c r="AU18" s="170" t="n"/>
    </row>
    <row r="19" spans="1:47">
      <c r="I19" s="112" t="s">
        <v>39</v>
      </c>
      <c r="J19" s="113" t="n"/>
      <c r="K19" s="113" t="s">
        <v>158</v>
      </c>
      <c r="L19" s="113" t="s">
        <v>159</v>
      </c>
      <c r="O19" s="112" t="s">
        <v>160</v>
      </c>
      <c r="P19" s="113" t="s">
        <v>158</v>
      </c>
      <c r="Q19" s="113" t="s">
        <v>159</v>
      </c>
      <c r="AG19" s="170" t="s">
        <v>74</v>
      </c>
      <c r="AH19" s="273" t="n">
        <v>2</v>
      </c>
      <c r="AI19" s="273" t="n">
        <v>116</v>
      </c>
      <c r="AJ19" s="273" t="n">
        <v>1</v>
      </c>
      <c r="AK19" s="273" t="n">
        <v>108</v>
      </c>
      <c r="AS19" s="169" t="s">
        <v>161</v>
      </c>
      <c r="AT19" s="170" t="n">
        <v>1</v>
      </c>
      <c r="AU19" s="170" t="n"/>
    </row>
    <row customHeight="1" ht="17.25" r="20" s="233" spans="1:47" thickBot="1">
      <c r="I20" s="113" t="s">
        <v>147</v>
      </c>
      <c r="J20" s="113" t="s">
        <v>37</v>
      </c>
      <c r="K20" s="113">
        <f>IFERROR(VLOOKUP($I20,$I$1:$J$16,2,0),0)</f>
        <v/>
      </c>
      <c r="L20" s="113">
        <f>IFERROR(VLOOKUP($I20,$L$1:$M$17,2,0),0)</f>
        <v/>
      </c>
      <c r="O20" s="113" t="s">
        <v>162</v>
      </c>
      <c r="P20" s="113">
        <f>IFERROR(VLOOKUP(O20,$O$2:$P$17,2,0),0)</f>
        <v/>
      </c>
      <c r="Q20" s="113">
        <f>IFERROR(VLOOKUP(O20,R1:S15,2,0),0)</f>
        <v/>
      </c>
      <c r="AG20" s="170" t="s">
        <v>75</v>
      </c>
      <c r="AH20" s="273" t="n">
        <v>1</v>
      </c>
      <c r="AI20" s="273" t="n">
        <v>18</v>
      </c>
      <c r="AJ20" s="273" t="n"/>
      <c r="AK20" s="273" t="n"/>
      <c r="AS20" s="169" t="s">
        <v>52</v>
      </c>
      <c r="AT20" s="170" t="n">
        <v>1</v>
      </c>
      <c r="AU20" s="170" t="n"/>
    </row>
    <row r="21" spans="1:47">
      <c r="F21" s="114" t="s">
        <v>129</v>
      </c>
      <c r="G21" s="115" t="s">
        <v>163</v>
      </c>
      <c r="I21" s="113" t="s">
        <v>149</v>
      </c>
      <c r="J21" s="113" t="s">
        <v>35</v>
      </c>
      <c r="K21" s="113">
        <f>IFERROR(VLOOKUP(I21,$I$1:$J$16,2,0),0)</f>
        <v/>
      </c>
      <c r="L21" s="113">
        <f>IFERROR(VLOOKUP($I21,$L$1:$M$17,2,0),0)</f>
        <v/>
      </c>
      <c r="O21" s="113" t="s">
        <v>164</v>
      </c>
      <c r="P21" s="113">
        <f>IFERROR(VLOOKUP(O21,$O$2:$P$17,2,0),0)</f>
        <v/>
      </c>
      <c r="Q21" s="113">
        <f>IFERROR(VLOOKUP(O21,R2:S16,2,0),0)</f>
        <v/>
      </c>
      <c r="AG21" s="170" t="s">
        <v>76</v>
      </c>
      <c r="AH21" s="273" t="n">
        <v>2</v>
      </c>
      <c r="AI21" s="273" t="n">
        <v>1560</v>
      </c>
      <c r="AJ21" s="273" t="n"/>
      <c r="AK21" s="273" t="n"/>
      <c r="AS21" s="169" t="s">
        <v>151</v>
      </c>
      <c r="AT21" s="170" t="n">
        <v>85</v>
      </c>
      <c r="AU21" s="170" t="n">
        <v>86</v>
      </c>
    </row>
    <row r="22" spans="1:47">
      <c r="F22" s="116" t="s">
        <v>165</v>
      </c>
      <c r="G22" s="151" t="s">
        <v>166</v>
      </c>
      <c r="I22" s="113" t="s">
        <v>152</v>
      </c>
      <c r="J22" s="113" t="s">
        <v>43</v>
      </c>
      <c r="K22" s="113">
        <f>IFERROR(VLOOKUP(I22,$I$1:$J$16,2,0),0)</f>
        <v/>
      </c>
      <c r="L22" s="113">
        <f>IFERROR(VLOOKUP($I22,$L$1:$M$17,2,0),0)</f>
        <v/>
      </c>
      <c r="O22" s="113" t="s">
        <v>167</v>
      </c>
      <c r="P22" s="113">
        <f>IFERROR(VLOOKUP(O22,$O$2:$P$17,2,0),0)</f>
        <v/>
      </c>
      <c r="Q22" s="113">
        <f>IFERROR(VLOOKUP(O22,R3:S17,2,0),0)</f>
        <v/>
      </c>
      <c r="AG22" s="170" t="s">
        <v>77</v>
      </c>
      <c r="AH22" s="273" t="n">
        <v>3</v>
      </c>
      <c r="AI22" s="273" t="n">
        <v>114</v>
      </c>
      <c r="AJ22" s="273" t="n"/>
      <c r="AK22" s="273" t="n"/>
    </row>
    <row r="23" spans="1:47">
      <c r="F23" s="116" t="s">
        <v>159</v>
      </c>
      <c r="G23" s="107" t="s">
        <v>168</v>
      </c>
      <c r="I23" s="113" t="s">
        <v>153</v>
      </c>
      <c r="J23" s="113" t="s">
        <v>41</v>
      </c>
      <c r="K23" s="113">
        <f>IFERROR(VLOOKUP(I23,$I$1:$J$16,2,0),0)</f>
        <v/>
      </c>
      <c r="L23" s="113">
        <f>IFERROR(VLOOKUP($I23,$L$1:$M$17,2,0),0)</f>
        <v/>
      </c>
      <c r="O23" s="113" t="s">
        <v>150</v>
      </c>
      <c r="P23" s="113">
        <f>IFERROR(VLOOKUP(O23,$O$2:$P$17,2,0),0)</f>
        <v/>
      </c>
      <c r="Q23" s="113">
        <f>IFERROR(VLOOKUP(O23,R4:S18,2,0),0)</f>
        <v/>
      </c>
      <c r="AG23" s="170" t="s">
        <v>151</v>
      </c>
      <c r="AH23" s="273" t="n">
        <v>48</v>
      </c>
      <c r="AI23" s="273" t="n">
        <v>4019.400000000001</v>
      </c>
      <c r="AJ23" s="273" t="n">
        <v>76</v>
      </c>
      <c r="AK23" s="273" t="n">
        <v>6564.5</v>
      </c>
    </row>
    <row r="24" spans="1:47">
      <c r="F24" s="116" t="s">
        <v>169</v>
      </c>
      <c r="G24" s="107" t="n">
        <v>31</v>
      </c>
      <c r="I24" s="113" t="s">
        <v>170</v>
      </c>
      <c r="J24" s="113" t="s">
        <v>171</v>
      </c>
      <c r="K24" s="113">
        <f>IFERROR(VLOOKUP(I24,$I$1:$J$16,2,0),0)</f>
        <v/>
      </c>
      <c r="L24" s="113">
        <f>IFERROR(VLOOKUP($I24,$L$1:$M$17,2,0),0)</f>
        <v/>
      </c>
      <c r="O24" s="113" t="s">
        <v>148</v>
      </c>
      <c r="P24" s="113">
        <f>IFERROR(VLOOKUP(O24,$O$2:$P$17,2,0),0)</f>
        <v/>
      </c>
      <c r="Q24" s="113">
        <f>IFERROR(VLOOKUP(O24,R5:S19,2,0),0)</f>
        <v/>
      </c>
      <c r="AH24" s="111" t="n"/>
      <c r="AI24" s="111" t="n"/>
      <c r="AJ24" s="111" t="n"/>
      <c r="AK24" s="111" t="n"/>
    </row>
    <row r="25" spans="1:47">
      <c r="F25" s="116" t="s">
        <v>172</v>
      </c>
      <c r="G25" s="107" t="n">
        <v>31</v>
      </c>
      <c r="I25" s="113" t="s">
        <v>9</v>
      </c>
      <c r="J25" s="113" t="n"/>
      <c r="K25" s="113">
        <f>IFERROR(VLOOKUP(I25,$I$1:$J$16,2,0),0)</f>
        <v/>
      </c>
      <c r="L25" s="113">
        <f>IFERROR(VLOOKUP($I25,$L$1:$M$17,2,0),0)</f>
        <v/>
      </c>
      <c r="O25" s="113" t="s">
        <v>151</v>
      </c>
      <c r="P25" s="113">
        <f>SUM(P20:P24)</f>
        <v/>
      </c>
      <c r="Q25" s="113">
        <f>SUM(Q20:Q24)</f>
        <v/>
      </c>
      <c r="AH25" s="111" t="n"/>
      <c r="AI25" s="111" t="n"/>
      <c r="AJ25" s="111" t="n"/>
      <c r="AK25" s="111" t="n"/>
    </row>
    <row customHeight="1" ht="17.25" r="26" s="233" spans="1:47" thickBot="1">
      <c r="F26" s="117" t="s">
        <v>173</v>
      </c>
      <c r="G26" s="152" t="s">
        <v>174</v>
      </c>
      <c r="I26" s="113" t="s">
        <v>151</v>
      </c>
      <c r="J26" s="113" t="n"/>
      <c r="K26" s="113">
        <f>SUM(K20:K24)+GETPIVOTDATA("姓名",$F$5)</f>
        <v/>
      </c>
      <c r="L26" s="113">
        <f>SUM(L20:L24)+GETPIVOTDATA("姓名",$F$15)</f>
        <v/>
      </c>
      <c r="AH26" s="111" t="n"/>
      <c r="AI26" s="111" t="n"/>
      <c r="AJ26" s="111" t="n"/>
      <c r="AK26" s="111" t="n"/>
    </row>
    <row r="27" spans="1:47">
      <c r="AH27" s="111" t="n"/>
      <c r="AI27" s="111" t="n"/>
      <c r="AJ27" s="111" t="n"/>
      <c r="AK27" s="111" t="n"/>
    </row>
    <row r="28" spans="1:47">
      <c r="AH28" s="111" t="n"/>
      <c r="AI28" s="111" t="n"/>
      <c r="AJ28" s="111" t="n"/>
      <c r="AK28" s="111" t="n"/>
    </row>
    <row r="29" spans="1:47">
      <c r="AH29" s="111" t="n"/>
      <c r="AI29" s="111" t="n"/>
      <c r="AJ29" s="111" t="n"/>
      <c r="AK29" s="111" t="n"/>
    </row>
    <row r="30" spans="1:47">
      <c r="AH30" s="111" t="n"/>
      <c r="AI30" s="111" t="n"/>
      <c r="AJ30" s="111" t="n"/>
      <c r="AK30" s="111" t="n"/>
    </row>
    <row r="31" spans="1:47">
      <c r="AH31" s="111" t="n"/>
      <c r="AI31" s="111" t="n"/>
      <c r="AJ31" s="111" t="n"/>
      <c r="AK31" s="111" t="n"/>
    </row>
    <row r="32" spans="1:47">
      <c r="AH32" s="111" t="n"/>
      <c r="AI32" s="111" t="n"/>
      <c r="AJ32" s="111" t="n"/>
      <c r="AK32" s="111" t="n"/>
    </row>
    <row r="33" spans="1:47">
      <c r="AH33" s="111" t="n"/>
      <c r="AI33" s="111" t="n"/>
      <c r="AJ33" s="111" t="n"/>
      <c r="AK33" s="111" t="n"/>
    </row>
    <row r="34" spans="1:47">
      <c r="AH34" s="111" t="n"/>
      <c r="AI34" s="111" t="n"/>
      <c r="AJ34" s="111" t="n"/>
      <c r="AK34" s="111" t="n"/>
    </row>
    <row r="35" spans="1:47">
      <c r="AH35" s="111" t="n"/>
      <c r="AI35" s="111" t="n"/>
      <c r="AJ35" s="111" t="n"/>
      <c r="AK35" s="111" t="n"/>
    </row>
    <row r="36" spans="1:47">
      <c r="AH36" s="111" t="n"/>
      <c r="AI36" s="111" t="n"/>
      <c r="AJ36" s="111" t="n"/>
      <c r="AK36" s="111" t="n"/>
    </row>
    <row r="37" spans="1:47">
      <c r="AH37" s="111" t="n"/>
      <c r="AI37" s="111" t="n"/>
      <c r="AJ37" s="111" t="n"/>
      <c r="AK37" s="111" t="n"/>
    </row>
    <row r="38" spans="1:47">
      <c r="AH38" s="111" t="n"/>
      <c r="AI38" s="111" t="n"/>
      <c r="AJ38" s="111" t="n"/>
      <c r="AK38" s="111" t="n"/>
    </row>
    <row r="39" spans="1:47">
      <c r="AH39" s="111" t="n"/>
      <c r="AI39" s="111" t="n"/>
      <c r="AJ39" s="111" t="n"/>
      <c r="AK39" s="111" t="n"/>
    </row>
    <row r="40" spans="1:47">
      <c r="AH40" s="111" t="n"/>
      <c r="AI40" s="111" t="n"/>
      <c r="AJ40" s="111" t="n"/>
      <c r="AK40" s="111" t="n"/>
    </row>
    <row r="41" spans="1:47">
      <c r="AH41" s="111" t="n"/>
      <c r="AI41" s="111" t="n"/>
      <c r="AJ41" s="111" t="n"/>
      <c r="AK41" s="111" t="n"/>
    </row>
    <row r="42" spans="1:47">
      <c r="AH42" s="111" t="n"/>
      <c r="AI42" s="111" t="n"/>
      <c r="AJ42" s="111" t="n"/>
      <c r="AK42" s="111" t="n"/>
    </row>
    <row r="43" spans="1:47">
      <c r="AH43" s="111" t="n"/>
      <c r="AI43" s="111" t="n"/>
      <c r="AJ43" s="111" t="n"/>
      <c r="AK43" s="111" t="n"/>
    </row>
    <row r="44" spans="1:47">
      <c r="AH44" s="111" t="n"/>
      <c r="AI44" s="111" t="n"/>
      <c r="AJ44" s="111" t="n"/>
      <c r="AK44" s="111" t="n"/>
    </row>
    <row r="45" spans="1:47">
      <c r="AH45" s="111" t="n"/>
      <c r="AI45" s="111" t="n"/>
      <c r="AJ45" s="111" t="n"/>
      <c r="AK45" s="111" t="n"/>
    </row>
    <row r="46" spans="1:47">
      <c r="AH46" s="111" t="n"/>
      <c r="AI46" s="111" t="n"/>
      <c r="AJ46" s="111" t="n"/>
      <c r="AK46" s="111" t="n"/>
    </row>
    <row r="47" spans="1:47">
      <c r="AH47" s="111" t="n"/>
      <c r="AI47" s="111" t="n"/>
      <c r="AJ47" s="111" t="n"/>
      <c r="AK47" s="111" t="n"/>
    </row>
    <row r="48" spans="1:47">
      <c r="AH48" s="111" t="n"/>
      <c r="AI48" s="111" t="n"/>
      <c r="AJ48" s="111" t="n"/>
      <c r="AK48" s="111" t="n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M23" sqref="M23"/>
    </sheetView>
  </sheetViews>
  <sheetFormatPr baseColWidth="8" defaultColWidth="9" defaultRowHeight="16.5" outlineLevelCol="0"/>
  <cols>
    <col customWidth="1" max="1" min="1" style="16" width="13.875"/>
    <col customWidth="1" max="2" min="2" style="16" width="10.875"/>
    <col customWidth="1" hidden="1" max="4" min="3" style="16" width="10.875"/>
    <col customWidth="1" max="5" min="5" style="16" width="10.875"/>
    <col customWidth="1" hidden="1" max="6" min="6" style="16" width="10.875"/>
    <col customWidth="1" max="7" min="7" style="16" width="10.875"/>
    <col customWidth="1" max="12" min="8" style="16" width="9"/>
    <col customWidth="1" max="16384" min="13" style="16" width="9"/>
  </cols>
  <sheetData>
    <row r="1" spans="1:14">
      <c r="A1" s="15" t="s">
        <v>175</v>
      </c>
    </row>
    <row r="2" spans="1:14">
      <c r="A2" s="39" t="s">
        <v>176</v>
      </c>
      <c r="B2" s="17" t="n">
        <v>7.15</v>
      </c>
      <c r="C2" s="17" t="n">
        <v>8.699999999999999</v>
      </c>
      <c r="D2" s="17" t="n">
        <v>8.119999999999999</v>
      </c>
      <c r="E2" s="17" t="n">
        <v>8.1</v>
      </c>
      <c r="F2" s="17" t="n">
        <v>8.19</v>
      </c>
      <c r="G2" s="275" t="n">
        <v>9.01</v>
      </c>
      <c r="H2" s="17" t="n"/>
      <c r="I2" s="17" t="n"/>
      <c r="L2" s="17" t="n">
        <v>7.15</v>
      </c>
      <c r="M2" s="17" t="s">
        <v>168</v>
      </c>
      <c r="N2" s="17" t="n">
        <v>8.23</v>
      </c>
    </row>
    <row r="3" spans="1:14">
      <c r="A3" s="40" t="s">
        <v>177</v>
      </c>
      <c r="B3" s="20" t="n">
        <v>4</v>
      </c>
      <c r="C3" s="20" t="n">
        <v>5</v>
      </c>
      <c r="D3" s="20" t="n">
        <v>5</v>
      </c>
      <c r="E3" s="20" t="n">
        <v>5</v>
      </c>
      <c r="F3" s="20" t="n">
        <v>5</v>
      </c>
      <c r="G3" s="20" t="n">
        <v>4</v>
      </c>
      <c r="H3" s="20" t="n"/>
      <c r="I3" s="20" t="n"/>
      <c r="L3" s="20" t="n">
        <v>4</v>
      </c>
      <c r="M3" s="20" t="n">
        <v>4</v>
      </c>
      <c r="N3" s="16" t="n">
        <v>4</v>
      </c>
    </row>
    <row r="4" spans="1:14">
      <c r="A4" s="40" t="s">
        <v>178</v>
      </c>
      <c r="B4" s="20" t="n">
        <v>3</v>
      </c>
      <c r="C4" s="20" t="n">
        <v>4</v>
      </c>
      <c r="D4" s="20" t="n">
        <v>4</v>
      </c>
      <c r="E4" s="20" t="n">
        <v>4</v>
      </c>
      <c r="F4" s="20" t="n">
        <v>4</v>
      </c>
      <c r="G4" s="20" t="n">
        <v>4</v>
      </c>
      <c r="H4" s="20" t="n"/>
      <c r="I4" s="20" t="n"/>
      <c r="L4" s="20" t="n">
        <v>3</v>
      </c>
      <c r="M4" s="20" t="n">
        <v>4</v>
      </c>
      <c r="N4" s="16" t="n">
        <v>5</v>
      </c>
    </row>
    <row r="5" spans="1:14">
      <c r="A5" s="40" t="s">
        <v>179</v>
      </c>
      <c r="B5" s="105" t="n">
        <v>8</v>
      </c>
      <c r="C5" s="16" t="n">
        <v>10</v>
      </c>
      <c r="D5" s="16" t="n">
        <v>10</v>
      </c>
      <c r="E5" s="16" t="n">
        <v>6</v>
      </c>
      <c r="F5" s="16" t="n">
        <v>9</v>
      </c>
      <c r="G5" s="16" t="n">
        <v>8</v>
      </c>
      <c r="L5" s="16" t="n">
        <v>8</v>
      </c>
      <c r="M5" s="105" t="n">
        <v>6</v>
      </c>
      <c r="N5" s="16" t="n">
        <v>12</v>
      </c>
    </row>
    <row r="6" spans="1:14">
      <c r="A6" s="40" t="s">
        <v>180</v>
      </c>
      <c r="B6" s="20" t="n">
        <v>5</v>
      </c>
      <c r="C6" s="20" t="n">
        <v>51</v>
      </c>
      <c r="D6" s="20" t="n">
        <v>51</v>
      </c>
      <c r="E6" s="20" t="n">
        <v>5</v>
      </c>
      <c r="F6" s="20" t="n">
        <v>7</v>
      </c>
      <c r="G6" s="20" t="n">
        <v>55</v>
      </c>
      <c r="H6" s="20" t="n"/>
      <c r="I6" s="20" t="n"/>
      <c r="L6" s="20" t="n">
        <v>5</v>
      </c>
      <c r="M6" s="20" t="n">
        <v>6</v>
      </c>
      <c r="N6" s="16" t="n">
        <v>5</v>
      </c>
    </row>
    <row r="8" spans="1:14">
      <c r="A8" s="39" t="s">
        <v>181</v>
      </c>
      <c r="B8" s="17" t="n">
        <v>7.15</v>
      </c>
      <c r="C8" s="17">
        <f>C2</f>
        <v/>
      </c>
      <c r="D8" s="17">
        <f>D2</f>
        <v/>
      </c>
      <c r="E8" s="17" t="n">
        <v>8.1</v>
      </c>
      <c r="F8" s="17">
        <f>F2</f>
        <v/>
      </c>
      <c r="G8" s="275">
        <f>G2</f>
        <v/>
      </c>
      <c r="H8" s="17" t="n"/>
      <c r="I8" s="17" t="n"/>
      <c r="L8" s="17">
        <f>L2</f>
        <v/>
      </c>
      <c r="M8" s="17">
        <f>M2</f>
        <v/>
      </c>
      <c r="N8" s="17">
        <f>N2</f>
        <v/>
      </c>
    </row>
    <row r="9" spans="1:14">
      <c r="A9" s="40" t="s">
        <v>177</v>
      </c>
      <c r="B9" s="20" t="n">
        <v>13</v>
      </c>
      <c r="C9" s="20" t="n">
        <v>17</v>
      </c>
      <c r="D9" s="20" t="n">
        <v>17</v>
      </c>
      <c r="E9" s="20" t="n">
        <v>16</v>
      </c>
      <c r="F9" s="20" t="n">
        <v>17</v>
      </c>
      <c r="G9" s="20" t="n">
        <v>12</v>
      </c>
      <c r="H9" s="20" t="n"/>
      <c r="I9" s="20" t="n"/>
      <c r="L9" s="20" t="n">
        <v>13</v>
      </c>
      <c r="M9" s="20" t="n">
        <v>15</v>
      </c>
      <c r="N9" s="16" t="n">
        <v>16</v>
      </c>
    </row>
    <row r="10" spans="1:14">
      <c r="A10" s="40" t="s">
        <v>178</v>
      </c>
      <c r="B10" s="20" t="n">
        <v>10</v>
      </c>
      <c r="C10" s="20" t="n">
        <v>15</v>
      </c>
      <c r="D10" s="20" t="n">
        <v>15</v>
      </c>
      <c r="E10" s="20" t="n">
        <v>14</v>
      </c>
      <c r="F10" s="20" t="n">
        <v>14</v>
      </c>
      <c r="G10" s="20" t="n">
        <v>12</v>
      </c>
      <c r="H10" s="20" t="n"/>
      <c r="I10" s="20" t="n"/>
      <c r="L10" s="20" t="n">
        <v>10</v>
      </c>
      <c r="M10" s="20" t="n">
        <v>14</v>
      </c>
      <c r="N10" s="16" t="n">
        <v>15</v>
      </c>
    </row>
    <row r="11" spans="1:14">
      <c r="A11" s="40" t="s">
        <v>179</v>
      </c>
      <c r="B11" s="105" t="n">
        <v>22</v>
      </c>
      <c r="C11" s="16" t="n">
        <v>20</v>
      </c>
      <c r="D11" s="16" t="n">
        <v>20</v>
      </c>
      <c r="E11" s="16" t="n">
        <v>18</v>
      </c>
      <c r="F11" s="16" t="n">
        <v>35</v>
      </c>
      <c r="G11" s="16" t="n">
        <v>30</v>
      </c>
      <c r="L11" s="16" t="n">
        <v>22</v>
      </c>
      <c r="M11" s="105" t="n">
        <v>14</v>
      </c>
      <c r="N11" s="16" t="n">
        <v>41</v>
      </c>
    </row>
    <row r="12" spans="1:14">
      <c r="A12" s="40" t="s">
        <v>180</v>
      </c>
      <c r="B12" s="20" t="n">
        <v>10</v>
      </c>
      <c r="C12" s="20" t="n">
        <v>121</v>
      </c>
      <c r="D12" s="20" t="n">
        <v>121</v>
      </c>
      <c r="E12" s="20" t="n">
        <v>11</v>
      </c>
      <c r="F12" s="20" t="n">
        <v>14</v>
      </c>
      <c r="G12" s="20" t="n">
        <v>188</v>
      </c>
      <c r="H12" s="20" t="n"/>
      <c r="I12" s="20" t="n"/>
      <c r="L12" s="20" t="n">
        <v>10</v>
      </c>
      <c r="M12" s="20" t="n">
        <v>12</v>
      </c>
      <c r="N12" s="16" t="n">
        <v>15</v>
      </c>
    </row>
    <row r="14" spans="1:14">
      <c r="A14" s="39" t="s">
        <v>182</v>
      </c>
      <c r="B14" s="17" t="n">
        <v>7.15</v>
      </c>
      <c r="C14" s="17">
        <f>C8</f>
        <v/>
      </c>
      <c r="D14" s="17">
        <f>D8</f>
        <v/>
      </c>
      <c r="E14" s="17" t="n">
        <v>8.1</v>
      </c>
      <c r="F14" s="17">
        <f>F8</f>
        <v/>
      </c>
      <c r="G14" s="275">
        <f>G8</f>
        <v/>
      </c>
      <c r="H14" s="17" t="n"/>
      <c r="I14" s="17" t="n"/>
      <c r="L14" s="17">
        <f>L8</f>
        <v/>
      </c>
      <c r="M14" s="17">
        <f>M8</f>
        <v/>
      </c>
      <c r="N14" s="17">
        <f>N8</f>
        <v/>
      </c>
    </row>
    <row r="15" spans="1:14">
      <c r="A15" s="40" t="s">
        <v>177</v>
      </c>
      <c r="B15" s="20" t="n">
        <v>20</v>
      </c>
      <c r="C15" s="20" t="n">
        <v>33</v>
      </c>
      <c r="D15" s="20" t="n">
        <v>34</v>
      </c>
      <c r="E15" s="20" t="n">
        <v>27</v>
      </c>
      <c r="F15" s="20" t="n">
        <v>29</v>
      </c>
      <c r="G15" s="20" t="n">
        <v>21</v>
      </c>
      <c r="H15" s="20" t="n"/>
      <c r="I15" s="20" t="n"/>
      <c r="L15" s="20" t="n">
        <v>20</v>
      </c>
      <c r="M15" s="20" t="n">
        <v>23</v>
      </c>
      <c r="N15" s="16" t="n">
        <v>28</v>
      </c>
    </row>
    <row r="16" spans="1:14">
      <c r="A16" s="40" t="s">
        <v>178</v>
      </c>
      <c r="B16" s="20" t="n">
        <v>15</v>
      </c>
      <c r="C16" s="20" t="n">
        <v>22</v>
      </c>
      <c r="D16" s="20" t="n">
        <v>23</v>
      </c>
      <c r="E16" s="20" t="n">
        <v>20</v>
      </c>
      <c r="F16" s="20" t="n">
        <v>22</v>
      </c>
      <c r="G16" s="20" t="n">
        <v>18</v>
      </c>
      <c r="H16" s="20" t="n"/>
      <c r="I16" s="20" t="n"/>
      <c r="L16" s="20" t="n">
        <v>15</v>
      </c>
      <c r="M16" s="20" t="n">
        <v>20</v>
      </c>
      <c r="N16" s="16" t="n">
        <v>23</v>
      </c>
    </row>
    <row r="17" spans="1:14">
      <c r="A17" s="40" t="s">
        <v>179</v>
      </c>
      <c r="B17" s="105" t="n">
        <v>38</v>
      </c>
      <c r="C17" s="16" t="n">
        <v>44</v>
      </c>
      <c r="D17" s="16" t="n">
        <v>46</v>
      </c>
      <c r="E17" s="16" t="n">
        <v>45</v>
      </c>
      <c r="F17" s="16" t="n">
        <v>77</v>
      </c>
      <c r="G17" s="16" t="n">
        <v>53</v>
      </c>
      <c r="L17" s="16" t="n">
        <v>38</v>
      </c>
      <c r="M17" s="105" t="n">
        <v>27</v>
      </c>
      <c r="N17" s="16" t="n">
        <v>74</v>
      </c>
    </row>
    <row r="18" spans="1:14">
      <c r="A18" s="40" t="s">
        <v>180</v>
      </c>
      <c r="B18" s="20" t="n">
        <v>14</v>
      </c>
      <c r="C18" s="20" t="n">
        <v>177</v>
      </c>
      <c r="D18" s="20" t="n">
        <v>20</v>
      </c>
      <c r="E18" s="20" t="n">
        <v>17</v>
      </c>
      <c r="F18" s="20" t="n">
        <v>26</v>
      </c>
      <c r="G18" s="20" t="n">
        <v>303</v>
      </c>
      <c r="H18" s="20" t="n"/>
      <c r="I18" s="20" t="n"/>
      <c r="L18" s="20" t="n">
        <v>14</v>
      </c>
      <c r="M18" s="20" t="n">
        <v>21</v>
      </c>
      <c r="N18" s="16" t="n">
        <v>27</v>
      </c>
    </row>
    <row r="20" spans="1:14">
      <c r="A20" s="18" t="s">
        <v>104</v>
      </c>
      <c r="B20" s="18">
        <f>L14</f>
        <v/>
      </c>
      <c r="C20" s="18" t="n">
        <v>8.1</v>
      </c>
      <c r="D20" s="18" t="n">
        <v>8.15</v>
      </c>
      <c r="E20" s="18" t="n">
        <v>9.1</v>
      </c>
      <c r="F20" s="18" t="n">
        <v>9.15</v>
      </c>
      <c r="G20" s="18" t="n">
        <v>10.1</v>
      </c>
    </row>
    <row r="21" spans="1:14">
      <c r="A21" s="16" t="s">
        <v>105</v>
      </c>
      <c r="B21" s="20" t="n">
        <v>7.4</v>
      </c>
      <c r="C21" s="20" t="n">
        <v>7.4</v>
      </c>
      <c r="D21" s="20" t="n">
        <v>7.9</v>
      </c>
      <c r="E21" s="20" t="n">
        <v>8.1</v>
      </c>
      <c r="G21" s="276" t="n"/>
    </row>
    <row r="22" spans="1:14">
      <c r="A22" s="16" t="s">
        <v>106</v>
      </c>
      <c r="B22" s="20" t="n">
        <v>7.6</v>
      </c>
      <c r="C22" s="20" t="n">
        <v>7.6</v>
      </c>
      <c r="D22" s="20" t="n">
        <v>8.1</v>
      </c>
      <c r="E22" s="20" t="n">
        <v>8.300000000000001</v>
      </c>
    </row>
    <row r="23" spans="1:14">
      <c r="A23" s="16" t="s">
        <v>107</v>
      </c>
      <c r="B23" s="20" t="n">
        <v>7.4</v>
      </c>
      <c r="C23" s="20" t="n">
        <v>7.4</v>
      </c>
      <c r="D23" s="20" t="n">
        <v>7.8</v>
      </c>
      <c r="E23" s="20" t="n">
        <v>8</v>
      </c>
    </row>
    <row r="24" spans="1:14">
      <c r="B24" s="20" t="n"/>
      <c r="C24" s="20" t="n"/>
      <c r="D24" s="20" t="n"/>
      <c r="E24" s="20" t="n"/>
    </row>
    <row r="25" spans="1:14">
      <c r="A25" s="73" t="s">
        <v>183</v>
      </c>
      <c r="B25" s="20" t="n">
        <v>3.5</v>
      </c>
      <c r="C25" s="20" t="n">
        <v>3.5</v>
      </c>
      <c r="D25" s="20" t="n">
        <v>4</v>
      </c>
      <c r="E25" s="20" t="n">
        <v>4</v>
      </c>
    </row>
    <row r="27" spans="1:14">
      <c r="A27" s="19" t="s">
        <v>184</v>
      </c>
      <c r="B27" s="19" t="n">
        <v>7</v>
      </c>
      <c r="C27" s="19" t="n">
        <v>7</v>
      </c>
      <c r="D27" s="19" t="n">
        <v>8</v>
      </c>
      <c r="E27" s="19" t="n">
        <v>13</v>
      </c>
      <c r="F27" s="19" t="n"/>
      <c r="G27" s="19" t="n"/>
    </row>
    <row r="30" spans="1:14">
      <c r="A30" s="26" t="s">
        <v>185</v>
      </c>
      <c r="B30" s="26" t="n"/>
      <c r="C30" s="26" t="n"/>
      <c r="D30" s="26" t="n"/>
      <c r="E30" s="26" t="n"/>
      <c r="F30" s="26" t="n"/>
      <c r="G30" s="26" t="n"/>
    </row>
    <row r="31" spans="1:14">
      <c r="A31" s="26" t="s">
        <v>186</v>
      </c>
      <c r="B31" s="26" t="n"/>
      <c r="C31" s="26" t="n"/>
      <c r="D31" s="26" t="n"/>
      <c r="E31" s="26" t="n"/>
      <c r="F31" s="26" t="n"/>
      <c r="G31" s="26" t="n"/>
    </row>
    <row r="32" spans="1:14">
      <c r="A32" s="26" t="s">
        <v>187</v>
      </c>
      <c r="B32" s="26" t="n"/>
      <c r="C32" s="26" t="n"/>
      <c r="D32" s="26" t="n"/>
      <c r="E32" s="26" t="n"/>
      <c r="F32" s="26" t="n"/>
      <c r="G32" s="26" t="n"/>
    </row>
    <row r="33" spans="1:14">
      <c r="A33" s="26" t="s">
        <v>188</v>
      </c>
      <c r="B33" s="26" t="n"/>
      <c r="C33" s="31" t="n"/>
      <c r="D33" s="277" t="n"/>
      <c r="E33" s="277" t="n"/>
      <c r="F33" s="277" t="n"/>
      <c r="G33" s="26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2018-09-13T08:22:54Z</dcterms:modified>
  <cp:lastModifiedBy>johnny leaf</cp:lastModifiedBy>
</cp:coreProperties>
</file>