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pivotCacheRecords+xml" PartName="/xl/pivotCache/pivotCacheRecords1.xml"/>
  <Override ContentType="application/vnd.openxmlformats-officedocument.spreadsheetml.pivotCacheDefinition+xml" PartName="/xl/pivotCache/pivotCacheDefinition1.xml"/>
  <Override ContentType="application/vnd.openxmlformats-officedocument.spreadsheetml.pivotTable+xml" PartName="/xl/pivotTables/pivotTable1.xml"/>
  <Override ContentType="application/vnd.openxmlformats-officedocument.spreadsheetml.pivotCacheRecords+xml" PartName="/xl/pivotCache/pivotCacheRecords2.xml"/>
  <Override ContentType="application/vnd.openxmlformats-officedocument.spreadsheetml.pivotCacheDefinition+xml" PartName="/xl/pivotCache/pivotCacheDefinition2.xml"/>
  <Override ContentType="application/vnd.openxmlformats-officedocument.spreadsheetml.pivotTable+xml" PartName="/xl/pivotTables/pivotTable2.xml"/>
  <Override ContentType="application/vnd.openxmlformats-officedocument.spreadsheetml.pivotCacheRecords+xml" PartName="/xl/pivotCache/pivotCacheRecords3.xml"/>
  <Override ContentType="application/vnd.openxmlformats-officedocument.spreadsheetml.pivotCacheDefinition+xml" PartName="/xl/pivotCache/pivotCacheDefinition3.xml"/>
  <Override ContentType="application/vnd.openxmlformats-officedocument.spreadsheetml.pivotTable+xml" PartName="/xl/pivotTables/pivotTable3.xml"/>
  <Override ContentType="application/vnd.openxmlformats-officedocument.spreadsheetml.pivotCacheRecords+xml" PartName="/xl/pivotCache/pivotCacheRecords4.xml"/>
  <Override ContentType="application/vnd.openxmlformats-officedocument.spreadsheetml.pivotCacheDefinition+xml" PartName="/xl/pivotCache/pivotCacheDefinition4.xml"/>
  <Override ContentType="application/vnd.openxmlformats-officedocument.spreadsheetml.pivotTable+xml" PartName="/xl/pivotTables/pivotTable4.xml"/>
  <Override ContentType="application/vnd.openxmlformats-officedocument.spreadsheetml.pivotCacheRecords+xml" PartName="/xl/pivotCache/pivotCacheRecords5.xml"/>
  <Override ContentType="application/vnd.openxmlformats-officedocument.spreadsheetml.pivotCacheDefinition+xml" PartName="/xl/pivotCache/pivotCacheDefinition5.xml"/>
  <Override ContentType="application/vnd.openxmlformats-officedocument.spreadsheetml.pivotTable+xml" PartName="/xl/pivotTables/pivotTable5.xml"/>
  <Override ContentType="application/vnd.openxmlformats-officedocument.spreadsheetml.pivotCacheRecords+xml" PartName="/xl/pivotCache/pivotCacheRecords6.xml"/>
  <Override ContentType="application/vnd.openxmlformats-officedocument.spreadsheetml.pivotCacheDefinition+xml" PartName="/xl/pivotCache/pivotCacheDefinition6.xml"/>
  <Override ContentType="application/vnd.openxmlformats-officedocument.spreadsheetml.pivotTable+xml" PartName="/xl/pivotTables/pivotTable6.xml"/>
  <Override ContentType="application/vnd.openxmlformats-officedocument.spreadsheetml.pivotCacheRecords+xml" PartName="/xl/pivotCache/pivotCacheRecords7.xml"/>
  <Override ContentType="application/vnd.openxmlformats-officedocument.spreadsheetml.pivotCacheDefinition+xml" PartName="/xl/pivotCache/pivotCacheDefinition7.xml"/>
  <Override ContentType="application/vnd.openxmlformats-officedocument.spreadsheetml.pivotTable+xml" PartName="/xl/pivotTables/pivotTable7.xml"/>
  <Override ContentType="application/vnd.openxmlformats-officedocument.spreadsheetml.pivotTable+xml" PartName="/xl/pivotTables/pivotTable8.xml"/>
  <Override ContentType="application/vnd.openxmlformats-officedocument.spreadsheetml.pivotCacheRecords+xml" PartName="/xl/pivotCache/pivotCacheRecords8.xml"/>
  <Override ContentType="application/vnd.openxmlformats-officedocument.spreadsheetml.pivotCacheDefinition+xml" PartName="/xl/pivotCache/pivotCacheDefinition8.xml"/>
  <Override ContentType="application/vnd.openxmlformats-officedocument.spreadsheetml.pivotTable+xml" PartName="/xl/pivotTables/pivotTable9.xml"/>
  <Override ContentType="application/vnd.openxmlformats-officedocument.spreadsheetml.pivotTable+xml" PartName="/xl/pivotTables/pivotTable10.xml"/>
  <Override ContentType="application/vnd.openxmlformats-officedocument.spreadsheetml.pivotTable+xml" PartName="/xl/pivotTables/pivotTable11.xml"/>
  <Override ContentType="application/vnd.openxmlformats-officedocument.spreadsheetml.pivotTable+xml" PartName="/xl/pivotTables/pivotTable12.xml"/>
  <Override ContentType="application/vnd.openxmlformats-officedocument.spreadsheetml.pivotTable+xml" PartName="/xl/pivotTables/pivotTable13.xml"/>
  <Override ContentType="application/vnd.openxmlformats-officedocument.spreadsheetml.pivotTable+xml" PartName="/xl/pivotTables/pivotTable14.xml"/>
  <Override ContentType="application/vnd.openxmlformats-officedocument.spreadsheetml.pivotTable+xml" PartName="/xl/pivotTables/pivotTable15.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2" autoFilterDateGrouping="1" firstSheet="0" minimized="0" showHorizontalScroll="1" showSheetTabs="1" showVerticalScroll="1" tabRatio="857" visibility="visible" windowHeight="4920" windowWidth="5505" xWindow="1005" yWindow="0"/>
  </bookViews>
  <sheets>
    <sheet xmlns:r="http://schemas.openxmlformats.org/officeDocument/2006/relationships" name="关键指标" sheetId="1" state="visible" r:id="rId1"/>
    <sheet xmlns:r="http://schemas.openxmlformats.org/officeDocument/2006/relationships" name="关键指标-咨询转化" sheetId="2" state="visible" r:id="rId2"/>
    <sheet xmlns:r="http://schemas.openxmlformats.org/officeDocument/2006/relationships" name="关键指标-竞对" sheetId="3" state="visible" r:id="rId3"/>
    <sheet xmlns:r="http://schemas.openxmlformats.org/officeDocument/2006/relationships" name="销售-团购（线上）" sheetId="4" state="visible" r:id="rId4"/>
    <sheet xmlns:r="http://schemas.openxmlformats.org/officeDocument/2006/relationships" name="实际消费分布（线下）" sheetId="5" state="visible" r:id="rId5"/>
    <sheet xmlns:r="http://schemas.openxmlformats.org/officeDocument/2006/relationships" name="CPC" sheetId="6" state="visible" r:id="rId6"/>
    <sheet xmlns:r="http://schemas.openxmlformats.org/officeDocument/2006/relationships" name="体验报告-案例数" sheetId="7" state="visible" r:id="rId7"/>
    <sheet xmlns:r="http://schemas.openxmlformats.org/officeDocument/2006/relationships" name="透视表" sheetId="8" state="visible" r:id="rId8"/>
    <sheet xmlns:r="http://schemas.openxmlformats.org/officeDocument/2006/relationships" name="竞对数据" sheetId="9" state="visible" r:id="rId9"/>
    <sheet xmlns:r="http://schemas.openxmlformats.org/officeDocument/2006/relationships" name="流量" sheetId="10" state="visible" r:id="rId10"/>
    <sheet xmlns:r="http://schemas.openxmlformats.org/officeDocument/2006/relationships" name="咨询明细" sheetId="11" state="visible" r:id="rId11"/>
    <sheet xmlns:r="http://schemas.openxmlformats.org/officeDocument/2006/relationships" name="预约数据" sheetId="12" state="visible" r:id="rId12"/>
    <sheet xmlns:r="http://schemas.openxmlformats.org/officeDocument/2006/relationships" name="消费数据明细（线上）" sheetId="13" state="visible" r:id="rId13"/>
    <sheet xmlns:r="http://schemas.openxmlformats.org/officeDocument/2006/relationships" name="线下" sheetId="14" state="visible" r:id="rId14"/>
    <sheet xmlns:r="http://schemas.openxmlformats.org/officeDocument/2006/relationships" name="口碑数据" sheetId="15" state="visible" r:id="rId15"/>
    <sheet xmlns:r="http://schemas.openxmlformats.org/officeDocument/2006/relationships" name="回复口碑" sheetId="16" state="visible" r:id="rId16"/>
    <sheet xmlns:r="http://schemas.openxmlformats.org/officeDocument/2006/relationships" name="CPC数据" sheetId="17" state="visible" r:id="rId17"/>
  </sheets>
  <definedNames>
    <definedName hidden="1" localSheetId="16" name="_xlnm._FilterDatabase">CPC数据!$A$1:$AE$1</definedName>
    <definedName hidden="1" localSheetId="14" name="_xlnm._FilterDatabase">口碑数据!$C$1:$C$1</definedName>
    <definedName hidden="1" localSheetId="9" name="_xlnm._FilterDatabase">流量!#REF!</definedName>
    <definedName hidden="1" localSheetId="13" name="_xlnm._FilterDatabase">线下!$A$1:$G$1</definedName>
    <definedName hidden="1" localSheetId="12" name="_xlnm._FilterDatabase">'消费数据明细（线上）'!$A$1:$N$92</definedName>
    <definedName hidden="1" localSheetId="11" name="_xlnm._FilterDatabase">预约数据!#REF!</definedName>
    <definedName hidden="1" localSheetId="10" name="_xlnm._FilterDatabase">咨询明细!$E$1:$E$1</definedName>
  </definedNames>
  <calcPr calcId="162913" fullCalcOnLoad="1"/>
  <pivotCaches>
    <pivotCache xmlns:r="http://schemas.openxmlformats.org/officeDocument/2006/relationships" cacheId="189" r:id="rId18"/>
    <pivotCache xmlns:r="http://schemas.openxmlformats.org/officeDocument/2006/relationships" cacheId="185" r:id="rId19"/>
    <pivotCache xmlns:r="http://schemas.openxmlformats.org/officeDocument/2006/relationships" cacheId="191" r:id="rId20"/>
    <pivotCache xmlns:r="http://schemas.openxmlformats.org/officeDocument/2006/relationships" cacheId="188" r:id="rId21"/>
    <pivotCache xmlns:r="http://schemas.openxmlformats.org/officeDocument/2006/relationships" cacheId="186" r:id="rId22"/>
    <pivotCache xmlns:r="http://schemas.openxmlformats.org/officeDocument/2006/relationships" cacheId="187" r:id="rId23"/>
    <pivotCache xmlns:r="http://schemas.openxmlformats.org/officeDocument/2006/relationships" cacheId="184" r:id="rId24"/>
    <pivotCache xmlns:r="http://schemas.openxmlformats.org/officeDocument/2006/relationships" cacheId="190" r:id="rId25"/>
  </pivotCaches>
</workbook>
</file>

<file path=xl/sharedStrings.xml><?xml version="1.0" encoding="utf-8"?>
<sst xmlns="http://schemas.openxmlformats.org/spreadsheetml/2006/main" uniqueCount="684">
  <si>
    <t>红字为结合机构提供数据汇总</t>
  </si>
  <si>
    <t>KPI（关键指标）汇总</t>
  </si>
  <si>
    <t>月环比数据健康度</t>
  </si>
  <si>
    <t>同行较优转化率参考</t>
  </si>
  <si>
    <t>流量</t>
  </si>
  <si>
    <t>PV（次）</t>
  </si>
  <si>
    <t>UV（人）</t>
  </si>
  <si>
    <t>跳失率</t>
  </si>
  <si>
    <t>平均页面浏览时间（秒）</t>
  </si>
  <si>
    <t>咨询</t>
  </si>
  <si>
    <t>咨询总数</t>
  </si>
  <si>
    <t>咨询占比</t>
  </si>
  <si>
    <t>销售</t>
  </si>
  <si>
    <t>到院人数</t>
  </si>
  <si>
    <t>到院率</t>
  </si>
  <si>
    <t>40%-60%</t>
  </si>
  <si>
    <t>成交人数</t>
  </si>
  <si>
    <t>成单率</t>
  </si>
  <si>
    <t>代运营销售额</t>
  </si>
  <si>
    <t>代运营销售量</t>
  </si>
  <si>
    <t>客单价</t>
  </si>
  <si>
    <t>体验报告</t>
  </si>
  <si>
    <t>体验报告数</t>
  </si>
  <si>
    <t>美团生成14封点评</t>
  </si>
  <si>
    <t>案例数（新增）</t>
  </si>
  <si>
    <t xml:space="preserve">1、目前流量上达到同期优秀同行的68%，基本持平上月门店流量 -- 推广通方面预算及计划调整频繁（常出现高预算但消耗不足50%的情况），建议可以同步期望达到的流量或市场竟对提升期望目标，我们再给出合理的投放优化建议
2、本月到院61人，到院率仅38%，对比上月下滑近27个百分点，建议尽快复盘线上咨询用户的后续跟踪，争取保持60%左右的到院转化率。
3、体验报告本月点评新增5封（另14封在美团），门店星级保持在4星，建议持续关注体验报告沉淀的落实（尽量优先点评平台的体验报告沉淀，争取在9月尽快提升至5星门店）；并注意新增的消费体验报告尽量关联项目及医生
4、目前线上共有13例案例，本月新增6例，且多有仅1篇日记的案例，对比效果不明显，建议补充，同时继续上线优质院内主打项目的案例。另注意案例关联项目及医生 - 当前有6个案例待关联处理
</t>
  </si>
  <si>
    <t>咨询Total</t>
  </si>
  <si>
    <t>客户来源</t>
  </si>
  <si>
    <t>咨询项目</t>
  </si>
  <si>
    <t>脱毛</t>
  </si>
  <si>
    <t>美体塑形</t>
  </si>
  <si>
    <t>祛痘</t>
  </si>
  <si>
    <t xml:space="preserve">400电话　</t>
  </si>
  <si>
    <t>总数</t>
  </si>
  <si>
    <t>皮肤清洁</t>
  </si>
  <si>
    <t>已接</t>
  </si>
  <si>
    <t>肉毒素</t>
  </si>
  <si>
    <t>未接</t>
  </si>
  <si>
    <t>皮肤美白</t>
  </si>
  <si>
    <t>预约</t>
  </si>
  <si>
    <t>广告</t>
  </si>
  <si>
    <t>门店</t>
  </si>
  <si>
    <t>玻尿酸</t>
  </si>
  <si>
    <t>医生</t>
  </si>
  <si>
    <t>其他</t>
  </si>
  <si>
    <t>会员消息</t>
  </si>
  <si>
    <t>半永久</t>
  </si>
  <si>
    <t>祛斑</t>
  </si>
  <si>
    <t>关注400电话未接，本月有11通，建议做到100%接听。
本月线上咨询主要以，脱毛、皮肤美白、玻尿酸为主</t>
  </si>
  <si>
    <t>面部轮廓</t>
  </si>
  <si>
    <t>皮肤修复</t>
  </si>
  <si>
    <t>水光针</t>
  </si>
  <si>
    <t>祛痣</t>
  </si>
  <si>
    <t>本页数据排名均为时间节点的近7天排名数据</t>
  </si>
  <si>
    <t>此为数据为排名名次，数据越小排名越高</t>
  </si>
  <si>
    <t>目前机构在市场的曝光指数较低，建议尽快设置合理推广计划，提升曝光机会，提升流量。</t>
  </si>
  <si>
    <t>消费额为成交价格=售价-立减金额</t>
  </si>
  <si>
    <t>标注灰色的为下架或者调整项目</t>
  </si>
  <si>
    <t>消费</t>
  </si>
  <si>
    <t>线上消费量</t>
  </si>
  <si>
    <t>线上消费额</t>
  </si>
  <si>
    <t>[2018.03.27]脱毛年卡唇毛腋毛二选一[68.00元][14192308]</t>
  </si>
  <si>
    <t>[2018.03.28]小气泡水氧深层清洁 祛螨虫 二选一[108.00元][14207213]</t>
  </si>
  <si>
    <t>[2018.03.27]祛黑头美瑞魔法精致祛黑头[88.00元][14198428]</t>
  </si>
  <si>
    <t>[2018.04.02]冰肌祛痘痘肌调理 水润嫩肤[18.00元][14192294]</t>
  </si>
  <si>
    <t>[2018.03.30]减肥套餐超值减肥套餐6选3[68.00元][14191180]</t>
  </si>
  <si>
    <t>[2018.06.28]上班族必备缓解肩颈僵硬肌肉疲劳[166.00元][14422048]</t>
  </si>
  <si>
    <t>[2018.03.27]埋线减肥全身减肥瘦体重[680.00元][14195299]</t>
  </si>
  <si>
    <t>[2018.03.30]减肥套餐超值减肥套餐6选3[68.00元][30318101]</t>
  </si>
  <si>
    <t>[2018.03.27]双核白瓷提亮肤色 收缩毛孔[598.00元][14193982]</t>
  </si>
  <si>
    <t>[2018.06.28]韩式半永久纹眉美瞳选 二选一[680.00元][14415264]</t>
  </si>
  <si>
    <t>[2018.04.03]二代瘦脸针女神小V脸必备[788.00元][14194585]</t>
  </si>
  <si>
    <t>[2018.03.28]免费检测visa皮肤检测[1.00元][30316685]</t>
  </si>
  <si>
    <t>[2018.04.08]伊婉C韩国进口 打造完美小翘鼻[1200.00元][14195147]</t>
  </si>
  <si>
    <t>[2018.03.28]小气泡水氧活肤美甲三选一[108.00元][30317345]</t>
  </si>
  <si>
    <t>[2018.04.02]冰肌祛痘夏日祛痘水润嫩肤限新客购买[18.00元][30453468]</t>
  </si>
  <si>
    <t>[2018.04.08]润百颜饱满童颜 女神必备[880.00元][14197587]</t>
  </si>
  <si>
    <t>[2018.03.27]脱毛年卡唇毛腋毛二选一[68.00元][30316870]</t>
  </si>
  <si>
    <t>实际消费量</t>
  </si>
  <si>
    <t>实际消费额</t>
  </si>
  <si>
    <t>祛痘管理</t>
  </si>
  <si>
    <t>皮肤管理</t>
  </si>
  <si>
    <t>美体按摩</t>
  </si>
  <si>
    <t>目前本月线下开发较上月相对落后，建议针对老顾客到院的二次治疗过程中，进行适当的二次开发</t>
  </si>
  <si>
    <t>7月3日开始投放CPC</t>
  </si>
  <si>
    <t>美瑞</t>
  </si>
  <si>
    <t>花费</t>
  </si>
  <si>
    <t>点击</t>
  </si>
  <si>
    <t>点击均价</t>
  </si>
  <si>
    <t>曝光</t>
  </si>
  <si>
    <t>商户浏览量</t>
  </si>
  <si>
    <t>浏览量ROI</t>
  </si>
  <si>
    <t>商户浏览量/曝光</t>
  </si>
  <si>
    <t>点评总消费额</t>
  </si>
  <si>
    <t>ROI</t>
  </si>
  <si>
    <t>点评总消费额/花费</t>
  </si>
  <si>
    <t>15号充值完成，恢复投放，但目前的计划需要及时调整</t>
  </si>
  <si>
    <t>活跃度</t>
  </si>
  <si>
    <t>点评总数</t>
  </si>
  <si>
    <t>回复量</t>
  </si>
  <si>
    <t>差量</t>
  </si>
  <si>
    <t>好差评</t>
  </si>
  <si>
    <t>五星好评量</t>
  </si>
  <si>
    <t>差评量</t>
  </si>
  <si>
    <t>运营分</t>
  </si>
  <si>
    <t>效果</t>
  </si>
  <si>
    <t>环境</t>
  </si>
  <si>
    <t>服务</t>
  </si>
  <si>
    <t>内容分</t>
  </si>
  <si>
    <t>案例总数</t>
  </si>
  <si>
    <t>新增案例数</t>
  </si>
  <si>
    <t>体验报告开始沉淀，门店星级，运营分均开始提升，建议持续关注体验报告沉淀的落实，并关联项目及医生，尽快冲到5星门店</t>
  </si>
  <si>
    <t>案例本月新增1例，前端一共8例，数量过少，建议机构持续上新，补充院内主打项目，以及市场热卖项目相关优质案例。</t>
  </si>
  <si>
    <t>当月流量</t>
  </si>
  <si>
    <t>当月咨询</t>
  </si>
  <si>
    <t>当月预约</t>
  </si>
  <si>
    <t>上月预约</t>
  </si>
  <si>
    <t>当月口碑</t>
  </si>
  <si>
    <t>上月口碑</t>
  </si>
  <si>
    <t>当月口碑回复</t>
  </si>
  <si>
    <t>当月CPC</t>
  </si>
  <si>
    <t>年</t>
  </si>
  <si>
    <t>(多项)</t>
  </si>
  <si>
    <t>月</t>
  </si>
  <si>
    <t>值</t>
  </si>
  <si>
    <t>列标签</t>
  </si>
  <si>
    <t>计数项:姓名</t>
  </si>
  <si>
    <t>日</t>
  </si>
  <si>
    <t>(全部)</t>
  </si>
  <si>
    <t>评价时间</t>
  </si>
  <si>
    <t>日期</t>
  </si>
  <si>
    <t>行标签</t>
  </si>
  <si>
    <t>套餐信息</t>
  </si>
  <si>
    <t>总计</t>
  </si>
  <si>
    <t>浏览量</t>
  </si>
  <si>
    <t>访客数</t>
  </si>
  <si>
    <t>平均停留时长</t>
  </si>
  <si>
    <t>计数项:订单来源</t>
  </si>
  <si>
    <t>计数项:星级</t>
  </si>
  <si>
    <t>计数项:用户昵称</t>
  </si>
  <si>
    <t>求和项:花费</t>
  </si>
  <si>
    <t>求和项:点击</t>
  </si>
  <si>
    <t>平均值项:点击均价</t>
  </si>
  <si>
    <t>求和项:曝光</t>
  </si>
  <si>
    <t>求和项:商户浏览量</t>
  </si>
  <si>
    <t>上月口碑回复</t>
  </si>
  <si>
    <t>上月CPC</t>
  </si>
  <si>
    <t>上月流量</t>
  </si>
  <si>
    <t>上月咨询</t>
  </si>
  <si>
    <t>当月</t>
  </si>
  <si>
    <t>上月</t>
  </si>
  <si>
    <t>口碑</t>
  </si>
  <si>
    <t>400未接</t>
  </si>
  <si>
    <t>1星</t>
  </si>
  <si>
    <t>日均环比</t>
  </si>
  <si>
    <t>400已接</t>
  </si>
  <si>
    <t>2星</t>
  </si>
  <si>
    <t>当前</t>
  </si>
  <si>
    <t>8月</t>
  </si>
  <si>
    <t>技师预约</t>
  </si>
  <si>
    <t>3星</t>
  </si>
  <si>
    <t>7月</t>
  </si>
  <si>
    <t>门店预约</t>
  </si>
  <si>
    <t>4星</t>
  </si>
  <si>
    <t>当月天数</t>
  </si>
  <si>
    <t>项目预约</t>
  </si>
  <si>
    <t>项目</t>
  </si>
  <si>
    <t>5星</t>
  </si>
  <si>
    <t>上月天数</t>
  </si>
  <si>
    <t>数据截至日期</t>
  </si>
  <si>
    <t>8月31日</t>
  </si>
  <si>
    <t>竞对分析</t>
  </si>
  <si>
    <t>高新区</t>
  </si>
  <si>
    <t>曝光指数</t>
  </si>
  <si>
    <t>人气指数</t>
  </si>
  <si>
    <t>人均浏览页面</t>
  </si>
  <si>
    <t>交易指数</t>
  </si>
  <si>
    <t>武侯区</t>
  </si>
  <si>
    <t>成都市</t>
  </si>
  <si>
    <t>星级</t>
  </si>
  <si>
    <t>案例</t>
  </si>
  <si>
    <t>到院人数：</t>
  </si>
  <si>
    <t>成单人数：</t>
  </si>
  <si>
    <t>成交量：</t>
  </si>
  <si>
    <t>成单额：</t>
  </si>
  <si>
    <t>浏览量/次</t>
  </si>
  <si>
    <t>访客数/人</t>
  </si>
  <si>
    <t>平均停留时长/秒</t>
  </si>
  <si>
    <t>跳失率/%</t>
  </si>
  <si>
    <t>姓名</t>
  </si>
  <si>
    <t>首次沟通时间</t>
  </si>
  <si>
    <t>最后沟通时间</t>
  </si>
  <si>
    <t>顾客标签</t>
  </si>
  <si>
    <t>所属门店</t>
  </si>
  <si>
    <t>dpuser_2383589067</t>
  </si>
  <si>
    <t>2018-09-17 11:48:49</t>
  </si>
  <si>
    <t>2018-09-17 12:13:47</t>
  </si>
  <si>
    <t>无</t>
  </si>
  <si>
    <t>八大处整形</t>
  </si>
  <si>
    <t>孙畅_2124</t>
  </si>
  <si>
    <t>2018-09-17 10:12:02</t>
  </si>
  <si>
    <t>2018-09-17 10:18:59</t>
  </si>
  <si>
    <t>dpuser_8304991475</t>
  </si>
  <si>
    <t>2018-09-15 18:23:30</t>
  </si>
  <si>
    <t>2018-09-16 19:33:15</t>
  </si>
  <si>
    <t>清浅</t>
  </si>
  <si>
    <t>2018-09-16 17:17:45</t>
  </si>
  <si>
    <t>2018-09-16 18:29:49</t>
  </si>
  <si>
    <t>YIN_6013</t>
  </si>
  <si>
    <t>2018-09-15 14:48:18</t>
  </si>
  <si>
    <t>2018-09-15 14:53:06</t>
  </si>
  <si>
    <t>pinkko91</t>
  </si>
  <si>
    <t>2018-09-15 06:37:13</t>
  </si>
  <si>
    <t>2018-09-15 09:31:29</t>
  </si>
  <si>
    <t>QQ_5360416093</t>
  </si>
  <si>
    <t>2018-09-14 21:24:31</t>
  </si>
  <si>
    <t>2018-09-14 22:15:42</t>
  </si>
  <si>
    <t>pandalee0327</t>
  </si>
  <si>
    <t>2018-09-14 13:43:46</t>
  </si>
  <si>
    <t>2018-09-14 13:44:36</t>
  </si>
  <si>
    <t>dpuser_34564689730</t>
  </si>
  <si>
    <t>2018-09-14 09:51:54</t>
  </si>
  <si>
    <t>2018-09-14 09:55:54</t>
  </si>
  <si>
    <t>高跟鞋蒯着穿</t>
  </si>
  <si>
    <t>2018-09-12 17:37:30</t>
  </si>
  <si>
    <t>2018-09-12 17:58:04</t>
  </si>
  <si>
    <t>嘉亿宝贝</t>
  </si>
  <si>
    <t>2018-08-20 20:29:17</t>
  </si>
  <si>
    <t>2018-09-12 16:55:40</t>
  </si>
  <si>
    <t>广告等</t>
  </si>
  <si>
    <t>dpuser_6130176268</t>
  </si>
  <si>
    <t>2018-09-12 16:37:50</t>
  </si>
  <si>
    <t>2018-09-12 16:40:05</t>
  </si>
  <si>
    <t>啥玩意啦啦啦</t>
  </si>
  <si>
    <t>2018-09-12 16:33:56</t>
  </si>
  <si>
    <t>2018-09-12 16:35:17</t>
  </si>
  <si>
    <t>林夕_</t>
  </si>
  <si>
    <t>2018-09-12 16:19:33</t>
  </si>
  <si>
    <t>2018-09-12 16:21:06</t>
  </si>
  <si>
    <t>食堂君</t>
  </si>
  <si>
    <t>2018-09-12 16:17:19</t>
  </si>
  <si>
    <t>2018-09-12 16:18:32</t>
  </si>
  <si>
    <t>小玉米</t>
  </si>
  <si>
    <t>2018-09-12 16:13:10</t>
  </si>
  <si>
    <t>2018-09-12 16:14:50</t>
  </si>
  <si>
    <t>修修。_6633</t>
  </si>
  <si>
    <t>2018-09-12 16:08:48</t>
  </si>
  <si>
    <t>2018-09-12 16:09:20</t>
  </si>
  <si>
    <t>做好防晒的向日葵</t>
  </si>
  <si>
    <t>2018-09-12 11:56:31</t>
  </si>
  <si>
    <t>2018-09-12 16:08:59</t>
  </si>
  <si>
    <t>又起名儿嘿</t>
  </si>
  <si>
    <t>2018-09-12 16:07:41</t>
  </si>
  <si>
    <t>2018-09-12 16:08:53</t>
  </si>
  <si>
    <t>WeiXin_5216860241</t>
  </si>
  <si>
    <t>2018-09-12 16:04:53</t>
  </si>
  <si>
    <t>2018-09-12 16:06:05</t>
  </si>
  <si>
    <t>小福星Mignon</t>
  </si>
  <si>
    <t>2018-08-08 17:39:19</t>
  </si>
  <si>
    <t>2018-09-12 16:04:33</t>
  </si>
  <si>
    <t>shishi100</t>
  </si>
  <si>
    <t>2018-09-12 13:11:17</t>
  </si>
  <si>
    <t>2018-09-12 13:26:26</t>
  </si>
  <si>
    <t>这世间人来人往。</t>
  </si>
  <si>
    <t>2018-08-10 09:59:47</t>
  </si>
  <si>
    <t>2018-09-12 11:55:46</t>
  </si>
  <si>
    <t>Mayra多宝鱼</t>
  </si>
  <si>
    <t>2018-08-08 17:39:54</t>
  </si>
  <si>
    <t>2018-09-12 11:51:47</t>
  </si>
  <si>
    <t>cherwang2012</t>
  </si>
  <si>
    <t>2018-09-11 09:45:22</t>
  </si>
  <si>
    <t>2018-09-11 09:45:42</t>
  </si>
  <si>
    <t>dpuser_8080637395</t>
  </si>
  <si>
    <t>2018-09-11 09:38:48</t>
  </si>
  <si>
    <t>2018-09-11 09:41:41</t>
  </si>
  <si>
    <t>糖果angel2</t>
  </si>
  <si>
    <t>2018-09-10 11:53:10</t>
  </si>
  <si>
    <t>2018-09-10 13:25:06</t>
  </si>
  <si>
    <t>chechell</t>
  </si>
  <si>
    <t>2018-09-10 10:16:32</t>
  </si>
  <si>
    <t>2018-09-10 10:37:17</t>
  </si>
  <si>
    <t>Vida</t>
  </si>
  <si>
    <t>2018-09-09 23:34:09</t>
  </si>
  <si>
    <t>2018-09-09 23:40:26</t>
  </si>
  <si>
    <t>悦儿007</t>
  </si>
  <si>
    <t>2018-09-09 17:58:34</t>
  </si>
  <si>
    <t>2018-09-09 18:17:27</t>
  </si>
  <si>
    <t>珍惜_502897</t>
  </si>
  <si>
    <t>2018-09-09 10:47:30</t>
  </si>
  <si>
    <t>2018-09-09 11:21:34</t>
  </si>
  <si>
    <t>dpuser_8712109333</t>
  </si>
  <si>
    <t>2018-09-09 08:28:53</t>
  </si>
  <si>
    <t>2018-09-09 09:11:50</t>
  </si>
  <si>
    <t>zjN535172672</t>
  </si>
  <si>
    <t>2018-09-08 10:20:02</t>
  </si>
  <si>
    <t>2018-09-08 10:36:53</t>
  </si>
  <si>
    <t>小和</t>
  </si>
  <si>
    <t>2018-09-07 20:57:56</t>
  </si>
  <si>
    <t>2018-09-07 21:02:07</t>
  </si>
  <si>
    <t>Gloria_YR</t>
  </si>
  <si>
    <t>2018-09-07 12:39:34</t>
  </si>
  <si>
    <t>2018-09-07 12:51:29</t>
  </si>
  <si>
    <t>小阳阳，大能量</t>
  </si>
  <si>
    <t>2018-09-06 12:01:11</t>
  </si>
  <si>
    <t>2018-09-06 12:04:00</t>
  </si>
  <si>
    <t>dpuser_3637514380</t>
  </si>
  <si>
    <t>2018-09-06 11:49:01</t>
  </si>
  <si>
    <t>2018-09-06 11:51:14</t>
  </si>
  <si>
    <t>小婷子啦啦啦</t>
  </si>
  <si>
    <t>2018-09-05 11:03:22</t>
  </si>
  <si>
    <t>2018-09-05 11:39:54</t>
  </si>
  <si>
    <t>Crystal_R</t>
  </si>
  <si>
    <t>2018-09-03 02:25:15</t>
  </si>
  <si>
    <t>2018-09-05 11:26:17</t>
  </si>
  <si>
    <t>吸脂</t>
  </si>
  <si>
    <t>茉茉努力520</t>
  </si>
  <si>
    <t>2018-09-04 23:12:13</t>
  </si>
  <si>
    <t>2018-09-04 23:23:47</t>
  </si>
  <si>
    <t>rabbit3203</t>
  </si>
  <si>
    <t>2018-09-04 15:05:16</t>
  </si>
  <si>
    <t>2018-09-04 15:08:48</t>
  </si>
  <si>
    <t>靖静静_</t>
  </si>
  <si>
    <t>2018-09-02 22:57:12</t>
  </si>
  <si>
    <t>2018-09-02 23:19:05</t>
  </si>
  <si>
    <t>鼻综合</t>
  </si>
  <si>
    <t>dpuser_8443877383</t>
  </si>
  <si>
    <t>2018-09-02 15:00:20</t>
  </si>
  <si>
    <t>2018-09-02 15:02:54</t>
  </si>
  <si>
    <t>双眼皮</t>
  </si>
  <si>
    <t>dpuser_0809479400</t>
  </si>
  <si>
    <t>2018-09-02 13:28:36</t>
  </si>
  <si>
    <t>2018-09-02 13:44:23</t>
  </si>
  <si>
    <t>祛眼袋</t>
  </si>
  <si>
    <t>olam</t>
  </si>
  <si>
    <t>2018-09-01 10:50:25</t>
  </si>
  <si>
    <t>2018-09-01 16:32:18</t>
  </si>
  <si>
    <t>美白嫩肤</t>
  </si>
  <si>
    <t>dpuser_9702922223</t>
  </si>
  <si>
    <t>2018-08-30 12:42:55</t>
  </si>
  <si>
    <t>2018-08-30 14:59:22</t>
  </si>
  <si>
    <t>嘛嘛咪呀olo</t>
  </si>
  <si>
    <t>2018-08-29 23:15:34</t>
  </si>
  <si>
    <t>2018-08-29 23:37:55</t>
  </si>
  <si>
    <t>光子嫩肤</t>
  </si>
  <si>
    <t>BettyWang108</t>
  </si>
  <si>
    <t>2018-08-29 20:51:23</t>
  </si>
  <si>
    <t>2018-08-29 20:59:54</t>
  </si>
  <si>
    <t>逗逼儿小妞儿</t>
  </si>
  <si>
    <t>2018-08-29 15:52:13</t>
  </si>
  <si>
    <t>2018-08-29 15:57:46</t>
  </si>
  <si>
    <t>王莎莎yolanda</t>
  </si>
  <si>
    <t>2018-08-29 13:03:15</t>
  </si>
  <si>
    <t>2018-08-29 13:13:16</t>
  </si>
  <si>
    <t>Phoebe91501</t>
  </si>
  <si>
    <t>2018-08-28 14:42:37</t>
  </si>
  <si>
    <t>2018-08-28 14:48:19</t>
  </si>
  <si>
    <t>祛痘印痘坑</t>
  </si>
  <si>
    <t>dpuser_5130099548</t>
  </si>
  <si>
    <t>2018-08-28 12:27:11</t>
  </si>
  <si>
    <t>2018-08-28 12:46:49</t>
  </si>
  <si>
    <t>EVM937600626</t>
  </si>
  <si>
    <t>2018-08-28 12:24:31</t>
  </si>
  <si>
    <t>2018-08-28 12:46:31</t>
  </si>
  <si>
    <t>dpuser_1635759607</t>
  </si>
  <si>
    <t>2018-08-28 09:01:47</t>
  </si>
  <si>
    <t>2018-08-28 10:15:37</t>
  </si>
  <si>
    <t>Ehc892310339</t>
  </si>
  <si>
    <t>2018-08-27 12:45:36</t>
  </si>
  <si>
    <t>2018-08-27 13:37:45</t>
  </si>
  <si>
    <t>微创除皱</t>
  </si>
  <si>
    <t>rkh863042926</t>
  </si>
  <si>
    <t>2018-08-26 15:01:49</t>
  </si>
  <si>
    <t>2018-08-26 15:33:49</t>
  </si>
  <si>
    <t>dpuser_6428485828</t>
  </si>
  <si>
    <t>2018-08-24 16:19:46</t>
  </si>
  <si>
    <t>2018-08-24 16:35:50</t>
  </si>
  <si>
    <t>魔女同同</t>
  </si>
  <si>
    <t>2018-08-24 16:15:35</t>
  </si>
  <si>
    <t>2018-08-24 16:17:55</t>
  </si>
  <si>
    <t>Lydia20140228</t>
  </si>
  <si>
    <t>2018-08-23 23:19:28</t>
  </si>
  <si>
    <t>2018-08-23 23:40:35</t>
  </si>
  <si>
    <t>唐你妹呵呵呵</t>
  </si>
  <si>
    <t>2018-08-23 19:51:20</t>
  </si>
  <si>
    <t>2018-08-23 20:38:54</t>
  </si>
  <si>
    <t>PeD225925986</t>
  </si>
  <si>
    <t>2018-08-23 14:54:46</t>
  </si>
  <si>
    <t>2018-08-23 15:04:26</t>
  </si>
  <si>
    <t>dpuser_4250709884</t>
  </si>
  <si>
    <t>2018-08-22 20:36:57</t>
  </si>
  <si>
    <t>2018-08-22 20:40:42</t>
  </si>
  <si>
    <t>开到荼縻_6969</t>
  </si>
  <si>
    <t>2018-08-21 19:47:08</t>
  </si>
  <si>
    <t>2018-08-22 09:11:27</t>
  </si>
  <si>
    <t>christine_xt</t>
  </si>
  <si>
    <t>2018-08-15 18:42:49</t>
  </si>
  <si>
    <t>2018-08-18 20:34:46</t>
  </si>
  <si>
    <t>祛疤</t>
  </si>
  <si>
    <t>小燕_4084</t>
  </si>
  <si>
    <t>2018-08-17 22:26:24</t>
  </si>
  <si>
    <t>2018-08-18 09:20:04</t>
  </si>
  <si>
    <t>Nice8989</t>
  </si>
  <si>
    <t>2018-08-15 16:04:53</t>
  </si>
  <si>
    <t>2018-08-15 16:20:59</t>
  </si>
  <si>
    <t>苹果的俊秀</t>
  </si>
  <si>
    <t>2018-08-13 14:29:05</t>
  </si>
  <si>
    <t>2018-08-13 15:32:27</t>
  </si>
  <si>
    <t>面部填充</t>
  </si>
  <si>
    <t>UZY498596280</t>
  </si>
  <si>
    <t>2018-08-13 08:31:39</t>
  </si>
  <si>
    <t>2018-08-13 08:37:33</t>
  </si>
  <si>
    <t>我与世界只差一个—你</t>
  </si>
  <si>
    <t>2018-08-10 09:18:20</t>
  </si>
  <si>
    <t>Rainbow_0628</t>
  </si>
  <si>
    <t>2018-08-10 09:18:00</t>
  </si>
  <si>
    <t>时间</t>
  </si>
  <si>
    <t>订单来源</t>
  </si>
  <si>
    <t>客户姓名</t>
  </si>
  <si>
    <t>联系方式</t>
  </si>
  <si>
    <t>顾客留言</t>
  </si>
  <si>
    <t>订单状态</t>
  </si>
  <si>
    <t>2018-09-17</t>
  </si>
  <si>
    <t>15:41:00</t>
  </si>
  <si>
    <t>400用户</t>
  </si>
  <si>
    <t>183****1469</t>
  </si>
  <si>
    <t>待跟进</t>
  </si>
  <si>
    <t>10:37:11</t>
  </si>
  <si>
    <t>胡丹洁</t>
  </si>
  <si>
    <t>137****1057</t>
  </si>
  <si>
    <t>2018-09-16</t>
  </si>
  <si>
    <t>17:51:28</t>
  </si>
  <si>
    <t>183****0867</t>
  </si>
  <si>
    <t>14:20:34</t>
  </si>
  <si>
    <t>孙女士</t>
  </si>
  <si>
    <t>139****5034</t>
  </si>
  <si>
    <t>2018-09-15</t>
  </si>
  <si>
    <t>21:08:52</t>
  </si>
  <si>
    <t>135****6111</t>
  </si>
  <si>
    <t>2018-09-14</t>
  </si>
  <si>
    <t>16:56:27</t>
  </si>
  <si>
    <t>杜女士</t>
  </si>
  <si>
    <t>182****3273</t>
  </si>
  <si>
    <t>2018-09-13</t>
  </si>
  <si>
    <t>12:33:01</t>
  </si>
  <si>
    <t>137****2407</t>
  </si>
  <si>
    <t>09:54:55</t>
  </si>
  <si>
    <t>151****1237</t>
  </si>
  <si>
    <t>2018-09-12</t>
  </si>
  <si>
    <t>16:34:52</t>
  </si>
  <si>
    <t>132****3027</t>
  </si>
  <si>
    <t>预约医师杨欣</t>
  </si>
  <si>
    <t>新订单</t>
  </si>
  <si>
    <t>16:34:10</t>
  </si>
  <si>
    <t>预约医师张妍</t>
  </si>
  <si>
    <t>16:20:28</t>
  </si>
  <si>
    <t>177****1729</t>
  </si>
  <si>
    <t>16:19:40</t>
  </si>
  <si>
    <t>16:18:02</t>
  </si>
  <si>
    <t>158****9006</t>
  </si>
  <si>
    <t>16:17:26</t>
  </si>
  <si>
    <t>16:13:56</t>
  </si>
  <si>
    <t>136****7730</t>
  </si>
  <si>
    <t>16:13:18</t>
  </si>
  <si>
    <t>16:08:20</t>
  </si>
  <si>
    <t>136****1381</t>
  </si>
  <si>
    <t>16:07:56</t>
  </si>
  <si>
    <t>16:06:27</t>
  </si>
  <si>
    <t>185****7856</t>
  </si>
  <si>
    <t>修修，开心不</t>
  </si>
  <si>
    <t>16:05:33</t>
  </si>
  <si>
    <t>158****9551</t>
  </si>
  <si>
    <t>16:05:03</t>
  </si>
  <si>
    <t>16:04:22</t>
  </si>
  <si>
    <t>188****8999</t>
  </si>
  <si>
    <t>预约医师张妍米妮</t>
  </si>
  <si>
    <t>11:51:58</t>
  </si>
  <si>
    <t>维克</t>
  </si>
  <si>
    <t>158****9759</t>
  </si>
  <si>
    <t>预约医师杨欣，维克</t>
  </si>
  <si>
    <t>11:52:26</t>
  </si>
  <si>
    <t>预约医师张妍，维克</t>
  </si>
  <si>
    <t>11:55:29</t>
  </si>
  <si>
    <t>米莉</t>
  </si>
  <si>
    <t>135****0536</t>
  </si>
  <si>
    <t>11:55:50</t>
  </si>
  <si>
    <t>11:56:39</t>
  </si>
  <si>
    <t>134****6601</t>
  </si>
  <si>
    <t>11:56:59</t>
  </si>
  <si>
    <t>2018-09-11</t>
  </si>
  <si>
    <t>13:53:43</t>
  </si>
  <si>
    <t>林晓君</t>
  </si>
  <si>
    <t>185****5533</t>
  </si>
  <si>
    <t>13:57:03</t>
  </si>
  <si>
    <t>11:14:38</t>
  </si>
  <si>
    <t>177****6397</t>
  </si>
  <si>
    <t>无意向</t>
  </si>
  <si>
    <t>10:08:39</t>
  </si>
  <si>
    <t>程女士</t>
  </si>
  <si>
    <t>135****5670</t>
  </si>
  <si>
    <t>2018-09-09</t>
  </si>
  <si>
    <t>16:31:21</t>
  </si>
  <si>
    <t>刘女士</t>
  </si>
  <si>
    <t>156****3682</t>
  </si>
  <si>
    <t>16:11:16</t>
  </si>
  <si>
    <t>183****1855</t>
  </si>
  <si>
    <t>2018-09-07</t>
  </si>
  <si>
    <t>15:27:00</t>
  </si>
  <si>
    <t>周女士</t>
  </si>
  <si>
    <t>138****1361</t>
  </si>
  <si>
    <t>10:30:09</t>
  </si>
  <si>
    <t>冯祎</t>
  </si>
  <si>
    <t>186****7516</t>
  </si>
  <si>
    <t>09:58:28</t>
  </si>
  <si>
    <t>135****7209</t>
  </si>
  <si>
    <t>2018-09-05</t>
  </si>
  <si>
    <t>14:41:37</t>
  </si>
  <si>
    <t>宫海墨</t>
  </si>
  <si>
    <t>186****6656</t>
  </si>
  <si>
    <t>12:59:58</t>
  </si>
  <si>
    <t>蒋玉洁</t>
  </si>
  <si>
    <t>138****9301</t>
  </si>
  <si>
    <t>12:18:11</t>
  </si>
  <si>
    <t>136****3326</t>
  </si>
  <si>
    <t>11:39:53</t>
  </si>
  <si>
    <t>咨询用户</t>
  </si>
  <si>
    <t>188****3851</t>
  </si>
  <si>
    <t>18810723851同微信女人通平台</t>
  </si>
  <si>
    <t>09:15:07</t>
  </si>
  <si>
    <t>151****7150</t>
  </si>
  <si>
    <t>2018-09-04</t>
  </si>
  <si>
    <t>19:03:34</t>
  </si>
  <si>
    <t>00:23:24</t>
  </si>
  <si>
    <t>131****8000</t>
  </si>
  <si>
    <t>00:43:44</t>
  </si>
  <si>
    <t>185****5118</t>
  </si>
  <si>
    <t>09:44:45</t>
  </si>
  <si>
    <t>139****8006</t>
  </si>
  <si>
    <t>2018-08-10</t>
  </si>
  <si>
    <t>09:17:48</t>
  </si>
  <si>
    <t>威地测试</t>
  </si>
  <si>
    <t>185****0914</t>
  </si>
  <si>
    <t>预约医师杨欣vD</t>
  </si>
  <si>
    <t>2018-08-30</t>
  </si>
  <si>
    <t>20:01:55</t>
  </si>
  <si>
    <t>10:00:54</t>
  </si>
  <si>
    <t>2018-09-02</t>
  </si>
  <si>
    <t>15:13:31</t>
  </si>
  <si>
    <t>186****8329</t>
  </si>
  <si>
    <t>已预约</t>
  </si>
  <si>
    <t>2018-08-31</t>
  </si>
  <si>
    <t>15:14:53</t>
  </si>
  <si>
    <t>155****7788</t>
  </si>
  <si>
    <t>2018-08-29</t>
  </si>
  <si>
    <t>23:37:54</t>
  </si>
  <si>
    <t>158****4897</t>
  </si>
  <si>
    <t>15810984897</t>
  </si>
  <si>
    <t>17:58:00</t>
  </si>
  <si>
    <t>158****6111</t>
  </si>
  <si>
    <t>10:53:18</t>
  </si>
  <si>
    <t>李女士</t>
  </si>
  <si>
    <t>139****6251</t>
  </si>
  <si>
    <t>20:50:15</t>
  </si>
  <si>
    <t>135****6827</t>
  </si>
  <si>
    <t>13:12:09</t>
  </si>
  <si>
    <t>185****3388</t>
  </si>
  <si>
    <t>联系电话18503553388</t>
  </si>
  <si>
    <t>2018-08-28</t>
  </si>
  <si>
    <t>10:06:44</t>
  </si>
  <si>
    <t>张雅琪</t>
  </si>
  <si>
    <t>152****8155</t>
  </si>
  <si>
    <t>好的，电话是15201278155，那我预约13:30左右可以吗</t>
  </si>
  <si>
    <t>2018-08-26</t>
  </si>
  <si>
    <t>22:39:43</t>
  </si>
  <si>
    <t>Lily</t>
  </si>
  <si>
    <t>187****6948</t>
  </si>
  <si>
    <t>预约医师张妍光子嫩肤</t>
  </si>
  <si>
    <t>已到店</t>
  </si>
  <si>
    <t>2018-08-25</t>
  </si>
  <si>
    <t>10:59:58</t>
  </si>
  <si>
    <t>188****5437</t>
  </si>
  <si>
    <t>2018-08-24</t>
  </si>
  <si>
    <t>12:21:46</t>
  </si>
  <si>
    <t>156****7789</t>
  </si>
  <si>
    <t>2018-08-23</t>
  </si>
  <si>
    <t>08:28:00</t>
  </si>
  <si>
    <t>Alisa</t>
  </si>
  <si>
    <t>2018-08-20</t>
  </si>
  <si>
    <t>23:14:22</t>
  </si>
  <si>
    <t>预约医师杨欣，V</t>
  </si>
  <si>
    <t>2018-08-17</t>
  </si>
  <si>
    <t>15:47:17</t>
  </si>
  <si>
    <t>138****0009</t>
  </si>
  <si>
    <t>2018-08-13</t>
  </si>
  <si>
    <t>15:55:11</t>
  </si>
  <si>
    <t>安文敬</t>
  </si>
  <si>
    <t>186****5851</t>
  </si>
  <si>
    <t>2018-08-15</t>
  </si>
  <si>
    <t>21:22:26</t>
  </si>
  <si>
    <t>预约医师张妍，V</t>
  </si>
  <si>
    <t>09:09:32</t>
  </si>
  <si>
    <t>09:17:44</t>
  </si>
  <si>
    <t>186****1058</t>
  </si>
  <si>
    <t>预约医师杨欣彩虹</t>
  </si>
  <si>
    <t>2018-08-09</t>
  </si>
  <si>
    <t>20:10:38</t>
  </si>
  <si>
    <t>00:50:52</t>
  </si>
  <si>
    <t>155****0909</t>
  </si>
  <si>
    <t>2018-08-08</t>
  </si>
  <si>
    <t>17:40:02</t>
  </si>
  <si>
    <t>17:39:32</t>
  </si>
  <si>
    <t>威地</t>
  </si>
  <si>
    <t>成交价</t>
  </si>
  <si>
    <t>序列号</t>
  </si>
  <si>
    <t>用户手机号</t>
  </si>
  <si>
    <t>消费时间</t>
  </si>
  <si>
    <t>TIME</t>
  </si>
  <si>
    <t>售价（元）</t>
  </si>
  <si>
    <t>商家优惠金额（元）</t>
  </si>
  <si>
    <t>结算价（元）</t>
  </si>
  <si>
    <t>分店名</t>
  </si>
  <si>
    <t>验券帐号</t>
  </si>
  <si>
    <t>分类</t>
  </si>
  <si>
    <t>明细</t>
  </si>
  <si>
    <t>金额</t>
  </si>
  <si>
    <t>城市</t>
  </si>
  <si>
    <t>评价门店</t>
  </si>
  <si>
    <t>用户昵称</t>
  </si>
  <si>
    <t>评分</t>
  </si>
  <si>
    <t>评价内容</t>
  </si>
  <si>
    <t>是否消费评价</t>
  </si>
  <si>
    <t>16:28:25</t>
  </si>
  <si>
    <t>北京</t>
  </si>
  <si>
    <t>八大处整形(平安门诊店)</t>
  </si>
  <si>
    <t>{"效果":5,"环境":4,"服务":5}</t>
  </si>
  <si>
    <t>奔着杨欣教授来的，自己做之前也一直在了解什么样的比较适合，什么比较好。后来才发现都是自己在YY。听完医生讲的自己就清楚多了。所以听了杨欣医生的，做了膨体和自体耳软骨垫鼻尖。效果非常满意，很自然，就是我想要的那种。适合自己的才是最好的[太阳][太阳][太阳]</t>
  </si>
  <si>
    <t>否</t>
  </si>
  <si>
    <t>10:32:41</t>
  </si>
  <si>
    <t>{"效果":5,"环境":5,"服务":5}</t>
  </si>
  <si>
    <t>年过40虽然我精心保养但是仍出现了衰老的迹象，去年做了线雕效果不明显很快就吸收了。这家医院是朋友推荐的，半个月前在网上预约的杨欣教授面诊，杨教授是国内除皱方面的专家，他建议我做微创除皱并把手术的原理和效果给我讲的很清楚，于是上周我去做了这个手术。\n手术前需要抽个血，提前吃止痛药，进手术室之前先换衣服洗脸。我躺在手术台上助理医生先给我用碘伏洗头并用酒精和碘伏清洁了我的面部和胸上部的皮肤。其实对于局麻的手术来说打麻药是比较酸爽的，不过因为提前吃了止痛药所以这个痛感正常人还是能承受的，麻药进去瞬间云淡风轻，和杨教授一边聊天一边做手术，完成后杨教授还亲自用温的盐水给我冲洗了头发。出了手术室我到更衣室换衣服吹头发拿上开好的药坐地铁就回家了，一路上没有人看出我刚做完手术。\n晚饭后我吃了第二粒止痛药，9点我听教授的话加了一片芬必得一觉睡到闹铃响起床遛狗。这几天我就是在家静养除了遛狗不出门，按时吃消炎药消肿药，止痛药就第二天吃了一次，后来就没再吃。生活方面和往常基本一样：吃饭门牙可以嚼东西，主食是蛋羹和粥；正常洗脸刷牙敷面膜，这两天就要去拆线了。\n之前做的线雕只是临时的效果，做大线对皮肤组织的伤害比较大，做完脸肿的至少三天喝水都张不开嘴，有多难受谁做谁知道。。。做那一次我就不想再受第二次罪了。很庆幸我能找到这种痛苦小保持时间长的方法来变得年轻，未来的恢复期听医生的话期待完美的效果。</t>
  </si>
  <si>
    <t>2018-09-08</t>
  </si>
  <si>
    <t>00:53:50</t>
  </si>
  <si>
    <t>[礼花]\n经过了很长时间的思想斗争，终于决定要去隆鼻了，起初打听了很多医师，看了无数案例，最终找到了杨欣院长做鼻子[耶]\n面诊情况也很理想，而且院长真的很负责任的告诉我，不要自己瞎猜想，幻想，自然美就好，拒绝流水线的网红脸[鬼脸]，从面诊到最后的挑材料，简直给我上了一个隆鼻知识科普[笑哭]感觉无知的自己是这么的可笑[笑哭]哈哈哈哈，总之最后的结果非常满意，没有高的突兀，非常自然的弧度！！非常喜欢！！！还有一点就是消肿真的好快！！！之前我看了很多外切口的案例！！真的怕恢复不好容易留疤！上了手术台我才知道！！！杨欣院长是从鼻孔内部切口！这个难度和技术简直骨灰级别的厉害~非常意外[耶]不到十天虽然鼻头还有一些肿~但是真的恢复的已经好快了，恢复速度简直是短到我伙呆！从此以后告别画鼻影儿的生活！！\n另外补充！我做的是韩式生科的硅胶和耳软骨垫鼻尖！[捂脸]兴奋的语无伦次，发言完毕~</t>
  </si>
  <si>
    <t>2018-09-06</t>
  </si>
  <si>
    <t>18:20:35</t>
  </si>
  <si>
    <t>Her-Majesty</t>
  </si>
  <si>
    <t>八大处整形可以说是国内数一数二的整形医院了。慕名从天津过来做皮肤点阵。张妍主任人非常好，非常有亲和力，专业度相当高。详细说明我皮肤的状态，和点阵激光的原理。非常有耐心的解答我的问题。\n现在是13天，皮肤刚刚恢复好，已经明显感觉之前的冰凿样疤痕缓解很多，期待最终恢复~\n照片分别是点阵前，点阵完成即刻和恢复到今天的效果。</t>
  </si>
  <si>
    <t>12:11:43</t>
  </si>
  <si>
    <t>一煦</t>
  </si>
  <si>
    <t>终于做了心心念念的二氧化激光点阵是用来祛痘坑的。来面诊之前还有很多的不安心，但和张医生聊了一下后就觉得踏实多了。张医生给我很详细的讲了怎么做，一些注意事项，后续我要怎么护理。我当机立断就决定要做。于是开始敷麻药，大概敷了40分钟。\n感觉脸有那种木木的感觉。就可以做了，开始的时候张医生先是很仔细的对我脸上的比较重的痘坑点了一遍，有点疼但能忍。虽然遮着眼睛，但是我能感觉出来，张医生特别的认真。在成片打的时候是疼的，但是也能忍，为了美嘛！都不是问题。最后张医生还细心的帮我把T区鼻子打了一下，说可以缓解我的毛孔粗大。现在是刚做完，觉得脸火辣辣的，敷了两个冰袋，大概有个两个小时，就会缓解很多，虽然还是觉得有点热。没关系！总之是一次很好的体验，女孩子嘛。为了变美，怎么都行！谢谢张医生！</t>
  </si>
  <si>
    <t>2018-09-01</t>
  </si>
  <si>
    <t>09:56:01</t>
  </si>
  <si>
    <t>LCcccxn</t>
  </si>
  <si>
    <t>八大处直属的医院了解一下～\n之前来这边找霍医生面诊过，并做了激光祛斑，感觉不错，霍医生说还要做几次光子嫩肤我的皮肤的状况才会有所改善，于是时隔三个月我又来了～\n首先，熟悉的干净整洁环境，以及前台永远那么亲切热情的小姐姐～\n这次给我做光子嫩肤的是八大处的张妍医生，超级美，皮肤好的没话说，羡慕[流泪][流泪][流泪]人也很亲切温柔，理论知识和实际操作都很专业[强][强][强]张医生首先询问了我的皮肤状况和之前的治疗经历，然后根据我的情况给我设计了治疗方案，随即就进入了治疗室开始进行治疗～效率很高[强][强][强]\n之前做过激光，所以光子嫩肤的强度对我来说简直是太舒服了[笑哭][笑哭][笑哭]张医生先给我抹了一层凝胶，冰冰凉凉的超级舒服，然后给我打了七十余发（机器是以色列的飞顿360）\n整个治疗过程一气呵成很顺畅，做完后皮肤也没有任何不适感，做完记得勤敷面膜哦～期待一周后的效果～</t>
  </si>
  <si>
    <t>23:05:39</t>
  </si>
  <si>
    <t>韩小宣_8922</t>
  </si>
  <si>
    <t>心心念念的光子嫩肤昨天终于做上了，其实还是有点小紧脏的，脸上痘印已经断断续续长了没没了长四五年了，超级烦，肤质也不均匀越来越差，毛孔还大，自己倒是不怎么扣痘，虽然不留坑但是全是印儿照镜子也很烦，所以终于抽出空儿来做。价值百万的以色列飞顿新辉煌，DPL精准光皮肤综合治疗，哈哈，买不起还是消费。张医生亲自面诊治疗，超级温柔呀，做的时候先是涂了层凉凉的凝胶，然后才开始给我做，做之前还特地帮我试了试能量，超级紧张，没想到一点不疼，就皮筋弹一下的力度哈哈能承受，脸上的深色光斑张医生特地调高了力度[调皮]，今天那个深色光斑就蜕皮了，超级开心哈哈。大概20分钟左右就做完了，很快，脸有点干，回来就赶紧敷了贴面膜，就很舒服啦。哈哈，静待肤质变好么么哒[调皮]有痘印肤质不均匀的也可以试试光子嫩肤哈，一点儿不疼嘿嘿[愉快]</t>
  </si>
  <si>
    <t>12:13:35</t>
  </si>
  <si>
    <t>彩云cloud3377</t>
  </si>
  <si>
    <t>项目：悬吊、光子嫩肤\n一过35岁，就开始各种想抗衰的招。大半夜睡不着就刷小红书知乎点评各种分享贴。看了快两个月了，热拉提，埋线，肉毒素，拉皮手术了解了一圈。。。做毁的也有，说没效果的也有，说效果明显的也\n找了很多人问。。。得知八大处整形的杨欣主任最后还是决定来面诊听听建议。由于面部皮肤松弛还是比较明显了，杨院长说肉毒素可以打打鱼尾纹，整体面部除皱达不到目的。时下很火的热拉提和埋线，一般至少也是1年要做一次，适合比我再年轻点的姑娘作为初老阶段抗衰保养。我这种情况可以考虑微创除皱术，号称是小拉皮手术，减龄个七八岁问题不大，维持时间也比较长。\n非常感谢杨欣主任的专业和认真，感觉非常好；这次过来顺便复查，做了个光子嫩肤，人到年纪就是需要保养，尤其是经常出差</t>
  </si>
  <si>
    <t>19:54:17</t>
  </si>
  <si>
    <t>之前自己在八大处祛过痣，公立医院还是比较放心的，这次是陪着舅妈咨询面部除皱，推荐我们可以找杨院长看看，他这方面做的比较多。\n面诊完以后考虑到将近50岁，皱纹还是有点明显，说热拉提之类的除皱相对慢，要坚持做一两年才有很好的效果，最后我们选了小切口除皱，号称小拉皮。\nPS:人实在是太多了！等了快一个小时才面诊上。</t>
  </si>
  <si>
    <t>门店名称</t>
  </si>
  <si>
    <t>推广对象</t>
  </si>
  <si>
    <t>逛店行为</t>
  </si>
  <si>
    <t>图片点击</t>
  </si>
  <si>
    <t>评论点击</t>
  </si>
  <si>
    <t>技师医师点击</t>
  </si>
  <si>
    <t>店铺信息点击</t>
  </si>
  <si>
    <t>团购点击</t>
  </si>
  <si>
    <t>优惠促销点击</t>
  </si>
  <si>
    <t>意向客流</t>
  </si>
  <si>
    <t>地址点击</t>
  </si>
  <si>
    <t>电话点击</t>
  </si>
  <si>
    <t>商品点击</t>
  </si>
  <si>
    <t>优惠促销领取</t>
  </si>
  <si>
    <t>收藏</t>
  </si>
  <si>
    <t>分享</t>
  </si>
  <si>
    <t>签到</t>
  </si>
  <si>
    <t>订单量</t>
  </si>
  <si>
    <t>预约量</t>
  </si>
  <si>
    <t>商品订单量</t>
  </si>
  <si>
    <t>团购订单量</t>
  </si>
  <si>
    <t>闪惠买单量</t>
  </si>
  <si>
    <t>扫码支付订单</t>
  </si>
</sst>
</file>

<file path=xl/styles.xml><?xml version="1.0" encoding="utf-8"?>
<styleSheet xmlns="http://schemas.openxmlformats.org/spreadsheetml/2006/main">
  <numFmts count="7">
    <numFmt formatCode="0.0%" numFmtId="164"/>
    <numFmt formatCode="#,##0_);[Red]\(#,##0\)" numFmtId="165"/>
    <numFmt formatCode="#,##0_ " numFmtId="166"/>
    <numFmt formatCode="#,##0.0_);[Red]\(#,##0.0\)" numFmtId="167"/>
    <numFmt formatCode="0.0" numFmtId="168"/>
    <numFmt formatCode="0.00_);[Red]\(0.00\)" numFmtId="169"/>
    <numFmt formatCode="yyyy-mm-dd h:mm:ss" numFmtId="170"/>
  </numFmts>
  <fonts count="49">
    <font>
      <name val="宋体"/>
      <charset val="134"/>
      <color theme="1"/>
      <sz val="11"/>
      <scheme val="minor"/>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3"/>
      <color theme="1"/>
      <sz val="11"/>
    </font>
    <font>
      <name val="微软雅黑"/>
      <charset val="134"/>
      <family val="3"/>
      <b val="1"/>
      <i val="1"/>
      <sz val="11"/>
    </font>
    <font>
      <name val="微软雅黑"/>
      <charset val="134"/>
      <family val="3"/>
      <b val="1"/>
      <i val="1"/>
      <sz val="18"/>
    </font>
    <font>
      <name val="微软雅黑"/>
      <charset val="134"/>
      <family val="3"/>
      <b val="1"/>
      <sz val="20"/>
    </font>
    <font>
      <name val="微软雅黑"/>
      <charset val="134"/>
      <family val="3"/>
      <b val="1"/>
      <sz val="18"/>
    </font>
    <font>
      <name val="宋体"/>
      <charset val="134"/>
      <family val="3"/>
      <sz val="9"/>
      <scheme val="minor"/>
    </font>
    <font>
      <name val="微软雅黑"/>
      <charset val="134"/>
      <family val="2"/>
      <color theme="1"/>
      <sz val="11"/>
    </font>
    <font>
      <name val="微软雅黑"/>
      <charset val="134"/>
      <family val="2"/>
      <color rgb="FF000000"/>
      <sz val="12"/>
    </font>
    <font>
      <name val="宋体"/>
      <charset val="134"/>
      <family val="3"/>
      <color theme="11"/>
      <sz val="11"/>
      <u val="single"/>
      <scheme val="minor"/>
    </font>
    <font>
      <name val="微软雅黑"/>
      <charset val="134"/>
      <family val="2"/>
      <color theme="1"/>
      <sz val="12"/>
    </font>
    <font>
      <name val="微软雅黑"/>
      <charset val="134"/>
      <family val="2"/>
      <color theme="1"/>
      <sz val="10"/>
    </font>
    <font>
      <name val="微软雅黑"/>
      <charset val="134"/>
      <family val="2"/>
      <color rgb="FF000000"/>
      <sz val="11"/>
    </font>
    <font>
      <name val="微软雅黑"/>
      <charset val="134"/>
      <family val="2"/>
      <b val="1"/>
      <sz val="10"/>
    </font>
    <font>
      <name val="宋体"/>
      <charset val="134"/>
      <family val="3"/>
      <color theme="1"/>
      <sz val="11"/>
      <scheme val="minor"/>
    </font>
    <font>
      <name val="微软雅黑"/>
      <charset val="134"/>
      <family val="2"/>
      <sz val="11"/>
    </font>
    <font>
      <name val="微软雅黑"/>
      <charset val="134"/>
      <family val="2"/>
      <sz val="12"/>
    </font>
    <font>
      <name val="微软雅黑"/>
      <charset val="134"/>
      <family val="2"/>
      <color rgb="FF151515"/>
      <sz val="11"/>
    </font>
    <font>
      <name val="微软雅黑"/>
      <charset val="134"/>
      <family val="2"/>
      <b val="1"/>
      <color theme="1"/>
      <sz val="14"/>
    </font>
    <font>
      <name val="微软雅黑"/>
      <family val="2"/>
      <color theme="1"/>
      <sz val="11"/>
    </font>
    <font>
      <name val="微软雅黑"/>
      <charset val="134"/>
      <family val="2"/>
      <b val="1"/>
      <color rgb="FF000000"/>
      <sz val="11"/>
    </font>
    <font>
      <name val="微软雅黑"/>
      <charset val="134"/>
      <family val="2"/>
      <b val="1"/>
      <color theme="1"/>
      <sz val="11"/>
    </font>
    <font>
      <name val="微软雅黑"/>
      <charset val="134"/>
      <family val="2"/>
      <b val="1"/>
      <color rgb="FF000000"/>
      <sz val="15"/>
    </font>
    <font>
      <name val="微软雅黑"/>
      <charset val="134"/>
      <family val="2"/>
      <b val="1"/>
      <color theme="1"/>
      <sz val="12"/>
    </font>
    <font>
      <name val="微软雅黑"/>
      <charset val="134"/>
      <family val="2"/>
      <color rgb="FFFF0000"/>
      <sz val="11"/>
    </font>
    <font>
      <name val="微软雅黑"/>
      <charset val="134"/>
      <family val="2"/>
      <color rgb="FFFF0000"/>
      <sz val="12"/>
    </font>
    <font>
      <name val="微软雅黑"/>
      <charset val="134"/>
      <family val="2"/>
      <b val="1"/>
      <color rgb="FF00B050"/>
      <sz val="10"/>
    </font>
    <font>
      <name val="微软雅黑"/>
      <charset val="134"/>
      <family val="2"/>
      <color rgb="FF00B050"/>
      <sz val="10"/>
    </font>
    <font>
      <name val="微软雅黑"/>
      <charset val="134"/>
      <family val="2"/>
      <color rgb="FF00B050"/>
      <sz val="11"/>
    </font>
    <font>
      <name val="微软雅黑"/>
      <charset val="134"/>
      <family val="2"/>
      <b val="1"/>
      <color rgb="FF00B050"/>
      <sz val="11"/>
    </font>
    <font>
      <name val="Arial"/>
      <family val="2"/>
      <sz val="10"/>
    </font>
    <font>
      <name val="微软雅黑"/>
      <charset val="134"/>
      <family val="2"/>
      <b val="1"/>
      <color rgb="FF000000"/>
      <sz val="12"/>
    </font>
    <font>
      <name val="宋体"/>
      <charset val="134"/>
      <family val="3"/>
      <color rgb="FF00B050"/>
      <sz val="11"/>
      <scheme val="minor"/>
    </font>
    <font>
      <name val="微软雅黑"/>
      <charset val="134"/>
      <family val="2"/>
      <b val="1"/>
      <sz val="11"/>
    </font>
    <font>
      <name val="微软雅黑"/>
      <charset val="134"/>
      <family val="2"/>
      <b val="1"/>
      <color rgb="FFFF0000"/>
      <sz val="11"/>
    </font>
    <font>
      <name val="微软雅黑"/>
      <charset val="134"/>
      <family val="2"/>
      <color rgb="FFFF0000"/>
      <sz val="10"/>
    </font>
  </fonts>
  <fills count="18">
    <fill>
      <patternFill/>
    </fill>
    <fill>
      <patternFill patternType="gray125"/>
    </fill>
    <fill>
      <patternFill patternType="solid">
        <fgColor theme="9" tint="0.7999816888943144"/>
        <bgColor indexed="64"/>
      </patternFill>
    </fill>
    <fill>
      <patternFill patternType="solid">
        <fgColor rgb="FFF79646"/>
        <bgColor indexed="64"/>
      </patternFill>
    </fill>
    <fill>
      <patternFill patternType="solid">
        <fgColor rgb="FFFFFF00"/>
        <bgColor indexed="64"/>
      </patternFill>
    </fill>
    <fill>
      <patternFill patternType="solid">
        <fgColor rgb="FFED7D31"/>
        <bgColor indexed="64"/>
      </patternFill>
    </fill>
    <fill>
      <patternFill patternType="solid">
        <fgColor rgb="FFF39645"/>
        <bgColor indexed="64"/>
      </patternFill>
    </fill>
    <fill>
      <patternFill patternType="solid">
        <fgColor theme="9" tint="0.5999938962981048"/>
        <bgColor indexed="64"/>
      </patternFill>
    </fill>
    <fill>
      <patternFill patternType="solid">
        <fgColor rgb="FFFF0000"/>
        <bgColor indexed="64"/>
      </patternFill>
    </fill>
    <fill>
      <patternFill patternType="solid">
        <fgColor rgb="FFF5F5F5"/>
        <bgColor indexed="64"/>
      </patternFill>
    </fill>
    <fill>
      <patternFill patternType="solid">
        <fgColor theme="6" tint="0.7999816888943144"/>
        <bgColor indexed="64"/>
      </patternFill>
    </fill>
    <fill>
      <patternFill patternType="solid">
        <fgColor theme="8" tint="0.5999938962981048"/>
        <bgColor indexed="64"/>
      </patternFill>
    </fill>
    <fill>
      <patternFill patternType="solid">
        <fgColor theme="6" tint="0.5999938962981048"/>
        <bgColor indexed="64"/>
      </patternFill>
    </fill>
    <fill>
      <patternFill patternType="solid">
        <fgColor theme="0" tint="-0.249977111117893"/>
        <bgColor indexed="64"/>
      </patternFill>
    </fill>
    <fill>
      <patternFill patternType="solid">
        <fgColor theme="3" tint="0.3999755851924192"/>
        <bgColor indexed="64"/>
      </patternFill>
    </fill>
    <fill>
      <patternFill patternType="solid">
        <fgColor rgb="FF538DD5"/>
        <bgColor indexed="64"/>
      </patternFill>
    </fill>
    <fill>
      <patternFill patternType="solid">
        <fgColor theme="9"/>
        <bgColor indexed="64"/>
      </patternFill>
    </fill>
    <fill>
      <patternFill patternType="solid">
        <fgColor rgb="FF92D050"/>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style="thin">
        <color rgb="FF000000"/>
      </top>
      <bottom style="medium">
        <color rgb="FF000000"/>
      </bottom>
      <diagonal/>
    </border>
    <border>
      <left/>
      <right/>
      <top/>
      <bottom style="medium">
        <color rgb="FFEEEEEE"/>
      </bottom>
      <diagonal/>
    </border>
    <border>
      <left style="medium">
        <color indexed="64"/>
      </left>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rgb="FF000000"/>
      </left>
      <right style="thin">
        <color rgb="FF000000"/>
      </right>
      <top style="thin">
        <color rgb="FF000000"/>
      </top>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rgb="FF000000"/>
      </right>
      <top style="medium">
        <color indexed="64"/>
      </top>
      <bottom/>
      <diagonal/>
    </border>
    <border>
      <left style="thin">
        <color rgb="FF000000"/>
      </left>
      <right/>
      <top style="medium">
        <color indexed="64"/>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medium">
        <color rgb="FF000000"/>
      </right>
      <top style="thin">
        <color rgb="FF000000"/>
      </top>
      <bottom style="medium">
        <color indexed="64"/>
      </bottom>
      <diagonal/>
    </border>
    <border>
      <left style="thin">
        <color auto="1"/>
      </left>
      <right style="thin">
        <color auto="1"/>
      </right>
      <top style="thin">
        <color auto="1"/>
      </top>
      <bottom/>
      <diagonal/>
    </border>
  </borders>
  <cellStyleXfs count="10">
    <xf applyAlignment="1" borderId="0" fillId="0" fontId="0" numFmtId="0">
      <alignment vertical="center"/>
    </xf>
    <xf applyAlignment="1" borderId="0" fillId="0" fontId="15" numFmtId="0">
      <alignment vertical="center"/>
    </xf>
    <xf applyAlignment="1" borderId="0" fillId="0" fontId="27" numFmtId="0">
      <alignment vertical="center"/>
    </xf>
    <xf applyAlignment="1" borderId="0" fillId="0" fontId="16" numFmtId="0">
      <alignment vertical="center"/>
    </xf>
    <xf applyAlignment="1" borderId="0" fillId="0" fontId="14" numFmtId="0">
      <alignment vertical="center" wrapText="1"/>
    </xf>
    <xf applyAlignment="1" borderId="0" fillId="0" fontId="17" numFmtId="0">
      <alignment vertical="center"/>
    </xf>
    <xf applyAlignment="1" borderId="0" fillId="0" fontId="18" numFmtId="0">
      <alignment vertical="center"/>
    </xf>
    <xf applyAlignment="1" borderId="0" fillId="0" fontId="22" numFmtId="0">
      <alignment vertical="center"/>
    </xf>
    <xf applyAlignment="1" borderId="0" fillId="0" fontId="22" numFmtId="0">
      <alignment vertical="center"/>
    </xf>
    <xf applyAlignment="1" borderId="0" fillId="0" fontId="22" numFmtId="0">
      <alignment vertical="center"/>
    </xf>
  </cellStyleXfs>
  <cellXfs count="270">
    <xf applyAlignment="1" borderId="0" fillId="0" fontId="0" numFmtId="0" pivotButton="0" quotePrefix="0" xfId="0">
      <alignment vertical="center"/>
    </xf>
    <xf applyAlignment="1" borderId="3" fillId="0" fontId="21" numFmtId="0" pivotButton="0" quotePrefix="0" xfId="0">
      <alignment horizontal="center" readingOrder="1" vertical="center" wrapText="1"/>
    </xf>
    <xf applyAlignment="1" borderId="3" fillId="0" fontId="28" numFmtId="0" pivotButton="0" quotePrefix="0" xfId="0">
      <alignment horizontal="center" vertical="center" wrapText="1"/>
    </xf>
    <xf applyAlignment="1" borderId="6" fillId="5" fontId="21" numFmtId="0" pivotButton="0" quotePrefix="0" xfId="0">
      <alignment horizontal="center" readingOrder="1" vertical="center" wrapText="1"/>
    </xf>
    <xf applyAlignment="1" borderId="3" fillId="5" fontId="25" numFmtId="0" pivotButton="0" quotePrefix="0" xfId="0">
      <alignment horizontal="center" readingOrder="1" vertical="center" wrapText="1"/>
    </xf>
    <xf applyAlignment="1" borderId="0" fillId="0" fontId="23" numFmtId="0" pivotButton="0" quotePrefix="0" xfId="0">
      <alignment vertical="center"/>
    </xf>
    <xf applyAlignment="1" borderId="0" fillId="0" fontId="23" numFmtId="14" pivotButton="0" quotePrefix="0" xfId="0">
      <alignment vertical="center"/>
    </xf>
    <xf applyAlignment="1" borderId="6" fillId="5" fontId="25" numFmtId="0" pivotButton="0" quotePrefix="0" xfId="0">
      <alignment horizontal="center" readingOrder="1" vertical="center" wrapText="1"/>
    </xf>
    <xf applyAlignment="1" borderId="2" fillId="3" fontId="30" numFmtId="0" pivotButton="0" quotePrefix="0" xfId="0">
      <alignment horizontal="center" readingOrder="1" vertical="center" wrapText="1"/>
    </xf>
    <xf applyAlignment="1" borderId="2" fillId="6" fontId="30" numFmtId="0" pivotButton="0" quotePrefix="0" xfId="0">
      <alignment horizontal="center" readingOrder="1" vertical="center" wrapText="1"/>
    </xf>
    <xf applyAlignment="1" borderId="3" fillId="0" fontId="28" numFmtId="9" pivotButton="0" quotePrefix="0" xfId="0">
      <alignment horizontal="center" vertical="center" wrapText="1"/>
    </xf>
    <xf applyAlignment="1" borderId="0" fillId="0" fontId="31" numFmtId="0" pivotButton="0" quotePrefix="0" xfId="0">
      <alignment vertical="center"/>
    </xf>
    <xf applyAlignment="1" borderId="0" fillId="4" fontId="20" numFmtId="0" pivotButton="0" quotePrefix="0" xfId="0">
      <alignment vertical="center"/>
    </xf>
    <xf applyAlignment="1" borderId="0" fillId="0" fontId="34" numFmtId="0" pivotButton="0" quotePrefix="0" xfId="0">
      <alignment vertical="center"/>
    </xf>
    <xf applyAlignment="1" borderId="0" fillId="4" fontId="34" numFmtId="0" pivotButton="0" quotePrefix="0" xfId="0">
      <alignment vertical="center"/>
    </xf>
    <xf applyAlignment="1" borderId="0" fillId="10" fontId="13" numFmtId="0" pivotButton="0" quotePrefix="0" xfId="0">
      <alignment horizontal="left" vertical="center"/>
    </xf>
    <xf applyAlignment="1" borderId="0" fillId="0" fontId="13" numFmtId="0" pivotButton="0" quotePrefix="0" xfId="0">
      <alignment horizontal="left" vertical="center"/>
    </xf>
    <xf applyAlignment="1" borderId="0" fillId="7" fontId="25" numFmtId="0" pivotButton="0" quotePrefix="0" xfId="0">
      <alignment horizontal="left" readingOrder="1" vertical="center" wrapText="1"/>
    </xf>
    <xf applyAlignment="1" borderId="0" fillId="11" fontId="13" numFmtId="0" pivotButton="0" quotePrefix="0" xfId="0">
      <alignment horizontal="left" vertical="center"/>
    </xf>
    <xf applyAlignment="1" borderId="0" fillId="12" fontId="13" numFmtId="0" pivotButton="0" quotePrefix="0" xfId="0">
      <alignment horizontal="left" vertical="center"/>
    </xf>
    <xf applyAlignment="1" borderId="0" fillId="0" fontId="28" numFmtId="0" pivotButton="0" quotePrefix="0" xfId="0">
      <alignment horizontal="left" vertical="center" wrapText="1"/>
    </xf>
    <xf applyAlignment="1" borderId="14" fillId="6" fontId="30" numFmtId="0" pivotButton="0" quotePrefix="0" xfId="0">
      <alignment horizontal="center" readingOrder="1" vertical="center" wrapText="1"/>
    </xf>
    <xf applyAlignment="1" borderId="0" fillId="0" fontId="36" numFmtId="0" pivotButton="0" quotePrefix="0" xfId="0">
      <alignment vertical="center"/>
    </xf>
    <xf applyAlignment="1" borderId="0" fillId="13" fontId="13" numFmtId="0" pivotButton="0" quotePrefix="0" xfId="0">
      <alignment vertical="center"/>
    </xf>
    <xf applyAlignment="1" borderId="0" fillId="0" fontId="32" numFmtId="0" pivotButton="0" quotePrefix="0" xfId="0">
      <alignment vertical="center"/>
    </xf>
    <xf applyAlignment="1" borderId="3" fillId="0" fontId="25" numFmtId="0" pivotButton="0" quotePrefix="0" xfId="0">
      <alignment horizontal="center" readingOrder="1" vertical="center" wrapText="1"/>
    </xf>
    <xf applyAlignment="1" borderId="0" fillId="14" fontId="13" numFmtId="0" pivotButton="0" quotePrefix="0" xfId="0">
      <alignment horizontal="left" vertical="center"/>
    </xf>
    <xf applyAlignment="1" borderId="3" fillId="0" fontId="37" numFmtId="0" pivotButton="0" quotePrefix="0" xfId="0">
      <alignment horizontal="center" readingOrder="1" vertical="center" wrapText="1"/>
    </xf>
    <xf applyAlignment="1" borderId="3" fillId="0" fontId="37" numFmtId="0" pivotButton="0" quotePrefix="0" xfId="0">
      <alignment horizontal="center" vertical="center" wrapText="1"/>
    </xf>
    <xf applyAlignment="1" borderId="3" fillId="0" fontId="37" numFmtId="9" pivotButton="0" quotePrefix="0" xfId="0">
      <alignment horizontal="center" vertical="center" wrapText="1"/>
    </xf>
    <xf applyAlignment="1" borderId="1" fillId="0" fontId="37" numFmtId="9" pivotButton="0" quotePrefix="0" xfId="0">
      <alignment horizontal="center" vertical="center" wrapText="1"/>
    </xf>
    <xf applyAlignment="1" borderId="0" fillId="15" fontId="13" numFmtId="0" pivotButton="0" quotePrefix="0" xfId="0">
      <alignment horizontal="left" vertical="center"/>
    </xf>
    <xf applyAlignment="1" borderId="7" fillId="9" fontId="34" numFmtId="14" pivotButton="0" quotePrefix="0" xfId="0">
      <alignment horizontal="center" vertical="center" wrapText="1"/>
    </xf>
    <xf applyAlignment="1" borderId="0" fillId="0" fontId="26" numFmtId="0" pivotButton="0" quotePrefix="0" xfId="0">
      <alignment horizontal="center" vertical="center" wrapText="1"/>
    </xf>
    <xf applyAlignment="1" borderId="0" fillId="0" fontId="12" numFmtId="14" pivotButton="0" quotePrefix="0" xfId="0">
      <alignment horizontal="center" vertical="center"/>
    </xf>
    <xf applyAlignment="1" borderId="0" fillId="0" fontId="24" numFmtId="14" pivotButton="0" quotePrefix="0" xfId="0">
      <alignment horizontal="center" vertical="center"/>
    </xf>
    <xf applyAlignment="1" borderId="0" fillId="2" fontId="26" numFmtId="14" pivotButton="0" quotePrefix="0" xfId="0">
      <alignment horizontal="center" vertical="center"/>
    </xf>
    <xf applyAlignment="1" borderId="0" fillId="2" fontId="24" numFmtId="0" pivotButton="0" quotePrefix="0" xfId="0">
      <alignment horizontal="center" vertical="center"/>
    </xf>
    <xf applyAlignment="1" borderId="0" fillId="0" fontId="24" numFmtId="21" pivotButton="0" quotePrefix="0" xfId="0">
      <alignment horizontal="center" vertical="center"/>
    </xf>
    <xf applyAlignment="1" borderId="0" fillId="7" fontId="11" numFmtId="0" pivotButton="0" quotePrefix="0" xfId="0">
      <alignment horizontal="left" vertical="center"/>
    </xf>
    <xf applyAlignment="1" borderId="0" fillId="0" fontId="11" numFmtId="0" pivotButton="0" quotePrefix="0" xfId="0">
      <alignment horizontal="left" vertical="center"/>
    </xf>
    <xf applyAlignment="1" borderId="0" fillId="0" fontId="11" numFmtId="0" pivotButton="0" quotePrefix="0" xfId="0">
      <alignment horizontal="center"/>
    </xf>
    <xf applyAlignment="1" borderId="0" fillId="0" fontId="11" numFmtId="0" pivotButton="0" quotePrefix="0" xfId="0">
      <alignment vertical="center"/>
    </xf>
    <xf applyAlignment="1" borderId="15" fillId="0" fontId="28" numFmtId="0" pivotButton="0" quotePrefix="0" xfId="0">
      <alignment horizontal="right" vertical="center" wrapText="1"/>
    </xf>
    <xf applyAlignment="1" borderId="1" fillId="16" fontId="30" numFmtId="0" pivotButton="0" quotePrefix="0" xfId="0">
      <alignment horizontal="center" readingOrder="1" vertical="center" wrapText="1"/>
    </xf>
    <xf applyAlignment="1" borderId="0" fillId="0" fontId="28" numFmtId="0" pivotButton="0" quotePrefix="0" xfId="0">
      <alignment horizontal="center" vertical="center" wrapText="1"/>
    </xf>
    <xf applyAlignment="1" borderId="0" fillId="0" fontId="28" numFmtId="0" pivotButton="0" quotePrefix="0" xfId="0">
      <alignment vertical="center" wrapText="1"/>
    </xf>
    <xf applyAlignment="1" borderId="20" fillId="6" fontId="30" numFmtId="0" pivotButton="0" quotePrefix="0" xfId="0">
      <alignment horizontal="center" readingOrder="1" vertical="center" wrapText="1"/>
    </xf>
    <xf applyAlignment="1" borderId="21" fillId="0" fontId="28" numFmtId="0" pivotButton="0" quotePrefix="0" xfId="0">
      <alignment horizontal="right" vertical="center" wrapText="1"/>
    </xf>
    <xf applyAlignment="1" borderId="22" fillId="0" fontId="28" numFmtId="9" pivotButton="0" quotePrefix="0" xfId="0">
      <alignment horizontal="center" vertical="center" wrapText="1"/>
    </xf>
    <xf applyAlignment="1" borderId="23" fillId="0" fontId="28" numFmtId="9" pivotButton="0" quotePrefix="0" xfId="0">
      <alignment horizontal="center" vertical="center" wrapText="1"/>
    </xf>
    <xf applyAlignment="1" borderId="22" fillId="0" fontId="28" numFmtId="0" pivotButton="0" quotePrefix="0" xfId="0">
      <alignment horizontal="center" vertical="center" wrapText="1"/>
    </xf>
    <xf applyAlignment="1" borderId="24" fillId="0" fontId="28" numFmtId="0" pivotButton="0" quotePrefix="0" xfId="0">
      <alignment horizontal="center" vertical="center" wrapText="1"/>
    </xf>
    <xf applyAlignment="1" borderId="25" fillId="0" fontId="28" numFmtId="9" pivotButton="0" quotePrefix="0" xfId="0">
      <alignment horizontal="center" vertical="center" wrapText="1"/>
    </xf>
    <xf applyAlignment="1" borderId="26" fillId="0" fontId="28" numFmtId="9" pivotButton="0" quotePrefix="0" xfId="0">
      <alignment horizontal="center" vertical="center" wrapText="1"/>
    </xf>
    <xf applyAlignment="1" borderId="1" fillId="5" fontId="25" numFmtId="0" pivotButton="0" quotePrefix="0" xfId="0">
      <alignment horizontal="center" readingOrder="1" vertical="center" wrapText="1"/>
    </xf>
    <xf applyAlignment="1" borderId="1" fillId="7" fontId="28" numFmtId="0" pivotButton="0" quotePrefix="0" xfId="0">
      <alignment horizontal="center" vertical="center" wrapText="1"/>
    </xf>
    <xf applyAlignment="1" borderId="1" fillId="7" fontId="28" numFmtId="9" pivotButton="0" quotePrefix="0" xfId="0">
      <alignment horizontal="center" vertical="center" wrapText="1"/>
    </xf>
    <xf applyAlignment="1" borderId="13" fillId="5" fontId="25" numFmtId="0" pivotButton="0" quotePrefix="0" xfId="0">
      <alignment horizontal="center" readingOrder="1" vertical="center" wrapText="1"/>
    </xf>
    <xf applyAlignment="1" borderId="0" fillId="0" fontId="39" numFmtId="0" pivotButton="0" quotePrefix="0" xfId="0">
      <alignment horizontal="center" vertical="center" wrapText="1"/>
    </xf>
    <xf applyAlignment="1" borderId="0" fillId="0" fontId="40" numFmtId="0" pivotButton="0" quotePrefix="0" xfId="0">
      <alignment horizontal="center"/>
    </xf>
    <xf applyAlignment="1" borderId="0" fillId="2" fontId="39" numFmtId="0" pivotButton="0" quotePrefix="0" xfId="0">
      <alignment horizontal="center" vertical="center"/>
    </xf>
    <xf applyAlignment="1" borderId="0" fillId="0" fontId="40" numFmtId="0" pivotButton="0" quotePrefix="0" xfId="0">
      <alignment vertical="center"/>
    </xf>
    <xf applyAlignment="1" borderId="0" fillId="0" fontId="10" numFmtId="0" pivotButton="0" quotePrefix="0" xfId="0">
      <alignment vertical="center"/>
    </xf>
    <xf applyAlignment="1" borderId="0" fillId="0" fontId="10" numFmtId="0" pivotButton="0" quotePrefix="0" xfId="0">
      <alignment horizontal="left" vertical="center"/>
    </xf>
    <xf applyAlignment="1" borderId="0" fillId="0" fontId="41" numFmtId="0" pivotButton="0" quotePrefix="0" xfId="0">
      <alignment horizontal="left" vertical="center"/>
    </xf>
    <xf applyAlignment="1" borderId="7" fillId="9" fontId="42" numFmtId="0" pivotButton="0" quotePrefix="0" xfId="0">
      <alignment horizontal="center" vertical="center" wrapText="1"/>
    </xf>
    <xf applyAlignment="1" borderId="0" fillId="0" fontId="41" numFmtId="0" pivotButton="0" quotePrefix="0" xfId="0">
      <alignment horizontal="center" vertical="center"/>
    </xf>
    <xf applyAlignment="1" borderId="0" fillId="0" fontId="0" numFmtId="0" pivotButton="0" quotePrefix="0" xfId="0">
      <alignment horizontal="left"/>
    </xf>
    <xf applyAlignment="1" borderId="0" fillId="0" fontId="0" numFmtId="14" pivotButton="0" quotePrefix="0" xfId="0">
      <alignment horizontal="left"/>
    </xf>
    <xf applyAlignment="1" borderId="0" fillId="0" fontId="0" numFmtId="20" pivotButton="0" quotePrefix="0" xfId="0">
      <alignment horizontal="left"/>
    </xf>
    <xf applyAlignment="1" borderId="0" fillId="0" fontId="41" numFmtId="0" pivotButton="0" quotePrefix="0" xfId="0">
      <alignment horizontal="center"/>
    </xf>
    <xf applyAlignment="1" borderId="0" fillId="0" fontId="9" numFmtId="0" pivotButton="0" quotePrefix="0" xfId="0">
      <alignment horizontal="left" vertical="center"/>
    </xf>
    <xf applyAlignment="1" borderId="0" fillId="0" fontId="43" numFmtId="14" pivotButton="0" quotePrefix="0" xfId="0">
      <alignment horizontal="left"/>
    </xf>
    <xf applyAlignment="1" borderId="0" fillId="0" fontId="43" numFmtId="20" pivotButton="0" quotePrefix="0" xfId="0">
      <alignment horizontal="left"/>
    </xf>
    <xf applyAlignment="1" borderId="0" fillId="0" fontId="43" numFmtId="0" pivotButton="0" quotePrefix="0" xfId="0">
      <alignment horizontal="left"/>
    </xf>
    <xf applyAlignment="1" borderId="1" fillId="0" fontId="28" numFmtId="9" pivotButton="0" quotePrefix="0" xfId="0">
      <alignment horizontal="center" vertical="center" wrapText="1"/>
    </xf>
    <xf applyAlignment="1" borderId="1" fillId="0" fontId="37" numFmtId="0" pivotButton="0" quotePrefix="0" xfId="0">
      <alignment horizontal="center" readingOrder="1" vertical="center" wrapText="1"/>
    </xf>
    <xf applyAlignment="1" borderId="1" fillId="0" fontId="25" numFmtId="0" pivotButton="0" quotePrefix="0" xfId="0">
      <alignment horizontal="center" readingOrder="1" vertical="center" wrapText="1"/>
    </xf>
    <xf applyAlignment="1" borderId="1" fillId="0" fontId="28" numFmtId="1" pivotButton="0" quotePrefix="0" xfId="0">
      <alignment horizontal="center" vertical="center" wrapText="1"/>
    </xf>
    <xf applyAlignment="1" borderId="16" fillId="0" fontId="25" numFmtId="0" pivotButton="0" quotePrefix="0" xfId="0">
      <alignment horizontal="center" readingOrder="1" vertical="center" wrapText="1"/>
    </xf>
    <xf applyAlignment="1" borderId="10" fillId="3" fontId="44" numFmtId="0" pivotButton="0" quotePrefix="0" xfId="0">
      <alignment horizontal="center" readingOrder="1" vertical="center" wrapText="1"/>
    </xf>
    <xf applyAlignment="1" borderId="11" fillId="3" fontId="44" numFmtId="0" pivotButton="0" quotePrefix="0" xfId="0">
      <alignment horizontal="center" readingOrder="1" vertical="center" wrapText="1"/>
    </xf>
    <xf applyAlignment="1" borderId="13" fillId="0" fontId="28" numFmtId="9" pivotButton="0" quotePrefix="0" xfId="0">
      <alignment horizontal="center" vertical="center" wrapText="1"/>
    </xf>
    <xf applyAlignment="1" borderId="10" fillId="3" fontId="33" numFmtId="0" pivotButton="0" quotePrefix="0" xfId="0">
      <alignment horizontal="center" readingOrder="1" vertical="center" wrapText="1"/>
    </xf>
    <xf applyAlignment="1" borderId="0" fillId="4" fontId="8" numFmtId="0" pivotButton="0" quotePrefix="0" xfId="0">
      <alignment vertical="center"/>
    </xf>
    <xf applyAlignment="1" borderId="7" fillId="9" fontId="34" numFmtId="0" pivotButton="0" quotePrefix="0" xfId="0">
      <alignment horizontal="center" vertical="center" wrapText="1"/>
    </xf>
    <xf applyAlignment="1" borderId="0" fillId="0" fontId="12" numFmtId="0" pivotButton="0" quotePrefix="0" xfId="0">
      <alignment horizontal="center" vertical="center"/>
    </xf>
    <xf applyAlignment="1" borderId="16" fillId="0" fontId="28" numFmtId="9" pivotButton="0" quotePrefix="0" xfId="0">
      <alignment horizontal="center" vertical="center" wrapText="1"/>
    </xf>
    <xf applyAlignment="1" borderId="17" fillId="0" fontId="28" numFmtId="0" pivotButton="0" quotePrefix="0" xfId="0">
      <alignment horizontal="center" vertical="center" wrapText="1"/>
    </xf>
    <xf applyAlignment="1" borderId="0" fillId="0" fontId="26" numFmtId="0" pivotButton="0" quotePrefix="0" xfId="0">
      <alignment horizontal="left" vertical="center" wrapText="1"/>
    </xf>
    <xf applyAlignment="1" borderId="1" fillId="0" fontId="20" numFmtId="0" pivotButton="0" quotePrefix="0" xfId="0">
      <alignment horizontal="center" vertical="center"/>
    </xf>
    <xf applyAlignment="1" borderId="13" fillId="0" fontId="20" numFmtId="0" pivotButton="0" quotePrefix="0" xfId="0">
      <alignment horizontal="center" vertical="center"/>
    </xf>
    <xf applyAlignment="1" borderId="12" fillId="0" fontId="20" numFmtId="0" pivotButton="0" quotePrefix="0" xfId="0">
      <alignment vertical="center"/>
    </xf>
    <xf applyAlignment="1" borderId="1" fillId="0" fontId="13" numFmtId="0" pivotButton="0" quotePrefix="0" xfId="0">
      <alignment horizontal="center" vertical="center"/>
    </xf>
    <xf applyAlignment="1" borderId="0" fillId="0" fontId="0" numFmtId="0" pivotButton="0" quotePrefix="0" xfId="0">
      <alignment horizontal="center"/>
    </xf>
    <xf applyAlignment="1" borderId="0" fillId="0" fontId="6" numFmtId="0" pivotButton="0" quotePrefix="0" xfId="0">
      <alignment vertical="center"/>
    </xf>
    <xf applyAlignment="1" borderId="1" fillId="0" fontId="41" numFmtId="0" pivotButton="0" quotePrefix="0" xfId="0">
      <alignment horizontal="center" vertical="center"/>
    </xf>
    <xf applyAlignment="1" borderId="0" fillId="0" fontId="41" numFmtId="0" pivotButton="0" quotePrefix="0" xfId="0">
      <alignment vertical="center"/>
    </xf>
    <xf applyAlignment="1" borderId="0" fillId="0" fontId="6" numFmtId="0" pivotButton="0" quotePrefix="0" xfId="0">
      <alignment horizontal="left" vertical="center"/>
    </xf>
    <xf applyAlignment="1" borderId="0" fillId="0" fontId="5" numFmtId="0" pivotButton="0" quotePrefix="0" xfId="0">
      <alignment horizontal="left" vertical="center"/>
    </xf>
    <xf applyAlignment="1" borderId="0" fillId="0" fontId="24" numFmtId="9" pivotButton="0" quotePrefix="0" xfId="0">
      <alignment vertical="center"/>
    </xf>
    <xf applyAlignment="1" borderId="13" fillId="0" fontId="4" numFmtId="0" pivotButton="0" quotePrefix="0" xfId="0">
      <alignment horizontal="center" vertical="center"/>
    </xf>
    <xf applyAlignment="1" borderId="0" fillId="4" fontId="4" numFmtId="0" pivotButton="0" quotePrefix="0" xfId="0">
      <alignment vertical="center"/>
    </xf>
    <xf applyAlignment="1" borderId="0" fillId="7" fontId="4" numFmtId="0" pivotButton="0" quotePrefix="0" xfId="0">
      <alignment vertical="center"/>
    </xf>
    <xf applyAlignment="1" borderId="0" fillId="0" fontId="4" numFmtId="0" pivotButton="0" quotePrefix="0" xfId="0">
      <alignment horizontal="center" vertical="center"/>
    </xf>
    <xf applyAlignment="1" borderId="0" fillId="0" fontId="4" numFmtId="0" pivotButton="0" quotePrefix="0" xfId="0">
      <alignment vertical="center"/>
    </xf>
    <xf applyAlignment="1" borderId="1" fillId="4" fontId="4" numFmtId="0" pivotButton="0" quotePrefix="0" xfId="0">
      <alignment vertical="center"/>
    </xf>
    <xf applyAlignment="1" borderId="1" fillId="0" fontId="4" numFmtId="0" pivotButton="0" quotePrefix="0" xfId="0">
      <alignment vertical="center"/>
    </xf>
    <xf applyAlignment="1" borderId="9" fillId="8" fontId="4" numFmtId="0" pivotButton="0" quotePrefix="0" xfId="0">
      <alignment horizontal="left" vertical="center"/>
    </xf>
    <xf applyAlignment="1" borderId="11" fillId="8" fontId="4" numFmtId="0" pivotButton="0" quotePrefix="0" xfId="0">
      <alignment horizontal="left" vertical="center"/>
    </xf>
    <xf applyAlignment="1" borderId="12" fillId="0" fontId="4" numFmtId="0" pivotButton="0" quotePrefix="0" xfId="0">
      <alignment vertical="center"/>
    </xf>
    <xf applyAlignment="1" borderId="15" fillId="0" fontId="4" numFmtId="0" pivotButton="0" quotePrefix="0" xfId="0">
      <alignment vertical="center"/>
    </xf>
    <xf applyAlignment="1" borderId="1" fillId="0" fontId="4" numFmtId="0" pivotButton="0" quotePrefix="0" xfId="0">
      <alignment horizontal="center" vertical="center"/>
    </xf>
    <xf applyAlignment="1" borderId="0" fillId="0" fontId="45" numFmtId="0" pivotButton="0" quotePrefix="0" xfId="0">
      <alignment horizontal="center" vertical="center"/>
    </xf>
    <xf applyAlignment="1" borderId="0" fillId="0" fontId="0" numFmtId="0" pivotButton="0" quotePrefix="0" xfId="0">
      <alignment horizontal="center" vertical="center"/>
    </xf>
    <xf applyAlignment="1" borderId="1" fillId="7" fontId="29" numFmtId="0" pivotButton="0" quotePrefix="0" xfId="0">
      <alignment horizontal="center" vertical="center" wrapText="1"/>
    </xf>
    <xf applyAlignment="1" borderId="1" fillId="7" fontId="29" numFmtId="9" pivotButton="0" quotePrefix="0" xfId="0">
      <alignment horizontal="center" vertical="center" wrapText="1"/>
    </xf>
    <xf applyAlignment="1" borderId="12" fillId="0" fontId="25" numFmtId="0" pivotButton="0" quotePrefix="0" xfId="0">
      <alignment horizontal="left" readingOrder="1" vertical="center" wrapText="1"/>
    </xf>
    <xf applyAlignment="1" borderId="16" fillId="0" fontId="0" numFmtId="0" pivotButton="0" quotePrefix="0" xfId="0">
      <alignment vertical="center"/>
    </xf>
    <xf applyAlignment="1" borderId="16" fillId="0" fontId="28" numFmtId="0" pivotButton="0" quotePrefix="0" xfId="0">
      <alignment horizontal="center" vertical="center" wrapText="1"/>
    </xf>
    <xf applyAlignment="1" borderId="16" fillId="0" fontId="20" numFmtId="0" pivotButton="0" quotePrefix="0" xfId="0">
      <alignment horizontal="center" vertical="center"/>
    </xf>
    <xf applyAlignment="1" borderId="4" fillId="5" fontId="25" numFmtId="0" pivotButton="0" quotePrefix="0" xfId="0">
      <alignment readingOrder="1" vertical="center" wrapText="1"/>
    </xf>
    <xf applyAlignment="1" borderId="5" fillId="5" fontId="25" numFmtId="0" pivotButton="0" quotePrefix="0" xfId="0">
      <alignment readingOrder="1" vertical="center" wrapText="1"/>
    </xf>
    <xf applyAlignment="1" borderId="1" fillId="0" fontId="28" numFmtId="0" pivotButton="0" quotePrefix="0" xfId="0">
      <alignment horizontal="center" vertical="center" wrapText="1"/>
    </xf>
    <xf applyAlignment="1" borderId="1" fillId="0" fontId="37" numFmtId="0" pivotButton="0" quotePrefix="0" xfId="0">
      <alignment horizontal="center" vertical="center" wrapText="1"/>
    </xf>
    <xf applyAlignment="1" borderId="13" fillId="0" fontId="37" numFmtId="0" pivotButton="0" quotePrefix="0" xfId="0">
      <alignment horizontal="center" vertical="center" wrapText="1"/>
    </xf>
    <xf applyAlignment="1" borderId="13" fillId="0" fontId="28" numFmtId="0" pivotButton="0" quotePrefix="0" xfId="0">
      <alignment horizontal="center" vertical="center" wrapText="1"/>
    </xf>
    <xf applyAlignment="1" borderId="15" fillId="0" fontId="20" numFmtId="0" pivotButton="0" quotePrefix="0" xfId="0">
      <alignment vertical="center"/>
    </xf>
    <xf applyAlignment="1" borderId="9" fillId="16" fontId="4" numFmtId="0" pivotButton="0" quotePrefix="0" xfId="0">
      <alignment vertical="center"/>
    </xf>
    <xf applyAlignment="1" borderId="0" fillId="0" fontId="46" numFmtId="0" pivotButton="0" quotePrefix="0" xfId="0">
      <alignment vertical="center"/>
    </xf>
    <xf applyAlignment="1" borderId="0" fillId="0" fontId="3" numFmtId="0" pivotButton="0" quotePrefix="0" xfId="0">
      <alignment vertical="center"/>
    </xf>
    <xf applyAlignment="1" borderId="0" fillId="0" fontId="47" numFmtId="0" pivotButton="0" quotePrefix="0" xfId="0">
      <alignment vertical="center"/>
    </xf>
    <xf applyAlignment="1" borderId="15" fillId="0" fontId="25" numFmtId="0" pivotButton="0" quotePrefix="0" xfId="0">
      <alignment horizontal="left" readingOrder="1" vertical="center" wrapText="1"/>
    </xf>
    <xf applyAlignment="1" borderId="1" fillId="0" fontId="29" numFmtId="9" pivotButton="0" quotePrefix="0" xfId="0">
      <alignment horizontal="center" vertical="center" wrapText="1"/>
    </xf>
    <xf applyAlignment="1" borderId="1" fillId="0" fontId="38" numFmtId="9" pivotButton="0" quotePrefix="0" xfId="0">
      <alignment horizontal="center" vertical="center" wrapText="1"/>
    </xf>
    <xf applyAlignment="1" borderId="9" fillId="3" fontId="21" numFmtId="0" pivotButton="0" quotePrefix="0" xfId="0">
      <alignment horizontal="center" readingOrder="1" vertical="center" wrapText="1"/>
    </xf>
    <xf applyAlignment="1" borderId="10" fillId="3" fontId="25" numFmtId="0" pivotButton="0" quotePrefix="0" xfId="0">
      <alignment horizontal="center" readingOrder="1" vertical="center" wrapText="1"/>
    </xf>
    <xf applyAlignment="1" borderId="11" fillId="3" fontId="25" numFmtId="0" pivotButton="0" quotePrefix="0" xfId="0">
      <alignment horizontal="center" readingOrder="1" vertical="center" wrapText="1"/>
    </xf>
    <xf applyAlignment="1" borderId="12" fillId="3" fontId="21" numFmtId="0" pivotButton="0" quotePrefix="0" xfId="0">
      <alignment horizontal="center" readingOrder="1" vertical="center" wrapText="1"/>
    </xf>
    <xf applyAlignment="1" borderId="12" fillId="7" fontId="21" numFmtId="0" pivotButton="0" quotePrefix="0" xfId="0">
      <alignment horizontal="center" readingOrder="1" vertical="center" wrapText="1"/>
    </xf>
    <xf applyAlignment="1" borderId="15" fillId="7" fontId="21" numFmtId="0" pivotButton="0" quotePrefix="0" xfId="0">
      <alignment horizontal="center" readingOrder="1" vertical="center" wrapText="1"/>
    </xf>
    <xf applyAlignment="1" borderId="16" fillId="0" fontId="29" numFmtId="9" pivotButton="0" quotePrefix="0" xfId="0">
      <alignment horizontal="center" vertical="center" wrapText="1"/>
    </xf>
    <xf applyAlignment="1" borderId="13" fillId="0" fontId="2" numFmtId="0" pivotButton="0" quotePrefix="0" xfId="0">
      <alignment horizontal="center" vertical="center"/>
    </xf>
    <xf applyAlignment="1" borderId="17" fillId="0" fontId="2" numFmtId="49" pivotButton="0" quotePrefix="0" xfId="0">
      <alignment horizontal="center" vertical="center"/>
    </xf>
    <xf applyAlignment="1" borderId="0" fillId="0" fontId="24" numFmtId="0" pivotButton="0" quotePrefix="0" xfId="0">
      <alignment horizontal="left" vertical="center"/>
    </xf>
    <xf applyAlignment="1" borderId="0" fillId="0" fontId="24" numFmtId="0" pivotButton="0" quotePrefix="0" xfId="0">
      <alignment horizontal="center" vertical="center"/>
    </xf>
    <xf applyAlignment="1" borderId="0" fillId="0" fontId="24" numFmtId="0" pivotButton="0" quotePrefix="0" xfId="0">
      <alignment horizontal="left"/>
    </xf>
    <xf borderId="0" fillId="0" fontId="24" numFmtId="14" pivotButton="0" quotePrefix="0" xfId="0"/>
    <xf borderId="0" fillId="0" fontId="24" numFmtId="21" pivotButton="0" quotePrefix="0" xfId="0"/>
    <xf applyAlignment="1" borderId="0" fillId="0" fontId="24" numFmtId="0" pivotButton="0" quotePrefix="0" xfId="0">
      <alignment horizontal="center"/>
    </xf>
    <xf applyAlignment="1" borderId="0" fillId="0" fontId="24" numFmtId="14" pivotButton="0" quotePrefix="0" xfId="0">
      <alignment horizontal="center"/>
    </xf>
    <xf applyAlignment="1" borderId="0" fillId="0" fontId="24" numFmtId="21" pivotButton="0" quotePrefix="0" xfId="0">
      <alignment horizontal="center"/>
    </xf>
    <xf borderId="0" fillId="0" fontId="24" numFmtId="0" pivotButton="0" quotePrefix="0" xfId="0"/>
    <xf applyAlignment="1" borderId="0" fillId="4" fontId="24" numFmtId="0" pivotButton="0" quotePrefix="0" xfId="0">
      <alignment vertical="center"/>
    </xf>
    <xf applyAlignment="1" borderId="0" fillId="0" fontId="40" numFmtId="0" pivotButton="0" quotePrefix="0" xfId="0">
      <alignment horizontal="center" vertical="center"/>
    </xf>
    <xf applyAlignment="1" borderId="0" fillId="0" fontId="48" numFmtId="0" pivotButton="0" quotePrefix="0" xfId="0">
      <alignment vertical="center"/>
    </xf>
    <xf applyAlignment="1" borderId="1" fillId="17" fontId="25" numFmtId="0" pivotButton="0" quotePrefix="0" xfId="0">
      <alignment horizontal="center" readingOrder="1" vertical="center" wrapText="1"/>
    </xf>
    <xf applyAlignment="1" borderId="1" fillId="17" fontId="28" numFmtId="9" pivotButton="0" quotePrefix="0" xfId="0">
      <alignment horizontal="center" vertical="center" wrapText="1"/>
    </xf>
    <xf applyAlignment="1" borderId="0" fillId="0" fontId="1" numFmtId="0" pivotButton="1" quotePrefix="0" xfId="0">
      <alignment vertical="center"/>
    </xf>
    <xf applyAlignment="1" borderId="0" fillId="0" fontId="1" numFmtId="0" pivotButton="0" quotePrefix="0" xfId="0">
      <alignment horizontal="left" vertical="center"/>
    </xf>
    <xf applyAlignment="1" borderId="0" fillId="0" fontId="1" numFmtId="0" pivotButton="0" quotePrefix="0" xfId="0">
      <alignment vertical="center"/>
    </xf>
    <xf applyAlignment="1" borderId="0" fillId="0" fontId="1" numFmtId="0" pivotButton="1" quotePrefix="0" xfId="0">
      <alignment horizontal="center" vertical="center"/>
    </xf>
    <xf applyAlignment="1" borderId="0" fillId="0" fontId="1" numFmtId="2" pivotButton="0" quotePrefix="0" xfId="0">
      <alignment vertical="center"/>
    </xf>
    <xf applyAlignment="1" borderId="12" fillId="5" fontId="25" numFmtId="0" pivotButton="0" quotePrefix="0" xfId="0">
      <alignment horizontal="center" readingOrder="1" vertical="center" wrapText="1"/>
    </xf>
    <xf applyAlignment="1" borderId="11" fillId="5" fontId="21" numFmtId="0" pivotButton="0" quotePrefix="0" xfId="0">
      <alignment horizontal="center" readingOrder="1" vertical="center" wrapText="1"/>
    </xf>
    <xf applyAlignment="1" borderId="27" fillId="2" fontId="41" numFmtId="0" pivotButton="0" quotePrefix="0" xfId="0">
      <alignment horizontal="center" vertical="center"/>
    </xf>
    <xf applyAlignment="1" borderId="27" fillId="2" fontId="6" numFmtId="0" pivotButton="0" quotePrefix="0" xfId="0">
      <alignment horizontal="left" vertical="center"/>
    </xf>
    <xf applyAlignment="1" borderId="0" fillId="0" fontId="1" numFmtId="0" pivotButton="0" quotePrefix="0" xfId="0">
      <alignment horizontal="center"/>
    </xf>
    <xf applyAlignment="1" borderId="0" fillId="0" fontId="24" numFmtId="0" pivotButton="0" quotePrefix="0" xfId="0">
      <alignment vertical="center"/>
    </xf>
    <xf applyAlignment="1" borderId="0" fillId="0" fontId="20" numFmtId="0" pivotButton="0" quotePrefix="0" xfId="0">
      <alignment vertical="center"/>
    </xf>
    <xf applyAlignment="1" borderId="0" fillId="0" fontId="20" numFmtId="0" pivotButton="0" quotePrefix="0" xfId="0">
      <alignment horizontal="center" vertical="center"/>
    </xf>
    <xf borderId="0" fillId="0" fontId="0" numFmtId="0" pivotButton="0" quotePrefix="0" xfId="0"/>
    <xf applyAlignment="1" borderId="10" fillId="5" fontId="21" numFmtId="0" pivotButton="0" quotePrefix="0" xfId="0">
      <alignment horizontal="center" readingOrder="1" vertical="center" wrapText="1"/>
    </xf>
    <xf applyAlignment="1" borderId="0" fillId="0" fontId="13" numFmtId="0" pivotButton="0" quotePrefix="0" xfId="0">
      <alignment vertical="center"/>
    </xf>
    <xf applyAlignment="1" borderId="10" fillId="16" fontId="30" numFmtId="0" pivotButton="0" quotePrefix="0" xfId="0">
      <alignment horizontal="center" readingOrder="1" vertical="center" wrapText="1"/>
    </xf>
    <xf applyAlignment="1" borderId="0" fillId="0" fontId="34" numFmtId="164" pivotButton="0" quotePrefix="0" xfId="0">
      <alignment horizontal="left" vertical="center"/>
    </xf>
    <xf applyAlignment="1" borderId="1" fillId="0" fontId="28" numFmtId="165" pivotButton="0" quotePrefix="0" xfId="0">
      <alignment horizontal="center" vertical="center" wrapText="1"/>
    </xf>
    <xf applyAlignment="1" borderId="1" fillId="0" fontId="28" numFmtId="166" pivotButton="0" quotePrefix="0" xfId="0">
      <alignment horizontal="center" vertical="center" wrapText="1"/>
    </xf>
    <xf applyAlignment="1" borderId="13" fillId="0" fontId="28" numFmtId="166" pivotButton="0" quotePrefix="0" xfId="0">
      <alignment horizontal="center" vertical="center" wrapText="1"/>
    </xf>
    <xf applyAlignment="1" borderId="1" fillId="0" fontId="28" numFmtId="164" pivotButton="0" quotePrefix="0" xfId="0">
      <alignment horizontal="center" vertical="center" wrapText="1"/>
    </xf>
    <xf applyAlignment="1" borderId="1" fillId="0" fontId="37" numFmtId="165" pivotButton="0" quotePrefix="0" xfId="0">
      <alignment horizontal="center" vertical="center" wrapText="1"/>
    </xf>
    <xf applyAlignment="1" borderId="1" fillId="17" fontId="28" numFmtId="164" pivotButton="0" quotePrefix="0" xfId="0">
      <alignment horizontal="center" vertical="center" wrapText="1"/>
    </xf>
    <xf applyAlignment="1" borderId="1" fillId="17" fontId="28" numFmtId="166" pivotButton="0" quotePrefix="0" xfId="0">
      <alignment horizontal="center" vertical="center" wrapText="1"/>
    </xf>
    <xf applyAlignment="1" borderId="13" fillId="17" fontId="28" numFmtId="166" pivotButton="0" quotePrefix="0" xfId="0">
      <alignment horizontal="center" vertical="center" wrapText="1"/>
    </xf>
    <xf applyAlignment="1" borderId="16" fillId="0" fontId="28" numFmtId="165" pivotButton="0" quotePrefix="0" xfId="0">
      <alignment horizontal="center" vertical="center" wrapText="1"/>
    </xf>
    <xf applyAlignment="1" borderId="16" fillId="0" fontId="28" numFmtId="166" pivotButton="0" quotePrefix="0" xfId="0">
      <alignment horizontal="center" vertical="center" wrapText="1"/>
    </xf>
    <xf applyAlignment="1" borderId="17" fillId="0" fontId="28" numFmtId="166" pivotButton="0" quotePrefix="0" xfId="0">
      <alignment horizontal="center" vertical="center" wrapText="1"/>
    </xf>
    <xf applyAlignment="1" borderId="3" fillId="0" fontId="28" numFmtId="164" pivotButton="0" quotePrefix="0" xfId="0">
      <alignment horizontal="center" vertical="center" wrapText="1"/>
    </xf>
    <xf applyAlignment="1" borderId="1" fillId="7" fontId="28" numFmtId="166" pivotButton="0" quotePrefix="0" xfId="0">
      <alignment horizontal="center" vertical="center" wrapText="1"/>
    </xf>
    <xf applyAlignment="1" borderId="13" fillId="7" fontId="28" numFmtId="166" pivotButton="0" quotePrefix="0" xfId="0">
      <alignment horizontal="center" vertical="center" wrapText="1"/>
    </xf>
    <xf applyAlignment="1" borderId="1" fillId="0" fontId="7" numFmtId="166" pivotButton="0" quotePrefix="0" xfId="0">
      <alignment horizontal="center" vertical="center"/>
    </xf>
    <xf applyAlignment="1" borderId="13" fillId="0" fontId="7" numFmtId="166" pivotButton="0" quotePrefix="0" xfId="0">
      <alignment horizontal="center" vertical="center"/>
    </xf>
    <xf applyAlignment="1" borderId="1" fillId="7" fontId="29" numFmtId="166" pivotButton="0" quotePrefix="0" xfId="0">
      <alignment horizontal="center" vertical="center" wrapText="1"/>
    </xf>
    <xf applyAlignment="1" borderId="13" fillId="7" fontId="29" numFmtId="166" pivotButton="0" quotePrefix="0" xfId="0">
      <alignment horizontal="center" vertical="center" wrapText="1"/>
    </xf>
    <xf applyAlignment="1" borderId="1" fillId="0" fontId="29" numFmtId="165" pivotButton="0" quotePrefix="0" xfId="0">
      <alignment horizontal="center" vertical="center" wrapText="1"/>
    </xf>
    <xf applyAlignment="1" borderId="13" fillId="0" fontId="29" numFmtId="165" pivotButton="0" quotePrefix="0" xfId="0">
      <alignment horizontal="center" vertical="center" wrapText="1"/>
    </xf>
    <xf applyAlignment="1" borderId="1" fillId="0" fontId="29" numFmtId="167" pivotButton="0" quotePrefix="0" xfId="0">
      <alignment horizontal="center" vertical="center" wrapText="1"/>
    </xf>
    <xf applyAlignment="1" borderId="13" fillId="0" fontId="29" numFmtId="167" pivotButton="0" quotePrefix="0" xfId="0">
      <alignment horizontal="center" vertical="center" wrapText="1"/>
    </xf>
    <xf applyAlignment="1" borderId="1" fillId="0" fontId="29" numFmtId="164" pivotButton="0" quotePrefix="0" xfId="0">
      <alignment horizontal="center" vertical="center" wrapText="1"/>
    </xf>
    <xf applyAlignment="1" borderId="13" fillId="0" fontId="29" numFmtId="164" pivotButton="0" quotePrefix="0" xfId="0">
      <alignment horizontal="center" vertical="center" wrapText="1"/>
    </xf>
    <xf applyAlignment="1" borderId="1" fillId="0" fontId="38" numFmtId="165" pivotButton="0" quotePrefix="0" xfId="0">
      <alignment horizontal="center" vertical="center" wrapText="1"/>
    </xf>
    <xf applyAlignment="1" borderId="13" fillId="0" fontId="38" numFmtId="165" pivotButton="0" quotePrefix="0" xfId="0">
      <alignment horizontal="center" vertical="center" wrapText="1"/>
    </xf>
    <xf applyAlignment="1" borderId="16" fillId="0" fontId="29" numFmtId="167" pivotButton="0" quotePrefix="0" xfId="0">
      <alignment horizontal="center" vertical="center" wrapText="1"/>
    </xf>
    <xf applyAlignment="1" borderId="17" fillId="0" fontId="29" numFmtId="167" pivotButton="0" quotePrefix="0" xfId="0">
      <alignment horizontal="center" vertical="center" wrapText="1"/>
    </xf>
    <xf applyAlignment="1" borderId="22" fillId="0" fontId="28" numFmtId="168" pivotButton="0" quotePrefix="0" xfId="0">
      <alignment horizontal="center" vertical="center" wrapText="1"/>
    </xf>
    <xf applyAlignment="1" borderId="0" fillId="0" fontId="1" numFmtId="166" pivotButton="0" quotePrefix="0" xfId="0">
      <alignment horizontal="center" vertical="center"/>
    </xf>
    <xf applyAlignment="1" borderId="0" fillId="0" fontId="1" numFmtId="168" pivotButton="0" quotePrefix="0" xfId="0">
      <alignment horizontal="center" vertical="center"/>
    </xf>
    <xf applyAlignment="1" borderId="0" fillId="7" fontId="25" numFmtId="169" pivotButton="0" quotePrefix="0" xfId="0">
      <alignment horizontal="left" readingOrder="1" vertical="center" wrapText="1"/>
    </xf>
    <xf applyAlignment="1" borderId="0" fillId="0" fontId="13" numFmtId="168" pivotButton="0" quotePrefix="0" xfId="0">
      <alignment horizontal="left" vertical="center"/>
    </xf>
    <xf applyAlignment="1" borderId="0" fillId="15" fontId="28" numFmtId="165" pivotButton="0" quotePrefix="0" xfId="0">
      <alignment horizontal="left" vertical="center" wrapText="1"/>
    </xf>
    <xf applyAlignment="1" borderId="0" fillId="0" fontId="1" numFmtId="0" pivotButton="0" quotePrefix="0" xfId="0">
      <alignment vertical="center"/>
    </xf>
    <xf applyAlignment="1" borderId="8" fillId="0" fontId="24" numFmtId="0" pivotButton="0" quotePrefix="0" xfId="0">
      <alignment horizontal="left" vertical="top" wrapText="1"/>
    </xf>
    <xf applyAlignment="1" borderId="0" fillId="0" fontId="24" numFmtId="0" pivotButton="0" quotePrefix="0" xfId="0">
      <alignment vertical="center"/>
    </xf>
    <xf applyAlignment="1" borderId="9" fillId="3" fontId="35" numFmtId="0" pivotButton="0" quotePrefix="0" xfId="0">
      <alignment horizontal="center" readingOrder="1" vertical="center" wrapText="1"/>
    </xf>
    <xf applyAlignment="1" borderId="12" fillId="5" fontId="33" numFmtId="0" pivotButton="0" quotePrefix="0" xfId="0">
      <alignment horizontal="center" readingOrder="1" vertical="center" wrapText="1"/>
    </xf>
    <xf applyAlignment="1" borderId="4" fillId="5" fontId="21" numFmtId="0" pivotButton="0" quotePrefix="0" xfId="0">
      <alignment horizontal="center" readingOrder="1" vertical="center" wrapText="1"/>
    </xf>
    <xf applyAlignment="1" borderId="0" fillId="0" fontId="20" numFmtId="0" pivotButton="0" quotePrefix="0" xfId="0">
      <alignment vertical="center"/>
    </xf>
    <xf applyAlignment="1" borderId="4" fillId="5" fontId="25" numFmtId="0" pivotButton="0" quotePrefix="0" xfId="0">
      <alignment horizontal="center" readingOrder="1" vertical="center" wrapText="1"/>
    </xf>
    <xf applyAlignment="1" borderId="0" fillId="0" fontId="3" numFmtId="0" pivotButton="0" quotePrefix="0" xfId="0">
      <alignment horizontal="left" vertical="center" wrapText="1"/>
    </xf>
    <xf applyAlignment="1" borderId="9" fillId="5" fontId="25" numFmtId="0" pivotButton="0" quotePrefix="0" xfId="0">
      <alignment horizontal="center" readingOrder="1" vertical="center" wrapText="1"/>
    </xf>
    <xf applyAlignment="1" borderId="10" fillId="5" fontId="25" numFmtId="0" pivotButton="0" quotePrefix="0" xfId="0">
      <alignment horizontal="center" readingOrder="1" vertical="center" wrapText="1"/>
    </xf>
    <xf applyAlignment="1" borderId="0" fillId="0" fontId="20" numFmtId="0" pivotButton="0" quotePrefix="0" xfId="0">
      <alignment horizontal="center" vertical="center"/>
    </xf>
    <xf applyAlignment="1" borderId="9" fillId="5" fontId="21" numFmtId="0" pivotButton="0" quotePrefix="0" xfId="0">
      <alignment horizontal="center" readingOrder="1" vertical="center" wrapText="1"/>
    </xf>
    <xf borderId="0" fillId="0" fontId="0" numFmtId="0" pivotButton="0" quotePrefix="0" xfId="0"/>
    <xf applyAlignment="1" borderId="10" fillId="5" fontId="21" numFmtId="0" pivotButton="0" quotePrefix="0" xfId="0">
      <alignment horizontal="center" readingOrder="1" vertical="center" wrapText="1"/>
    </xf>
    <xf applyAlignment="1" borderId="0" fillId="0" fontId="25" numFmtId="0" pivotButton="0" quotePrefix="0" xfId="0">
      <alignment horizontal="left" readingOrder="1" vertical="center" wrapText="1"/>
    </xf>
    <xf applyAlignment="1" borderId="18" fillId="3" fontId="30" numFmtId="0" pivotButton="0" quotePrefix="0" xfId="0">
      <alignment horizontal="center" readingOrder="1" vertical="center" wrapText="1"/>
    </xf>
    <xf applyAlignment="1" borderId="0" fillId="0" fontId="13" numFmtId="0" pivotButton="0" quotePrefix="0" xfId="0">
      <alignment vertical="center"/>
    </xf>
    <xf applyAlignment="1" borderId="19" fillId="3" fontId="30" numFmtId="0" pivotButton="0" quotePrefix="0" xfId="0">
      <alignment horizontal="center" readingOrder="1" vertical="center" wrapText="1"/>
    </xf>
    <xf applyAlignment="1" borderId="9" fillId="16" fontId="30" numFmtId="0" pivotButton="0" quotePrefix="0" xfId="0">
      <alignment horizontal="center" readingOrder="1" vertical="center" wrapText="1"/>
    </xf>
    <xf applyAlignment="1" borderId="10" fillId="16" fontId="30" numFmtId="0" pivotButton="0" quotePrefix="0" xfId="0">
      <alignment horizontal="center" readingOrder="1" vertical="center" wrapText="1"/>
    </xf>
    <xf applyAlignment="1" borderId="18" fillId="6" fontId="30" numFmtId="0" pivotButton="0" quotePrefix="0" xfId="0">
      <alignment horizontal="center" readingOrder="1" vertical="center" wrapText="1"/>
    </xf>
    <xf applyAlignment="1" borderId="19" fillId="6" fontId="30" numFmtId="0" pivotButton="0" quotePrefix="0" xfId="0">
      <alignment horizontal="center" readingOrder="1" vertical="center" wrapText="1"/>
    </xf>
    <xf applyAlignment="1" borderId="0" fillId="0" fontId="34" numFmtId="164" pivotButton="0" quotePrefix="0" xfId="0">
      <alignment horizontal="left" vertical="center"/>
    </xf>
    <xf applyAlignment="1" borderId="1" fillId="0" fontId="28" numFmtId="165" pivotButton="0" quotePrefix="0" xfId="0">
      <alignment horizontal="center" vertical="center" wrapText="1"/>
    </xf>
    <xf applyAlignment="1" borderId="1" fillId="0" fontId="28" numFmtId="166" pivotButton="0" quotePrefix="0" xfId="0">
      <alignment horizontal="center" vertical="center" wrapText="1"/>
    </xf>
    <xf applyAlignment="1" borderId="13" fillId="0" fontId="28" numFmtId="166" pivotButton="0" quotePrefix="0" xfId="0">
      <alignment horizontal="center" vertical="center" wrapText="1"/>
    </xf>
    <xf applyAlignment="1" borderId="1" fillId="0" fontId="28" numFmtId="164" pivotButton="0" quotePrefix="0" xfId="0">
      <alignment horizontal="center" vertical="center" wrapText="1"/>
    </xf>
    <xf applyAlignment="1" borderId="1" fillId="0" fontId="37" numFmtId="165" pivotButton="0" quotePrefix="0" xfId="0">
      <alignment horizontal="center" vertical="center" wrapText="1"/>
    </xf>
    <xf applyAlignment="1" borderId="1" fillId="17" fontId="28" numFmtId="164" pivotButton="0" quotePrefix="0" xfId="0">
      <alignment horizontal="center" vertical="center" wrapText="1"/>
    </xf>
    <xf applyAlignment="1" borderId="1" fillId="17" fontId="28" numFmtId="166" pivotButton="0" quotePrefix="0" xfId="0">
      <alignment horizontal="center" vertical="center" wrapText="1"/>
    </xf>
    <xf applyAlignment="1" borderId="13" fillId="17" fontId="28" numFmtId="166" pivotButton="0" quotePrefix="0" xfId="0">
      <alignment horizontal="center" vertical="center" wrapText="1"/>
    </xf>
    <xf applyAlignment="1" borderId="16" fillId="0" fontId="28" numFmtId="165" pivotButton="0" quotePrefix="0" xfId="0">
      <alignment horizontal="center" vertical="center" wrapText="1"/>
    </xf>
    <xf applyAlignment="1" borderId="16" fillId="0" fontId="28" numFmtId="166" pivotButton="0" quotePrefix="0" xfId="0">
      <alignment horizontal="center" vertical="center" wrapText="1"/>
    </xf>
    <xf applyAlignment="1" borderId="17" fillId="0" fontId="28" numFmtId="166" pivotButton="0" quotePrefix="0" xfId="0">
      <alignment horizontal="center" vertical="center" wrapText="1"/>
    </xf>
    <xf applyAlignment="1" borderId="3" fillId="0" fontId="28" numFmtId="164" pivotButton="0" quotePrefix="0" xfId="0">
      <alignment horizontal="center" vertical="center" wrapText="1"/>
    </xf>
    <xf applyAlignment="1" borderId="1" fillId="7" fontId="28" numFmtId="166" pivotButton="0" quotePrefix="0" xfId="0">
      <alignment horizontal="center" vertical="center" wrapText="1"/>
    </xf>
    <xf applyAlignment="1" borderId="13" fillId="7" fontId="28" numFmtId="166" pivotButton="0" quotePrefix="0" xfId="0">
      <alignment horizontal="center" vertical="center" wrapText="1"/>
    </xf>
    <xf applyAlignment="1" borderId="1" fillId="0" fontId="7" numFmtId="166" pivotButton="0" quotePrefix="0" xfId="0">
      <alignment horizontal="center" vertical="center"/>
    </xf>
    <xf applyAlignment="1" borderId="13" fillId="0" fontId="7" numFmtId="166" pivotButton="0" quotePrefix="0" xfId="0">
      <alignment horizontal="center" vertical="center"/>
    </xf>
    <xf applyAlignment="1" borderId="1" fillId="7" fontId="29" numFmtId="166" pivotButton="0" quotePrefix="0" xfId="0">
      <alignment horizontal="center" vertical="center" wrapText="1"/>
    </xf>
    <xf applyAlignment="1" borderId="13" fillId="7" fontId="29" numFmtId="166" pivotButton="0" quotePrefix="0" xfId="0">
      <alignment horizontal="center" vertical="center" wrapText="1"/>
    </xf>
    <xf applyAlignment="1" borderId="1" fillId="0" fontId="29" numFmtId="165" pivotButton="0" quotePrefix="0" xfId="0">
      <alignment horizontal="center" vertical="center" wrapText="1"/>
    </xf>
    <xf applyAlignment="1" borderId="13" fillId="0" fontId="29" numFmtId="165" pivotButton="0" quotePrefix="0" xfId="0">
      <alignment horizontal="center" vertical="center" wrapText="1"/>
    </xf>
    <xf applyAlignment="1" borderId="1" fillId="0" fontId="29" numFmtId="167" pivotButton="0" quotePrefix="0" xfId="0">
      <alignment horizontal="center" vertical="center" wrapText="1"/>
    </xf>
    <xf applyAlignment="1" borderId="13" fillId="0" fontId="29" numFmtId="167" pivotButton="0" quotePrefix="0" xfId="0">
      <alignment horizontal="center" vertical="center" wrapText="1"/>
    </xf>
    <xf applyAlignment="1" borderId="1" fillId="0" fontId="29" numFmtId="164" pivotButton="0" quotePrefix="0" xfId="0">
      <alignment horizontal="center" vertical="center" wrapText="1"/>
    </xf>
    <xf applyAlignment="1" borderId="13" fillId="0" fontId="29" numFmtId="164" pivotButton="0" quotePrefix="0" xfId="0">
      <alignment horizontal="center" vertical="center" wrapText="1"/>
    </xf>
    <xf applyAlignment="1" borderId="1" fillId="0" fontId="38" numFmtId="165" pivotButton="0" quotePrefix="0" xfId="0">
      <alignment horizontal="center" vertical="center" wrapText="1"/>
    </xf>
    <xf applyAlignment="1" borderId="13" fillId="0" fontId="38" numFmtId="165" pivotButton="0" quotePrefix="0" xfId="0">
      <alignment horizontal="center" vertical="center" wrapText="1"/>
    </xf>
    <xf applyAlignment="1" borderId="16" fillId="0" fontId="29" numFmtId="167" pivotButton="0" quotePrefix="0" xfId="0">
      <alignment horizontal="center" vertical="center" wrapText="1"/>
    </xf>
    <xf applyAlignment="1" borderId="17" fillId="0" fontId="29" numFmtId="167" pivotButton="0" quotePrefix="0" xfId="0">
      <alignment horizontal="center" vertical="center" wrapText="1"/>
    </xf>
    <xf applyAlignment="1" borderId="22" fillId="0" fontId="28" numFmtId="168" pivotButton="0" quotePrefix="0" xfId="0">
      <alignment horizontal="center" vertical="center" wrapText="1"/>
    </xf>
    <xf applyAlignment="1" borderId="0" fillId="0" fontId="1" numFmtId="166" pivotButton="0" quotePrefix="0" xfId="0">
      <alignment horizontal="center" vertical="center"/>
    </xf>
    <xf applyAlignment="1" borderId="0" fillId="0" fontId="1" numFmtId="168" pivotButton="0" quotePrefix="0" xfId="0">
      <alignment horizontal="center" vertical="center"/>
    </xf>
    <xf applyAlignment="1" borderId="0" fillId="7" fontId="25" numFmtId="169" pivotButton="0" quotePrefix="0" xfId="0">
      <alignment horizontal="left" readingOrder="1" vertical="center" wrapText="1"/>
    </xf>
    <xf applyAlignment="1" borderId="0" fillId="0" fontId="13" numFmtId="168" pivotButton="0" quotePrefix="0" xfId="0">
      <alignment horizontal="left" vertical="center"/>
    </xf>
    <xf applyAlignment="1" borderId="0" fillId="15" fontId="28" numFmtId="165" pivotButton="0" quotePrefix="0" xfId="0">
      <alignment horizontal="left" vertical="center" wrapText="1"/>
    </xf>
    <xf borderId="0" fillId="0" fontId="0" numFmtId="170" pivotButton="0" quotePrefix="0" xfId="0"/>
  </cellXfs>
  <cellStyles count="10">
    <cellStyle builtinId="0" name="常规" xfId="0"/>
    <cellStyle name="样式 2" xfId="1"/>
    <cellStyle name="样式 4" xfId="2"/>
    <cellStyle name="样式 5" xfId="3"/>
    <cellStyle name="样式 1" xfId="4"/>
    <cellStyle name="样式 3" xfId="5"/>
    <cellStyle name="样式 6" xfId="6"/>
    <cellStyle builtinId="9" hidden="1" name="已访问的超链接" xfId="7"/>
    <cellStyle name="常规 2" xfId="8"/>
    <cellStyle name="常规 3" xfId="9"/>
  </cellStyles>
  <dxfs count="17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CCC"/>
        </patternFill>
      </fill>
    </dxf>
    <dxf>
      <fill>
        <patternFill>
          <bgColor rgb="FFFFCCCC"/>
        </patternFill>
      </fill>
    </dxf>
    <dxf>
      <fill>
        <patternFill>
          <bgColor rgb="FFFFCCCC"/>
        </patternFill>
      </fill>
    </dxf>
    <dxf>
      <fill>
        <patternFill>
          <bgColor rgb="FFFFCCFF"/>
        </patternFill>
      </fill>
    </dxf>
    <dxf>
      <font>
        <color rgb="FF9C0006"/>
      </font>
      <fill>
        <patternFill>
          <bgColor rgb="FFFFC7CE"/>
        </patternFill>
      </fill>
    </dxf>
    <dxf>
      <fill>
        <patternFill>
          <bgColor rgb="FFFFCCC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name val="微软雅黑"/>
      </font>
    </dxf>
    <dxf>
      <font>
        <name val="微软雅黑"/>
      </font>
    </dxf>
    <dxf>
      <font>
        <name val="微软雅黑"/>
      </font>
    </dxf>
    <dxf>
      <alignment horizontal="center"/>
    </dxf>
    <dxf>
      <numFmt formatCode="#,##0_ " numFmtId="178"/>
    </dxf>
    <dxf>
      <alignment horizontal="center"/>
    </dxf>
    <dxf>
      <font>
        <name val="微软雅黑"/>
      </font>
    </dxf>
    <dxf>
      <numFmt formatCode="0.0" numFmtId="180"/>
    </dxf>
    <dxf>
      <numFmt formatCode="0" numFmtId="1"/>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alignment horizontal="center"/>
    </dxf>
    <dxf>
      <numFmt formatCode="#,##0_ " numFmtId="178"/>
      <alignment horizontal="center"/>
    </dxf>
    <dxf>
      <font>
        <name val="微软雅黑"/>
      </font>
    </dxf>
    <dxf>
      <numFmt formatCode="0.0" numFmtId="180"/>
    </dxf>
    <dxf>
      <numFmt formatCode="0" numFmtId="1"/>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alignment horizontal="center"/>
    </dxf>
    <dxf>
      <alignment horizontal="center"/>
    </dxf>
    <dxf>
      <alignment horizontal="center"/>
    </dxf>
    <dxf>
      <alignment horizontal="center"/>
    </dxf>
    <dxf>
      <alignment horizontal="center"/>
    </dxf>
    <dxf>
      <alignment horizontal="center"/>
    </dxf>
    <dxf>
      <alignment horizontal="center"/>
    </dxf>
    <dxf>
      <numFmt formatCode="#,##0_ " numFmtId="178"/>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numFmt formatCode="0.00" numFmtId="2"/>
    </dxf>
    <dxf>
      <font>
        <name val="微软雅黑"/>
      </font>
    </dxf>
    <dxf>
      <font>
        <name val="微软雅黑"/>
      </font>
    </dxf>
    <dxf>
      <font>
        <name val="微软雅黑"/>
      </font>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pivotCache/pivotCacheDefinition1.xml" Type="http://schemas.openxmlformats.org/officeDocument/2006/relationships/pivotCacheDefinition"/><Relationship Id="rId19" Target="/xl/pivotCache/pivotCacheDefinition2.xml" Type="http://schemas.openxmlformats.org/officeDocument/2006/relationships/pivotCacheDefinition"/><Relationship Id="rId20" Target="/xl/pivotCache/pivotCacheDefinition3.xml" Type="http://schemas.openxmlformats.org/officeDocument/2006/relationships/pivotCacheDefinition"/><Relationship Id="rId21" Target="/xl/pivotCache/pivotCacheDefinition4.xml" Type="http://schemas.openxmlformats.org/officeDocument/2006/relationships/pivotCacheDefinition"/><Relationship Id="rId22" Target="/xl/pivotCache/pivotCacheDefinition5.xml" Type="http://schemas.openxmlformats.org/officeDocument/2006/relationships/pivotCacheDefinition"/><Relationship Id="rId23" Target="/xl/pivotCache/pivotCacheDefinition6.xml" Type="http://schemas.openxmlformats.org/officeDocument/2006/relationships/pivotCacheDefinition"/><Relationship Id="rId24" Target="/xl/pivotCache/pivotCacheDefinition7.xml" Type="http://schemas.openxmlformats.org/officeDocument/2006/relationships/pivotCacheDefinition"/><Relationship Id="rId25" Target="/xl/pivotCache/pivotCacheDefinition8.xml" Type="http://schemas.openxmlformats.org/officeDocument/2006/relationships/pivotCacheDefinition"/><Relationship Id="rId26" Target="sharedStrings.xml" Type="http://schemas.openxmlformats.org/officeDocument/2006/relationships/sharedStrings"/><Relationship Id="rId27" Target="styles.xml" Type="http://schemas.openxmlformats.org/officeDocument/2006/relationships/styles"/><Relationship Id="rId28" Target="theme/theme1.xml" Type="http://schemas.openxmlformats.org/officeDocument/2006/relationships/theme"/></Relationships>
</file>

<file path=xl/charts/chart1.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cap="all" i="0" kern="1200" spc="0" strike="noStrike" sz="144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altLang="en-US" lang="zh-CN"/>
              <a:t>武侯区</a:t>
            </a:r>
            <a:endParaRPr lang="zh-CN"/>
          </a:p>
        </rich>
      </tx>
      <overlay val="0"/>
      <spPr>
        <a:noFill xmlns:a="http://schemas.openxmlformats.org/drawingml/2006/main"/>
        <a:ln xmlns:a="http://schemas.openxmlformats.org/drawingml/2006/main">
          <a:noFill/>
          <a:prstDash val="solid"/>
        </a:ln>
      </spPr>
    </title>
    <plotArea>
      <layout/>
      <lineChart>
        <grouping val="standard"/>
        <varyColors val="0"/>
        <ser>
          <idx val="0"/>
          <order val="0"/>
          <tx>
            <strRef>
              <f>竞对数据!$A$9</f>
              <strCache>
                <ptCount val="1"/>
                <pt idx="0">
                  <v>曝光指数</v>
                </pt>
              </strCache>
            </strRef>
          </tx>
          <spPr>
            <a:ln xmlns:a="http://schemas.openxmlformats.org/drawingml/2006/main" algn="ctr" cap="rnd" cmpd="sng" w="19050">
              <a:solidFill>
                <a:schemeClr val="accent2">
                  <a:shade val="95000"/>
                  <a:satMod val="105000"/>
                </a:schemeClr>
              </a:solidFill>
              <a:prstDash val="solid"/>
              <a:round/>
            </a:ln>
          </spPr>
          <marker>
            <symbol val="circle"/>
            <size val="17"/>
            <spPr>
              <a:solidFill xmlns:a="http://schemas.openxmlformats.org/drawingml/2006/main">
                <a:schemeClr val="lt1"/>
              </a:solidFill>
              <a:ln xmlns:a="http://schemas.openxmlformats.org/drawingml/2006/main">
                <a:noFill/>
                <a:prstDash val="solid"/>
              </a:ln>
            </spPr>
          </marker>
          <dLbls>
            <spPr>
              <a:noFill xmlns:a="http://schemas.openxmlformats.org/drawingml/2006/main"/>
              <a:ln xmlns:a="http://schemas.openxmlformats.org/drawingml/2006/main">
                <a:noFill/>
                <a:prstDash val="solid"/>
              </a:ln>
            </spPr>
            <txPr>
              <a:bodyPr xmlns:a="http://schemas.openxmlformats.org/drawingml/2006/main" anchor="ctr" anchorCtr="1" bIns="19050" lIns="38100" rIns="38100" rot="0" spcFirstLastPara="1" tIns="19050" vert="horz" vertOverflow="ellipsis" wrap="square">
                <a:spAutoFit/>
              </a:bodyPr>
              <a:lstStyle xmlns:a="http://schemas.openxmlformats.org/drawingml/2006/main"/>
              <a:p xmlns:a="http://schemas.openxmlformats.org/drawingml/2006/main">
                <a:pPr>
                  <a:defRPr b="1" baseline="0" i="0" kern="1200" strike="noStrike" sz="900">
                    <a:solidFill>
                      <a:schemeClr val="accent2"/>
                    </a:solidFill>
                    <a:latin typeface="+mn-lt"/>
                    <a:ea typeface="+mn-ea"/>
                    <a:cs typeface="+mn-cs"/>
                  </a:defRPr>
                </a:pPr>
                <a:r>
                  <a:t/>
                </a:r>
                <a:endParaRPr lang="zh-CN"/>
              </a:p>
            </txPr>
            <dLblPos val="ctr"/>
            <showLegendKey val="0"/>
            <showVal val="1"/>
            <showCatName val="0"/>
            <showSerName val="0"/>
            <showPercent val="0"/>
            <showBubbleSize val="0"/>
            <showLeaderLines val="0"/>
          </dLbls>
          <cat>
            <numRef>
              <f>竞对数据!$B$8:$E$8</f>
              <numCache>
                <formatCode>General</formatCode>
                <ptCount val="2"/>
              </numCache>
            </numRef>
          </cat>
          <val>
            <numRef>
              <f>竞对数据!$B$9:$E$9</f>
              <numCache>
                <formatCode>General</formatCode>
                <ptCount val="2"/>
              </numCache>
            </numRef>
          </val>
          <smooth val="0"/>
        </ser>
        <ser>
          <idx val="1"/>
          <order val="1"/>
          <tx>
            <strRef>
              <f>竞对数据!$A$10</f>
              <strCache>
                <ptCount val="1"/>
                <pt idx="0">
                  <v>人气指数</v>
                </pt>
              </strCache>
            </strRef>
          </tx>
          <spPr>
            <a:ln xmlns:a="http://schemas.openxmlformats.org/drawingml/2006/main" algn="ctr" cap="rnd" cmpd="sng" w="19050">
              <a:solidFill>
                <a:schemeClr val="accent3">
                  <a:shade val="95000"/>
                  <a:satMod val="105000"/>
                </a:schemeClr>
              </a:solidFill>
              <a:prstDash val="solid"/>
              <a:round/>
            </a:ln>
          </spPr>
          <marker>
            <symbol val="circle"/>
            <size val="17"/>
            <spPr>
              <a:solidFill xmlns:a="http://schemas.openxmlformats.org/drawingml/2006/main">
                <a:schemeClr val="lt1"/>
              </a:solidFill>
              <a:ln xmlns:a="http://schemas.openxmlformats.org/drawingml/2006/main">
                <a:noFill/>
                <a:prstDash val="solid"/>
              </a:ln>
            </spPr>
          </marker>
          <dLbls>
            <spPr>
              <a:noFill xmlns:a="http://schemas.openxmlformats.org/drawingml/2006/main"/>
              <a:ln xmlns:a="http://schemas.openxmlformats.org/drawingml/2006/main">
                <a:noFill/>
                <a:prstDash val="solid"/>
              </a:ln>
            </spPr>
            <txPr>
              <a:bodyPr xmlns:a="http://schemas.openxmlformats.org/drawingml/2006/main" anchor="ctr" anchorCtr="1" bIns="19050" lIns="38100" rIns="38100" rot="0" spcFirstLastPara="1" tIns="19050" vert="horz" vertOverflow="ellipsis" wrap="square">
                <a:spAutoFit/>
              </a:bodyPr>
              <a:lstStyle xmlns:a="http://schemas.openxmlformats.org/drawingml/2006/main"/>
              <a:p xmlns:a="http://schemas.openxmlformats.org/drawingml/2006/main">
                <a:pPr>
                  <a:defRPr b="1" baseline="0" i="0" kern="1200" strike="noStrike" sz="900">
                    <a:solidFill>
                      <a:schemeClr val="accent3"/>
                    </a:solidFill>
                    <a:latin typeface="+mn-lt"/>
                    <a:ea typeface="+mn-ea"/>
                    <a:cs typeface="+mn-cs"/>
                  </a:defRPr>
                </a:pPr>
                <a:r>
                  <a:t/>
                </a:r>
                <a:endParaRPr lang="zh-CN"/>
              </a:p>
            </txPr>
            <dLblPos val="ctr"/>
            <showLegendKey val="0"/>
            <showVal val="1"/>
            <showCatName val="0"/>
            <showSerName val="0"/>
            <showPercent val="0"/>
            <showBubbleSize val="0"/>
            <showLeaderLines val="0"/>
          </dLbls>
          <cat>
            <numRef>
              <f>竞对数据!$B$8:$E$8</f>
              <numCache>
                <formatCode>General</formatCode>
                <ptCount val="2"/>
              </numCache>
            </numRef>
          </cat>
          <val>
            <numRef>
              <f>竞对数据!$B$10:$E$10</f>
              <numCache>
                <formatCode>General</formatCode>
                <ptCount val="2"/>
              </numCache>
            </numRef>
          </val>
          <smooth val="0"/>
        </ser>
        <ser>
          <idx val="2"/>
          <order val="2"/>
          <tx>
            <strRef>
              <f>竞对数据!$A$11</f>
              <strCache>
                <ptCount val="1"/>
                <pt idx="0">
                  <v>人均浏览页面</v>
                </pt>
              </strCache>
            </strRef>
          </tx>
          <spPr>
            <a:ln xmlns:a="http://schemas.openxmlformats.org/drawingml/2006/main" algn="ctr" cap="rnd" cmpd="sng" w="19050">
              <a:solidFill>
                <a:schemeClr val="accent4">
                  <a:shade val="95000"/>
                  <a:satMod val="105000"/>
                </a:schemeClr>
              </a:solidFill>
              <a:prstDash val="solid"/>
              <a:round/>
            </a:ln>
          </spPr>
          <marker>
            <symbol val="circle"/>
            <size val="17"/>
            <spPr>
              <a:solidFill xmlns:a="http://schemas.openxmlformats.org/drawingml/2006/main">
                <a:schemeClr val="lt1"/>
              </a:solidFill>
              <a:ln xmlns:a="http://schemas.openxmlformats.org/drawingml/2006/main">
                <a:noFill/>
                <a:prstDash val="solid"/>
              </a:ln>
            </spPr>
          </marker>
          <dLbls>
            <spPr>
              <a:noFill xmlns:a="http://schemas.openxmlformats.org/drawingml/2006/main"/>
              <a:ln xmlns:a="http://schemas.openxmlformats.org/drawingml/2006/main">
                <a:noFill/>
                <a:prstDash val="solid"/>
              </a:ln>
            </spPr>
            <txPr>
              <a:bodyPr xmlns:a="http://schemas.openxmlformats.org/drawingml/2006/main" anchor="ctr" anchorCtr="1" bIns="19050" lIns="38100" rIns="38100" rot="0" spcFirstLastPara="1" tIns="19050" vert="horz" vertOverflow="ellipsis" wrap="square">
                <a:spAutoFit/>
              </a:bodyPr>
              <a:lstStyle xmlns:a="http://schemas.openxmlformats.org/drawingml/2006/main"/>
              <a:p xmlns:a="http://schemas.openxmlformats.org/drawingml/2006/main">
                <a:pPr>
                  <a:defRPr b="1" baseline="0" i="0" kern="1200" strike="noStrike" sz="900">
                    <a:solidFill>
                      <a:schemeClr val="accent4"/>
                    </a:solidFill>
                    <a:latin typeface="+mn-lt"/>
                    <a:ea typeface="+mn-ea"/>
                    <a:cs typeface="+mn-cs"/>
                  </a:defRPr>
                </a:pPr>
                <a:r>
                  <a:t/>
                </a:r>
                <a:endParaRPr lang="zh-CN"/>
              </a:p>
            </txPr>
            <dLblPos val="ctr"/>
            <showLegendKey val="0"/>
            <showVal val="1"/>
            <showCatName val="0"/>
            <showSerName val="0"/>
            <showPercent val="0"/>
            <showBubbleSize val="0"/>
            <showLeaderLines val="0"/>
          </dLbls>
          <cat>
            <numRef>
              <f>竞对数据!$B$8:$E$8</f>
              <numCache>
                <formatCode>General</formatCode>
                <ptCount val="2"/>
              </numCache>
            </numRef>
          </cat>
          <val>
            <numRef>
              <f>竞对数据!$B$11:$E$11</f>
              <numCache>
                <formatCode>General</formatCode>
                <ptCount val="2"/>
              </numCache>
            </numRef>
          </val>
          <smooth val="0"/>
        </ser>
        <ser>
          <idx val="3"/>
          <order val="3"/>
          <tx>
            <strRef>
              <f>竞对数据!$A$12</f>
              <strCache>
                <ptCount val="1"/>
                <pt idx="0">
                  <v>交易指数</v>
                </pt>
              </strCache>
            </strRef>
          </tx>
          <spPr>
            <a:ln xmlns:a="http://schemas.openxmlformats.org/drawingml/2006/main" algn="ctr" cap="rnd" cmpd="sng" w="19050">
              <a:solidFill>
                <a:schemeClr val="accent5">
                  <a:shade val="95000"/>
                  <a:satMod val="105000"/>
                </a:schemeClr>
              </a:solidFill>
              <a:prstDash val="solid"/>
              <a:round/>
            </a:ln>
          </spPr>
          <marker>
            <symbol val="circle"/>
            <size val="17"/>
            <spPr>
              <a:solidFill xmlns:a="http://schemas.openxmlformats.org/drawingml/2006/main">
                <a:schemeClr val="lt1"/>
              </a:solidFill>
              <a:ln xmlns:a="http://schemas.openxmlformats.org/drawingml/2006/main">
                <a:noFill/>
                <a:prstDash val="solid"/>
              </a:ln>
            </spPr>
          </marker>
          <dLbls>
            <spPr>
              <a:noFill xmlns:a="http://schemas.openxmlformats.org/drawingml/2006/main"/>
              <a:ln xmlns:a="http://schemas.openxmlformats.org/drawingml/2006/main">
                <a:noFill/>
                <a:prstDash val="solid"/>
              </a:ln>
            </spPr>
            <txPr>
              <a:bodyPr xmlns:a="http://schemas.openxmlformats.org/drawingml/2006/main" anchor="ctr" anchorCtr="1" bIns="19050" lIns="38100" rIns="38100" rot="0" spcFirstLastPara="1" tIns="19050" vert="horz" vertOverflow="ellipsis" wrap="square">
                <a:spAutoFit/>
              </a:bodyPr>
              <a:lstStyle xmlns:a="http://schemas.openxmlformats.org/drawingml/2006/main"/>
              <a:p xmlns:a="http://schemas.openxmlformats.org/drawingml/2006/main">
                <a:pPr>
                  <a:defRPr b="1" baseline="0" i="0" kern="1200" strike="noStrike" sz="900">
                    <a:solidFill>
                      <a:schemeClr val="accent5"/>
                    </a:solidFill>
                    <a:latin typeface="+mn-lt"/>
                    <a:ea typeface="+mn-ea"/>
                    <a:cs typeface="+mn-cs"/>
                  </a:defRPr>
                </a:pPr>
                <a:r>
                  <a:t/>
                </a:r>
                <a:endParaRPr lang="zh-CN"/>
              </a:p>
            </txPr>
            <dLblPos val="ctr"/>
            <showLegendKey val="0"/>
            <showVal val="1"/>
            <showCatName val="0"/>
            <showSerName val="0"/>
            <showPercent val="0"/>
            <showBubbleSize val="0"/>
            <showLeaderLines val="0"/>
          </dLbls>
          <cat>
            <numRef>
              <f>竞对数据!$B$8:$E$8</f>
              <numCache>
                <formatCode>General</formatCode>
                <ptCount val="2"/>
              </numCache>
            </numRef>
          </cat>
          <val>
            <numRef>
              <f>竞对数据!$B$12:$E$12</f>
              <numCache>
                <formatCode>General</formatCode>
                <ptCount val="2"/>
              </numCache>
            </numRef>
          </val>
          <smooth val="0"/>
        </ser>
        <dLbls>
          <dLblPos val="ctr"/>
          <showLegendKey val="0"/>
          <showVal val="1"/>
          <showCatName val="0"/>
          <showSerName val="0"/>
          <showPercent val="0"/>
          <showBubbleSize val="0"/>
        </dLbls>
        <marker val="1"/>
        <smooth val="0"/>
        <axId val="598595888"/>
        <axId val="598593920"/>
      </lineChart>
      <catAx>
        <axId val="598595888"/>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dk1">
                <a:lumMod val="15000"/>
                <a:lumOff val="8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1000">
                <a:solidFill>
                  <a:schemeClr val="dk1">
                    <a:lumMod val="65000"/>
                    <a:lumOff val="35000"/>
                  </a:schemeClr>
                </a:solidFill>
                <a:latin typeface="+mn-lt"/>
                <a:ea typeface="+mn-ea"/>
                <a:cs typeface="+mn-cs"/>
              </a:defRPr>
            </a:pPr>
            <a:r>
              <a:t/>
            </a:r>
            <a:endParaRPr lang="zh-CN"/>
          </a:p>
        </txPr>
        <crossAx val="598593920"/>
        <crosses val="autoZero"/>
        <auto val="1"/>
        <lblAlgn val="ctr"/>
        <lblOffset val="100"/>
        <noMultiLvlLbl val="0"/>
      </catAx>
      <valAx>
        <axId val="598593920"/>
        <scaling>
          <orientation val="minMax"/>
        </scaling>
        <delete val="1"/>
        <axPos val="l"/>
        <numFmt formatCode="General" sourceLinked="1"/>
        <majorTickMark val="none"/>
        <minorTickMark val="none"/>
        <tickLblPos val="nextTo"/>
        <crossAx val="598595888"/>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dk1">
                  <a:lumMod val="65000"/>
                  <a:lumOff val="35000"/>
                </a:schemeClr>
              </a:solidFill>
              <a:latin typeface="+mn-lt"/>
              <a:ea typeface="+mn-ea"/>
              <a:cs typeface="+mn-cs"/>
            </a:defRPr>
          </a:pPr>
          <a:r>
            <a:t/>
          </a:r>
          <a:endParaRPr lang="zh-CN"/>
        </a:p>
      </txPr>
    </legend>
    <plotVisOnly val="1"/>
    <dispBlanksAs val="gap"/>
  </chart>
</chartSpace>
</file>

<file path=xl/charts/chart2.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cap="all" i="0" kern="1200" spc="0" strike="noStrike" sz="144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altLang="en-US" lang="zh-CN"/>
              <a:t>成都市</a:t>
            </a:r>
            <a:endParaRPr lang="zh-CN"/>
          </a:p>
        </rich>
      </tx>
      <overlay val="0"/>
      <spPr>
        <a:noFill xmlns:a="http://schemas.openxmlformats.org/drawingml/2006/main"/>
        <a:ln xmlns:a="http://schemas.openxmlformats.org/drawingml/2006/main">
          <a:noFill/>
          <a:prstDash val="solid"/>
        </a:ln>
      </spPr>
    </title>
    <plotArea>
      <layout>
        <manualLayout>
          <layoutTarget val="inner"/>
          <xMode val="edge"/>
          <yMode val="edge"/>
          <x val="0.025"/>
          <y val="0.1746296296296296"/>
          <w val="0.9388888888888889"/>
          <h val="0.5988575386410032"/>
        </manualLayout>
      </layout>
      <lineChart>
        <grouping val="standard"/>
        <varyColors val="0"/>
        <ser>
          <idx val="0"/>
          <order val="0"/>
          <tx>
            <strRef>
              <f>竞对数据!$A$15</f>
              <strCache>
                <ptCount val="1"/>
                <pt idx="0">
                  <v>曝光指数</v>
                </pt>
              </strCache>
            </strRef>
          </tx>
          <spPr>
            <a:ln xmlns:a="http://schemas.openxmlformats.org/drawingml/2006/main" algn="ctr" cap="rnd" cmpd="sng" w="19050">
              <a:solidFill>
                <a:schemeClr val="accent2">
                  <a:shade val="95000"/>
                  <a:satMod val="105000"/>
                </a:schemeClr>
              </a:solidFill>
              <a:prstDash val="solid"/>
              <a:round/>
            </a:ln>
          </spPr>
          <marker>
            <symbol val="circle"/>
            <size val="17"/>
            <spPr>
              <a:solidFill xmlns:a="http://schemas.openxmlformats.org/drawingml/2006/main">
                <a:schemeClr val="lt1"/>
              </a:solidFill>
              <a:ln xmlns:a="http://schemas.openxmlformats.org/drawingml/2006/main">
                <a:noFill/>
                <a:prstDash val="solid"/>
              </a:ln>
            </spPr>
          </marker>
          <dLbls>
            <spPr>
              <a:noFill xmlns:a="http://schemas.openxmlformats.org/drawingml/2006/main"/>
              <a:ln xmlns:a="http://schemas.openxmlformats.org/drawingml/2006/main">
                <a:noFill/>
                <a:prstDash val="solid"/>
              </a:ln>
            </spPr>
            <txPr>
              <a:bodyPr xmlns:a="http://schemas.openxmlformats.org/drawingml/2006/main" anchor="ctr" anchorCtr="1" bIns="19050" lIns="38100" rIns="38100" rot="0" spcFirstLastPara="1" tIns="19050" vert="horz" vertOverflow="ellipsis" wrap="square">
                <a:spAutoFit/>
              </a:bodyPr>
              <a:lstStyle xmlns:a="http://schemas.openxmlformats.org/drawingml/2006/main"/>
              <a:p xmlns:a="http://schemas.openxmlformats.org/drawingml/2006/main">
                <a:pPr>
                  <a:defRPr b="1" baseline="0" i="0" kern="1200" strike="noStrike" sz="900">
                    <a:solidFill>
                      <a:schemeClr val="accent2"/>
                    </a:solidFill>
                    <a:latin typeface="+mn-lt"/>
                    <a:ea typeface="+mn-ea"/>
                    <a:cs typeface="+mn-cs"/>
                  </a:defRPr>
                </a:pPr>
                <a:r>
                  <a:t/>
                </a:r>
                <a:endParaRPr lang="zh-CN"/>
              </a:p>
            </txPr>
            <dLblPos val="ctr"/>
            <showLegendKey val="0"/>
            <showVal val="1"/>
            <showCatName val="0"/>
            <showSerName val="0"/>
            <showPercent val="0"/>
            <showBubbleSize val="0"/>
            <showLeaderLines val="0"/>
          </dLbls>
          <cat>
            <numRef>
              <f>竞对数据!$B$14:$E$14</f>
              <numCache>
                <formatCode>General</formatCode>
                <ptCount val="2"/>
              </numCache>
            </numRef>
          </cat>
          <val>
            <numRef>
              <f>竞对数据!$B$15:$E$15</f>
              <numCache>
                <formatCode>General</formatCode>
                <ptCount val="2"/>
              </numCache>
            </numRef>
          </val>
          <smooth val="0"/>
        </ser>
        <ser>
          <idx val="1"/>
          <order val="1"/>
          <tx>
            <strRef>
              <f>竞对数据!$A$16</f>
              <strCache>
                <ptCount val="1"/>
                <pt idx="0">
                  <v>人气指数</v>
                </pt>
              </strCache>
            </strRef>
          </tx>
          <spPr>
            <a:ln xmlns:a="http://schemas.openxmlformats.org/drawingml/2006/main" algn="ctr" cap="rnd" cmpd="sng" w="19050">
              <a:solidFill>
                <a:schemeClr val="accent3">
                  <a:shade val="95000"/>
                  <a:satMod val="105000"/>
                </a:schemeClr>
              </a:solidFill>
              <a:prstDash val="solid"/>
              <a:round/>
            </a:ln>
          </spPr>
          <marker>
            <symbol val="circle"/>
            <size val="17"/>
            <spPr>
              <a:solidFill xmlns:a="http://schemas.openxmlformats.org/drawingml/2006/main">
                <a:schemeClr val="lt1"/>
              </a:solidFill>
              <a:ln xmlns:a="http://schemas.openxmlformats.org/drawingml/2006/main">
                <a:noFill/>
                <a:prstDash val="solid"/>
              </a:ln>
            </spPr>
          </marker>
          <dLbls>
            <spPr>
              <a:noFill xmlns:a="http://schemas.openxmlformats.org/drawingml/2006/main"/>
              <a:ln xmlns:a="http://schemas.openxmlformats.org/drawingml/2006/main">
                <a:noFill/>
                <a:prstDash val="solid"/>
              </a:ln>
            </spPr>
            <txPr>
              <a:bodyPr xmlns:a="http://schemas.openxmlformats.org/drawingml/2006/main" anchor="ctr" anchorCtr="1" bIns="19050" lIns="38100" rIns="38100" rot="0" spcFirstLastPara="1" tIns="19050" vert="horz" vertOverflow="ellipsis" wrap="square">
                <a:spAutoFit/>
              </a:bodyPr>
              <a:lstStyle xmlns:a="http://schemas.openxmlformats.org/drawingml/2006/main"/>
              <a:p xmlns:a="http://schemas.openxmlformats.org/drawingml/2006/main">
                <a:pPr>
                  <a:defRPr b="1" baseline="0" i="0" kern="1200" strike="noStrike" sz="900">
                    <a:solidFill>
                      <a:schemeClr val="accent3"/>
                    </a:solidFill>
                    <a:latin typeface="+mn-lt"/>
                    <a:ea typeface="+mn-ea"/>
                    <a:cs typeface="+mn-cs"/>
                  </a:defRPr>
                </a:pPr>
                <a:r>
                  <a:t/>
                </a:r>
                <a:endParaRPr lang="zh-CN"/>
              </a:p>
            </txPr>
            <dLblPos val="ctr"/>
            <showLegendKey val="0"/>
            <showVal val="1"/>
            <showCatName val="0"/>
            <showSerName val="0"/>
            <showPercent val="0"/>
            <showBubbleSize val="0"/>
            <showLeaderLines val="0"/>
          </dLbls>
          <cat>
            <numRef>
              <f>竞对数据!$B$14:$E$14</f>
              <numCache>
                <formatCode>General</formatCode>
                <ptCount val="2"/>
              </numCache>
            </numRef>
          </cat>
          <val>
            <numRef>
              <f>竞对数据!$B$16:$E$16</f>
              <numCache>
                <formatCode>General</formatCode>
                <ptCount val="2"/>
              </numCache>
            </numRef>
          </val>
          <smooth val="0"/>
        </ser>
        <ser>
          <idx val="2"/>
          <order val="2"/>
          <tx>
            <strRef>
              <f>竞对数据!$A$17</f>
              <strCache>
                <ptCount val="1"/>
                <pt idx="0">
                  <v>人均浏览页面</v>
                </pt>
              </strCache>
            </strRef>
          </tx>
          <spPr>
            <a:ln xmlns:a="http://schemas.openxmlformats.org/drawingml/2006/main" algn="ctr" cap="rnd" cmpd="sng" w="19050">
              <a:solidFill>
                <a:schemeClr val="accent4">
                  <a:shade val="95000"/>
                  <a:satMod val="105000"/>
                </a:schemeClr>
              </a:solidFill>
              <a:prstDash val="solid"/>
              <a:round/>
            </a:ln>
          </spPr>
          <marker>
            <symbol val="circle"/>
            <size val="17"/>
            <spPr>
              <a:solidFill xmlns:a="http://schemas.openxmlformats.org/drawingml/2006/main">
                <a:schemeClr val="lt1"/>
              </a:solidFill>
              <a:ln xmlns:a="http://schemas.openxmlformats.org/drawingml/2006/main">
                <a:noFill/>
                <a:prstDash val="solid"/>
              </a:ln>
            </spPr>
          </marker>
          <dLbls>
            <spPr>
              <a:noFill xmlns:a="http://schemas.openxmlformats.org/drawingml/2006/main"/>
              <a:ln xmlns:a="http://schemas.openxmlformats.org/drawingml/2006/main">
                <a:noFill/>
                <a:prstDash val="solid"/>
              </a:ln>
            </spPr>
            <txPr>
              <a:bodyPr xmlns:a="http://schemas.openxmlformats.org/drawingml/2006/main" anchor="ctr" anchorCtr="1" bIns="19050" lIns="38100" rIns="38100" rot="0" spcFirstLastPara="1" tIns="19050" vert="horz" vertOverflow="ellipsis" wrap="square">
                <a:spAutoFit/>
              </a:bodyPr>
              <a:lstStyle xmlns:a="http://schemas.openxmlformats.org/drawingml/2006/main"/>
              <a:p xmlns:a="http://schemas.openxmlformats.org/drawingml/2006/main">
                <a:pPr>
                  <a:defRPr b="1" baseline="0" i="0" kern="1200" strike="noStrike" sz="900">
                    <a:solidFill>
                      <a:schemeClr val="accent4"/>
                    </a:solidFill>
                    <a:latin typeface="+mn-lt"/>
                    <a:ea typeface="+mn-ea"/>
                    <a:cs typeface="+mn-cs"/>
                  </a:defRPr>
                </a:pPr>
                <a:r>
                  <a:t/>
                </a:r>
                <a:endParaRPr lang="zh-CN"/>
              </a:p>
            </txPr>
            <dLblPos val="ctr"/>
            <showLegendKey val="0"/>
            <showVal val="1"/>
            <showCatName val="0"/>
            <showSerName val="0"/>
            <showPercent val="0"/>
            <showBubbleSize val="0"/>
            <showLeaderLines val="0"/>
          </dLbls>
          <cat>
            <numRef>
              <f>竞对数据!$B$14:$E$14</f>
              <numCache>
                <formatCode>General</formatCode>
                <ptCount val="2"/>
              </numCache>
            </numRef>
          </cat>
          <val>
            <numRef>
              <f>竞对数据!$B$17:$E$17</f>
              <numCache>
                <formatCode>General</formatCode>
                <ptCount val="2"/>
              </numCache>
            </numRef>
          </val>
          <smooth val="0"/>
        </ser>
        <ser>
          <idx val="3"/>
          <order val="3"/>
          <tx>
            <strRef>
              <f>竞对数据!$A$18</f>
              <strCache>
                <ptCount val="1"/>
                <pt idx="0">
                  <v>交易指数</v>
                </pt>
              </strCache>
            </strRef>
          </tx>
          <spPr>
            <a:ln xmlns:a="http://schemas.openxmlformats.org/drawingml/2006/main" algn="ctr" cap="rnd" cmpd="sng" w="19050">
              <a:solidFill>
                <a:schemeClr val="accent5">
                  <a:shade val="95000"/>
                  <a:satMod val="105000"/>
                </a:schemeClr>
              </a:solidFill>
              <a:prstDash val="solid"/>
              <a:round/>
            </a:ln>
          </spPr>
          <marker>
            <symbol val="circle"/>
            <size val="17"/>
            <spPr>
              <a:solidFill xmlns:a="http://schemas.openxmlformats.org/drawingml/2006/main">
                <a:schemeClr val="lt1"/>
              </a:solidFill>
              <a:ln xmlns:a="http://schemas.openxmlformats.org/drawingml/2006/main">
                <a:noFill/>
                <a:prstDash val="solid"/>
              </a:ln>
            </spPr>
          </marker>
          <dLbls>
            <spPr>
              <a:noFill xmlns:a="http://schemas.openxmlformats.org/drawingml/2006/main"/>
              <a:ln xmlns:a="http://schemas.openxmlformats.org/drawingml/2006/main">
                <a:noFill/>
                <a:prstDash val="solid"/>
              </a:ln>
            </spPr>
            <txPr>
              <a:bodyPr xmlns:a="http://schemas.openxmlformats.org/drawingml/2006/main" anchor="ctr" anchorCtr="1" bIns="19050" lIns="38100" rIns="38100" rot="0" spcFirstLastPara="1" tIns="19050" vert="horz" vertOverflow="ellipsis" wrap="square">
                <a:spAutoFit/>
              </a:bodyPr>
              <a:lstStyle xmlns:a="http://schemas.openxmlformats.org/drawingml/2006/main"/>
              <a:p xmlns:a="http://schemas.openxmlformats.org/drawingml/2006/main">
                <a:pPr>
                  <a:defRPr b="1" baseline="0" i="0" kern="1200" strike="noStrike" sz="900">
                    <a:solidFill>
                      <a:schemeClr val="accent5"/>
                    </a:solidFill>
                    <a:latin typeface="+mn-lt"/>
                    <a:ea typeface="+mn-ea"/>
                    <a:cs typeface="+mn-cs"/>
                  </a:defRPr>
                </a:pPr>
                <a:r>
                  <a:t/>
                </a:r>
                <a:endParaRPr lang="zh-CN"/>
              </a:p>
            </txPr>
            <dLblPos val="ctr"/>
            <showLegendKey val="0"/>
            <showVal val="1"/>
            <showCatName val="0"/>
            <showSerName val="0"/>
            <showPercent val="0"/>
            <showBubbleSize val="0"/>
            <showLeaderLines val="0"/>
          </dLbls>
          <cat>
            <numRef>
              <f>竞对数据!$B$14:$E$14</f>
              <numCache>
                <formatCode>General</formatCode>
                <ptCount val="2"/>
              </numCache>
            </numRef>
          </cat>
          <val>
            <numRef>
              <f>竞对数据!$B$18:$E$18</f>
              <numCache>
                <formatCode>General</formatCode>
                <ptCount val="2"/>
              </numCache>
            </numRef>
          </val>
          <smooth val="0"/>
        </ser>
        <dLbls>
          <dLblPos val="ctr"/>
          <showLegendKey val="0"/>
          <showVal val="1"/>
          <showCatName val="0"/>
          <showSerName val="0"/>
          <showPercent val="0"/>
          <showBubbleSize val="0"/>
        </dLbls>
        <marker val="1"/>
        <smooth val="0"/>
        <axId val="730937840"/>
        <axId val="730936200"/>
      </lineChart>
      <catAx>
        <axId val="730937840"/>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dk1">
                <a:lumMod val="15000"/>
                <a:lumOff val="8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1000">
                <a:solidFill>
                  <a:schemeClr val="dk1">
                    <a:lumMod val="65000"/>
                    <a:lumOff val="35000"/>
                  </a:schemeClr>
                </a:solidFill>
                <a:latin typeface="+mn-lt"/>
                <a:ea typeface="+mn-ea"/>
                <a:cs typeface="+mn-cs"/>
              </a:defRPr>
            </a:pPr>
            <a:r>
              <a:t/>
            </a:r>
            <a:endParaRPr lang="zh-CN"/>
          </a:p>
        </txPr>
        <crossAx val="730936200"/>
        <crosses val="autoZero"/>
        <auto val="1"/>
        <lblAlgn val="ctr"/>
        <lblOffset val="100"/>
        <noMultiLvlLbl val="0"/>
      </catAx>
      <valAx>
        <axId val="730936200"/>
        <scaling>
          <orientation val="minMax"/>
        </scaling>
        <delete val="1"/>
        <axPos val="l"/>
        <numFmt formatCode="General" sourceLinked="1"/>
        <majorTickMark val="none"/>
        <minorTickMark val="none"/>
        <tickLblPos val="nextTo"/>
        <crossAx val="730937840"/>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dk1">
                  <a:lumMod val="65000"/>
                  <a:lumOff val="35000"/>
                </a:schemeClr>
              </a:solidFill>
              <a:latin typeface="+mn-lt"/>
              <a:ea typeface="+mn-ea"/>
              <a:cs typeface="+mn-cs"/>
            </a:defRPr>
          </a:pPr>
          <a:r>
            <a:t/>
          </a:r>
          <a:endParaRPr lang="zh-CN"/>
        </a:p>
      </txPr>
    </legend>
    <plotVisOnly val="1"/>
    <dispBlanksAs val="gap"/>
  </chart>
</chartSpace>
</file>

<file path=xl/drawings/_rels/drawing1.xml.rels><Relationships xmlns="http://schemas.openxmlformats.org/package/2006/relationships"><Relationship Id="rId1" Target="/xl/charts/chart1.xml" Type="http://schemas.openxmlformats.org/officeDocument/2006/relationships/chart"/><Relationship Id="rId2" Target="/xl/charts/chart2.xml" Type="http://schemas.openxmlformats.org/officeDocument/2006/relationships/chart"/></Relationships>
</file>

<file path=xl/drawings/drawing1.xml><?xml version="1.0" encoding="utf-8"?>
<wsDr xmlns="http://schemas.openxmlformats.org/drawingml/2006/spreadsheetDrawing">
  <twoCellAnchor>
    <from>
      <col>1</col>
      <colOff>0</colOff>
      <row>3</row>
      <rowOff>0</rowOff>
    </from>
    <to>
      <col>5</col>
      <colOff>746760</colOff>
      <row>16</row>
      <rowOff>167640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5</col>
      <colOff>815340</colOff>
      <row>2</row>
      <rowOff>167640</rowOff>
    </from>
    <to>
      <col>11</col>
      <colOff>129540</colOff>
      <row>16</row>
      <rowOff>137160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pivotCache/_rels/pivotCacheDefinition1.xml.rels><Relationships xmlns="http://schemas.openxmlformats.org/package/2006/relationships"><Relationship Id="rId1" Target="/xl/pivotCache/pivotCacheRecords1.xml" Type="http://schemas.openxmlformats.org/officeDocument/2006/relationships/pivotCacheRecords"/></Relationships>
</file>

<file path=xl/pivotCache/_rels/pivotCacheDefinition2.xml.rels><Relationships xmlns="http://schemas.openxmlformats.org/package/2006/relationships"><Relationship Id="rId1" Target="/xl/pivotCache/pivotCacheRecords1.xml" Type="http://schemas.openxmlformats.org/officeDocument/2006/relationships/pivotCacheRecords"/></Relationships>
</file>

<file path=xl/pivotCache/_rels/pivotCacheDefinition3.xml.rels><Relationships xmlns="http://schemas.openxmlformats.org/package/2006/relationships"><Relationship Id="rId1" Target="/xl/pivotCache/pivotCacheRecords1.xml" Type="http://schemas.openxmlformats.org/officeDocument/2006/relationships/pivotCacheRecords"/></Relationships>
</file>

<file path=xl/pivotCache/_rels/pivotCacheDefinition4.xml.rels><Relationships xmlns="http://schemas.openxmlformats.org/package/2006/relationships"><Relationship Id="rId1" Target="/xl/pivotCache/pivotCacheRecords1.xml" Type="http://schemas.openxmlformats.org/officeDocument/2006/relationships/pivotCacheRecords"/></Relationships>
</file>

<file path=xl/pivotCache/_rels/pivotCacheDefinition5.xml.rels><Relationships xmlns="http://schemas.openxmlformats.org/package/2006/relationships"><Relationship Id="rId1" Target="/xl/pivotCache/pivotCacheRecords1.xml" Type="http://schemas.openxmlformats.org/officeDocument/2006/relationships/pivotCacheRecords"/></Relationships>
</file>

<file path=xl/pivotCache/_rels/pivotCacheDefinition6.xml.rels><Relationships xmlns="http://schemas.openxmlformats.org/package/2006/relationships"><Relationship Id="rId1" Target="/xl/pivotCache/pivotCacheRecords1.xml" Type="http://schemas.openxmlformats.org/officeDocument/2006/relationships/pivotCacheRecords"/></Relationships>
</file>

<file path=xl/pivotCache/_rels/pivotCacheDefinition7.xml.rels><Relationships xmlns="http://schemas.openxmlformats.org/package/2006/relationships"><Relationship Id="rId1" Target="/xl/pivotCache/pivotCacheRecords1.xml" Type="http://schemas.openxmlformats.org/officeDocument/2006/relationships/pivotCacheRecords"/></Relationships>
</file>

<file path=xl/pivotCache/_rels/pivotCacheDefinition8.xml.rels><Relationships xmlns="http://schemas.openxmlformats.org/package/2006/relationships"><Relationship Id="rId1" Target="/xl/pivotCache/pivotCacheRecords1.xml" Type="http://schemas.openxmlformats.org/officeDocument/2006/relationships/pivotCacheRecords"/></Relationships>
</file>

<file path=xl/pivotCache/pivotCacheDefinition1.xml><?xml version="1.0" encoding="utf-8"?>
<pivotCacheDefinition xmlns:r="http://schemas.openxmlformats.org/officeDocument/2006/relationships" xmlns="http://schemas.openxmlformats.org/spreadsheetml/2006/main" createdVersion="6" minRefreshableVersion="3" recordCount="37" refreshedBy="johnny leaf" refreshedDate="43360.45872534722" refreshedVersion="6" r:id="rId1">
  <cacheSource type="worksheet">
    <worksheetSource ref="A1:O1048576" sheet="回复口碑"/>
  </cacheSource>
  <cacheFields count="15">
    <cacheField databaseField="1" hierarchy="0" level="0" name="年" numFmtId="0" sqlType="0" uniqueList="1">
      <sharedItems containsBlank="1" containsInteger="1" containsNonDate="0" containsNumber="1" containsString="0" count="2" maxValue="2018" minValue="2018">
        <m/>
        <n u="1" v="2018"/>
      </sharedItems>
    </cacheField>
    <cacheField databaseField="1" hierarchy="0" level="0" name="月" numFmtId="0" sqlType="0" uniqueList="1">
      <sharedItems containsBlank="1" containsInteger="1" containsNonDate="0" containsNumber="1" containsString="0" count="9" maxValue="8" minValue="1">
        <m/>
        <n u="1" v="6"/>
        <n u="1" v="3"/>
        <n u="1" v="7"/>
        <n u="1" v="8"/>
        <n u="1" v="4"/>
        <n u="1" v="2"/>
        <n u="1" v="1"/>
        <n u="1" v="5"/>
      </sharedItems>
    </cacheField>
    <cacheField databaseField="1" hierarchy="0" level="0" name="评价时间" numFmtId="0" sqlType="0" uniqueList="1">
      <sharedItems containsBlank="1" containsDate="1" containsNonDate="0" containsString="0" count="67" maxDate="2018-08-17T00:00:00" minDate="2018-01-19T00:00:00">
        <m/>
        <d u="1" v="2018-04-20T00:00:00"/>
        <d u="1" v="2018-08-03T00:00:00"/>
        <d u="1" v="2018-04-16T00:00:00"/>
        <d u="1" v="2018-04-12T00:00:00"/>
        <d u="1" v="2018-03-23T00:00:00"/>
        <d u="1" v="2018-04-04T00:00:00"/>
        <d u="1" v="2018-03-19T00:00:00"/>
        <d u="1" v="2018-06-21T00:00:00"/>
        <d u="1" v="2018-07-02T00:00:00"/>
        <d u="1" v="2018-03-15T00:00:00"/>
        <d u="1" v="2018-06-17T00:00:00"/>
        <d u="1" v="2018-06-13T00:00:00"/>
        <d u="1" v="2018-06-05T00:00:00"/>
        <d u="1" v="2018-06-01T00:00:00"/>
        <d u="1" v="2018-05-12T00:00:00"/>
        <d u="1" v="2018-04-27T00:00:00"/>
        <d u="1" v="2018-08-10T00:00:00"/>
        <d u="1" v="2018-04-23T00:00:00"/>
        <d u="1" v="2018-02-02T00:00:00"/>
        <d u="1" v="2018-05-04T00:00:00"/>
        <d u="1" v="2018-04-19T00:00:00"/>
        <d u="1" v="2018-04-15T00:00:00"/>
        <d u="1" v="2018-04-11T00:00:00"/>
        <d u="1" v="2018-03-26T00:00:00"/>
        <d u="1" v="2018-06-24T00:00:00"/>
        <d u="1" v="2018-06-20T00:00:00"/>
        <d u="1" v="2018-07-01T00:00:00"/>
        <d u="1" v="2018-06-16T00:00:00"/>
        <d u="1" v="2018-05-31T00:00:00"/>
        <d u="1" v="2018-05-15T00:00:00"/>
        <d u="1" v="2018-04-26T00:00:00"/>
        <d u="1" v="2018-05-07T00:00:00"/>
        <d u="1" v="2018-08-09T00:00:00"/>
        <d u="1" v="2018-04-22T00:00:00"/>
        <d u="1" v="2018-02-01T00:00:00"/>
        <d u="1" v="2018-05-03T00:00:00"/>
        <d u="1" v="2018-04-18T00:00:00"/>
        <d u="1" v="2018-04-14T00:00:00"/>
        <d u="1" v="2018-03-25T00:00:00"/>
        <d u="1" v="2018-03-21T00:00:00"/>
        <d u="1" v="2018-06-23T00:00:00"/>
        <d u="1" v="2018-03-17T00:00:00"/>
        <d u="1" v="2018-03-13T00:00:00"/>
        <d u="1" v="2018-06-15T00:00:00"/>
        <d u="1" v="2018-01-31T00:00:00"/>
        <d u="1" v="2018-08-16T00:00:00"/>
        <d u="1" v="2018-02-08T00:00:00"/>
        <d u="1" v="2018-04-25T00:00:00"/>
        <d u="1" v="2018-02-04T00:00:00"/>
        <d u="1" v="2018-05-06T00:00:00"/>
        <d u="1" v="2018-01-19T00:00:00"/>
        <d u="1" v="2018-04-21T00:00:00"/>
        <d u="1" v="2018-04-17T00:00:00"/>
        <d u="1" v="2018-03-20T00:00:00"/>
        <d u="1" v="2018-06-22T00:00:00"/>
        <d u="1" v="2018-07-03T00:00:00"/>
        <d u="1" v="2018-03-16T00:00:00"/>
        <d u="1" v="2018-06-18T00:00:00"/>
        <d u="1" v="2018-03-12T00:00:00"/>
        <d u="1" v="2018-06-14T00:00:00"/>
        <d u="1" v="2018-02-27T00:00:00"/>
        <d u="1" v="2018-05-29T00:00:00"/>
        <d u="1" v="2018-06-02T00:00:00"/>
        <d u="1" v="2018-01-30T00:00:00"/>
        <d u="1" v="2018-07-30T00:00:00"/>
        <d u="1" v="2018-02-03T00:00:00"/>
      </sharedItems>
    </cacheField>
    <cacheField databaseField="1" hierarchy="0" level="0" name="TIME" numFmtId="0" sqlType="0" uniqueList="1">
      <sharedItems containsBlank="1" containsNonDate="0" containsString="0" count="0"/>
    </cacheField>
    <cacheField databaseField="1" hierarchy="0" level="0" name="城市" numFmtId="0" sqlType="0" uniqueList="1">
      <sharedItems containsBlank="1" containsNonDate="0" containsString="0" count="0"/>
    </cacheField>
    <cacheField databaseField="1" hierarchy="0" level="0" name="评价门店" numFmtId="0" sqlType="0" uniqueList="1">
      <sharedItems containsBlank="1" containsNonDate="0" containsString="0" count="0"/>
    </cacheField>
    <cacheField databaseField="1" hierarchy="0" level="0" name="用户昵称" numFmtId="0" sqlType="0" uniqueList="1">
      <sharedItems containsBlank="1" containsNonDate="0" containsString="0" count="0"/>
    </cacheField>
    <cacheField databaseField="1" hierarchy="0" level="0" name="星级" numFmtId="0" sqlType="0" uniqueList="1">
      <sharedItems containsBlank="1" containsNonDate="0" containsString="0" count="0"/>
    </cacheField>
    <cacheField databaseField="1" hierarchy="0" level="0" name="评分" numFmtId="0" sqlType="0" uniqueList="1">
      <sharedItems containsBlank="1" containsNonDate="0" containsString="0" count="0"/>
    </cacheField>
    <cacheField databaseField="1" hierarchy="0" level="0" name="效果" numFmtId="0" sqlType="0" uniqueList="1">
      <sharedItems containsBlank="1" containsNonDate="0" containsString="0" count="0"/>
    </cacheField>
    <cacheField databaseField="1" hierarchy="0" level="0" name="环境" numFmtId="0" sqlType="0" uniqueList="1">
      <sharedItems containsBlank="1" containsNonDate="0" containsString="0" count="0"/>
    </cacheField>
    <cacheField databaseField="1" hierarchy="0" level="0" name="服务" numFmtId="0" sqlType="0" uniqueList="1">
      <sharedItems containsBlank="1" containsNonDate="0" containsString="0" count="0"/>
    </cacheField>
    <cacheField databaseField="1" hierarchy="0" level="0" name="评价内容" numFmtId="0" sqlType="0" uniqueList="1">
      <sharedItems containsBlank="1" containsNonDate="0" containsString="0" count="0"/>
    </cacheField>
    <cacheField databaseField="1" hierarchy="0" level="0" name="是否消费评价" numFmtId="0" sqlType="0" uniqueList="1">
      <sharedItems containsBlank="1" containsNonDate="0" containsString="0" count="0"/>
    </cacheField>
    <cacheField databaseField="1" hierarchy="0" level="0" name="消费时间" numFmtId="0" sqlType="0" uniqueList="1">
      <sharedItems containsBlank="1" containsNonDate="0" containsString="0" count="0"/>
    </cacheField>
  </cacheFields>
</pivotCacheDefinition>
</file>

<file path=xl/pivotCache/pivotCacheDefinition2.xml><?xml version="1.0" encoding="utf-8"?>
<pivotCacheDefinition xmlns:r="http://schemas.openxmlformats.org/officeDocument/2006/relationships" xmlns="http://schemas.openxmlformats.org/spreadsheetml/2006/main" createdVersion="6" minRefreshableVersion="3" recordCount="769" refreshedBy="johnny leaf" refreshedDate="43360.4586" refreshedVersion="6" r:id="rId1">
  <cacheSource type="worksheet">
    <worksheetSource ref="A1:M1048576" sheet="消费数据明细（线上）"/>
  </cacheSource>
  <cacheFields count="13">
    <cacheField databaseField="1" hierarchy="0" level="0" name="年" numFmtId="0" sqlType="0" uniqueList="1">
      <sharedItems containsBlank="1" containsNonDate="0" containsString="0" count="0"/>
    </cacheField>
    <cacheField databaseField="1" hierarchy="0" level="0" name="月" numFmtId="0" sqlType="0" uniqueList="1">
      <sharedItems containsBlank="1" containsInteger="1" containsNonDate="0" containsNumber="1" containsString="0" count="7" maxValue="8" minValue="3">
        <m/>
        <n u="1" v="6"/>
        <n u="1" v="3"/>
        <n u="1" v="7"/>
        <n u="1" v="8"/>
        <n u="1" v="4"/>
        <n u="1" v="5"/>
      </sharedItems>
    </cacheField>
    <cacheField databaseField="1" hierarchy="0" level="0" name="成交价" numFmtId="0" sqlType="0" uniqueList="1">
      <sharedItems containsBlank="1" containsNonDate="0" containsString="0" count="0"/>
    </cacheField>
    <cacheField databaseField="1" hierarchy="0" level="0" name="序列号" numFmtId="0" sqlType="0" uniqueList="1">
      <sharedItems containsBlank="1" containsNonDate="0" containsString="0" count="0"/>
    </cacheField>
    <cacheField databaseField="1" hierarchy="0" level="0" name="用户手机号" numFmtId="0" sqlType="0" uniqueList="1">
      <sharedItems containsBlank="1" containsNonDate="0" containsString="0" count="0"/>
    </cacheField>
    <cacheField databaseField="1" hierarchy="0" level="0" name="消费时间" numFmtId="0" sqlType="0" uniqueList="1">
      <sharedItems containsBlank="1" containsNonDate="0" containsString="0" count="0"/>
    </cacheField>
    <cacheField databaseField="1" hierarchy="0" level="0" name="TIME" numFmtId="0" sqlType="0" uniqueList="1">
      <sharedItems containsBlank="1" containsNonDate="0" containsString="0" count="0"/>
    </cacheField>
    <cacheField databaseField="1" hierarchy="0" level="0" name="套餐信息" numFmtId="0" sqlType="0" uniqueList="1">
      <sharedItems containsBlank="1" containsNonDate="0" count="93">
        <m/>
        <s u="1" v="[2018.04.26]脱毛唇部或腋下3次[196.00元][14196942]"/>
        <s u="1" v="[2018.04.26]贞禾毛孔净透清洁SAP管理[128.00元][30916643]"/>
        <s u="1" v="[2018.04.28]补水保湿水循环三部曲[198.00元][30981008]"/>
        <s u="1" v="[2018.03.21]海薇玻尿酸立体塑形[780.00元][30166879]"/>
        <s u="1" v="[2018.04.02]冰肌祛痘痘肌调理 水润嫩肤[18.00元][14192294]"/>
        <s u="1" v="[2018.04.27]活氧无针水光深层补水保湿[256.00元][14189691]"/>
        <s u="1" v="[2018.04.27]做白瓷娃娃送玻尿酸补水[198.00元][30967660]"/>
        <s u="1" v="[2018.03.27]双核白瓷提亮肤色 收缩毛孔[598.00元][14193982]"/>
        <s u="1" v="[2018.04.27]活氧无针水光深层补水保湿[0元][14189691]"/>
        <s u="1" v="[2018.03.27]祛黑头美瑞魔法精致祛黑头[88.00元][30317699]"/>
        <s u="1" v="[2018.04.25]衡力瘦肩腿最高200单位[1980.00元][30917536]"/>
        <s u="1" v="[2018.04.27]韩国皮肤管理精雕面部SPA[398.00元][30962400]"/>
        <s u="1" v="[2018.03.28]小气泡水氧活肤美甲三选一[108.00元][30317345]"/>
        <s u="1" v="[2018.03.28]小气泡水氧深层清洁 祛螨虫 二选一[108.00元][14207213]"/>
        <s u="1" v="[2018.01.15]伊婉C韩国正品填出初恋脸[980.00元][29293810]"/>
        <s u="1" v="[2018.04.27]超微小气泡清洁净白你的肌肤[98.00元][30961834]"/>
        <s u="1" v="[2018.05.03]脱毛小腿3次[298.00元][30989573]"/>
        <s u="1" v="[2018.05.03]脱毛小臂脱毛3次[0元][14198289]"/>
        <s u="1" v="[2018.04.28]水分子深层补水[198.00元][30981008]"/>
        <s u="1" v="[2018.04.25]韩式美睫线韩国进口纯植物色乳[299.00元][30916879]"/>
        <s u="1" v="[2018.04.26]贞禾毛孔净透清洁SAP[228.00元][14190135]"/>
        <s u="1" v="[2018.03.28]免费检测visa皮肤检测[1.00元][30316685]"/>
        <s u="1" v="[2018.04.03]二代瘦脸针女神小V脸必备[788.00元][14194585]"/>
        <s u="1" v="[2018.04.27]黑脸白瓷娃娃送玻尿酸补水[198.00元][30967660]"/>
        <s u="1" v="[2018.04.26]贞禾毛孔净透清洁SAP[128.00元][30916643]"/>
        <s u="1" v="[2018.03.28]冷冻溶脂躺着减肥就这么简单[680.00元][30318524]"/>
        <s u="1" v="[2018.03.22]衡力瘦脸针不留痕迹[880.00元][30217299]"/>
        <s u="1" v="[2018.03.27]祛黑头美瑞魔法精致祛黑头[88.00元][14198428]"/>
        <s u="1" v="[2018.05.03]韩国水光针VC[599.00元][30971019]"/>
        <s u="1" v="[2018.04.26]伊婉C1ML原装进口[920.00元][30948249]"/>
        <s u="1" v="[2018.04.26]伊婉C1ML原装进口[998.00元][30948249]"/>
        <s u="1" v="[2018.04.27]伊婉V1ML玻尿酸原装进口[2160.00元][14193348]"/>
        <s u="1" v="[2018.01.12]冰点脱毛唇部腋下单次[28.00元][29293662]"/>
        <s u="1" v="[2018.01.12]无针水光彩色嫩肤大气泡[280.00元][29293212]"/>
        <s u="1" v="[2018.04.26]脱毛唇部或腋下3次[98.00元][30926004]"/>
        <s u="1" v="[2018.04.25]光子嫩肤强脉冲光嫩肤管理[580.00元][30916879]"/>
        <s u="1" v="[2018.04.27]做白瓷娃娃送玻尿酸补水[99.00元][30967660]"/>
        <s u="1" v="[2018.04.27]白瓷娃娃送玻尿酸补水[198.00元][30967660]"/>
        <s u="1" v="[2018.04.26]小气泡贞禾毛孔净透清洁SAP[228.00元][14190135]"/>
        <s u="1" v="[2018.03.22]衡力肉毒素V脸针[899.00元][30217299]"/>
        <s u="1" v="[2018.03.27]脱毛年卡唇毛腋毛二选一[68.00元][30316870]"/>
        <s u="1" v="[2018.04.25]光子嫩肤[398.00元][14195780]"/>
        <s u="1" v="[2018.04.25]光子嫩肤[580.00元][30916879]"/>
        <s u="1" v="[2018.03.30]减肥套餐超值减肥套餐6选3[68.00元][30318101]"/>
        <s u="1" v="[2018.01.13]衡力肉毒素瘦脸瘦腿当场验货[780.00元][29293389]"/>
        <s u="1" v="[2018.03.27]埋线减肥全身减肥瘦体重[380.00元][30319444]"/>
        <s u="1" v="[2018.03.27]埋线减肥全身减肥瘦体重[680.00元][30319444]"/>
        <s u="1" v="[2018.04.25]韩式丝绒眉做素颜女神[280.00元][30917536]"/>
        <s u="1" v="[2018.04.25]韩式丝绒眉做素颜女神[980.00元][30917536]"/>
        <s u="1" v="[2018.06.28]上班族必备缓解肩颈僵硬肌肉疲劳[166.00元][14422048]"/>
        <s u="1" v="[2018.03.27]埋线减肥全身减肥瘦体重[680.00元][14195299]"/>
        <s u="1" v="[2018.01.12]小皮秒瓷白激光祛斑祛黄嫩肤[1099.00元][29293569]"/>
        <s u="1" v="[2018.04.28]瘦脸针保妥适不限量[1880.00元][30960912]"/>
        <s u="1" v="[2018.01.15]韩国伊婉玻尿酸填充塑形轻松变美[980.00元][29293810]"/>
        <s u="1" v="[2018.05.03]小脸针告别婴儿肥[1980.00元][30971019]"/>
        <s u="1" v="[2018.04.26]脱毛唇部腋下2选1[8.80元][30926004]"/>
        <s u="1" v="[2018.04.27]活氧无针水光深层补水美白抗衰老[99.00元][30917162]"/>
        <s u="1" v="[2018.03.21]德玛莎水光[680.00元][30177387]"/>
        <s u="1" v="[2018.01.12]以色列进口Mjet水光无伤午间美容[699.00元][29293212]"/>
        <s u="1" v="[2018.01.12]以色列进口Mjet水光无创午间美容[819.00元][29293212]"/>
        <s u="1" v="[2018.05.21]艺人水光针韩国[880.00元][31068182]"/>
        <s u="1" v="[2018.04.25]光子嫩肤[0元][14195780]"/>
        <s u="1" v="[2018.04.02]冰肌祛痘夏日祛痘水润嫩肤限新客购买[18.00元][30453468]"/>
        <s u="1" v="[2018.05.03]脱毛小腿3次[0元][14192937]"/>
        <s u="1" v="[2018.03.27]美白嫩肤双核白瓷美白嫩肤[598.00元][30317952]"/>
        <s u="1" v="[2018.01.12]冰点脱毛腋毛唇毛发际线三选一[88.00元][29293662]"/>
        <s u="1" v="[2018.01.12]韩国大气泡深层清洁毛孔吸尘器[299.00元][29293009]"/>
        <s u="1" v="[2018.04.28]衡力肉毒素瘦脸最高100单位[899.00元][30960912]"/>
        <s u="1" v="[2018.03.30]减肥套餐超值减肥套餐6选3[68.00元][14191180]"/>
        <s u="1" v="[2018.04.26]小气泡毛孔吸尘器[158.00元][30916643]"/>
        <s u="1" v="[2018.03.27]脱毛年卡唇毛腋毛二选一[68.00元][14192308]"/>
        <s u="1" v="[2018.04.26]小气泡毛孔深层清洁[158.00元][30916643]"/>
        <s u="1" v="[2018.04.25]光子嫩肤激光祛斑嫩白提亮[198.00元][30921622]"/>
        <s u="1" v="[2018.04.25]衡力瘦肩腿200单位[1980.00元][30917536]"/>
        <s u="1" v="[2018.04.26]小气泡毛孔清洁3步曲[128.00元][30916643]"/>
        <s u="1" v="[2018.04.26]小气泡毛孔清洁3步曲[158.00元][30916643]"/>
        <s u="1" v="[2018.04.26]小气泡毛孔清洁3步曲[198.00元][30916643]"/>
        <s u="1" v="[2018.06.28]韩式半永久纹眉美瞳选 二选一[680.00元][14415264]"/>
        <s u="1" v="[2018.04.08]伊婉C韩国进口 打造完美小翘鼻[1200.00元][14195147]"/>
        <s u="1" v="[2018.04.28]衡力肉毒素瘦脸针最高100单位[899.00元][14195037]"/>
        <s u="1" v="[2018.05.03]脱毛四肢包干[888.00元][30991587]"/>
        <s u="1" v="[2018.04.08]润百颜饱满童颜 女神必备[880.00元][14197587]"/>
        <s u="1" v="[2018.05.03]脱毛3选1包干[398.00元][30989573]"/>
        <s u="1" v="[2018.04.03]二代瘦脸针女神小V脸必备[788.00元][30320651]"/>
        <s u="1" v="[2018.04.26]肉毒素除皱20单位[299.00元][30926113]"/>
        <s u="1" v="[2018.04.26]脱毛唇部或腋下3次[98.00元][14196942]"/>
        <s u="1" v="[2018.04.26]脱毛唇部或腋下3次[0元][14196942]"/>
        <s u="1" v="[2018.04.26]贞禾毛孔净透清洁SAP[0元][14190135]"/>
        <s u="1" v="[2018.04.27]活氧无针水光深层补水保湿[198.00元][30917162]"/>
        <s u="1" v="[2018.04.27]活氧无针水光深层补水保湿[256.00元][30917162]"/>
        <s u="1" v="[2018.04.27]伊婉V1ML原装进口[1680.00元][30949532]"/>
        <s u="1" v="[2018.06.14]套餐纹眉美瞳线[1899.00元][14046812]"/>
      </sharedItems>
    </cacheField>
    <cacheField databaseField="1" hierarchy="0" level="0" name="售价（元）" numFmtId="0" sqlType="0" uniqueList="1">
      <sharedItems containsBlank="1" containsNonDate="0" containsString="0" count="0"/>
    </cacheField>
    <cacheField databaseField="1" hierarchy="0" level="0" name="商家优惠金额（元）" numFmtId="0" sqlType="0" uniqueList="1">
      <sharedItems containsBlank="1" containsNonDate="0" containsString="0" count="0"/>
    </cacheField>
    <cacheField databaseField="1" hierarchy="0" level="0" name="结算价（元）" numFmtId="0" sqlType="0" uniqueList="1">
      <sharedItems containsBlank="1" containsNonDate="0" containsString="0" count="0"/>
    </cacheField>
    <cacheField databaseField="1" hierarchy="0" level="0" name="分店名" numFmtId="0" sqlType="0" uniqueList="1">
      <sharedItems containsBlank="1" containsNonDate="0" containsString="0" count="0"/>
    </cacheField>
    <cacheField databaseField="1" hierarchy="0" level="0" name="验券帐号" numFmtId="0" sqlType="0" uniqueList="1">
      <sharedItems containsBlank="1" containsNonDate="0" containsString="0" count="0"/>
    </cacheField>
  </cacheFields>
</pivotCacheDefinition>
</file>

<file path=xl/pivotCache/pivotCacheDefinition3.xml><?xml version="1.0" encoding="utf-8"?>
<pivotCacheDefinition xmlns:r="http://schemas.openxmlformats.org/officeDocument/2006/relationships" xmlns="http://schemas.openxmlformats.org/spreadsheetml/2006/main" createdVersion="6" minRefreshableVersion="3" recordCount="654" refreshedBy="johnny leaf" refreshedDate="43360.45878576389" refreshedVersion="6" r:id="rId1">
  <cacheSource type="worksheet">
    <worksheetSource ref="A1:I1048576" sheet="预约数据"/>
  </cacheSource>
  <cacheFields count="9">
    <cacheField databaseField="1" hierarchy="0" level="0" name="年" numFmtId="0" sqlType="0" uniqueList="1">
      <sharedItems containsBlank="1" containsInteger="1" containsNonDate="0" containsNumber="1" containsString="0" count="2" maxValue="2018" minValue="2018">
        <m/>
        <n u="1" v="2018"/>
      </sharedItems>
    </cacheField>
    <cacheField databaseField="1" hierarchy="0" level="0" name="月" numFmtId="0" sqlType="0" uniqueList="1">
      <sharedItems containsBlank="1" containsInteger="1" containsNonDate="0" containsNumber="1" containsString="0" count="9" maxValue="8" minValue="1">
        <m/>
        <n u="1" v="6"/>
        <n u="1" v="3"/>
        <n u="1" v="7"/>
        <n u="1" v="8"/>
        <n u="1" v="4"/>
        <n u="1" v="2"/>
        <n u="1" v="1"/>
        <n u="1" v="5"/>
      </sharedItems>
    </cacheField>
    <cacheField databaseField="1" hierarchy="0" level="0" name="日" numFmtId="0" sqlType="0" uniqueList="1">
      <sharedItems containsBlank="1" containsDate="1" containsNonDate="0" containsString="0" count="227" maxDate="2018-09-01T00:00:00" minDate="1899-12-30T09:44:00">
        <m/>
        <d u="1" v="2018-08-07T00:00:00"/>
        <d u="1" v="2018-04-20T00:00:00"/>
        <d u="1" v="2018-07-22T00:00:00"/>
        <d u="1" v="2018-08-03T00:00:00"/>
        <d u="1" v="2018-04-16T00:00:00"/>
        <d u="1" v="2018-07-18T00:00:00"/>
        <d u="1" v="2018-03-31T00:00:00"/>
        <d u="1" v="2018-04-12T00:00:00"/>
        <d u="1" v="2018-07-14T00:00:00"/>
        <d u="1" v="2018-03-27T00:00:00"/>
        <d u="1" v="1899-12-30T15:55:00"/>
        <d u="1" v="2018-06-29T00:00:00"/>
        <d u="1" v="2018-04-08T00:00:00"/>
        <d u="1" v="2018-07-10T00:00:00"/>
        <d u="1" v="2018-03-23T00:00:00"/>
        <d u="1" v="1899-12-30T15:39:00"/>
        <d u="1" v="2018-06-25T00:00:00"/>
        <d u="1" v="2018-04-04T00:00:00"/>
        <d u="1" v="2018-07-06T00:00:00"/>
        <d u="1" v="2018-03-19T00:00:00"/>
        <d u="1" v="2018-06-21T00:00:00"/>
        <d u="1" v="2018-07-02T00:00:00"/>
        <d u="1" v="1899-12-30T12:58:00"/>
        <d u="1" v="2018-03-15T00:00:00"/>
        <d u="1" v="2018-06-17T00:00:00"/>
        <d u="1" v="2018-03-11T00:00:00"/>
        <d u="1" v="2018-06-13T00:00:00"/>
        <d u="1" v="1899-12-30T15:42:00"/>
        <d u="1" v="2018-05-28T00:00:00"/>
        <d u="1" v="2018-03-07T00:00:00"/>
        <d u="1" v="2018-08-30T00:00:00"/>
        <d u="1" v="1899-12-30T13:26:00"/>
        <d u="1" v="2018-06-09T00:00:00"/>
        <d u="1" v="2018-02-22T00:00:00"/>
        <d u="1" v="2018-05-24T00:00:00"/>
        <d u="1" v="2018-03-03T00:00:00"/>
        <d u="1" v="2018-08-26T00:00:00"/>
        <d u="1" v="2018-06-05T00:00:00"/>
        <d u="1" v="2018-05-20T00:00:00"/>
        <d u="1" v="2018-08-22T00:00:00"/>
        <d u="1" v="2018-06-01T00:00:00"/>
        <d u="1" v="2018-02-14T00:00:00"/>
        <d u="1" v="2018-05-16T00:00:00"/>
        <d u="1" v="2018-08-18T00:00:00"/>
        <d u="1" v="2018-02-10T00:00:00"/>
        <d u="1" v="2018-08-14T00:00:00"/>
        <d u="1" v="2018-04-27T00:00:00"/>
        <d u="1" v="2018-02-06T00:00:00"/>
        <d u="1" v="2018-07-29T00:00:00"/>
        <d u="1" v="2018-01-21T00:00:00"/>
        <d u="1" v="2018-08-10T00:00:00"/>
        <d u="1" v="2018-04-23T00:00:00"/>
        <d u="1" v="2018-07-25T00:00:00"/>
        <d u="1" v="2018-08-06T00:00:00"/>
        <d u="1" v="2018-04-19T00:00:00"/>
        <d u="1" v="2018-07-21T00:00:00"/>
        <d u="1" v="2018-01-13T00:00:00"/>
        <d u="1" v="2018-08-02T00:00:00"/>
        <d u="1" v="2018-04-15T00:00:00"/>
        <d u="1" v="2018-07-17T00:00:00"/>
        <d u="1" v="2018-03-30T00:00:00"/>
        <d u="1" v="2018-04-11T00:00:00"/>
        <d u="1" v="2018-07-13T00:00:00"/>
        <d u="1" v="2018-03-26T00:00:00"/>
        <d u="1" v="2018-06-28T00:00:00"/>
        <d u="1" v="1899-12-30T16:51:00"/>
        <d u="1" v="2018-04-07T00:00:00"/>
        <d u="1" v="2018-07-09T00:00:00"/>
        <d u="1" v="2018-03-22T00:00:00"/>
        <d u="1" v="1899-12-30T15:35:00"/>
        <d u="1" v="2018-06-24T00:00:00"/>
        <d u="1" v="2018-04-03T00:00:00"/>
        <d u="1" v="2018-07-05T00:00:00"/>
        <d u="1" v="2018-03-18T00:00:00"/>
        <d u="1" v="2018-06-20T00:00:00"/>
        <d u="1" v="2018-07-01T00:00:00"/>
        <d u="1" v="2018-03-14T00:00:00"/>
        <d u="1" v="2018-06-16T00:00:00"/>
        <d u="1" v="1899-12-30T16:54:00"/>
        <d u="1" v="2018-05-31T00:00:00"/>
        <d u="1" v="2018-03-10T00:00:00"/>
        <d u="1" v="2018-06-12T00:00:00"/>
        <d u="1" v="1899-12-30T15:38:00"/>
        <d u="1" v="2018-02-25T00:00:00"/>
        <d u="1" v="2018-05-27T00:00:00"/>
        <d u="1" v="2018-03-06T00:00:00"/>
        <d u="1" v="2018-08-29T00:00:00"/>
        <d u="1" v="2018-06-08T00:00:00"/>
        <d u="1" v="2018-05-23T00:00:00"/>
        <d u="1" v="2018-03-02T00:00:00"/>
        <d u="1" v="2018-08-25T00:00:00"/>
        <d u="1" v="2018-06-04T00:00:00"/>
        <d u="1" v="2018-02-17T00:00:00"/>
        <d u="1" v="2018-05-19T00:00:00"/>
        <d u="1" v="2018-08-21T00:00:00"/>
        <d u="1" v="1899-12-30T14:41:00"/>
        <d u="1" v="2018-02-13T00:00:00"/>
        <d u="1" v="2018-01-28T00:00:00"/>
        <d u="1" v="2018-08-17T00:00:00"/>
        <d u="1" v="2018-04-30T00:00:00"/>
        <d u="1" v="1899-12-30T17:25:00"/>
        <d u="1" v="2018-01-24T00:00:00"/>
        <d u="1" v="2018-08-13T00:00:00"/>
        <d u="1" v="2018-04-26T00:00:00"/>
        <d u="1" v="2018-02-05T00:00:00"/>
        <d u="1" v="2018-07-28T00:00:00"/>
        <d u="1" v="1899-12-30T09:44:00"/>
        <d u="1" v="2018-01-20T00:00:00"/>
        <d u="1" v="2018-08-09T00:00:00"/>
        <d u="1" v="2018-04-22T00:00:00"/>
        <d u="1" v="2018-07-24T00:00:00"/>
        <d u="1" v="1899-12-30T14:44:00"/>
        <d u="1" v="2018-05-03T00:00:00"/>
        <d u="1" v="2018-08-05T00:00:00"/>
        <d u="1" v="2018-04-18T00:00:00"/>
        <d u="1" v="2018-07-20T00:00:00"/>
        <d u="1" v="2018-01-12T00:00:00"/>
        <d u="1" v="2018-08-01T00:00:00"/>
        <d u="1" v="2018-04-14T00:00:00"/>
        <d u="1" v="2018-07-16T00:00:00"/>
        <d u="1" v="2018-03-29T00:00:00"/>
        <d u="1" v="2018-04-10T00:00:00"/>
        <d u="1" v="2018-07-12T00:00:00"/>
        <d u="1" v="2018-03-25T00:00:00"/>
        <d u="1" v="2018-06-27T00:00:00"/>
        <d u="1" v="2018-04-06T00:00:00"/>
        <d u="1" v="2018-07-08T00:00:00"/>
        <d u="1" v="2018-03-21T00:00:00"/>
        <d u="1" v="1899-12-30T15:31:00"/>
        <d u="1" v="2018-06-23T00:00:00"/>
        <d u="1" v="2018-04-02T00:00:00"/>
        <d u="1" v="2018-07-04T00:00:00"/>
        <d u="1" v="2018-03-17T00:00:00"/>
        <d u="1" v="2018-06-19T00:00:00"/>
        <d u="1" v="2018-03-13T00:00:00"/>
        <d u="1" v="1899-12-30T13:50:00"/>
        <d u="1" v="1899-12-30T14:50:00"/>
        <d u="1" v="2018-06-15T00:00:00"/>
        <d u="1" v="2018-02-28T00:00:00"/>
        <d u="1" v="2018-05-30T00:00:00"/>
        <d u="1" v="2018-03-09T00:00:00"/>
        <d u="1" v="2018-06-11T00:00:00"/>
        <d u="1" v="2018-05-26T00:00:00"/>
        <d u="1" v="2018-03-05T00:00:00"/>
        <d u="1" v="2018-08-28T00:00:00"/>
        <d u="1" v="2018-06-07T00:00:00"/>
        <d u="1" v="2018-05-22T00:00:00"/>
        <d u="1" v="2018-03-01T00:00:00"/>
        <d u="1" v="2018-08-24T00:00:00"/>
        <d u="1" v="2018-06-03T00:00:00"/>
        <d u="1" v="1899-12-30T16:53:00"/>
        <d u="1" v="2018-08-20T00:00:00"/>
        <d u="1" v="2018-02-12T00:00:00"/>
        <d u="1" v="2018-01-27T00:00:00"/>
        <d u="1" v="1899-12-30T11:21:00"/>
        <d u="1" v="2018-08-16T00:00:00"/>
        <d u="1" v="2018-04-29T00:00:00"/>
        <d u="1" v="2018-02-08T00:00:00"/>
        <d u="1" v="2018-07-31T00:00:00"/>
        <d u="1" v="2018-08-12T00:00:00"/>
        <d u="1" v="2018-04-25T00:00:00"/>
        <d u="1" v="2018-02-04T00:00:00"/>
        <d u="1" v="2018-07-27T00:00:00"/>
        <d u="1" v="2018-08-08T00:00:00"/>
        <d u="1" v="1899-12-30T19:05:00"/>
        <d u="1" v="2018-04-21T00:00:00"/>
        <d u="1" v="2018-07-23T00:00:00"/>
        <d u="1" v="2018-05-02T00:00:00"/>
        <d u="1" v="1899-12-30T16:40:00"/>
        <d u="1" v="2018-01-15T00:00:00"/>
        <d u="1" v="2018-08-04T00:00:00"/>
        <d u="1" v="2018-04-17T00:00:00"/>
        <d u="1" v="2018-07-19T00:00:00"/>
        <d u="1" v="1899-12-30T15:24:00"/>
        <d u="1" v="2018-04-13T00:00:00"/>
        <d u="1" v="2018-07-15T00:00:00"/>
        <d u="1" v="2018-03-28T00:00:00"/>
        <d u="1" v="2018-06-30T00:00:00"/>
        <d u="1" v="2018-04-09T00:00:00"/>
        <d u="1" v="2018-07-11T00:00:00"/>
        <d u="1" v="2018-03-24T00:00:00"/>
        <d u="1" v="2018-06-26T00:00:00"/>
        <d u="1" v="1899-12-30T16:43:00"/>
        <d u="1" v="1899-12-30T17:43:00"/>
        <d u="1" v="2018-04-05T00:00:00"/>
        <d u="1" v="2018-07-07T00:00:00"/>
        <d u="1" v="2018-03-20T00:00:00"/>
        <d u="1" v="2018-06-22T00:00:00"/>
        <d u="1" v="2018-04-01T00:00:00"/>
        <d u="1" v="1899-12-30T19:27:00"/>
        <d u="1" v="2018-07-03T00:00:00"/>
        <d u="1" v="2018-03-16T00:00:00"/>
        <d u="1" v="2018-06-18T00:00:00"/>
        <d u="1" v="2018-03-12T00:00:00"/>
        <d u="1" v="2018-06-14T00:00:00"/>
        <d u="1" v="2018-02-27T00:00:00"/>
        <d u="1" v="2018-05-29T00:00:00"/>
        <d u="1" v="2018-03-08T00:00:00"/>
        <d u="1" v="2018-08-31T00:00:00"/>
        <d u="1" v="2018-06-10T00:00:00"/>
        <d u="1" v="2018-02-23T00:00:00"/>
        <d u="1" v="2018-05-25T00:00:00"/>
        <d u="1" v="2018-03-04T00:00:00"/>
        <d u="1" v="2018-08-27T00:00:00"/>
        <d u="1" v="2018-06-06T00:00:00"/>
        <d u="1" v="2018-02-19T00:00:00"/>
        <d u="1" v="2018-05-21T00:00:00"/>
        <d u="1" v="1899-12-30T11:49:00"/>
        <d u="1" v="2018-08-23T00:00:00"/>
        <d u="1" v="2018-06-02T00:00:00"/>
        <d u="1" v="2018-05-17T00:00:00"/>
        <d u="1" v="1899-12-30T17:49:00"/>
        <d u="1" v="2018-01-30T00:00:00"/>
        <d u="1" v="2018-02-11T00:00:00"/>
        <d u="1" v="2018-01-26T00:00:00"/>
        <d u="1" v="2018-08-15T00:00:00"/>
        <d u="1" v="2018-04-28T00:00:00"/>
        <d u="1" v="2018-02-07T00:00:00"/>
        <d u="1" v="2018-07-30T00:00:00"/>
        <d u="1" v="1899-12-30T10:01:00"/>
        <d u="1" v="1899-12-30T17:17:00"/>
        <d u="1" v="2018-01-22T00:00:00"/>
        <d u="1" v="2018-08-11T00:00:00"/>
        <d u="1" v="2018-02-03T00:00:00"/>
        <d u="1" v="2018-07-26T00:00:00"/>
        <d u="1" v="1899-12-30T15:01:00"/>
      </sharedItems>
    </cacheField>
    <cacheField databaseField="1" hierarchy="0" level="0" name="时间" numFmtId="0" sqlType="0" uniqueList="1">
      <sharedItems containsBlank="1" containsNonDate="0" containsString="0" count="0"/>
    </cacheField>
    <cacheField databaseField="1" hierarchy="0" level="0" name="订单来源" numFmtId="0" sqlType="0" uniqueList="1">
      <sharedItems containsBlank="1" containsNonDate="0" count="7">
        <m/>
        <s u="1" v="400已接"/>
        <s u="1" v="技师预约"/>
        <s u="1" v="门店预约"/>
        <s u="1" v="咨询"/>
        <s u="1" v="项目预约"/>
        <s u="1" v="400未接"/>
      </sharedItems>
    </cacheField>
    <cacheField databaseField="1" hierarchy="0" level="0" name="客户姓名" numFmtId="0" sqlType="0" uniqueList="1">
      <sharedItems containsBlank="1" containsNonDate="0" containsString="0" count="0"/>
    </cacheField>
    <cacheField databaseField="1" hierarchy="0" level="0" name="联系方式" numFmtId="0" sqlType="0" uniqueList="1">
      <sharedItems containsBlank="1" containsNonDate="0" containsString="0" count="0"/>
    </cacheField>
    <cacheField databaseField="1" hierarchy="0" level="0" name="顾客留言" numFmtId="0" sqlType="0" uniqueList="1">
      <sharedItems containsBlank="1" containsNonDate="0" containsString="0" count="0"/>
    </cacheField>
    <cacheField databaseField="1" hierarchy="0" level="0" name="订单状态" numFmtId="0" sqlType="0" uniqueList="1">
      <sharedItems containsBlank="1" containsNonDate="0" containsString="0" count="0"/>
    </cacheField>
  </cacheFields>
</pivotCacheDefinition>
</file>

<file path=xl/pivotCache/pivotCacheDefinition4.xml><?xml version="1.0" encoding="utf-8"?>
<pivotCacheDefinition xmlns:r="http://schemas.openxmlformats.org/officeDocument/2006/relationships" xmlns="http://schemas.openxmlformats.org/spreadsheetml/2006/main" createdVersion="6" minRefreshableVersion="3" recordCount="7" refreshedBy="johnny leaf" refreshedDate="43360.45871041666" refreshedVersion="6" r:id="rId1">
  <cacheSource type="worksheet">
    <worksheetSource ref="A1:O1048576" sheet="口碑数据"/>
  </cacheSource>
  <cacheFields count="15">
    <cacheField databaseField="1" hierarchy="0" level="0" name="年" numFmtId="0" sqlType="0" uniqueList="1">
      <sharedItems containsBlank="1" containsInteger="1" containsNonDate="0" containsNumber="1" containsString="0" count="2" maxValue="2018" minValue="2018">
        <m/>
        <n u="1" v="2018"/>
      </sharedItems>
    </cacheField>
    <cacheField databaseField="1" hierarchy="0" level="0" name="月" numFmtId="0" sqlType="0" uniqueList="1">
      <sharedItems containsBlank="1" containsInteger="1" containsNonDate="0" containsNumber="1" containsString="0" count="9" maxValue="8" minValue="1">
        <m/>
        <n u="1" v="6"/>
        <n u="1" v="3"/>
        <n u="1" v="7"/>
        <n u="1" v="8"/>
        <n u="1" v="4"/>
        <n u="1" v="2"/>
        <n u="1" v="1"/>
        <n u="1" v="5"/>
      </sharedItems>
    </cacheField>
    <cacheField databaseField="1" hierarchy="0" level="0" name="评价时间" numFmtId="0" sqlType="0" uniqueList="1">
      <sharedItems containsBlank="1" containsDate="1" containsNonDate="0" containsString="0" count="74" maxDate="2018-09-01T00:00:00" minDate="2018-01-19T00:00:00">
        <m/>
        <d u="1" v="2018-04-20T00:00:00"/>
        <d u="1" v="2018-08-03T00:00:00"/>
        <d u="1" v="2018-04-16T00:00:00"/>
        <d u="1" v="2018-04-12T00:00:00"/>
        <d u="1" v="2018-03-23T00:00:00"/>
        <d u="1" v="2018-04-04T00:00:00"/>
        <d u="1" v="2018-07-06T00:00:00"/>
        <d u="1" v="2018-03-19T00:00:00"/>
        <d u="1" v="2018-06-21T00:00:00"/>
        <d u="1" v="2018-07-02T00:00:00"/>
        <d u="1" v="2018-03-15T00:00:00"/>
        <d u="1" v="2018-06-17T00:00:00"/>
        <d u="1" v="2018-06-13T00:00:00"/>
        <d u="1" v="2018-06-05T00:00:00"/>
        <d u="1" v="2018-06-01T00:00:00"/>
        <d u="1" v="2018-05-12T00:00:00"/>
        <d u="1" v="2018-04-27T00:00:00"/>
        <d u="1" v="2018-01-21T00:00:00"/>
        <d u="1" v="2018-08-10T00:00:00"/>
        <d u="1" v="2018-04-23T00:00:00"/>
        <d u="1" v="2018-02-02T00:00:00"/>
        <d u="1" v="2018-05-04T00:00:00"/>
        <d u="1" v="2018-04-19T00:00:00"/>
        <d u="1" v="2018-04-15T00:00:00"/>
        <d u="1" v="2018-04-11T00:00:00"/>
        <d u="1" v="2018-03-26T00:00:00"/>
        <d u="1" v="2018-06-24T00:00:00"/>
        <d u="1" v="2018-06-20T00:00:00"/>
        <d u="1" v="2018-07-01T00:00:00"/>
        <d u="1" v="2018-06-16T00:00:00"/>
        <d u="1" v="2018-05-31T00:00:00"/>
        <d u="1" v="2018-05-15T00:00:00"/>
        <d u="1" v="2018-05-11T00:00:00"/>
        <d u="1" v="2018-01-24T00:00:00"/>
        <d u="1" v="2018-04-26T00:00:00"/>
        <d u="1" v="2018-05-07T00:00:00"/>
        <d u="1" v="2018-01-20T00:00:00"/>
        <d u="1" v="2018-08-09T00:00:00"/>
        <d u="1" v="2018-04-22T00:00:00"/>
        <d u="1" v="2018-02-01T00:00:00"/>
        <d u="1" v="2018-05-03T00:00:00"/>
        <d u="1" v="2018-04-18T00:00:00"/>
        <d u="1" v="2018-04-14T00:00:00"/>
        <d u="1" v="2018-03-25T00:00:00"/>
        <d u="1" v="2018-03-21T00:00:00"/>
        <d u="1" v="2018-06-23T00:00:00"/>
        <d u="1" v="2018-03-17T00:00:00"/>
        <d u="1" v="2018-03-13T00:00:00"/>
        <d u="1" v="2018-06-15T00:00:00"/>
        <d u="1" v="2018-06-11T00:00:00"/>
        <d u="1" v="2018-01-31T00:00:00"/>
        <d u="1" v="2018-08-16T00:00:00"/>
        <d u="1" v="2018-02-08T00:00:00"/>
        <d u="1" v="2018-04-25T00:00:00"/>
        <d u="1" v="2018-02-04T00:00:00"/>
        <d u="1" v="2018-05-06T00:00:00"/>
        <d u="1" v="2018-01-19T00:00:00"/>
        <d u="1" v="2018-04-21T00:00:00"/>
        <d u="1" v="2018-04-17T00:00:00"/>
        <d u="1" v="2018-03-20T00:00:00"/>
        <d u="1" v="2018-06-22T00:00:00"/>
        <d u="1" v="2018-07-03T00:00:00"/>
        <d u="1" v="2018-03-16T00:00:00"/>
        <d u="1" v="2018-06-18T00:00:00"/>
        <d u="1" v="2018-03-12T00:00:00"/>
        <d u="1" v="2018-06-14T00:00:00"/>
        <d u="1" v="2018-02-27T00:00:00"/>
        <d u="1" v="2018-05-29T00:00:00"/>
        <d u="1" v="2018-08-31T00:00:00"/>
        <d u="1" v="2018-06-02T00:00:00"/>
        <d u="1" v="2018-01-30T00:00:00"/>
        <d u="1" v="2018-07-30T00:00:00"/>
        <d u="1" v="2018-02-03T00:00:00"/>
      </sharedItems>
    </cacheField>
    <cacheField databaseField="1" hierarchy="0" level="0" name="TIME" numFmtId="0" sqlType="0" uniqueList="1">
      <sharedItems containsBlank="1" containsNonDate="0" containsString="0" count="0"/>
    </cacheField>
    <cacheField databaseField="1" hierarchy="0" level="0" name="城市" numFmtId="0" sqlType="0" uniqueList="1">
      <sharedItems containsBlank="1" containsNonDate="0" containsString="0" count="0"/>
    </cacheField>
    <cacheField databaseField="1" hierarchy="0" level="0" name="评价门店" numFmtId="0" sqlType="0" uniqueList="1">
      <sharedItems containsBlank="1" containsNonDate="0" containsString="0" count="0"/>
    </cacheField>
    <cacheField databaseField="1" hierarchy="0" level="0" name="用户昵称" numFmtId="0" sqlType="0" uniqueList="1">
      <sharedItems containsBlank="1" containsNonDate="0" containsString="0" count="0"/>
    </cacheField>
    <cacheField databaseField="1" hierarchy="0" level="0" name="星级" numFmtId="0" sqlType="0" uniqueList="1">
      <sharedItems containsBlank="1" containsNonDate="0" count="5">
        <m/>
        <s u="1" v="5星"/>
        <s u="1" v="1星"/>
        <s u="1" v="2星"/>
        <s u="1" v="4星"/>
      </sharedItems>
    </cacheField>
    <cacheField databaseField="1" hierarchy="0" level="0" name="评分" numFmtId="0" sqlType="0" uniqueList="1">
      <sharedItems containsBlank="1" containsNonDate="0" containsString="0" count="0"/>
    </cacheField>
    <cacheField databaseField="1" hierarchy="0" level="0" name="效果" numFmtId="0" sqlType="0" uniqueList="1">
      <sharedItems containsBlank="1" containsNonDate="0" containsString="0" count="0"/>
    </cacheField>
    <cacheField databaseField="1" hierarchy="0" level="0" name="环境" numFmtId="0" sqlType="0" uniqueList="1">
      <sharedItems containsBlank="1" containsNonDate="0" containsString="0" count="0"/>
    </cacheField>
    <cacheField databaseField="1" hierarchy="0" level="0" name="服务" numFmtId="0" sqlType="0" uniqueList="1">
      <sharedItems containsBlank="1" containsNonDate="0" containsString="0" count="0"/>
    </cacheField>
    <cacheField databaseField="1" hierarchy="0" level="0" name="评价内容" numFmtId="0" sqlType="0" uniqueList="1">
      <sharedItems containsBlank="1" containsNonDate="0" containsString="0" count="0"/>
    </cacheField>
    <cacheField databaseField="1" hierarchy="0" level="0" name="是否消费评价" numFmtId="0" sqlType="0" uniqueList="1">
      <sharedItems containsBlank="1" containsNonDate="0" containsString="0" count="0"/>
    </cacheField>
    <cacheField databaseField="1" hierarchy="0" level="0" name="消费时间" numFmtId="0" sqlType="0" uniqueList="1">
      <sharedItems containsBlank="1" containsNonDate="0" containsString="0" count="0"/>
    </cacheField>
  </cacheFields>
</pivotCacheDefinition>
</file>

<file path=xl/pivotCache/pivotCacheDefinition5.xml><?xml version="1.0" encoding="utf-8"?>
<pivotCacheDefinition xmlns:r="http://schemas.openxmlformats.org/officeDocument/2006/relationships" xmlns="http://schemas.openxmlformats.org/spreadsheetml/2006/main" createdVersion="6" minRefreshableVersion="3" recordCount="39" refreshedBy="johnny leaf" refreshedDate="43360.45865925926" refreshedVersion="6" r:id="rId1">
  <cacheSource type="worksheet">
    <worksheetSource ref="A1:F1048576" sheet="线下"/>
  </cacheSource>
  <cacheFields count="6">
    <cacheField databaseField="1" hierarchy="0" level="0" name="年" numFmtId="0" sqlType="0" uniqueList="1">
      <sharedItems containsBlank="1" containsNonDate="0" containsString="0" count="0"/>
    </cacheField>
    <cacheField databaseField="1" hierarchy="0" level="0" name="月" numFmtId="0" sqlType="0" uniqueList="1">
      <sharedItems containsBlank="1" containsInteger="1" containsNonDate="0" containsNumber="1" containsString="0" count="3" maxValue="8" minValue="7">
        <m/>
        <n u="1" v="7"/>
        <n u="1" v="8"/>
      </sharedItems>
    </cacheField>
    <cacheField databaseField="1" hierarchy="0" level="0" name="日期" numFmtId="0" sqlType="0" uniqueList="1">
      <sharedItems containsBlank="1" containsNonDate="0" containsString="0" count="0"/>
    </cacheField>
    <cacheField databaseField="1" hierarchy="0" level="0" name="分类" numFmtId="0" sqlType="0" uniqueList="1">
      <sharedItems containsBlank="1" containsNonDate="0" count="11">
        <m/>
        <s u="1" v="祛痘管理"/>
        <s u="1" v="皮肤清洁"/>
        <s u="1" v="皮肤管理"/>
        <s u="1" v="玻尿酸"/>
        <s u="1" v="其他"/>
        <s u="1" v="脱毛"/>
        <s u="1" v="水光针"/>
        <s u="1" v="美体塑形"/>
        <s u="1" v="美体按摩"/>
        <s u="1" v="肉毒素"/>
      </sharedItems>
    </cacheField>
    <cacheField databaseField="1" hierarchy="0" level="0" name="明细" numFmtId="0" sqlType="0" uniqueList="1">
      <sharedItems containsBlank="1" containsNonDate="0" containsString="0" count="0"/>
    </cacheField>
    <cacheField databaseField="1" hierarchy="0" level="0" name="金额" numFmtId="0" sqlType="0" uniqueList="1">
      <sharedItems containsBlank="1" containsNonDate="0" containsString="0" count="0"/>
    </cacheField>
  </cacheFields>
</pivotCacheDefinition>
</file>

<file path=xl/pivotCache/pivotCacheDefinition6.xml><?xml version="1.0" encoding="utf-8"?>
<pivotCacheDefinition xmlns:r="http://schemas.openxmlformats.org/officeDocument/2006/relationships" xmlns="http://schemas.openxmlformats.org/spreadsheetml/2006/main" createdVersion="6" minRefreshableVersion="3" recordCount="279" refreshedBy="johnny leaf" refreshedDate="43360.45867777778" refreshedVersion="6" r:id="rId1">
  <cacheSource type="worksheet">
    <worksheetSource ref="A1:G1048576" sheet="咨询明细"/>
  </cacheSource>
  <cacheFields count="7">
    <cacheField databaseField="1" hierarchy="0" level="0" name="年" numFmtId="0" sqlType="0" uniqueList="1">
      <sharedItems containsBlank="1" containsInteger="1" containsNonDate="0" containsNumber="1" containsString="0" count="2" maxValue="2018" minValue="2018">
        <m/>
        <n u="1" v="2018"/>
      </sharedItems>
    </cacheField>
    <cacheField databaseField="1" hierarchy="0" level="0" name="月" numFmtId="0" sqlType="0" uniqueList="1">
      <sharedItems containsBlank="1" containsInteger="1" containsNonDate="0" containsNumber="1" containsString="0" count="6" maxValue="9" minValue="5">
        <m/>
        <n u="1" v="6"/>
        <n u="1" v="7"/>
        <n u="1" v="8"/>
        <n u="1" v="9"/>
        <n u="1" v="5"/>
      </sharedItems>
    </cacheField>
    <cacheField databaseField="1" hierarchy="0" level="0" name="姓名" numFmtId="0" sqlType="0" uniqueList="1">
      <sharedItems containsBlank="1" containsNonDate="0" containsString="0" count="0"/>
    </cacheField>
    <cacheField databaseField="1" hierarchy="0" level="0" name="首次沟通时间" numFmtId="0" sqlType="0" uniqueList="1">
      <sharedItems containsBlank="1" containsNonDate="0" containsString="0" count="0"/>
    </cacheField>
    <cacheField databaseField="1" hierarchy="0" level="0" name="最后沟通时间" numFmtId="0" sqlType="0" uniqueList="1">
      <sharedItems containsBlank="1" containsNonDate="0" containsString="0" count="0"/>
    </cacheField>
    <cacheField databaseField="1" hierarchy="0" level="0" name="顾客标签" numFmtId="0" sqlType="0" uniqueList="1">
      <sharedItems containsBlank="1" containsNonDate="0" count="17">
        <m/>
        <s u="1" v="祛痣"/>
        <s u="1" v="肉毒素"/>
        <s u="1" v="半永久"/>
        <s u="1" v="皮肤修复"/>
        <s u="1" v="祛痘"/>
        <s u="1" v="脱毛"/>
        <s u="1" v="广告"/>
        <s u="1" v="皮肤清洁"/>
        <s u="1" v="水光针"/>
        <s u="1" v="美体塑形"/>
        <s u="1" v="皮肤美白"/>
        <s u="1" v="面部轮廓"/>
        <s u="1" v="祛斑"/>
        <s u="1" v="玻尿酸"/>
        <s u="1" v="其他"/>
        <s u="1" v="祛痘皮肤美白"/>
      </sharedItems>
    </cacheField>
    <cacheField databaseField="1" hierarchy="0" level="0" name="所属门店" numFmtId="0" sqlType="0" uniqueList="1">
      <sharedItems containsBlank="1" containsNonDate="0" containsString="0" count="0"/>
    </cacheField>
  </cacheFields>
</pivotCacheDefinition>
</file>

<file path=xl/pivotCache/pivotCacheDefinition7.xml><?xml version="1.0" encoding="utf-8"?>
<pivotCacheDefinition xmlns:r="http://schemas.openxmlformats.org/officeDocument/2006/relationships" xmlns="http://schemas.openxmlformats.org/spreadsheetml/2006/main" createdVersion="6" minRefreshableVersion="3" recordCount="234" refreshedBy="VDWCM" refreshedDate="43346.60543726852" refreshedVersion="6" r:id="rId1">
  <cacheSource type="worksheet">
    <worksheetSource ref="A1:G1048576" sheet="流量"/>
  </cacheSource>
  <cacheFields count="7">
    <cacheField databaseField="1" hierarchy="0" level="0" name="年" numFmtId="0" sqlType="0" uniqueList="1">
      <sharedItems containsBlank="1" containsInteger="1" containsNumber="1" containsString="0" count="2" maxValue="2018" minValue="2018">
        <n v="2018"/>
        <m/>
      </sharedItems>
    </cacheField>
    <cacheField databaseField="1" hierarchy="0" level="0" name="月" numFmtId="0" sqlType="0" uniqueList="1">
      <sharedItems containsBlank="1" containsInteger="1" containsNumber="1" containsString="0" count="8" maxValue="8" minValue="2">
        <n v="6"/>
        <n v="7"/>
        <n v="8"/>
        <m/>
        <n u="1" v="3"/>
        <n u="1" v="4"/>
        <n u="1" v="2"/>
        <n u="1" v="5"/>
      </sharedItems>
    </cacheField>
    <cacheField databaseField="1" hierarchy="0" level="0" name="日" numFmtId="14" sqlType="0" uniqueList="1">
      <sharedItems containsBlank="1" containsDate="1" containsNonDate="0" containsString="0" count="205" maxDate="2018-09-01T00:00:00" minDate="2018-02-09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6T00:00:00"/>
        <d v="2018-08-25T00:00:00"/>
        <d v="2018-08-24T00:00:00"/>
        <d v="2018-08-29T00:00:00"/>
        <d v="2018-08-28T00:00:00"/>
        <d v="2018-08-27T00:00:00"/>
        <d v="2018-08-31T00:00:00"/>
        <d v="2018-08-30T00:00:00"/>
        <m/>
        <d u="1" v="2018-04-20T00:00:00"/>
        <d u="1" v="2018-05-01T00:00:00"/>
        <d u="1" v="2018-04-16T00:00:00"/>
        <d u="1" v="2018-03-31T00:00:00"/>
        <d u="1" v="2018-04-12T00:00:00"/>
        <d u="1" v="2018-03-27T00:00:00"/>
        <d u="1" v="2018-04-08T00:00:00"/>
        <d u="1" v="2018-03-23T00:00:00"/>
        <d u="1" v="2018-04-04T00:00:00"/>
        <d u="1" v="2018-03-19T00:00:00"/>
        <d u="1" v="2018-03-15T00:00:00"/>
        <d u="1" v="2018-03-11T00:00:00"/>
        <d u="1" v="2018-06-13T00:00:00"/>
        <d u="1" v="2018-02-26T00:00:00"/>
        <d u="1" v="2018-05-28T00:00:00"/>
        <d u="1" v="2018-03-07T00:00:00"/>
        <d u="1" v="2018-06-09T00:00:00"/>
        <d u="1" v="2018-02-22T00:00:00"/>
        <d u="1" v="2018-05-24T00:00:00"/>
        <d u="1" v="2018-03-03T00:00:00"/>
        <d u="1" v="2018-06-05T00:00:00"/>
        <d u="1" v="2018-02-18T00:00:00"/>
        <d u="1" v="2018-05-20T00:00:00"/>
        <d u="1" v="2018-06-01T00:00:00"/>
        <d u="1" v="2018-02-14T00:00:00"/>
        <d u="1" v="2018-05-16T00:00:00"/>
        <d u="1" v="2018-02-10T00:00:00"/>
        <d u="1" v="2018-05-12T00:00:00"/>
        <d u="1" v="2018-04-27T00:00:00"/>
        <d u="1" v="2018-05-08T00:00:00"/>
        <d u="1" v="2018-04-23T00:00:00"/>
        <d u="1" v="2018-05-04T00:00:00"/>
        <d u="1" v="2018-04-19T00:00:00"/>
        <d u="1" v="2018-04-15T00:00:00"/>
        <d u="1" v="2018-03-30T00:00:00"/>
        <d u="1" v="2018-04-11T00:00:00"/>
        <d u="1" v="2018-03-26T00:00:00"/>
        <d u="1" v="2018-04-07T00:00:00"/>
        <d u="1" v="2018-03-22T00:00:00"/>
        <d u="1" v="2018-04-03T00:00:00"/>
        <d u="1" v="2018-03-18T00:00:00"/>
        <d u="1" v="2018-03-14T00:00:00"/>
        <d u="1" v="2018-06-16T00:00:00"/>
        <d u="1" v="2018-05-31T00:00:00"/>
        <d u="1" v="2018-03-10T00:00:00"/>
        <d u="1" v="2018-06-12T00:00:00"/>
        <d u="1" v="2018-02-25T00:00:00"/>
        <d u="1" v="2018-05-27T00:00:00"/>
        <d u="1" v="2018-03-06T00:00:00"/>
        <d u="1" v="2018-06-08T00:00:00"/>
        <d u="1" v="2018-02-21T00:00:00"/>
        <d u="1" v="2018-05-23T00:00:00"/>
        <d u="1" v="2018-03-02T00:00:00"/>
        <d u="1" v="2018-06-04T00:00:00"/>
        <d u="1" v="2018-02-17T00:00:00"/>
        <d u="1" v="2018-05-19T00:00:00"/>
        <d u="1" v="2018-02-13T00:00:00"/>
        <d u="1" v="2018-05-15T00:00:00"/>
        <d u="1" v="2018-04-30T00:00:00"/>
        <d u="1" v="2018-02-09T00:00:00"/>
        <d u="1" v="2018-05-11T00:00:00"/>
        <d u="1" v="2018-04-26T00:00:00"/>
        <d u="1" v="2018-05-07T00:00:00"/>
        <d u="1" v="2018-04-22T00:00:00"/>
        <d u="1" v="2018-05-03T00:00:00"/>
        <d u="1" v="2018-04-18T00:00:00"/>
        <d u="1" v="2018-04-14T00:00:00"/>
        <d u="1" v="2018-03-29T00:00:00"/>
        <d u="1" v="2018-04-10T00:00:00"/>
        <d u="1" v="2018-03-25T00:00:00"/>
        <d u="1" v="2018-04-06T00:00:00"/>
        <d u="1" v="2018-03-21T00:00:00"/>
        <d u="1" v="2018-04-02T00:00:00"/>
        <d u="1" v="2018-03-17T00:00:00"/>
        <d u="1" v="2018-03-13T00:00:00"/>
        <d u="1" v="2018-06-15T00:00:00"/>
        <d u="1" v="2018-02-28T00:00:00"/>
        <d u="1" v="2018-05-30T00:00:00"/>
        <d u="1" v="2018-03-09T00:00:00"/>
        <d u="1" v="2018-06-11T00:00:00"/>
        <d u="1" v="2018-02-24T00:00:00"/>
        <d u="1" v="2018-05-26T00:00:00"/>
        <d u="1" v="2018-03-05T00:00:00"/>
        <d u="1" v="2018-06-07T00:00:00"/>
        <d u="1" v="2018-02-20T00:00:00"/>
        <d u="1" v="2018-05-22T00:00:00"/>
        <d u="1" v="2018-03-01T00:00:00"/>
        <d u="1" v="2018-06-03T00:00:00"/>
        <d u="1" v="2018-02-16T00:00:00"/>
        <d u="1" v="2018-05-18T00:00:00"/>
        <d u="1" v="2018-02-12T00:00:00"/>
        <d u="1" v="2018-05-14T00:00:00"/>
        <d u="1" v="2018-04-29T00:00:00"/>
        <d u="1" v="2018-05-10T00:00:00"/>
        <d u="1" v="2018-04-25T00:00:00"/>
        <d u="1" v="2018-05-06T00:00:00"/>
        <d u="1" v="2018-04-21T00:00:00"/>
        <d u="1" v="2018-05-02T00:00:00"/>
        <d u="1" v="2018-04-17T00:00:00"/>
        <d u="1" v="2018-04-13T00:00:00"/>
        <d u="1" v="2018-03-28T00:00:00"/>
        <d u="1" v="2018-04-09T00:00:00"/>
        <d u="1" v="2018-03-24T00:00:00"/>
        <d u="1" v="2018-04-05T00:00:00"/>
        <d u="1" v="2018-03-20T00:00:00"/>
        <d u="1" v="2018-04-01T00:00:00"/>
        <d u="1" v="2018-03-16T00:00:00"/>
        <d u="1" v="2018-03-12T00:00:00"/>
        <d u="1" v="2018-06-14T00:00:00"/>
        <d u="1" v="2018-02-27T00:00:00"/>
        <d u="1" v="2018-05-29T00:00:00"/>
        <d u="1" v="2018-03-08T00:00:00"/>
        <d u="1" v="2018-06-10T00:00:00"/>
        <d u="1" v="2018-02-23T00:00:00"/>
        <d u="1" v="2018-05-25T00:00:00"/>
        <d u="1" v="2018-03-04T00:00:00"/>
        <d u="1" v="2018-06-06T00:00:00"/>
        <d u="1" v="2018-02-19T00:00:00"/>
        <d u="1" v="2018-05-21T00:00:00"/>
        <d u="1" v="2018-06-02T00:00:00"/>
        <d u="1" v="2018-02-15T00:00:00"/>
        <d u="1" v="2018-05-17T00:00:00"/>
        <d u="1" v="2018-02-11T00:00:00"/>
        <d u="1" v="2018-05-13T00:00:00"/>
        <d u="1" v="2018-04-28T00:00:00"/>
        <d u="1" v="2018-05-09T00:00:00"/>
        <d u="1" v="2018-04-24T00:00:00"/>
        <d u="1" v="2018-05-05T00:00:00"/>
      </sharedItems>
    </cacheField>
    <cacheField databaseField="1" hierarchy="0" level="0" name="浏览量/次" numFmtId="0" sqlType="0" uniqueList="1">
      <sharedItems containsBlank="1" containsInteger="1" containsNumber="1" containsString="0" count="0" maxValue="407" minValue="107"/>
    </cacheField>
    <cacheField databaseField="1" hierarchy="0" level="0" name="访客数/人" numFmtId="0" sqlType="0" uniqueList="1">
      <sharedItems containsBlank="1" containsInteger="1" containsNumber="1" containsString="0" count="0" maxValue="134" minValue="38"/>
    </cacheField>
    <cacheField databaseField="1" hierarchy="0" level="0" name="平均停留时长/秒" numFmtId="0" sqlType="0" uniqueList="1">
      <sharedItems containsBlank="1" containsNumber="1" containsString="0" count="0" maxValue="85.48" minValue="12.87"/>
    </cacheField>
    <cacheField databaseField="1" hierarchy="0" level="0" name="跳失率/%" numFmtId="0" sqlType="0" uniqueList="1">
      <sharedItems containsBlank="1" containsNumber="1" containsString="0" count="0" maxValue="51.67" minValue="17.68"/>
    </cacheField>
  </cacheFields>
</pivotCacheDefinition>
</file>

<file path=xl/pivotCache/pivotCacheDefinition8.xml><?xml version="1.0" encoding="utf-8"?>
<pivotCacheDefinition xmlns:r="http://schemas.openxmlformats.org/officeDocument/2006/relationships" xmlns="http://schemas.openxmlformats.org/spreadsheetml/2006/main" createdVersion="6" minRefreshableVersion="3" recordCount="230" refreshedBy="johnny leaf" refreshedDate="43360.45874097222" refreshedVersion="6" r:id="rId1">
  <cacheSource type="worksheet">
    <worksheetSource ref="A1:O1048576" sheet="CPC数据"/>
  </cacheSource>
  <cacheFields count="15">
    <cacheField databaseField="1" hierarchy="0" level="0" name="年" numFmtId="0" sqlType="0" uniqueList="1">
      <sharedItems containsBlank="1" containsInteger="1" containsNonDate="0" containsNumber="1" containsString="0" count="2" maxValue="2018" minValue="2018">
        <m/>
        <n u="1" v="2018"/>
      </sharedItems>
    </cacheField>
    <cacheField databaseField="1" hierarchy="0" level="0" name="月" numFmtId="0" sqlType="0" uniqueList="1">
      <sharedItems containsBlank="1" containsInteger="1" containsNonDate="0" containsNumber="1" containsString="0" count="7" maxValue="8" minValue="2">
        <m/>
        <n u="1" v="2"/>
        <n u="1" v="6"/>
        <n u="1" v="7"/>
        <n u="1" v="3"/>
        <n u="1" v="8"/>
        <n u="1" v="4"/>
      </sharedItems>
    </cacheField>
    <cacheField databaseField="1" hierarchy="0" level="0" name="日期" numFmtId="0" sqlType="0" uniqueList="1">
      <sharedItems containsBlank="1" containsDate="1" containsNonDate="0" containsString="0" count="82" maxDate="2018-07-10T00:00:00" minDate="2018-02-02T00:00:00">
        <m/>
        <d u="1" v="2018-03-21T00:00:00"/>
        <d u="1" v="2018-07-03T00:00:00"/>
        <d u="1" v="2018-02-09T00:00:00"/>
        <d u="1" v="2018-03-14T00:00:00"/>
        <d u="1" v="2018-02-28T00:00:00"/>
        <d u="1" v="2018-02-02T00:00:00"/>
        <d u="1" v="2018-03-07T00:00:00"/>
        <d u="1" v="2018-02-21T00:00:00"/>
        <d u="1" v="2018-04-12T00:00:00"/>
        <d u="1" v="2018-06-03T00:00:00"/>
        <d u="1" v="2018-03-26T00:00:00"/>
        <d u="1" v="2018-07-08T00:00:00"/>
        <d u="1" v="2018-02-14T00:00:00"/>
        <d u="1" v="2018-04-05T00:00:00"/>
        <d u="1" v="2018-03-19T00:00:00"/>
        <d u="1" v="2018-02-07T00:00:00"/>
        <d u="1" v="2018-03-12T00:00:00"/>
        <d u="1" v="2018-02-26T00:00:00"/>
        <d u="1" v="2018-03-31T00:00:00"/>
        <d u="1" v="2018-03-05T00:00:00"/>
        <d u="1" v="2018-02-19T00:00:00"/>
        <d u="1" v="2018-04-10T00:00:00"/>
        <d u="1" v="2018-03-24T00:00:00"/>
        <d u="1" v="2018-07-06T00:00:00"/>
        <d u="1" v="2018-02-12T00:00:00"/>
        <d u="1" v="2018-04-03T00:00:00"/>
        <d u="1" v="2018-03-17T00:00:00"/>
        <d u="1" v="2018-02-05T00:00:00"/>
        <d u="1" v="2018-03-10T00:00:00"/>
        <d u="1" v="2018-02-24T00:00:00"/>
        <d u="1" v="2018-04-15T00:00:00"/>
        <d u="1" v="2018-03-29T00:00:00"/>
        <d u="1" v="2018-03-03T00:00:00"/>
        <d u="1" v="2018-02-17T00:00:00"/>
        <d u="1" v="2018-04-08T00:00:00"/>
        <d u="1" v="2018-03-22T00:00:00"/>
        <d u="1" v="2018-07-04T00:00:00"/>
        <d u="1" v="2018-02-10T00:00:00"/>
        <d u="1" v="2018-04-01T00:00:00"/>
        <d u="1" v="2018-03-15T00:00:00"/>
        <d u="1" v="2018-02-03T00:00:00"/>
        <d u="1" v="2018-03-08T00:00:00"/>
        <d u="1" v="2018-02-22T00:00:00"/>
        <d u="1" v="2018-04-13T00:00:00"/>
        <d u="1" v="2018-03-27T00:00:00"/>
        <d u="1" v="2018-07-09T00:00:00"/>
        <d u="1" v="2018-03-01T00:00:00"/>
        <d u="1" v="2018-02-15T00:00:00"/>
        <d u="1" v="2018-04-06T00:00:00"/>
        <d u="1" v="2018-03-20T00:00:00"/>
        <d u="1" v="2018-02-08T00:00:00"/>
        <d u="1" v="2018-03-13T00:00:00"/>
        <d u="1" v="2018-02-27T00:00:00"/>
        <d u="1" v="2018-03-06T00:00:00"/>
        <d u="1" v="2018-02-20T00:00:00"/>
        <d u="1" v="2018-04-11T00:00:00"/>
        <d u="1" v="2018-03-25T00:00:00"/>
        <d u="1" v="2018-07-07T00:00:00"/>
        <d u="1" v="2018-02-13T00:00:00"/>
        <d u="1" v="2018-04-04T00:00:00"/>
        <d u="1" v="2018-03-18T00:00:00"/>
        <d u="1" v="2018-02-06T00:00:00"/>
        <d u="1" v="2018-03-11T00:00:00"/>
        <d u="1" v="2018-02-25T00:00:00"/>
        <d u="1" v="2018-03-30T00:00:00"/>
        <d u="1" v="2018-03-04T00:00:00"/>
        <d u="1" v="2018-02-18T00:00:00"/>
        <d u="1" v="2018-04-09T00:00:00"/>
        <d u="1" v="2018-03-23T00:00:00"/>
        <d u="1" v="2018-07-05T00:00:00"/>
        <d u="1" v="2018-02-11T00:00:00"/>
        <d u="1" v="2018-04-02T00:00:00"/>
        <d u="1" v="2018-03-16T00:00:00"/>
        <d u="1" v="2018-02-04T00:00:00"/>
        <d u="1" v="2018-03-09T00:00:00"/>
        <d u="1" v="2018-02-23T00:00:00"/>
        <d u="1" v="2018-04-14T00:00:00"/>
        <d u="1" v="2018-03-28T00:00:00"/>
        <d u="1" v="2018-03-02T00:00:00"/>
        <d u="1" v="2018-02-16T00:00:00"/>
        <d u="1" v="2018-04-07T00:00:00"/>
      </sharedItems>
    </cacheField>
    <cacheField databaseField="1" hierarchy="0" level="0" name="门店名称" numFmtId="0" sqlType="0" uniqueList="1">
      <sharedItems containsBlank="1" containsNonDate="0" containsString="0" count="0"/>
    </cacheField>
    <cacheField databaseField="1" hierarchy="0" level="0" name="推广对象" numFmtId="0" sqlType="0" uniqueList="1">
      <sharedItems containsBlank="1" containsNonDate="0" containsString="0" count="0"/>
    </cacheField>
    <cacheField databaseField="1" hierarchy="0" level="0" name="花费" numFmtId="0" sqlType="0" uniqueList="1">
      <sharedItems containsBlank="1" containsNonDate="0" containsString="0" count="0"/>
    </cacheField>
    <cacheField databaseField="1" hierarchy="0" level="0" name="曝光" numFmtId="0" sqlType="0" uniqueList="1">
      <sharedItems containsBlank="1" containsNonDate="0" containsString="0" count="0"/>
    </cacheField>
    <cacheField databaseField="1" hierarchy="0" level="0" name="点击" numFmtId="0" sqlType="0" uniqueList="1">
      <sharedItems containsBlank="1" containsNonDate="0" containsString="0" count="0"/>
    </cacheField>
    <cacheField databaseField="1" hierarchy="0" level="0" name="点击均价" numFmtId="0" sqlType="0" uniqueList="1">
      <sharedItems containsBlank="1" containsNonDate="0" containsString="0" count="0"/>
    </cacheField>
    <cacheField databaseField="1" hierarchy="0" level="0" name="商户浏览量" numFmtId="0" sqlType="0" uniqueList="1">
      <sharedItems containsBlank="1" containsNonDate="0" containsString="0" count="0"/>
    </cacheField>
    <cacheField databaseField="1" hierarchy="0" level="0" name="逛店行为" numFmtId="0" sqlType="0" uniqueList="1">
      <sharedItems containsBlank="1" containsNonDate="0" containsString="0" count="0"/>
    </cacheField>
    <cacheField databaseField="1" hierarchy="0" level="0" name="图片点击" numFmtId="0" sqlType="0" uniqueList="1">
      <sharedItems containsBlank="1" containsNonDate="0" containsString="0" count="0"/>
    </cacheField>
    <cacheField databaseField="1" hierarchy="0" level="0" name="评论点击" numFmtId="0" sqlType="0" uniqueList="1">
      <sharedItems containsBlank="1" containsNonDate="0" containsString="0" count="0"/>
    </cacheField>
    <cacheField databaseField="1" hierarchy="0" level="0" name="技师医师点击" numFmtId="0" sqlType="0" uniqueList="1">
      <sharedItems containsBlank="1" containsNonDate="0" containsString="0" count="0"/>
    </cacheField>
    <cacheField databaseField="1" hierarchy="0" level="0" name="店铺信息点击" numFmtId="0" sqlType="0" uniqueList="1">
      <sharedItems containsBlank="1" containsNonDate="0" containsString="0" count="0"/>
    </cacheField>
  </cacheFields>
</pivotCacheDefinition>
</file>

<file path=xl/pivotCache/pivotCacheRecords1.xml><?xml version="1.0" encoding="utf-8"?>
<pivotCacheRecords xmlns="http://schemas.openxmlformats.org/spreadsheetml/2006/main" count="37">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pivotCacheRecords>
</file>

<file path=xl/pivotCache/pivotCacheRecords2.xml><?xml version="1.0" encoding="utf-8"?>
<pivotCacheRecords xmlns="http://schemas.openxmlformats.org/spreadsheetml/2006/main" count="769">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r>
    <m/>
    <x v="0"/>
    <m/>
    <m/>
    <m/>
    <m/>
    <m/>
    <x v="0"/>
    <m/>
    <m/>
    <m/>
    <m/>
    <m/>
  </r>
</pivotCacheRecords>
</file>

<file path=xl/pivotCache/pivotCacheRecords3.xml><?xml version="1.0" encoding="utf-8"?>
<pivotCacheRecords xmlns="http://schemas.openxmlformats.org/spreadsheetml/2006/main" count="654">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r>
    <x v="0"/>
    <x v="0"/>
    <x v="0"/>
    <m/>
    <x v="0"/>
    <m/>
    <m/>
    <m/>
    <m/>
  </r>
</pivotCacheRecords>
</file>

<file path=xl/pivotCache/pivotCacheRecords4.xml><?xml version="1.0" encoding="utf-8"?>
<pivotCacheRecords xmlns="http://schemas.openxmlformats.org/spreadsheetml/2006/main" count="7">
  <r>
    <x v="0"/>
    <x v="0"/>
    <x v="0"/>
    <m/>
    <m/>
    <m/>
    <m/>
    <x v="0"/>
    <m/>
    <m/>
    <m/>
    <m/>
    <m/>
    <m/>
    <m/>
  </r>
  <r>
    <x v="0"/>
    <x v="0"/>
    <x v="0"/>
    <m/>
    <m/>
    <m/>
    <m/>
    <x v="0"/>
    <m/>
    <m/>
    <m/>
    <m/>
    <m/>
    <m/>
    <m/>
  </r>
  <r>
    <x v="0"/>
    <x v="0"/>
    <x v="0"/>
    <m/>
    <m/>
    <m/>
    <m/>
    <x v="0"/>
    <m/>
    <m/>
    <m/>
    <m/>
    <m/>
    <m/>
    <m/>
  </r>
  <r>
    <x v="0"/>
    <x v="0"/>
    <x v="0"/>
    <m/>
    <m/>
    <m/>
    <m/>
    <x v="0"/>
    <m/>
    <m/>
    <m/>
    <m/>
    <m/>
    <m/>
    <m/>
  </r>
  <r>
    <x v="0"/>
    <x v="0"/>
    <x v="0"/>
    <m/>
    <m/>
    <m/>
    <m/>
    <x v="0"/>
    <m/>
    <m/>
    <m/>
    <m/>
    <m/>
    <m/>
    <m/>
  </r>
  <r>
    <x v="0"/>
    <x v="0"/>
    <x v="0"/>
    <m/>
    <m/>
    <m/>
    <m/>
    <x v="0"/>
    <m/>
    <m/>
    <m/>
    <m/>
    <m/>
    <m/>
    <m/>
  </r>
  <r>
    <x v="0"/>
    <x v="0"/>
    <x v="0"/>
    <m/>
    <m/>
    <m/>
    <m/>
    <x v="0"/>
    <m/>
    <m/>
    <m/>
    <m/>
    <m/>
    <m/>
    <m/>
  </r>
</pivotCacheRecords>
</file>

<file path=xl/pivotCache/pivotCacheRecords5.xml><?xml version="1.0" encoding="utf-8"?>
<pivotCacheRecords xmlns="http://schemas.openxmlformats.org/spreadsheetml/2006/main" count="39">
  <r>
    <m/>
    <x v="0"/>
    <m/>
    <x v="0"/>
    <m/>
    <m/>
  </r>
  <r>
    <m/>
    <x v="0"/>
    <m/>
    <x v="0"/>
    <m/>
    <m/>
  </r>
  <r>
    <m/>
    <x v="0"/>
    <m/>
    <x v="0"/>
    <m/>
    <m/>
  </r>
  <r>
    <m/>
    <x v="0"/>
    <m/>
    <x v="0"/>
    <m/>
    <m/>
  </r>
  <r>
    <m/>
    <x v="0"/>
    <m/>
    <x v="0"/>
    <m/>
    <m/>
  </r>
  <r>
    <m/>
    <x v="0"/>
    <m/>
    <x v="0"/>
    <m/>
    <m/>
  </r>
  <r>
    <m/>
    <x v="0"/>
    <m/>
    <x v="0"/>
    <m/>
    <m/>
  </r>
  <r>
    <m/>
    <x v="0"/>
    <m/>
    <x v="0"/>
    <m/>
    <m/>
  </r>
  <r>
    <m/>
    <x v="0"/>
    <m/>
    <x v="0"/>
    <m/>
    <m/>
  </r>
  <r>
    <m/>
    <x v="0"/>
    <m/>
    <x v="0"/>
    <m/>
    <m/>
  </r>
  <r>
    <m/>
    <x v="0"/>
    <m/>
    <x v="0"/>
    <m/>
    <m/>
  </r>
  <r>
    <m/>
    <x v="0"/>
    <m/>
    <x v="0"/>
    <m/>
    <m/>
  </r>
  <r>
    <m/>
    <x v="0"/>
    <m/>
    <x v="0"/>
    <m/>
    <m/>
  </r>
  <r>
    <m/>
    <x v="0"/>
    <m/>
    <x v="0"/>
    <m/>
    <m/>
  </r>
  <r>
    <m/>
    <x v="0"/>
    <m/>
    <x v="0"/>
    <m/>
    <m/>
  </r>
  <r>
    <m/>
    <x v="0"/>
    <m/>
    <x v="0"/>
    <m/>
    <m/>
  </r>
  <r>
    <m/>
    <x v="0"/>
    <m/>
    <x v="0"/>
    <m/>
    <m/>
  </r>
  <r>
    <m/>
    <x v="0"/>
    <m/>
    <x v="0"/>
    <m/>
    <m/>
  </r>
  <r>
    <m/>
    <x v="0"/>
    <m/>
    <x v="0"/>
    <m/>
    <m/>
  </r>
  <r>
    <m/>
    <x v="0"/>
    <m/>
    <x v="0"/>
    <m/>
    <m/>
  </r>
  <r>
    <m/>
    <x v="0"/>
    <m/>
    <x v="0"/>
    <m/>
    <m/>
  </r>
  <r>
    <m/>
    <x v="0"/>
    <m/>
    <x v="0"/>
    <m/>
    <m/>
  </r>
  <r>
    <m/>
    <x v="0"/>
    <m/>
    <x v="0"/>
    <m/>
    <m/>
  </r>
  <r>
    <m/>
    <x v="0"/>
    <m/>
    <x v="0"/>
    <m/>
    <m/>
  </r>
  <r>
    <m/>
    <x v="0"/>
    <m/>
    <x v="0"/>
    <m/>
    <m/>
  </r>
  <r>
    <m/>
    <x v="0"/>
    <m/>
    <x v="0"/>
    <m/>
    <m/>
  </r>
  <r>
    <m/>
    <x v="0"/>
    <m/>
    <x v="0"/>
    <m/>
    <m/>
  </r>
  <r>
    <m/>
    <x v="0"/>
    <m/>
    <x v="0"/>
    <m/>
    <m/>
  </r>
  <r>
    <m/>
    <x v="0"/>
    <m/>
    <x v="0"/>
    <m/>
    <m/>
  </r>
  <r>
    <m/>
    <x v="0"/>
    <m/>
    <x v="0"/>
    <m/>
    <m/>
  </r>
  <r>
    <m/>
    <x v="0"/>
    <m/>
    <x v="0"/>
    <m/>
    <m/>
  </r>
  <r>
    <m/>
    <x v="0"/>
    <m/>
    <x v="0"/>
    <m/>
    <m/>
  </r>
  <r>
    <m/>
    <x v="0"/>
    <m/>
    <x v="0"/>
    <m/>
    <m/>
  </r>
  <r>
    <m/>
    <x v="0"/>
    <m/>
    <x v="0"/>
    <m/>
    <m/>
  </r>
  <r>
    <m/>
    <x v="0"/>
    <m/>
    <x v="0"/>
    <m/>
    <m/>
  </r>
  <r>
    <m/>
    <x v="0"/>
    <m/>
    <x v="0"/>
    <m/>
    <m/>
  </r>
  <r>
    <m/>
    <x v="0"/>
    <m/>
    <x v="0"/>
    <m/>
    <m/>
  </r>
  <r>
    <m/>
    <x v="0"/>
    <m/>
    <x v="0"/>
    <m/>
    <m/>
  </r>
  <r>
    <m/>
    <x v="0"/>
    <m/>
    <x v="0"/>
    <m/>
    <m/>
  </r>
</pivotCacheRecords>
</file>

<file path=xl/pivotCache/pivotCacheRecords6.xml><?xml version="1.0" encoding="utf-8"?>
<pivotCacheRecords xmlns="http://schemas.openxmlformats.org/spreadsheetml/2006/main" count="279">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r>
    <x v="0"/>
    <x v="0"/>
    <m/>
    <m/>
    <m/>
    <x v="0"/>
    <m/>
  </r>
</pivotCacheRecords>
</file>

<file path=xl/pivotCache/pivotCacheRecords7.xml><?xml version="1.0" encoding="utf-8"?>
<pivotCacheRecords xmlns="http://schemas.openxmlformats.org/spreadsheetml/2006/main" count="39">
  <r>
    <n v="2018"/>
    <x v="0"/>
    <d v="2018-07-03T00:00:00"/>
    <x v="0"/>
    <s v="脱毛"/>
    <n v="1600"/>
  </r>
  <r>
    <n v="2018"/>
    <x v="0"/>
    <d v="2018-07-03T00:00:00"/>
    <x v="0"/>
    <s v="脱毛"/>
    <n v="3676"/>
  </r>
  <r>
    <n v="2018"/>
    <x v="0"/>
    <d v="2018-07-04T00:00:00"/>
    <x v="0"/>
    <s v="脱毛"/>
    <n v="76"/>
  </r>
  <r>
    <n v="2018"/>
    <x v="0"/>
    <d v="2018-07-04T00:00:00"/>
    <x v="0"/>
    <s v="脱毛"/>
    <n v="38"/>
  </r>
  <r>
    <n v="2018"/>
    <x v="0"/>
    <d v="2018-07-06T00:00:00"/>
    <x v="1"/>
    <s v="冰肌祛痘"/>
    <n v="780"/>
  </r>
  <r>
    <n v="2018"/>
    <x v="0"/>
    <d v="2018-07-06T00:00:00"/>
    <x v="2"/>
    <s v="去黑头"/>
    <n v="76"/>
  </r>
  <r>
    <n v="2018"/>
    <x v="0"/>
    <d v="2018-07-11T00:00:00"/>
    <x v="2"/>
    <s v="白瓷娃娃"/>
    <n v="497"/>
  </r>
  <r>
    <n v="2018"/>
    <x v="0"/>
    <d v="2018-07-16T00:00:00"/>
    <x v="2"/>
    <s v="去黑头"/>
    <n v="38"/>
  </r>
  <r>
    <n v="2018"/>
    <x v="0"/>
    <d v="2018-07-16T00:00:00"/>
    <x v="3"/>
    <s v="瘦脸针"/>
    <n v="580"/>
  </r>
  <r>
    <n v="2018"/>
    <x v="0"/>
    <d v="2018-07-16T00:00:00"/>
    <x v="0"/>
    <s v="脱毛"/>
    <n v="38"/>
  </r>
  <r>
    <n v="2018"/>
    <x v="0"/>
    <d v="2018-07-16T00:00:00"/>
    <x v="1"/>
    <s v="冰肌祛痘"/>
    <n v="18"/>
  </r>
  <r>
    <n v="2018"/>
    <x v="0"/>
    <d v="2018-07-17T00:00:00"/>
    <x v="3"/>
    <s v="瘦脸针"/>
    <n v="2680"/>
  </r>
  <r>
    <n v="2018"/>
    <x v="0"/>
    <d v="2018-07-21T00:00:00"/>
    <x v="4"/>
    <s v="冰雪皇后"/>
    <n v="2978"/>
  </r>
  <r>
    <n v="2018"/>
    <x v="0"/>
    <d v="2018-07-22T00:00:00"/>
    <x v="2"/>
    <s v="小气泡"/>
    <n v="8"/>
  </r>
  <r>
    <n v="2018"/>
    <x v="0"/>
    <d v="2018-07-22T00:00:00"/>
    <x v="5"/>
    <s v="水光"/>
    <n v="1822"/>
  </r>
  <r>
    <n v="2018"/>
    <x v="0"/>
    <d v="2018-07-24T00:00:00"/>
    <x v="0"/>
    <s v="脱毛"/>
    <n v="76"/>
  </r>
  <r>
    <n v="2018"/>
    <x v="0"/>
    <d v="2018-07-24T00:00:00"/>
    <x v="0"/>
    <s v="脱毛"/>
    <n v="38"/>
  </r>
  <r>
    <n v="2018"/>
    <x v="0"/>
    <d v="2018-07-28T00:00:00"/>
    <x v="0"/>
    <s v="脱毛"/>
    <n v="38"/>
  </r>
  <r>
    <n v="2018"/>
    <x v="1"/>
    <d v="2018-08-05T00:00:00"/>
    <x v="6"/>
    <s v="伊婉2支/脱毛"/>
    <n v="3505"/>
  </r>
  <r>
    <n v="2018"/>
    <x v="1"/>
    <d v="2018-08-15T00:00:00"/>
    <x v="6"/>
    <s v="伊婉"/>
    <n v="6000"/>
  </r>
  <r>
    <n v="2018"/>
    <x v="1"/>
    <d v="2018-08-15T00:00:00"/>
    <x v="7"/>
    <s v="小气泡"/>
    <n v="58"/>
  </r>
  <r>
    <n v="2018"/>
    <x v="1"/>
    <d v="2018-08-09T00:00:00"/>
    <x v="5"/>
    <s v="无针水光"/>
    <n v="980"/>
  </r>
  <r>
    <n v="2018"/>
    <x v="1"/>
    <d v="2018-08-15T00:00:00"/>
    <x v="0"/>
    <s v="脱腋毛"/>
    <n v="38"/>
  </r>
  <r>
    <n v="2018"/>
    <x v="1"/>
    <d v="2018-08-17T00:00:00"/>
    <x v="0"/>
    <s v="脱腋毛"/>
    <n v="38"/>
  </r>
  <r>
    <n v="2018"/>
    <x v="1"/>
    <d v="2018-08-17T00:00:00"/>
    <x v="0"/>
    <s v="脱腋毛"/>
    <n v="38"/>
  </r>
  <r>
    <n v="2018"/>
    <x v="1"/>
    <d v="2018-08-02T00:00:00"/>
    <x v="0"/>
    <s v="脱毛套餐"/>
    <n v="399"/>
  </r>
  <r>
    <n v="2018"/>
    <x v="1"/>
    <d v="2018-08-03T00:00:00"/>
    <x v="0"/>
    <s v="脱毛套餐"/>
    <n v="399"/>
  </r>
  <r>
    <n v="2018"/>
    <x v="1"/>
    <d v="2018-08-08T00:00:00"/>
    <x v="0"/>
    <s v="脱毛套餐"/>
    <n v="399"/>
  </r>
  <r>
    <n v="2018"/>
    <x v="1"/>
    <d v="2018-08-27T00:00:00"/>
    <x v="0"/>
    <s v="脱毛"/>
    <n v="38"/>
  </r>
  <r>
    <n v="2018"/>
    <x v="1"/>
    <d v="2018-08-28T00:00:00"/>
    <x v="0"/>
    <s v="脱毛"/>
    <n v="437"/>
  </r>
  <r>
    <n v="2018"/>
    <x v="1"/>
    <d v="2018-08-25T00:00:00"/>
    <x v="5"/>
    <s v="水光针年卡"/>
    <n v="888"/>
  </r>
  <r>
    <n v="2018"/>
    <x v="1"/>
    <d v="2018-08-14T00:00:00"/>
    <x v="5"/>
    <s v="水光针"/>
    <n v="2000"/>
  </r>
  <r>
    <n v="2018"/>
    <x v="1"/>
    <d v="2018-08-09T00:00:00"/>
    <x v="2"/>
    <s v="去黑头/冰肌祛痘"/>
    <n v="56"/>
  </r>
  <r>
    <n v="2018"/>
    <x v="1"/>
    <d v="2018-08-12T00:00:00"/>
    <x v="2"/>
    <s v="去黑头"/>
    <n v="7.7"/>
  </r>
  <r>
    <n v="2018"/>
    <x v="1"/>
    <d v="2018-08-01T00:00:00"/>
    <x v="8"/>
    <s v="肩颈理疗单次"/>
    <n v="66"/>
  </r>
  <r>
    <n v="2018"/>
    <x v="1"/>
    <d v="2018-08-04T00:00:00"/>
    <x v="1"/>
    <s v="冰肌祛痘/皮肤管理"/>
    <n v="654"/>
  </r>
  <r>
    <n v="2018"/>
    <x v="1"/>
    <d v="2018-08-09T00:00:00"/>
    <x v="1"/>
    <s v="冰肌祛痘"/>
    <n v="18"/>
  </r>
  <r>
    <n v="2018"/>
    <x v="1"/>
    <d v="2018-08-27T00:00:00"/>
    <x v="1"/>
    <s v="冰肌祛痘"/>
    <n v="168"/>
  </r>
  <r>
    <m/>
    <x v="2"/>
    <m/>
    <x v="9"/>
    <m/>
    <m/>
  </r>
</pivotCacheRecords>
</file>

<file path=xl/pivotCache/pivotCacheRecords8.xml><?xml version="1.0" encoding="utf-8"?>
<pivotCacheRecords xmlns="http://schemas.openxmlformats.org/spreadsheetml/2006/main" count="230">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r>
    <x v="0"/>
    <x v="0"/>
    <x v="0"/>
    <m/>
    <m/>
    <m/>
    <m/>
    <m/>
    <m/>
    <m/>
    <m/>
    <m/>
    <m/>
    <m/>
    <m/>
  </r>
</pivotCacheRecords>
</file>

<file path=xl/pivotTables/_rels/pivotTable1.xml.rels><Relationships xmlns="http://schemas.openxmlformats.org/package/2006/relationships"><Relationship Id="rId1" Target="/xl/pivotCache/pivotCacheDefinition1.xml" Type="http://schemas.openxmlformats.org/officeDocument/2006/relationships/pivotCacheDefinition"/></Relationships>
</file>

<file path=xl/pivotTables/_rels/pivotTable10.xml.rels><Relationships xmlns="http://schemas.openxmlformats.org/package/2006/relationships"><Relationship Id="rId1" Target="/xl/pivotCache/pivotCacheDefinition7.xml" Type="http://schemas.openxmlformats.org/officeDocument/2006/relationships/pivotCacheDefinition"/></Relationships>
</file>

<file path=xl/pivotTables/_rels/pivotTable11.xml.rels><Relationships xmlns="http://schemas.openxmlformats.org/package/2006/relationships"><Relationship Id="rId1" Target="/xl/pivotCache/pivotCacheDefinition1.xml" Type="http://schemas.openxmlformats.org/officeDocument/2006/relationships/pivotCacheDefinition"/></Relationships>
</file>

<file path=xl/pivotTables/_rels/pivotTable12.xml.rels><Relationships xmlns="http://schemas.openxmlformats.org/package/2006/relationships"><Relationship Id="rId1" Target="/xl/pivotCache/pivotCacheDefinition4.xml" Type="http://schemas.openxmlformats.org/officeDocument/2006/relationships/pivotCacheDefinition"/></Relationships>
</file>

<file path=xl/pivotTables/_rels/pivotTable13.xml.rels><Relationships xmlns="http://schemas.openxmlformats.org/package/2006/relationships"><Relationship Id="rId1" Target="/xl/pivotCache/pivotCacheDefinition3.xml" Type="http://schemas.openxmlformats.org/officeDocument/2006/relationships/pivotCacheDefinition"/></Relationships>
</file>

<file path=xl/pivotTables/_rels/pivotTable14.xml.rels><Relationships xmlns="http://schemas.openxmlformats.org/package/2006/relationships"><Relationship Id="rId1" Target="/xl/pivotCache/pivotCacheDefinition6.xml" Type="http://schemas.openxmlformats.org/officeDocument/2006/relationships/pivotCacheDefinition"/></Relationships>
</file>

<file path=xl/pivotTables/_rels/pivotTable15.xml.rels><Relationships xmlns="http://schemas.openxmlformats.org/package/2006/relationships"><Relationship Id="rId1" Target="/xl/pivotCache/pivotCacheDefinition8.xml" Type="http://schemas.openxmlformats.org/officeDocument/2006/relationships/pivotCacheDefinition"/></Relationships>
</file>

<file path=xl/pivotTables/_rels/pivotTable2.xml.rels><Relationships xmlns="http://schemas.openxmlformats.org/package/2006/relationships"><Relationship Id="rId1" Target="/xl/pivotCache/pivotCacheDefinition2.xml" Type="http://schemas.openxmlformats.org/officeDocument/2006/relationships/pivotCacheDefinition"/></Relationships>
</file>

<file path=xl/pivotTables/_rels/pivotTable3.xml.rels><Relationships xmlns="http://schemas.openxmlformats.org/package/2006/relationships"><Relationship Id="rId1" Target="/xl/pivotCache/pivotCacheDefinition3.xml" Type="http://schemas.openxmlformats.org/officeDocument/2006/relationships/pivotCacheDefinition"/></Relationships>
</file>

<file path=xl/pivotTables/_rels/pivotTable4.xml.rels><Relationships xmlns="http://schemas.openxmlformats.org/package/2006/relationships"><Relationship Id="rId1" Target="/xl/pivotCache/pivotCacheDefinition4.xml" Type="http://schemas.openxmlformats.org/officeDocument/2006/relationships/pivotCacheDefinition"/></Relationships>
</file>

<file path=xl/pivotTables/_rels/pivotTable5.xml.rels><Relationships xmlns="http://schemas.openxmlformats.org/package/2006/relationships"><Relationship Id="rId1" Target="/xl/pivotCache/pivotCacheDefinition5.xml" Type="http://schemas.openxmlformats.org/officeDocument/2006/relationships/pivotCacheDefinition"/></Relationships>
</file>

<file path=xl/pivotTables/_rels/pivotTable6.xml.rels><Relationships xmlns="http://schemas.openxmlformats.org/package/2006/relationships"><Relationship Id="rId1" Target="/xl/pivotCache/pivotCacheDefinition6.xml" Type="http://schemas.openxmlformats.org/officeDocument/2006/relationships/pivotCacheDefinition"/></Relationships>
</file>

<file path=xl/pivotTables/_rels/pivotTable7.xml.rels><Relationships xmlns="http://schemas.openxmlformats.org/package/2006/relationships"><Relationship Id="rId1" Target="/xl/pivotCache/pivotCacheDefinition7.xml" Type="http://schemas.openxmlformats.org/officeDocument/2006/relationships/pivotCacheDefinition"/></Relationships>
</file>

<file path=xl/pivotTables/_rels/pivotTable8.xml.rels><Relationships xmlns="http://schemas.openxmlformats.org/package/2006/relationships"><Relationship Id="rId1" Target="/xl/pivotCache/pivotCacheDefinition6.xml" Type="http://schemas.openxmlformats.org/officeDocument/2006/relationships/pivotCacheDefinition"/></Relationships>
</file>

<file path=xl/pivotTables/_rels/pivotTable9.xml.rels><Relationships xmlns="http://schemas.openxmlformats.org/package/2006/relationships"><Relationship Id="rId1" Target="/xl/pivotCache/pivotCacheDefinition8.xml" Type="http://schemas.openxmlformats.org/officeDocument/2006/relationships/pivotCacheDefinition"/></Relationships>
</file>

<file path=xl/pivotTables/pivotTable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89"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13"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0" firstDataRow="1" firstHeaderRow="1" ref="U6:U7" rowPageCount="3"/>
  <pivotFields count="15">
    <pivotField axis="axisPage" compact="1" defaultSubtotal="1" dragOff="1" dragToCol="1" dragToData="1" dragToPage="1" dragToRow="1" itemPageCount="10" multipleItemSelectionAllowed="1" outline="1" showAll="0" showDropDowns="1" sortType="manual" subtotalTop="1" topAutoShow="1">
      <items count="3">
        <item m="1" sd="1" t="data" x="1"/>
        <item h="1" sd="1" t="data" x="0"/>
        <item sd="1" t="default"/>
      </items>
    </pivotField>
    <pivotField axis="axisPage" compact="1" defaultSubtotal="1" dragOff="1" dragToCol="1" dragToData="1" dragToPage="1" dragToRow="1" itemPageCount="10" multipleItemSelectionAllowed="1" outline="1" showAll="0" showDropDowns="1" sortType="manual" subtotalTop="1" topAutoShow="1">
      <items count="10">
        <item h="1" m="1" sd="1" t="data" x="7"/>
        <item h="1" m="1" sd="1" t="data" x="6"/>
        <item h="1" sd="1" t="data" x="0"/>
        <item h="1" m="1" sd="1" t="data" x="2"/>
        <item h="1" m="1" sd="1" t="data" x="5"/>
        <item h="1" m="1" sd="1" t="data" x="8"/>
        <item h="1" m="1" sd="1" t="data" x="1"/>
        <item h="1" m="1" sd="1" t="data" x="3"/>
        <item m="1" sd="1" t="data" x="4"/>
        <item sd="1" t="default"/>
      </items>
    </pivotField>
    <pivotField axis="axisPage" compact="1" defaultSubtotal="1" dragOff="1" dragToCol="1" dragToData="1" dragToPage="1" dragToRow="1" itemPageCount="10" outline="1" showAll="0" showDropDowns="1" sortType="manual" subtotalTop="1" topAutoShow="1">
      <items count="68">
        <item m="1" sd="1" t="data" x="51"/>
        <item m="1" sd="1" t="data" x="64"/>
        <item m="1" sd="1" t="data" x="45"/>
        <item m="1" sd="1" t="data" x="35"/>
        <item m="1" sd="1" t="data" x="19"/>
        <item m="1" sd="1" t="data" x="66"/>
        <item m="1" sd="1" t="data" x="49"/>
        <item m="1" sd="1" t="data" x="47"/>
        <item m="1" sd="1" t="data" x="61"/>
        <item sd="1" t="data" x="0"/>
        <item m="1" sd="1" t="data" x="42"/>
        <item m="1" sd="1" t="data" x="57"/>
        <item m="1" sd="1" t="data" x="10"/>
        <item m="1" sd="1" t="data" x="4"/>
        <item m="1" sd="1" t="data" x="23"/>
        <item m="1" sd="1" t="data" x="6"/>
        <item m="1" sd="1" t="data" x="18"/>
        <item m="1" sd="1" t="data" x="34"/>
        <item m="1" sd="1" t="data" x="52"/>
        <item m="1" sd="1" t="data" x="1"/>
        <item m="1" sd="1" t="data" x="21"/>
        <item m="1" sd="1" t="data" x="37"/>
        <item m="1" sd="1" t="data" x="53"/>
        <item m="1" sd="1" t="data" x="3"/>
        <item m="1" sd="1" t="data" x="16"/>
        <item m="1" sd="1" t="data" x="31"/>
        <item m="1" sd="1" t="data" x="48"/>
        <item m="1" sd="1" t="data" x="22"/>
        <item m="1" sd="1" t="data" x="38"/>
        <item m="1" sd="1" t="data" x="54"/>
        <item m="1" sd="1" t="data" x="40"/>
        <item m="1" sd="1" t="data" x="5"/>
        <item m="1" sd="1" t="data" x="39"/>
        <item m="1" sd="1" t="data" x="24"/>
        <item m="1" sd="1" t="data" x="32"/>
        <item m="1" sd="1" t="data" x="62"/>
        <item m="1" sd="1" t="data" x="30"/>
        <item m="1" sd="1" t="data" x="15"/>
        <item m="1" sd="1" t="data" x="50"/>
        <item m="1" sd="1" t="data" x="20"/>
        <item m="1" sd="1" t="data" x="36"/>
        <item m="1" sd="1" t="data" x="7"/>
        <item m="1" sd="1" t="data" x="43"/>
        <item m="1" sd="1" t="data" x="59"/>
        <item m="1" sd="1" t="data" x="29"/>
        <item m="1" sd="1" t="data" x="63"/>
        <item m="1" sd="1" t="data" x="14"/>
        <item m="1" sd="1" t="data" x="13"/>
        <item m="1" sd="1" t="data" x="44"/>
        <item m="1" sd="1" t="data" x="60"/>
        <item m="1" sd="1" t="data" x="12"/>
        <item m="1" sd="1" t="data" x="28"/>
        <item m="1" sd="1" t="data" x="11"/>
        <item m="1" sd="1" t="data" x="58"/>
        <item m="1" sd="1" t="data" x="8"/>
        <item m="1" sd="1" t="data" x="55"/>
        <item m="1" sd="1" t="data" x="26"/>
        <item m="1" sd="1" t="data" x="41"/>
        <item m="1" sd="1" t="data" x="25"/>
        <item m="1" sd="1" t="data" x="56"/>
        <item m="1" sd="1" t="data" x="9"/>
        <item m="1" sd="1" t="data" x="27"/>
        <item m="1" sd="1" t="data" x="2"/>
        <item m="1" sd="1" t="data" x="65"/>
        <item m="1" sd="1" t="data" x="17"/>
        <item m="1" sd="1" t="data" x="33"/>
        <item m="1" sd="1" t="data" x="46"/>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0" dragOff="1" dragToCol="1" dragToData="1" dragToPage="1" dragToRow="1" itemPageCount="10" outline="1" showAll="0" showDropDowns="1" sortType="manual" subtotalTop="1" topAutoShow="1"/>
    <pivotField compact="1" defaultSubtotal="0" dragOff="1" dragToCol="1" dragToData="1" dragToPage="1" dragToRow="1" itemPageCount="10" outline="1" showAll="0" showDropDowns="1" sortType="manual" subtotalTop="1" topAutoShow="1"/>
    <pivotField compact="1" defaultSubtotal="0"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Items count="1">
    <i i="0" r="0" t="data"/>
  </rowItems>
  <colItems count="1">
    <i i="0" r="0" t="data"/>
  </colItems>
  <pageFields count="3">
    <pageField fld="0" hier="-1"/>
    <pageField fld="1" hier="-1"/>
    <pageField fld="2" hier="-1"/>
  </pageFields>
  <dataFields count="1">
    <dataField baseField="0" baseItem="0" fld="6" name="计数项:用户昵称" showDataAs="normal" subtotal="count"/>
  </dataFields>
  <formats count="3">
    <format dxfId="111">
      <pivotArea dataOnly="0" fieldPosition="0" outline="0" type="all"/>
    </format>
    <format dxfId="110">
      <pivotArea collapsedLevelsAreSubtotals="1" dataOnly="1" fieldPosition="0" outline="0" type="normal"/>
    </format>
    <format dxfId="109">
      <pivotArea axis="axisValues" dataOnly="0" fieldPosition="0" labelOnly="1" outline="0" type="normal"/>
    </format>
  </formats>
  <pivotTableStyleInfo name="PivotStyleLight16" showColHeaders="1" showColStripes="0" showLastColumn="1" showRowHeaders="1" showRowStripes="0"/>
</pivotTableDefinition>
</file>

<file path=xl/pivotTables/pivotTable10.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84"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5"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0" firstDataRow="1" firstHeaderRow="0" ref="A16:D17" rowPageCount="3"/>
  <pivotFields count="7">
    <pivotField axis="axisPage" compact="1" defaultSubtotal="1" dragOff="1" dragToCol="1" dragToData="1" dragToPage="1" dragToRow="1" itemPageCount="10" multipleItemSelectionAllowed="1" outline="1" showAll="0" showDropDowns="1" sortType="manual" subtotalTop="1" topAutoShow="1">
      <items count="3">
        <item sd="1" t="data" x="0"/>
        <item h="1" sd="1" t="data" x="1"/>
        <item sd="1" t="default"/>
      </items>
    </pivotField>
    <pivotField axis="axisPage" compact="1" defaultSubtotal="1" dragOff="1" dragToCol="1" dragToData="1" dragToPage="1" dragToRow="1" itemPageCount="10" multipleItemSelectionAllowed="1" outline="1" showAll="0" showDropDowns="1" sortType="manual" subtotalTop="1" topAutoShow="1">
      <items count="9">
        <item h="1" m="1" sd="1" t="data" x="6"/>
        <item m="1" sd="1" t="data" x="4"/>
        <item h="1" sd="1" t="data" x="3"/>
        <item h="1" m="1" sd="1" t="data" x="5"/>
        <item h="1" m="1" sd="1" t="data" x="7"/>
        <item h="1" sd="1" t="data" x="0"/>
        <item sd="1" t="data" x="1"/>
        <item h="1" sd="1" t="data" x="2"/>
        <item sd="1" t="default"/>
      </items>
    </pivotField>
    <pivotField axis="axisPage" compact="1" defaultSubtotal="1" dragOff="1" dragToCol="1" dragToData="1" dragToPage="1" dragToRow="1" itemPageCount="10" outline="1" showAll="0" showDropDowns="1" sortType="manual" subtotalTop="1" topAutoShow="1">
      <items count="206">
        <item m="1" sd="1" t="data" x="136"/>
        <item m="1" sd="1" t="data" x="103"/>
        <item m="1" sd="1" t="data" x="199"/>
        <item m="1" sd="1" t="data" x="167"/>
        <item m="1" sd="1" t="data" x="133"/>
        <item m="1" sd="1" t="data" x="101"/>
        <item m="1" sd="1" t="data" x="197"/>
        <item m="1" sd="1" t="data" x="165"/>
        <item m="1" sd="1" t="data" x="131"/>
        <item m="1" sd="1" t="data" x="98"/>
        <item m="1" sd="1" t="data" x="194"/>
        <item m="1" sd="1" t="data" x="161"/>
        <item m="1" sd="1" t="data" x="127"/>
        <item m="1" sd="1" t="data" x="94"/>
        <item m="1" sd="1" t="data" x="190"/>
        <item m="1" sd="1" t="data" x="157"/>
        <item m="1" sd="1" t="data" x="123"/>
        <item m="1" sd="1" t="data" x="90"/>
        <item m="1" sd="1" t="data" x="186"/>
        <item m="1" sd="1" t="data" x="153"/>
        <item m="1" sd="1" t="data" x="163"/>
        <item m="1" sd="1" t="data" x="129"/>
        <item m="1" sd="1" t="data" x="96"/>
        <item m="1" sd="1" t="data" x="192"/>
        <item m="1" sd="1" t="data" x="159"/>
        <item m="1" sd="1" t="data" x="125"/>
        <item m="1" sd="1" t="data" x="92"/>
        <item m="1" sd="1" t="data" x="188"/>
        <item m="1" sd="1" t="data" x="155"/>
        <item m="1" sd="1" t="data" x="121"/>
        <item m="1" sd="1" t="data" x="88"/>
        <item m="1" sd="1" t="data" x="184"/>
        <item m="1" sd="1" t="data" x="151"/>
        <item m="1" sd="1" t="data" x="118"/>
        <item m="1" sd="1" t="data" x="87"/>
        <item m="1" sd="1" t="data" x="183"/>
        <item m="1" sd="1" t="data" x="150"/>
        <item m="1" sd="1" t="data" x="117"/>
        <item m="1" sd="1" t="data" x="86"/>
        <item sd="1" t="data" x="76"/>
        <item m="1" sd="1" t="data" x="113"/>
        <item m="1" sd="1" t="data" x="146"/>
        <item m="1" sd="1" t="data" x="179"/>
        <item m="1" sd="1" t="data" x="84"/>
        <item m="1" sd="1" t="data" x="115"/>
        <item m="1" sd="1" t="data" x="148"/>
        <item m="1" sd="1" t="data" x="181"/>
        <item m="1" sd="1" t="data" x="80"/>
        <item m="1" sd="1" t="data" x="111"/>
        <item m="1" sd="1" t="data" x="144"/>
        <item m="1" sd="1" t="data" x="177"/>
        <item m="1" sd="1" t="data" x="82"/>
        <item m="1" sd="1" t="data" x="182"/>
        <item m="1" sd="1" t="data" x="149"/>
        <item m="1" sd="1" t="data" x="116"/>
        <item m="1" sd="1" t="data" x="85"/>
        <item m="1" sd="1" t="data" x="180"/>
        <item m="1" sd="1" t="data" x="147"/>
        <item m="1" sd="1" t="data" x="114"/>
        <item m="1" sd="1" t="data" x="83"/>
        <item m="1" sd="1" t="data" x="178"/>
        <item m="1" sd="1" t="data" x="145"/>
        <item m="1" sd="1" t="data" x="112"/>
        <item m="1" sd="1" t="data" x="81"/>
        <item m="1" sd="1" t="data" x="143"/>
        <item m="1" sd="1" t="data" x="176"/>
        <item m="1" sd="1" t="data" x="110"/>
        <item m="1" sd="1" t="data" x="79"/>
        <item m="1" sd="1" t="data" x="175"/>
        <item m="1" sd="1" t="data" x="142"/>
        <item m="1" sd="1" t="data" x="109"/>
        <item m="1" sd="1" t="data" x="77"/>
        <item m="1" sd="1" t="data" x="173"/>
        <item m="1" sd="1" t="data" x="140"/>
        <item m="1" sd="1" t="data" x="107"/>
        <item m="1" sd="1" t="data" x="203"/>
        <item m="1" sd="1" t="data" x="171"/>
        <item m="1" sd="1" t="data" x="138"/>
        <item m="1" sd="1" t="data" x="105"/>
        <item m="1" sd="1" t="data" x="201"/>
        <item m="1" sd="1" t="data" x="169"/>
        <item m="1" sd="1" t="data" x="135"/>
        <item m="1" sd="1" t="data" x="78"/>
        <item m="1" sd="1" t="data" x="174"/>
        <item m="1" sd="1" t="data" x="141"/>
        <item m="1" sd="1" t="data" x="108"/>
        <item m="1" sd="1" t="data" x="204"/>
        <item m="1" sd="1" t="data" x="172"/>
        <item m="1" sd="1" t="data" x="139"/>
        <item m="1" sd="1" t="data" x="106"/>
        <item m="1" sd="1" t="data" x="202"/>
        <item m="1" sd="1" t="data" x="170"/>
        <item m="1" sd="1" t="data" x="137"/>
        <item m="1" sd="1" t="data" x="104"/>
        <item m="1" sd="1" t="data" x="200"/>
        <item m="1" sd="1" t="data" x="168"/>
        <item m="1" sd="1" t="data" x="134"/>
        <item m="1" sd="1" t="data" x="102"/>
        <item m="1" sd="1" t="data" x="198"/>
        <item m="1" sd="1" t="data" x="166"/>
        <item m="1" sd="1" t="data" x="132"/>
        <item m="1" sd="1" t="data" x="99"/>
        <item m="1" sd="1" t="data" x="195"/>
        <item m="1" sd="1" t="data" x="162"/>
        <item m="1" sd="1" t="data" x="128"/>
        <item m="1" sd="1" t="data" x="95"/>
        <item m="1" sd="1" t="data" x="191"/>
        <item m="1" sd="1" t="data" x="158"/>
        <item m="1" sd="1" t="data" x="124"/>
        <item m="1" sd="1" t="data" x="91"/>
        <item m="1" sd="1" t="data" x="120"/>
        <item m="1" sd="1" t="data" x="154"/>
        <item m="1" sd="1" t="data" x="187"/>
        <item m="1" sd="1" t="data" x="193"/>
        <item m="1" sd="1" t="data" x="97"/>
        <item m="1" sd="1" t="data" x="130"/>
        <item m="1" sd="1" t="data" x="164"/>
        <item m="1" sd="1" t="data" x="196"/>
        <item m="1" sd="1" t="data" x="100"/>
        <item m="1" sd="1" t="data" x="160"/>
        <item m="1" sd="1" t="data" x="126"/>
        <item m="1" sd="1" t="data" x="93"/>
        <item m="1" sd="1" t="data" x="189"/>
        <item m="1" sd="1" t="data" x="156"/>
        <item m="1" sd="1" t="data" x="122"/>
        <item m="1" sd="1" t="data" x="89"/>
        <item m="1" sd="1" t="data" x="152"/>
        <item m="1" sd="1" t="data" x="185"/>
        <item m="1" sd="1" t="data" x="119"/>
        <item sd="1" t="data" x="0"/>
        <item sd="1" t="data" x="1"/>
        <item sd="1" t="data" x="2"/>
        <item sd="1" t="data" x="3"/>
        <item sd="1" t="data" x="7"/>
        <item sd="1" t="data" x="6"/>
        <item sd="1" t="data" x="5"/>
        <item sd="1" t="data" x="4"/>
        <item sd="1" t="data" x="8"/>
        <item sd="1" t="data" x="9"/>
        <item sd="1" t="data" x="10"/>
        <item sd="1" t="data" x="11"/>
        <item sd="1" t="data" x="12"/>
        <item sd="1" t="data" x="13"/>
        <item sd="1" t="data" x="15"/>
        <item sd="1" t="data" x="14"/>
        <item sd="1" t="data" x="16"/>
        <item sd="1" t="data" x="22"/>
        <item sd="1" t="data" x="21"/>
        <item sd="1" t="data" x="20"/>
        <item sd="1" t="data" x="19"/>
        <item sd="1" t="data" x="18"/>
        <item sd="1" t="data" x="17"/>
        <item sd="1" t="data" x="29"/>
        <item sd="1" t="data" x="28"/>
        <item sd="1" t="data" x="27"/>
        <item sd="1" t="data" x="26"/>
        <item sd="1" t="data" x="25"/>
        <item sd="1" t="data" x="24"/>
        <item sd="1" t="data" x="23"/>
        <item sd="1" t="data" x="31"/>
        <item sd="1" t="data" x="30"/>
        <item sd="1" t="data" x="32"/>
        <item sd="1" t="data" x="33"/>
        <item sd="1" t="data" x="34"/>
        <item sd="1" t="data" x="35"/>
        <item sd="1" t="data" x="38"/>
        <item sd="1" t="data" x="37"/>
        <item sd="1" t="data" x="36"/>
        <item sd="1" t="data" x="39"/>
        <item sd="1" t="data" x="51"/>
        <item sd="1" t="data" x="50"/>
        <item sd="1" t="data" x="49"/>
        <item sd="1" t="data" x="48"/>
        <item sd="1" t="data" x="47"/>
        <item sd="1" t="data" x="46"/>
        <item sd="1" t="data" x="45"/>
        <item sd="1" t="data" x="44"/>
        <item sd="1" t="data" x="43"/>
        <item sd="1" t="data" x="42"/>
        <item sd="1" t="data" x="41"/>
        <item sd="1" t="data" x="40"/>
        <item sd="1" t="data" x="53"/>
        <item sd="1" t="data" x="52"/>
        <item sd="1" t="data" x="56"/>
        <item sd="1" t="data" x="55"/>
        <item sd="1" t="data" x="54"/>
        <item sd="1" t="data" x="59"/>
        <item sd="1" t="data" x="58"/>
        <item sd="1" t="data" x="57"/>
        <item sd="1" t="data" x="60"/>
        <item sd="1" t="data" x="62"/>
        <item sd="1" t="data" x="61"/>
        <item sd="1" t="data" x="63"/>
        <item sd="1" t="data" x="66"/>
        <item sd="1" t="data" x="65"/>
        <item sd="1" t="data" x="64"/>
        <item sd="1" t="data" x="67"/>
        <item sd="1" t="data" x="68"/>
        <item sd="1" t="data" x="69"/>
        <item sd="1" t="data" x="70"/>
        <item sd="1" t="data" x="71"/>
        <item sd="1" t="data" x="72"/>
        <item sd="1" t="data" x="73"/>
        <item sd="1" t="data" x="74"/>
        <item sd="1" t="data" x="75"/>
        <item sd="1" t="default"/>
      </items>
    </pivotField>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s>
  <rowItems count="1">
    <i i="0" r="0" t="data"/>
  </rowItems>
  <colFields count="1">
    <field x="-2"/>
  </colFields>
  <colItems count="4">
    <i i="0" r="0" t="data"/>
    <i i="1" r="0" t="data">
      <x v="1"/>
    </i>
    <i i="2" r="0" t="data">
      <x v="2"/>
    </i>
    <i i="3" r="0" t="data">
      <x v="3"/>
    </i>
  </colItems>
  <pageFields count="3">
    <pageField fld="0" hier="-1"/>
    <pageField fld="1" hier="-1"/>
    <pageField fld="2" hier="-1"/>
  </pageFields>
  <dataFields count="4">
    <dataField baseField="0" baseItem="1" fld="3" name="浏览量" showDataAs="normal" subtotal="sum"/>
    <dataField baseField="0" baseItem="1" fld="4" name="访客数" showDataAs="normal" subtotal="sum"/>
    <dataField baseField="0" baseItem="2" fld="5" name="平均停留时长" showDataAs="normal" subtotal="average"/>
    <dataField baseField="0" baseItem="3" fld="6" name="跳失率" showDataAs="normal" subtotal="average"/>
  </dataFields>
  <formats count="8">
    <format dxfId="99">
      <pivotArea collapsedLevelsAreSubtotals="1" dataOnly="1" fieldPosition="0" outline="0" type="normal"/>
    </format>
    <format dxfId="98">
      <pivotArea collapsedLevelsAreSubtotals="1" dataOnly="1" fieldPosition="0" outline="0" type="normal">
        <references count="1">
          <reference field="4294967294" selected="0">
            <x v="3"/>
          </reference>
        </references>
      </pivotArea>
    </format>
    <format dxfId="97">
      <pivotArea dataOnly="0" fieldPosition="0" outline="0" type="all"/>
    </format>
    <format dxfId="96">
      <pivotArea collapsedLevelsAreSubtotals="1" dataOnly="1" fieldPosition="0" outline="0" type="normal">
        <references count="1">
          <reference field="4294967294" selected="0">
            <x v="1"/>
          </reference>
        </references>
      </pivotArea>
    </format>
    <format dxfId="95">
      <pivotArea collapsedLevelsAreSubtotals="1" dataOnly="1" fieldPosition="0" outline="0" type="normal">
        <references count="1">
          <reference field="4294967294" selected="0">
            <x v="3"/>
          </reference>
        </references>
      </pivotArea>
    </format>
    <format dxfId="94">
      <pivotArea dataOnly="0" fieldPosition="0" outline="0" type="all"/>
    </format>
    <format dxfId="93">
      <pivotArea collapsedLevelsAreSubtotals="1" dataOnly="1" fieldPosition="0" outline="0" type="normal"/>
    </format>
    <format dxfId="92">
      <pivotArea dataOnly="0" fieldPosition="0" labelOnly="1" outline="0" type="normal">
        <references count="1">
          <reference field="4294967294">
            <x v="3"/>
          </reference>
        </references>
      </pivotArea>
    </format>
  </formats>
  <pivotTableStyleInfo name="PivotStyleLight16" showColHeaders="1" showColStripes="0" showLastColumn="1" showRowHeaders="1" showRowStripes="0"/>
</pivotTableDefinition>
</file>

<file path=xl/pivotTables/pivotTable1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89"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14"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0" firstDataRow="1" firstHeaderRow="1" ref="U15:U16" rowPageCount="3"/>
  <pivotFields count="15">
    <pivotField axis="axisPage" compact="1" defaultSubtotal="1" dragOff="1" dragToCol="1" dragToData="1" dragToPage="1" dragToRow="1" itemPageCount="10" multipleItemSelectionAllowed="1" outline="1" showAll="0" showDropDowns="1" sortType="manual" subtotalTop="1" topAutoShow="1">
      <items count="3">
        <item m="1" sd="1" t="data" x="1"/>
        <item h="1" sd="1" t="data" x="0"/>
        <item sd="1" t="default"/>
      </items>
    </pivotField>
    <pivotField axis="axisPage" compact="1" defaultSubtotal="1" dragOff="1" dragToCol="1" dragToData="1" dragToPage="1" dragToRow="1" itemPageCount="10" multipleItemSelectionAllowed="1" outline="1" showAll="0" showDropDowns="1" sortType="manual" subtotalTop="1" topAutoShow="1">
      <items count="10">
        <item h="1" m="1" sd="1" t="data" x="7"/>
        <item m="1" sd="1" t="data" x="6"/>
        <item h="1" sd="1" t="data" x="0"/>
        <item h="1" m="1" sd="1" t="data" x="2"/>
        <item h="1" m="1" sd="1" t="data" x="5"/>
        <item h="1" m="1" sd="1" t="data" x="8"/>
        <item m="1" sd="1" t="data" x="1"/>
        <item m="1" sd="1" t="data" x="3"/>
        <item h="1" m="1" sd="1" t="data" x="4"/>
        <item sd="1" t="default"/>
      </items>
    </pivotField>
    <pivotField axis="axisPage" compact="1" defaultSubtotal="1" dragOff="1" dragToCol="1" dragToData="1" dragToPage="1" dragToRow="1" itemPageCount="10" outline="1" showAll="0" showDropDowns="1" sortType="manual" subtotalTop="1" topAutoShow="1">
      <items count="68">
        <item m="1" sd="1" t="data" x="51"/>
        <item m="1" sd="1" t="data" x="64"/>
        <item m="1" sd="1" t="data" x="45"/>
        <item m="1" sd="1" t="data" x="35"/>
        <item m="1" sd="1" t="data" x="19"/>
        <item m="1" sd="1" t="data" x="66"/>
        <item m="1" sd="1" t="data" x="49"/>
        <item m="1" sd="1" t="data" x="47"/>
        <item m="1" sd="1" t="data" x="61"/>
        <item sd="1" t="data" x="0"/>
        <item m="1" sd="1" t="data" x="42"/>
        <item m="1" sd="1" t="data" x="57"/>
        <item m="1" sd="1" t="data" x="10"/>
        <item m="1" sd="1" t="data" x="4"/>
        <item m="1" sd="1" t="data" x="23"/>
        <item m="1" sd="1" t="data" x="6"/>
        <item m="1" sd="1" t="data" x="18"/>
        <item m="1" sd="1" t="data" x="34"/>
        <item m="1" sd="1" t="data" x="52"/>
        <item m="1" sd="1" t="data" x="1"/>
        <item m="1" sd="1" t="data" x="21"/>
        <item m="1" sd="1" t="data" x="37"/>
        <item m="1" sd="1" t="data" x="53"/>
        <item m="1" sd="1" t="data" x="3"/>
        <item m="1" sd="1" t="data" x="16"/>
        <item m="1" sd="1" t="data" x="31"/>
        <item m="1" sd="1" t="data" x="48"/>
        <item m="1" sd="1" t="data" x="22"/>
        <item m="1" sd="1" t="data" x="38"/>
        <item m="1" sd="1" t="data" x="54"/>
        <item m="1" sd="1" t="data" x="40"/>
        <item m="1" sd="1" t="data" x="5"/>
        <item m="1" sd="1" t="data" x="39"/>
        <item m="1" sd="1" t="data" x="24"/>
        <item m="1" sd="1" t="data" x="32"/>
        <item m="1" sd="1" t="data" x="62"/>
        <item m="1" sd="1" t="data" x="30"/>
        <item m="1" sd="1" t="data" x="15"/>
        <item m="1" sd="1" t="data" x="50"/>
        <item m="1" sd="1" t="data" x="20"/>
        <item m="1" sd="1" t="data" x="36"/>
        <item m="1" sd="1" t="data" x="7"/>
        <item m="1" sd="1" t="data" x="43"/>
        <item m="1" sd="1" t="data" x="59"/>
        <item m="1" sd="1" t="data" x="29"/>
        <item m="1" sd="1" t="data" x="63"/>
        <item m="1" sd="1" t="data" x="14"/>
        <item m="1" sd="1" t="data" x="13"/>
        <item m="1" sd="1" t="data" x="44"/>
        <item m="1" sd="1" t="data" x="60"/>
        <item m="1" sd="1" t="data" x="12"/>
        <item m="1" sd="1" t="data" x="28"/>
        <item m="1" sd="1" t="data" x="11"/>
        <item m="1" sd="1" t="data" x="58"/>
        <item m="1" sd="1" t="data" x="8"/>
        <item m="1" sd="1" t="data" x="55"/>
        <item m="1" sd="1" t="data" x="26"/>
        <item m="1" sd="1" t="data" x="41"/>
        <item m="1" sd="1" t="data" x="25"/>
        <item m="1" sd="1" t="data" x="56"/>
        <item m="1" sd="1" t="data" x="9"/>
        <item m="1" sd="1" t="data" x="27"/>
        <item m="1" sd="1" t="data" x="2"/>
        <item m="1" sd="1" t="data" x="65"/>
        <item m="1" sd="1" t="data" x="17"/>
        <item m="1" sd="1" t="data" x="33"/>
        <item m="1" sd="1" t="data" x="46"/>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0" dragOff="1" dragToCol="1" dragToData="1" dragToPage="1" dragToRow="1" itemPageCount="10" outline="1" showAll="0" showDropDowns="1" sortType="manual" subtotalTop="1" topAutoShow="1"/>
    <pivotField compact="1" defaultSubtotal="0" dragOff="1" dragToCol="1" dragToData="1" dragToPage="1" dragToRow="1" itemPageCount="10" outline="1" showAll="0" showDropDowns="1" sortType="manual" subtotalTop="1" topAutoShow="1"/>
    <pivotField compact="1" defaultSubtotal="0"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Items count="1">
    <i i="0" r="0" t="data"/>
  </rowItems>
  <colItems count="1">
    <i i="0" r="0" t="data"/>
  </colItems>
  <pageFields count="3">
    <pageField fld="0" hier="-1"/>
    <pageField fld="1" hier="-1"/>
    <pageField fld="2" hier="-1"/>
  </pageFields>
  <dataFields count="1">
    <dataField baseField="0" baseItem="0" fld="6" name="计数项:用户昵称" showDataAs="normal" subtotal="count"/>
  </dataFields>
  <formats count="3">
    <format dxfId="169">
      <pivotArea dataOnly="0" fieldPosition="0" outline="0" type="all"/>
    </format>
    <format dxfId="168">
      <pivotArea collapsedLevelsAreSubtotals="1" dataOnly="1" fieldPosition="0" outline="0" type="normal"/>
    </format>
    <format dxfId="167">
      <pivotArea axis="axisValues" dataOnly="0" fieldPosition="0" labelOnly="1" outline="0" type="normal"/>
    </format>
  </formats>
  <pivotTableStyleInfo name="PivotStyleLight16" showColHeaders="1" showColStripes="0" showLastColumn="1" showRowHeaders="1" showRowStripes="0"/>
</pivotTableDefinition>
</file>

<file path=xl/pivotTables/pivotTable1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88"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11"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1" firstDataRow="1" firstHeaderRow="1" ref="O6:P7" rowPageCount="3"/>
  <pivotFields count="15">
    <pivotField axis="axisPage" compact="1" defaultSubtotal="1" dragOff="1" dragToCol="1" dragToData="1" dragToPage="1" dragToRow="1" itemPageCount="10" multipleItemSelectionAllowed="1" outline="1" showAll="0" showDropDowns="1" sortType="manual" subtotalTop="1" topAutoShow="1">
      <items count="3">
        <item m="1" sd="1" t="data" x="1"/>
        <item h="1" sd="1" t="data" x="0"/>
        <item sd="1" t="default"/>
      </items>
    </pivotField>
    <pivotField axis="axisPage" compact="1" defaultSubtotal="1" dragOff="1" dragToCol="1" dragToData="1" dragToPage="1" dragToRow="1" itemPageCount="10" multipleItemSelectionAllowed="1" outline="1" showAll="0" showDropDowns="1" sortType="manual" subtotalTop="1" topAutoShow="1">
      <items count="10">
        <item h="1" m="1" sd="1" t="data" x="7"/>
        <item h="1" m="1" sd="1" t="data" x="6"/>
        <item h="1" sd="1" t="data" x="0"/>
        <item h="1" m="1" sd="1" t="data" x="2"/>
        <item h="1" m="1" sd="1" t="data" x="5"/>
        <item h="1" m="1" sd="1" t="data" x="8"/>
        <item h="1" m="1" sd="1" t="data" x="1"/>
        <item h="1" m="1" sd="1" t="data" x="3"/>
        <item m="1" sd="1" t="data" x="4"/>
        <item sd="1" t="default"/>
      </items>
    </pivotField>
    <pivotField axis="axisPage" compact="1" defaultSubtotal="1" dragOff="1" dragToCol="1" dragToData="1" dragToPage="1" dragToRow="1" itemPageCount="10" outline="1" showAll="0" showDropDowns="1" sortType="manual" subtotalTop="1" topAutoShow="1">
      <items count="75">
        <item m="1" sd="1" t="data" x="57"/>
        <item m="1" sd="1" t="data" x="37"/>
        <item m="1" sd="1" t="data" x="18"/>
        <item m="1" sd="1" t="data" x="34"/>
        <item m="1" sd="1" t="data" x="71"/>
        <item m="1" sd="1" t="data" x="51"/>
        <item m="1" sd="1" t="data" x="40"/>
        <item m="1" sd="1" t="data" x="21"/>
        <item m="1" sd="1" t="data" x="73"/>
        <item m="1" sd="1" t="data" x="55"/>
        <item m="1" sd="1" t="data" x="53"/>
        <item m="1" sd="1" t="data" x="67"/>
        <item sd="1" t="data" x="0"/>
        <item m="1" sd="1" t="data" x="11"/>
        <item m="1" sd="1" t="data" x="63"/>
        <item m="1" sd="1" t="data" x="47"/>
        <item m="1" sd="1" t="data" x="60"/>
        <item m="1" sd="1" t="data" x="45"/>
        <item m="1" sd="1" t="data" x="5"/>
        <item m="1" sd="1" t="data" x="44"/>
        <item m="1" sd="1" t="data" x="26"/>
        <item m="1" sd="1" t="data" x="4"/>
        <item m="1" sd="1" t="data" x="25"/>
        <item m="1" sd="1" t="data" x="6"/>
        <item m="1" sd="1" t="data" x="24"/>
        <item m="1" sd="1" t="data" x="43"/>
        <item m="1" sd="1" t="data" x="3"/>
        <item m="1" sd="1" t="data" x="59"/>
        <item m="1" sd="1" t="data" x="42"/>
        <item m="1" sd="1" t="data" x="23"/>
        <item m="1" sd="1" t="data" x="1"/>
        <item m="1" sd="1" t="data" x="58"/>
        <item m="1" sd="1" t="data" x="39"/>
        <item m="1" sd="1" t="data" x="20"/>
        <item m="1" sd="1" t="data" x="54"/>
        <item m="1" sd="1" t="data" x="17"/>
        <item m="1" sd="1" t="data" x="35"/>
        <item m="1" sd="1" t="data" x="32"/>
        <item m="1" sd="1" t="data" x="16"/>
        <item m="1" sd="1" t="data" x="33"/>
        <item m="1" sd="1" t="data" x="36"/>
        <item m="1" sd="1" t="data" x="56"/>
        <item m="1" sd="1" t="data" x="22"/>
        <item m="1" sd="1" t="data" x="41"/>
        <item m="1" sd="1" t="data" x="8"/>
        <item m="1" sd="1" t="data" x="48"/>
        <item m="1" sd="1" t="data" x="65"/>
        <item m="1" sd="1" t="data" x="68"/>
        <item m="1" sd="1" t="data" x="31"/>
        <item m="1" sd="1" t="data" x="14"/>
        <item m="1" sd="1" t="data" x="70"/>
        <item m="1" sd="1" t="data" x="15"/>
        <item m="1" sd="1" t="data" x="50"/>
        <item m="1" sd="1" t="data" x="13"/>
        <item m="1" sd="1" t="data" x="49"/>
        <item m="1" sd="1" t="data" x="66"/>
        <item m="1" sd="1" t="data" x="30"/>
        <item m="1" sd="1" t="data" x="12"/>
        <item m="1" sd="1" t="data" x="64"/>
        <item m="1" sd="1" t="data" x="28"/>
        <item m="1" sd="1" t="data" x="9"/>
        <item m="1" sd="1" t="data" x="46"/>
        <item m="1" sd="1" t="data" x="61"/>
        <item m="1" sd="1" t="data" x="27"/>
        <item m="1" sd="1" t="data" x="62"/>
        <item m="1" sd="1" t="data" x="10"/>
        <item m="1" sd="1" t="data" x="29"/>
        <item m="1" sd="1" t="data" x="7"/>
        <item m="1" sd="1" t="data" x="2"/>
        <item m="1" sd="1" t="data" x="72"/>
        <item m="1" sd="1" t="data" x="19"/>
        <item m="1" sd="1" t="data" x="38"/>
        <item m="1" sd="1" t="data" x="52"/>
        <item m="1" sd="1" t="data" x="69"/>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axis="axisRow" compact="1" dataField="1" defaultSubtotal="1" dragOff="1" dragToCol="1" dragToData="1" dragToPage="1" dragToRow="1" itemPageCount="10" outline="1" showAll="0" showDropDowns="1" sortType="manual" subtotalTop="1" topAutoShow="1">
      <items count="6">
        <item m="1" sd="1" t="data" x="1"/>
        <item sd="1" t="data" x="0"/>
        <item m="1" sd="1" t="data" x="2"/>
        <item m="1" sd="1" t="data" x="3"/>
        <item m="1" sd="1" t="data" x="4"/>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Fields count="1">
    <field x="7"/>
  </rowFields>
  <rowItems count="1">
    <i i="0" r="0" t="grand"/>
  </rowItems>
  <colItems count="1">
    <i i="0" r="0" t="data"/>
  </colItems>
  <pageFields count="3">
    <pageField fld="0" hier="-1"/>
    <pageField fld="1" hier="-1"/>
    <pageField fld="2" hier="-1"/>
  </pageFields>
  <dataFields count="1">
    <dataField baseField="0" baseItem="0" fld="7" name="计数项:星级" showDataAs="normal" subtotal="count"/>
  </dataFields>
  <formats count="6">
    <format dxfId="120">
      <pivotArea dataOnly="0" fieldPosition="0" outline="0" type="all"/>
    </format>
    <format dxfId="119">
      <pivotArea collapsedLevelsAreSubtotals="1" dataOnly="1" fieldPosition="0" outline="0" type="normal"/>
    </format>
    <format dxfId="118">
      <pivotArea axis="axisRow" dataOnly="0" field="7" fieldPosition="0" labelOnly="1" outline="0" type="button"/>
    </format>
    <format dxfId="117">
      <pivotArea dataOnly="0" fieldPosition="0" labelOnly="1" outline="1" type="normal">
        <references count="1">
          <reference field="7">
            <x v="4"/>
          </reference>
        </references>
      </pivotArea>
    </format>
    <format dxfId="116">
      <pivotArea dataOnly="0" fieldPosition="0" grandRow="1" labelOnly="1" outline="0" type="normal"/>
    </format>
    <format dxfId="115">
      <pivotArea axis="axisValues" dataOnly="0" fieldPosition="0" labelOnly="1" outline="0" type="normal"/>
    </format>
  </formats>
  <pivotTableStyleInfo name="PivotStyleLight16" showColHeaders="1" showColStripes="0" showLastColumn="1" showRowHeaders="1" showRowStripes="0"/>
</pivotTableDefinition>
</file>

<file path=xl/pivotTables/pivotTable1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91"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9"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1" firstDataRow="1" firstHeaderRow="1" ref="L6:M7" rowPageCount="3"/>
  <pivotFields count="9">
    <pivotField axis="axisPage" compact="1" defaultSubtotal="1" dragOff="1" dragToCol="1" dragToData="1" dragToPage="1" dragToRow="1" itemPageCount="10" multipleItemSelectionAllowed="1" outline="1" showAll="0" showDropDowns="1" sortType="manual" subtotalTop="1" topAutoShow="1">
      <items count="3">
        <item m="1" sd="1" t="data" x="1"/>
        <item h="1" sd="1" t="data" x="0"/>
        <item sd="1" t="default"/>
      </items>
    </pivotField>
    <pivotField axis="axisPage" compact="1" defaultSubtotal="1" dragOff="1" dragToCol="1" dragToData="1" dragToPage="1" dragToRow="1" itemPageCount="10" multipleItemSelectionAllowed="1" outline="1" showAll="0" showDropDowns="1" sortType="manual" subtotalTop="1" topAutoShow="1">
      <items count="10">
        <item h="1" m="1" sd="1" t="data" x="7"/>
        <item m="1" sd="1" t="data" x="6"/>
        <item m="1" sd="1" t="data" x="2"/>
        <item h="1" sd="1" t="data" x="0"/>
        <item h="1" m="1" sd="1" t="data" x="5"/>
        <item h="1" m="1" sd="1" t="data" x="8"/>
        <item h="1" m="1" sd="1" t="data" x="1"/>
        <item m="1" sd="1" t="data" x="3"/>
        <item h="1" m="1" sd="1" t="data" x="4"/>
        <item sd="1" t="default"/>
      </items>
    </pivotField>
    <pivotField axis="axisPage" compact="1" defaultSubtotal="1" dragOff="1" dragToCol="1" dragToData="1" dragToPage="1" dragToRow="1" itemPageCount="10" outline="1" showAll="0" showDropDowns="1" sortType="manual" subtotalTop="1" topAutoShow="1">
      <items count="228">
        <item m="1" sd="1" t="data" x="117"/>
        <item m="1" sd="1" t="data" x="57"/>
        <item m="1" sd="1" t="data" x="170"/>
        <item m="1" sd="1" t="data" x="108"/>
        <item m="1" sd="1" t="data" x="50"/>
        <item m="1" sd="1" t="data" x="222"/>
        <item m="1" sd="1" t="data" x="102"/>
        <item m="1" sd="1" t="data" x="215"/>
        <item m="1" sd="1" t="data" x="154"/>
        <item m="1" sd="1" t="data" x="98"/>
        <item m="1" sd="1" t="data" x="213"/>
        <item m="1" sd="1" t="data" x="224"/>
        <item m="1" sd="1" t="data" x="162"/>
        <item m="1" sd="1" t="data" x="105"/>
        <item m="1" sd="1" t="data" x="48"/>
        <item m="1" sd="1" t="data" x="218"/>
        <item m="1" sd="1" t="data" x="158"/>
        <item m="1" sd="1" t="data" x="45"/>
        <item m="1" sd="1" t="data" x="214"/>
        <item m="1" sd="1" t="data" x="153"/>
        <item m="1" sd="1" t="data" x="97"/>
        <item m="1" sd="1" t="data" x="42"/>
        <item m="1" sd="1" t="data" x="93"/>
        <item m="1" sd="1" t="data" x="206"/>
        <item m="1" sd="1" t="data" x="34"/>
        <item m="1" sd="1" t="data" x="201"/>
        <item m="1" sd="1" t="data" x="84"/>
        <item m="1" sd="1" t="data" x="196"/>
        <item m="1" sd="1" t="data" x="139"/>
        <item m="1" sd="1" t="data" x="148"/>
        <item m="1" sd="1" t="data" x="90"/>
        <item m="1" sd="1" t="data" x="36"/>
        <item m="1" sd="1" t="data" x="203"/>
        <item m="1" sd="1" t="data" x="144"/>
        <item m="1" sd="1" t="data" x="86"/>
        <item m="1" sd="1" t="data" x="30"/>
        <item m="1" sd="1" t="data" x="198"/>
        <item m="1" sd="1" t="data" x="141"/>
        <item m="1" sd="1" t="data" x="81"/>
        <item m="1" sd="1" t="data" x="26"/>
        <item m="1" sd="1" t="data" x="194"/>
        <item m="1" sd="1" t="data" x="135"/>
        <item m="1" sd="1" t="data" x="77"/>
        <item m="1" sd="1" t="data" x="24"/>
        <item sd="1" t="data" x="0"/>
        <item m="1" sd="1" t="data" x="20"/>
        <item m="1" sd="1" t="data" x="74"/>
        <item m="1" sd="1" t="data" x="133"/>
        <item m="1" sd="1" t="data" x="192"/>
        <item m="1" sd="1" t="data" x="10"/>
        <item m="1" sd="1" t="data" x="212"/>
        <item m="1" sd="1" t="data" x="128"/>
        <item m="1" sd="1" t="data" x="190"/>
        <item m="1" sd="1" t="data" x="137"/>
        <item m="1" sd="1" t="data" x="11"/>
        <item m="1" sd="1" t="data" x="32"/>
        <item m="1" sd="1" t="data" x="23"/>
        <item m="1" sd="1" t="data" x="155"/>
        <item m="1" sd="1" t="data" x="220"/>
        <item m="1" sd="1" t="data" x="107"/>
        <item m="1" sd="1" t="data" x="64"/>
        <item m="1" sd="1" t="data" x="28"/>
        <item m="1" sd="1" t="data" x="16"/>
        <item m="1" sd="1" t="data" x="83"/>
        <item m="1" sd="1" t="data" x="129"/>
        <item m="1" sd="1" t="data" x="70"/>
        <item m="1" sd="1" t="data" x="174"/>
        <item m="1" sd="1" t="data" x="226"/>
        <item m="1" sd="1" t="data" x="96"/>
        <item m="1" sd="1" t="data" x="136"/>
        <item m="1" sd="1" t="data" x="208"/>
        <item m="1" sd="1" t="data" x="124"/>
        <item m="1" sd="1" t="data" x="165"/>
        <item m="1" sd="1" t="data" x="101"/>
        <item m="1" sd="1" t="data" x="79"/>
        <item m="1" sd="1" t="data" x="151"/>
        <item m="1" sd="1" t="data" x="66"/>
        <item m="1" sd="1" t="data" x="183"/>
        <item m="1" sd="1" t="data" x="169"/>
        <item m="1" sd="1" t="data" x="112"/>
        <item m="1" sd="1" t="data" x="181"/>
        <item m="1" sd="1" t="data" x="184"/>
        <item m="1" sd="1" t="data" x="221"/>
        <item m="1" sd="1" t="data" x="187"/>
        <item m="1" sd="1" t="data" x="69"/>
        <item m="1" sd="1" t="data" x="15"/>
        <item m="1" sd="1" t="data" x="177"/>
        <item m="1" sd="1" t="data" x="121"/>
        <item m="1" sd="1" t="data" x="61"/>
        <item m="1" sd="1" t="data" x="7"/>
        <item m="1" sd="1" t="data" x="179"/>
        <item m="1" sd="1" t="data" x="13"/>
        <item m="1" sd="1" t="data" x="67"/>
        <item m="1" sd="1" t="data" x="126"/>
        <item m="1" sd="1" t="data" x="185"/>
        <item m="1" sd="1" t="data" x="18"/>
        <item m="1" sd="1" t="data" x="72"/>
        <item m="1" sd="1" t="data" x="131"/>
        <item m="1" sd="1" t="data" x="189"/>
        <item m="1" sd="1" t="data" x="122"/>
        <item m="1" sd="1" t="data" x="62"/>
        <item m="1" sd="1" t="data" x="8"/>
        <item m="1" sd="1" t="data" x="175"/>
        <item m="1" sd="1" t="data" x="119"/>
        <item m="1" sd="1" t="data" x="59"/>
        <item m="1" sd="1" t="data" x="5"/>
        <item m="1" sd="1" t="data" x="172"/>
        <item m="1" sd="1" t="data" x="115"/>
        <item m="1" sd="1" t="data" x="55"/>
        <item m="1" sd="1" t="data" x="2"/>
        <item m="1" sd="1" t="data" x="166"/>
        <item m="1" sd="1" t="data" x="110"/>
        <item m="1" sd="1" t="data" x="52"/>
        <item m="1" sd="1" t="data" x="161"/>
        <item m="1" sd="1" t="data" x="100"/>
        <item m="1" sd="1" t="data" x="47"/>
        <item m="1" sd="1" t="data" x="157"/>
        <item m="1" sd="1" t="data" x="217"/>
        <item m="1" sd="1" t="data" x="104"/>
        <item m="1" sd="1" t="data" x="168"/>
        <item m="1" sd="1" t="data" x="113"/>
        <item m="1" sd="1" t="data" x="43"/>
        <item m="1" sd="1" t="data" x="211"/>
        <item m="1" sd="1" t="data" x="94"/>
        <item m="1" sd="1" t="data" x="39"/>
        <item m="1" sd="1" t="data" x="207"/>
        <item m="1" sd="1" t="data" x="147"/>
        <item m="1" sd="1" t="data" x="89"/>
        <item m="1" sd="1" t="data" x="197"/>
        <item m="1" sd="1" t="data" x="29"/>
        <item m="1" sd="1" t="data" x="85"/>
        <item m="1" sd="1" t="data" x="143"/>
        <item m="1" sd="1" t="data" x="202"/>
        <item m="1" sd="1" t="data" x="35"/>
        <item m="1" sd="1" t="data" x="80"/>
        <item m="1" sd="1" t="data" x="140"/>
        <item m="1" sd="1" t="data" x="38"/>
        <item m="1" sd="1" t="data" x="205"/>
        <item m="1" sd="1" t="data" x="150"/>
        <item m="1" sd="1" t="data" x="92"/>
        <item m="1" sd="1" t="data" x="210"/>
        <item m="1" sd="1" t="data" x="41"/>
        <item m="1" sd="1" t="data" x="146"/>
        <item m="1" sd="1" t="data" x="88"/>
        <item m="1" sd="1" t="data" x="33"/>
        <item m="1" sd="1" t="data" x="200"/>
        <item m="1" sd="1" t="data" x="142"/>
        <item m="1" sd="1" t="data" x="82"/>
        <item m="1" sd="1" t="data" x="27"/>
        <item m="1" sd="1" t="data" x="195"/>
        <item m="1" sd="1" t="data" x="138"/>
        <item m="1" sd="1" t="data" x="78"/>
        <item m="1" sd="1" t="data" x="25"/>
        <item m="1" sd="1" t="data" x="193"/>
        <item m="1" sd="1" t="data" x="134"/>
        <item m="1" sd="1" t="data" x="75"/>
        <item m="1" sd="1" t="data" x="21"/>
        <item m="1" sd="1" t="data" x="188"/>
        <item m="1" sd="1" t="data" x="130"/>
        <item m="1" sd="1" t="data" x="71"/>
        <item m="1" sd="1" t="data" x="17"/>
        <item m="1" sd="1" t="data" x="182"/>
        <item m="1" sd="1" t="data" x="125"/>
        <item m="1" sd="1" t="data" x="65"/>
        <item m="1" sd="1" t="data" x="12"/>
        <item m="1" sd="1" t="data" x="191"/>
        <item m="1" sd="1" t="data" x="22"/>
        <item m="1" sd="1" t="data" x="76"/>
        <item m="1" sd="1" t="data" x="132"/>
        <item m="1" sd="1" t="data" x="68"/>
        <item m="1" sd="1" t="data" x="127"/>
        <item m="1" sd="1" t="data" x="186"/>
        <item m="1" sd="1" t="data" x="19"/>
        <item m="1" sd="1" t="data" x="73"/>
        <item m="1" sd="1" t="data" x="120"/>
        <item m="1" sd="1" t="data" x="176"/>
        <item m="1" sd="1" t="data" x="9"/>
        <item m="1" sd="1" t="data" x="63"/>
        <item m="1" sd="1" t="data" x="123"/>
        <item m="1" sd="1" t="data" x="180"/>
        <item m="1" sd="1" t="data" x="14"/>
        <item m="1" sd="1" t="data" x="178"/>
        <item m="1" sd="1" t="data" x="6"/>
        <item m="1" sd="1" t="data" x="173"/>
        <item m="1" sd="1" t="data" x="60"/>
        <item m="1" sd="1" t="data" x="3"/>
        <item m="1" sd="1" t="data" x="56"/>
        <item m="1" sd="1" t="data" x="116"/>
        <item m="1" sd="1" t="data" x="225"/>
        <item m="1" sd="1" t="data" x="53"/>
        <item m="1" sd="1" t="data" x="111"/>
        <item m="1" sd="1" t="data" x="167"/>
        <item m="1" sd="1" t="data" x="163"/>
        <item m="1" sd="1" t="data" x="106"/>
        <item m="1" sd="1" t="data" x="49"/>
        <item m="1" sd="1" t="data" x="219"/>
        <item m="1" sd="1" t="data" x="159"/>
        <item m="1" sd="1" t="data" x="118"/>
        <item m="1" sd="1" t="data" x="58"/>
        <item m="1" sd="1" t="data" x="4"/>
        <item m="1" sd="1" t="data" x="171"/>
        <item m="1" sd="1" t="data" x="114"/>
        <item m="1" sd="1" t="data" x="54"/>
        <item m="1" sd="1" t="data" x="1"/>
        <item m="1" sd="1" t="data" x="109"/>
        <item m="1" sd="1" t="data" x="164"/>
        <item m="1" sd="1" t="data" x="160"/>
        <item m="1" sd="1" t="data" x="223"/>
        <item m="1" sd="1" t="data" x="51"/>
        <item m="1" sd="1" t="data" x="216"/>
        <item m="1" sd="1" t="data" x="46"/>
        <item m="1" sd="1" t="data" x="103"/>
        <item m="1" sd="1" t="data" x="156"/>
        <item m="1" sd="1" t="data" x="44"/>
        <item m="1" sd="1" t="data" x="99"/>
        <item m="1" sd="1" t="data" x="209"/>
        <item m="1" sd="1" t="data" x="40"/>
        <item m="1" sd="1" t="data" x="95"/>
        <item m="1" sd="1" t="data" x="152"/>
        <item m="1" sd="1" t="data" x="37"/>
        <item m="1" sd="1" t="data" x="91"/>
        <item m="1" sd="1" t="data" x="149"/>
        <item m="1" sd="1" t="data" x="87"/>
        <item m="1" sd="1" t="data" x="31"/>
        <item m="1" sd="1" t="data" x="145"/>
        <item m="1" sd="1" t="data" x="204"/>
        <item m="1" sd="1" t="data" x="199"/>
        <item sd="1" t="default"/>
      </items>
    </pivotField>
    <pivotField compact="1" defaultSubtotal="1" dragOff="1" dragToCol="1" dragToData="1" dragToPage="1" dragToRow="1" itemPageCount="10" outline="1" showAll="0" showDropDowns="1" sortType="manual" subtotalTop="1" topAutoShow="1"/>
    <pivotField axis="axisRow" compact="1" dataField="1" defaultSubtotal="1" dragOff="1" dragToCol="1" dragToData="1" dragToPage="1" dragToRow="1" itemPageCount="10" outline="1" showAll="0" showDropDowns="1" sortType="manual" subtotalTop="1" topAutoShow="1">
      <items count="8">
        <item m="1" sd="1" t="data" x="6"/>
        <item m="1" sd="1" t="data" x="1"/>
        <item m="1" sd="1" t="data" x="2"/>
        <item m="1" sd="1" t="data" x="3"/>
        <item m="1" sd="1" t="data" x="5"/>
        <item m="1" sd="1" t="data" x="4"/>
        <item sd="1" t="data" x="0"/>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Fields count="1">
    <field x="4"/>
  </rowFields>
  <rowItems count="1">
    <i i="0" r="0" t="grand"/>
  </rowItems>
  <colItems count="1">
    <i i="0" r="0" t="data"/>
  </colItems>
  <pageFields count="3">
    <pageField fld="0" hier="-1"/>
    <pageField fld="1" hier="-1"/>
    <pageField fld="2" hier="-1"/>
  </pageFields>
  <dataFields count="1">
    <dataField baseField="0" baseItem="0" fld="4" name="计数项:订单来源" showDataAs="normal" subtotal="count"/>
  </dataFields>
  <formats count="6">
    <format dxfId="91">
      <pivotArea dataOnly="0" fieldPosition="0" outline="0" type="all"/>
    </format>
    <format dxfId="90">
      <pivotArea collapsedLevelsAreSubtotals="1" dataOnly="1" fieldPosition="0" outline="0" type="normal"/>
    </format>
    <format dxfId="89">
      <pivotArea axis="axisRow" dataOnly="0" field="4" fieldPosition="0" labelOnly="1" outline="0" type="button"/>
    </format>
    <format dxfId="88">
      <pivotArea dataOnly="0" fieldPosition="0" labelOnly="1" outline="1" type="normal">
        <references count="1">
          <reference field="4">
            <x v="5"/>
          </reference>
        </references>
      </pivotArea>
    </format>
    <format dxfId="87">
      <pivotArea dataOnly="0" fieldPosition="0" grandRow="1" labelOnly="1" outline="0" type="normal"/>
    </format>
    <format dxfId="86">
      <pivotArea axis="axisValues" dataOnly="0" fieldPosition="0" labelOnly="1" outline="0" type="normal"/>
    </format>
  </formats>
  <pivotTableStyleInfo name="PivotStyleLight16" showColHeaders="1" showColStripes="0" showLastColumn="1" showRowHeaders="1" showRowStripes="0"/>
</pivotTableDefinition>
</file>

<file path=xl/pivotTables/pivotTable1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87"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4"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0" firstDataRow="1" firstHeaderRow="1" ref="F15:F16" rowPageCount="2"/>
  <pivotFields count="7">
    <pivotField axis="axisPage" compact="1" defaultSubtotal="1" dragOff="1" dragToCol="1" dragToData="1" dragToPage="1" dragToRow="1" itemPageCount="10" multipleItemSelectionAllowed="1" outline="1" showAll="0" showDropDowns="1" sortType="manual" subtotalTop="1" topAutoShow="1">
      <items count="3">
        <item m="1" sd="1" t="data" x="1"/>
        <item h="1" sd="1" t="data" x="0"/>
        <item sd="1" t="default"/>
      </items>
    </pivotField>
    <pivotField axis="axisPage" compact="1" defaultSubtotal="1" dragOff="1" dragToCol="1" dragToData="1" dragToPage="1" dragToRow="1" itemPageCount="10" multipleItemSelectionAllowed="1" outline="1" showAll="0" showDropDowns="1" sortType="manual" subtotalTop="1" topAutoShow="1">
      <items count="7">
        <item h="1" m="1" sd="1" t="data" x="5"/>
        <item h="1" m="1" sd="1" t="data" x="1"/>
        <item m="1" sd="1" t="data" x="2"/>
        <item h="1" sd="1" t="data" x="0"/>
        <item h="1" m="1" sd="1" t="data" x="3"/>
        <item h="1" m="1" sd="1" t="data" x="4"/>
        <item sd="1" t="default"/>
      </items>
    </pivotField>
    <pivotField compact="1" dataField="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Items count="1">
    <i i="0" r="0" t="data"/>
  </rowItems>
  <colItems count="1">
    <i i="0" r="0" t="data"/>
  </colItems>
  <pageFields count="2">
    <pageField fld="0" hier="-1"/>
    <pageField fld="1" hier="-1"/>
  </pageFields>
  <dataFields count="1">
    <dataField baseField="0" baseItem="0" fld="2" name="计数项:姓名" showDataAs="normal" subtotal="count"/>
  </dataFields>
  <formats count="3">
    <format dxfId="114">
      <pivotArea dataOnly="0" fieldPosition="0" outline="0" type="all"/>
    </format>
    <format dxfId="113">
      <pivotArea collapsedLevelsAreSubtotals="1" dataOnly="1" fieldPosition="0" outline="0" type="normal"/>
    </format>
    <format dxfId="112">
      <pivotArea axis="axisValues" dataOnly="0" fieldPosition="0" labelOnly="1" outline="0" type="normal"/>
    </format>
  </formats>
  <pivotTableStyleInfo name="PivotStyleLight16" showColHeaders="1" showColStripes="0" showLastColumn="1" showRowHeaders="1" showRowStripes="0"/>
</pivotTableDefinition>
</file>

<file path=xl/pivotTables/pivotTable1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90"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15"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0" firstDataRow="2" firstHeaderRow="1" ref="X6:AB8" rowPageCount="3"/>
  <pivotFields count="15">
    <pivotField axis="axisPage" compact="1" defaultSubtotal="1" dragOff="1" dragToCol="1" dragToData="1" dragToPage="1" dragToRow="1" itemPageCount="10" multipleItemSelectionAllowed="1" outline="1" showAll="0" showDropDowns="1" sortType="manual" subtotalTop="1" topAutoShow="1">
      <items count="3">
        <item m="1" sd="1" t="data" x="1"/>
        <item h="1" sd="1" t="data" x="0"/>
        <item sd="1" t="default"/>
      </items>
    </pivotField>
    <pivotField axis="axisPage" compact="1" defaultSubtotal="1" dragOff="1" dragToCol="1" dragToData="1" dragToPage="1" dragToRow="1" itemPageCount="10" multipleItemSelectionAllowed="1" outline="1" showAll="0" showDropDowns="1" sortType="manual" subtotalTop="1" topAutoShow="1">
      <items count="8">
        <item h="1" m="1" sd="1" t="data" x="1"/>
        <item h="1" sd="1" t="data" x="0"/>
        <item h="1" m="1" sd="1" t="data" x="4"/>
        <item m="1" sd="1" t="data" x="6"/>
        <item h="1" m="1" sd="1" t="data" x="3"/>
        <item h="1" m="1" sd="1" t="data" x="2"/>
        <item m="1" sd="1" t="data" x="5"/>
        <item sd="1" t="default"/>
      </items>
    </pivotField>
    <pivotField axis="axisPage" compact="1" defaultSubtotal="1" dragOff="1" dragToCol="1" dragToData="1" dragToPage="1" dragToRow="1" itemPageCount="10" outline="1" showAll="0" showDropDowns="1" sortType="manual" subtotalTop="1" topAutoShow="1">
      <items count="83">
        <item m="1" sd="1" t="data" x="6"/>
        <item m="1" sd="1" t="data" x="41"/>
        <item m="1" sd="1" t="data" x="74"/>
        <item m="1" sd="1" t="data" x="28"/>
        <item m="1" sd="1" t="data" x="62"/>
        <item m="1" sd="1" t="data" x="16"/>
        <item m="1" sd="1" t="data" x="51"/>
        <item m="1" sd="1" t="data" x="3"/>
        <item m="1" sd="1" t="data" x="38"/>
        <item m="1" sd="1" t="data" x="71"/>
        <item m="1" sd="1" t="data" x="25"/>
        <item m="1" sd="1" t="data" x="59"/>
        <item m="1" sd="1" t="data" x="13"/>
        <item m="1" sd="1" t="data" x="48"/>
        <item m="1" sd="1" t="data" x="80"/>
        <item m="1" sd="1" t="data" x="34"/>
        <item m="1" sd="1" t="data" x="67"/>
        <item m="1" sd="1" t="data" x="21"/>
        <item m="1" sd="1" t="data" x="55"/>
        <item m="1" sd="1" t="data" x="8"/>
        <item m="1" sd="1" t="data" x="43"/>
        <item m="1" sd="1" t="data" x="76"/>
        <item m="1" sd="1" t="data" x="30"/>
        <item m="1" sd="1" t="data" x="64"/>
        <item m="1" sd="1" t="data" x="18"/>
        <item m="1" sd="1" t="data" x="53"/>
        <item m="1" sd="1" t="data" x="5"/>
        <item sd="1" t="data" x="0"/>
        <item m="1" sd="1" t="data" x="47"/>
        <item m="1" sd="1" t="data" x="79"/>
        <item m="1" sd="1" t="data" x="33"/>
        <item m="1" sd="1" t="data" x="66"/>
        <item m="1" sd="1" t="data" x="20"/>
        <item m="1" sd="1" t="data" x="54"/>
        <item m="1" sd="1" t="data" x="7"/>
        <item m="1" sd="1" t="data" x="42"/>
        <item m="1" sd="1" t="data" x="75"/>
        <item m="1" sd="1" t="data" x="29"/>
        <item m="1" sd="1" t="data" x="63"/>
        <item m="1" sd="1" t="data" x="17"/>
        <item m="1" sd="1" t="data" x="52"/>
        <item m="1" sd="1" t="data" x="4"/>
        <item m="1" sd="1" t="data" x="40"/>
        <item m="1" sd="1" t="data" x="39"/>
        <item m="1" sd="1" t="data" x="72"/>
        <item m="1" sd="1" t="data" x="26"/>
        <item m="1" sd="1" t="data" x="60"/>
        <item m="1" sd="1" t="data" x="14"/>
        <item m="1" sd="1" t="data" x="49"/>
        <item m="1" sd="1" t="data" x="81"/>
        <item m="1" sd="1" t="data" x="35"/>
        <item m="1" sd="1" t="data" x="68"/>
        <item m="1" sd="1" t="data" x="22"/>
        <item m="1" sd="1" t="data" x="56"/>
        <item m="1" sd="1" t="data" x="9"/>
        <item m="1" sd="1" t="data" x="44"/>
        <item m="1" sd="1" t="data" x="77"/>
        <item m="1" sd="1" t="data" x="31"/>
        <item m="1" sd="1" t="data" x="73"/>
        <item m="1" sd="1" t="data" x="27"/>
        <item m="1" sd="1" t="data" x="61"/>
        <item m="1" sd="1" t="data" x="15"/>
        <item m="1" sd="1" t="data" x="50"/>
        <item m="1" sd="1" t="data" x="1"/>
        <item m="1" sd="1" t="data" x="36"/>
        <item m="1" sd="1" t="data" x="69"/>
        <item m="1" sd="1" t="data" x="23"/>
        <item m="1" sd="1" t="data" x="57"/>
        <item m="1" sd="1" t="data" x="11"/>
        <item m="1" sd="1" t="data" x="45"/>
        <item m="1" sd="1" t="data" x="78"/>
        <item m="1" sd="1" t="data" x="32"/>
        <item m="1" sd="1" t="data" x="65"/>
        <item m="1" sd="1" t="data" x="19"/>
        <item m="1" sd="1" t="data" x="10"/>
        <item m="1" sd="1" t="data" x="2"/>
        <item m="1" sd="1" t="data" x="37"/>
        <item m="1" sd="1" t="data" x="46"/>
        <item m="1" sd="1" t="data" x="12"/>
        <item m="1" sd="1" t="data" x="58"/>
        <item m="1" sd="1" t="data" x="24"/>
        <item m="1" sd="1" t="data" x="70"/>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Items count="1">
    <i i="0" r="0" t="data"/>
  </rowItems>
  <colFields count="1">
    <field x="-2"/>
  </colFields>
  <colItems count="5">
    <i i="0" r="0" t="data"/>
    <i i="1" r="0" t="data">
      <x v="1"/>
    </i>
    <i i="2" r="0" t="data">
      <x v="2"/>
    </i>
    <i i="3" r="0" t="data">
      <x v="3"/>
    </i>
    <i i="4" r="0" t="data">
      <x v="4"/>
    </i>
  </colItems>
  <pageFields count="3">
    <pageField fld="0" hier="-1"/>
    <pageField fld="1" hier="-1"/>
    <pageField fld="2" hier="-1"/>
  </pageFields>
  <dataFields count="5">
    <dataField baseField="0" baseItem="0" fld="5" name="求和项:花费" showDataAs="normal" subtotal="sum"/>
    <dataField baseField="0" baseItem="0" fld="7" name="求和项:点击" showDataAs="normal" subtotal="sum"/>
    <dataField baseField="0" baseItem="1" fld="8" name="平均值项:点击均价" numFmtId="2" showDataAs="normal" subtotal="average"/>
    <dataField baseField="0" baseItem="0" fld="6" name="求和项:曝光" showDataAs="normal" subtotal="sum"/>
    <dataField baseField="0" baseItem="0" fld="9" name="求和项:商户浏览量" showDataAs="normal" subtotal="sum"/>
  </dataFields>
  <formats count="4">
    <format dxfId="166">
      <pivotArea collapsedLevelsAreSubtotals="1" dataOnly="1" fieldPosition="0" outline="0" type="normal">
        <references count="1">
          <reference field="4294967294" selected="0">
            <x v="2"/>
          </reference>
        </references>
      </pivotArea>
    </format>
    <format dxfId="165">
      <pivotArea dataOnly="0" fieldPosition="0" outline="0" type="all"/>
    </format>
    <format dxfId="164">
      <pivotArea collapsedLevelsAreSubtotals="1" dataOnly="1" fieldPosition="0" outline="0" type="normal"/>
    </format>
    <format dxfId="163">
      <pivotArea dataOnly="0" fieldPosition="0" labelOnly="1" outline="0" type="normal">
        <references count="1">
          <reference field="4294967294">
            <x v="4"/>
          </reference>
        </references>
      </pivotArea>
    </format>
  </formats>
  <pivotTableStyleInfo name="PivotStyleLight16" showColHeaders="1" showColStripes="0" showLastColumn="1" showRowHeaders="1" showRowStripes="0"/>
</pivotTableDefinition>
</file>

<file path=xl/pivotTables/pivotTable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85" chartFormat="0" colGrandTotals="0" compact="0" compactData="0"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2" outline="0" outlineData="0"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firstDataCol="1" firstDataRow="3" firstHeaderRow="1" ref="AG3:AI6"/>
  <pivotFields count="13">
    <pivotField compact="0" defaultSubtotal="0" dragOff="1" dragToCol="1" dragToData="1" dragToPage="1" dragToRow="1" itemPageCount="10" outline="0" showAll="0" showDropDowns="1" sortType="manual" subtotalTop="1" topAutoShow="1"/>
    <pivotField axis="axisCol" compact="0" defaultSubtotal="0" dragOff="1" dragToCol="1" dragToData="1" dragToPage="1" dragToRow="1" itemPageCount="10" outline="0" showAll="0" showDropDowns="1" sortType="manual" subtotalTop="1" topAutoShow="1">
      <items count="7">
        <item h="1" m="1" sd="1" t="data" x="2"/>
        <item h="1" m="1" sd="1" t="data" x="5"/>
        <item h="1" sd="1" t="data" x="0"/>
        <item h="1" m="1" sd="1" t="data" x="6"/>
        <item h="1" m="1" sd="1" t="data" x="1"/>
        <item m="1" sd="1" t="data" x="3"/>
        <item m="1" sd="1" t="data" x="4"/>
      </items>
    </pivotField>
    <pivotField compact="0" dataField="1"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multipleItemSelectionAllowed="1"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outline="0" showAll="0" showDropDowns="1" sortType="descending" subtotalTop="1" topAutoShow="1">
      <items count="93">
        <item m="1" sd="1" t="data" x="33"/>
        <item m="1" sd="1" t="data" x="66"/>
        <item m="1" sd="1" t="data" x="67"/>
        <item m="1" sd="1" t="data" x="34"/>
        <item m="1" sd="1" t="data" x="52"/>
        <item m="1" sd="1" t="data" x="60"/>
        <item m="1" sd="1" t="data" x="59"/>
        <item m="1" sd="1" t="data" x="45"/>
        <item m="1" sd="1" t="data" x="54"/>
        <item m="1" sd="1" t="data" x="15"/>
        <item m="1" sd="1" t="data" x="58"/>
        <item m="1" sd="1" t="data" x="4"/>
        <item m="1" sd="1" t="data" x="40"/>
        <item m="1" sd="1" t="data" x="27"/>
        <item m="1" sd="1" t="data" x="73"/>
        <item sd="1" t="data" x="0"/>
        <item m="1" sd="1" t="data" x="20"/>
        <item m="1" sd="1" t="data" x="56"/>
        <item m="1" sd="1" t="data" x="72"/>
        <item m="1" sd="1" t="data" x="57"/>
        <item m="1" sd="1" t="data" x="49"/>
        <item m="1" sd="1" t="data" x="30"/>
        <item m="1" sd="1" t="data" x="37"/>
        <item m="1" sd="1" t="data" x="19"/>
        <item m="1" sd="1" t="data" x="70"/>
        <item m="1" sd="1" t="data" x="53"/>
        <item m="1" sd="1" t="data" x="48"/>
        <item m="1" sd="1" t="data" x="77"/>
        <item m="1" sd="1" t="data" x="3"/>
        <item m="1" sd="1" t="data" x="55"/>
        <item m="1" sd="1" t="data" x="83"/>
        <item m="1" sd="1" t="data" x="76"/>
        <item m="1" sd="1" t="data" x="89"/>
        <item m="1" sd="1" t="data" x="75"/>
        <item m="1" sd="1" t="data" x="74"/>
        <item m="1" sd="1" t="data" x="7"/>
        <item m="1" sd="1" t="data" x="35"/>
        <item m="1" sd="1" t="data" x="81"/>
        <item m="1" sd="1" t="data" x="43"/>
        <item m="1" sd="1" t="data" x="17"/>
        <item m="1" sd="1" t="data" x="68"/>
        <item m="1" sd="1" t="data" x="24"/>
        <item m="1" sd="1" t="data" x="91"/>
        <item m="1" sd="1" t="data" x="85"/>
        <item m="1" sd="1" t="data" x="31"/>
        <item m="1" sd="1" t="data" x="61"/>
        <item m="1" sd="1" t="data" x="90"/>
        <item m="1" sd="1" t="data" x="38"/>
        <item m="1" sd="1" t="data" x="11"/>
        <item m="1" sd="1" t="data" x="25"/>
        <item m="1" sd="1" t="data" x="29"/>
        <item m="1" sd="1" t="data" x="18"/>
        <item m="1" sd="1" t="data" x="87"/>
        <item m="1" sd="1" t="data" x="64"/>
        <item m="1" sd="1" t="data" x="88"/>
        <item m="1" sd="1" t="data" x="9"/>
        <item m="1" sd="1" t="data" x="62"/>
        <item m="1" sd="1" t="data" x="36"/>
        <item m="1" sd="1" t="data" x="2"/>
        <item m="1" sd="1" t="data" x="21"/>
        <item m="1" sd="1" t="data" x="6"/>
        <item m="1" sd="1" t="data" x="86"/>
        <item m="1" sd="1" t="data" x="1"/>
        <item m="1" sd="1" t="data" x="42"/>
        <item m="1" sd="1" t="data" x="92"/>
        <item m="1" sd="1" t="data" x="39"/>
        <item m="1" sd="1" t="data" x="32"/>
        <item m="1" sd="1" t="data" x="80"/>
        <item m="1" sd="1" t="data" x="5"/>
        <item m="1" sd="1" t="data" x="71"/>
        <item m="1" sd="1" t="data" x="28"/>
        <item m="1" sd="1" t="data" x="23"/>
        <item m="1" sd="1" t="data" x="14"/>
        <item m="1" sd="1" t="data" x="65"/>
        <item m="1" sd="1" t="data" x="10"/>
        <item m="1" sd="1" t="data" x="44"/>
        <item m="1" sd="1" t="data" x="41"/>
        <item m="1" sd="1" t="data" x="47"/>
        <item m="1" sd="1" t="data" x="13"/>
        <item m="1" sd="1" t="data" x="26"/>
        <item m="1" sd="1" t="data" x="12"/>
        <item m="1" sd="1" t="data" x="16"/>
        <item m="1" sd="1" t="data" x="46"/>
        <item m="1" sd="1" t="data" x="84"/>
        <item m="1" sd="1" t="data" x="8"/>
        <item m="1" sd="1" t="data" x="69"/>
        <item m="1" sd="1" t="data" x="82"/>
        <item m="1" sd="1" t="data" x="63"/>
        <item m="1" sd="1" t="data" x="51"/>
        <item m="1" sd="1" t="data" x="79"/>
        <item m="1" sd="1" t="data" x="50"/>
        <item m="1" sd="1" t="data" x="78"/>
        <item m="1" sd="1" t="data" x="22"/>
      </items>
      <autoSortScope>
        <pivotArea dataOnly="0" fieldPosition="0" outline="0" type="normal">
          <references count="2">
            <reference field="4294967294" selected="0">
              <x v="0"/>
            </reference>
            <reference field="1" selected="0">
              <x v="6"/>
            </reference>
          </references>
        </pivotArea>
      </autoSortScope>
    </pivotField>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s>
  <rowFields count="1">
    <field x="7"/>
  </rowFields>
  <rowItems count="1">
    <i i="0" r="0" t="grand"/>
  </rowItems>
  <colFields count="2">
    <field x="1"/>
    <field x="-2"/>
  </colFields>
  <dataFields count="2">
    <dataField baseField="7" baseItem="19" fld="2" name="计数项:成交价" showDataAs="normal" subtotal="count"/>
    <dataField baseField="0" baseItem="0" fld="2" name="求和项:成交价2" showDataAs="normal" subtotal="sum"/>
  </dataFields>
  <formats count="29">
    <format dxfId="162">
      <pivotArea dataOnly="0" fieldPosition="0" outline="0" type="all"/>
    </format>
    <format dxfId="161">
      <pivotArea collapsedLevelsAreSubtotals="1" dataOnly="1" fieldPosition="0" outline="0" type="normal"/>
    </format>
    <format dxfId="160">
      <pivotArea axis="axisCol" dataOnly="0" field="1" fieldPosition="0" labelOnly="1" outline="0" type="button"/>
    </format>
    <format dxfId="159">
      <pivotArea axis="axisCol" dataOnly="0" field="-2" fieldPosition="1" labelOnly="1" outline="0" type="button"/>
    </format>
    <format dxfId="158">
      <pivotArea dataOnly="0" fieldPosition="0" labelOnly="1" outline="0" type="topRight"/>
    </format>
    <format dxfId="157">
      <pivotArea dataOnly="0" fieldPosition="0" labelOnly="1" outline="0" type="normal">
        <references count="1">
          <reference field="7">
            <x v="43"/>
          </reference>
        </references>
      </pivotArea>
    </format>
    <format dxfId="156">
      <pivotArea dataOnly="0" fieldPosition="0" labelOnly="1" outline="0" type="normal">
        <references count="1">
          <reference field="1"/>
        </references>
      </pivotArea>
    </format>
    <format dxfId="155">
      <pivotArea dataOnly="0" fieldPosition="0" labelOnly="1" outline="0" type="normal">
        <references count="2">
          <reference field="4294967294">
            <x v="0"/>
          </reference>
          <reference field="1" selected="0">
            <x v="1"/>
          </reference>
        </references>
      </pivotArea>
    </format>
    <format dxfId="154">
      <pivotArea dataOnly="0" fieldPosition="0" labelOnly="1" outline="0" type="normal">
        <references count="2">
          <reference field="4294967294">
            <x v="0"/>
          </reference>
          <reference field="1" selected="0">
            <x v="3"/>
          </reference>
        </references>
      </pivotArea>
    </format>
    <format dxfId="153">
      <pivotArea collapsedLevelsAreSubtotals="1" dataOnly="1" fieldPosition="0" outline="0" type="normal"/>
    </format>
    <format dxfId="152">
      <pivotArea collapsedLevelsAreSubtotals="1" dataOnly="1" fieldPosition="0" outline="0" type="normal"/>
    </format>
    <format dxfId="151">
      <pivotArea axis="axisCol" dataOnly="0" field="1" fieldPosition="0" labelOnly="1" outline="0" type="button"/>
    </format>
    <format dxfId="150">
      <pivotArea axis="axisCol" dataOnly="0" field="-2" fieldPosition="1" labelOnly="1" outline="0" type="button"/>
    </format>
    <format dxfId="149">
      <pivotArea dataOnly="0" fieldPosition="0" labelOnly="1" outline="0" type="topRight"/>
    </format>
    <format dxfId="148">
      <pivotArea dataOnly="0" fieldPosition="0" labelOnly="1" outline="0" type="normal">
        <references count="1">
          <reference field="1"/>
        </references>
      </pivotArea>
    </format>
    <format dxfId="147">
      <pivotArea dataOnly="0" fieldPosition="0" labelOnly="1" outline="0" type="normal">
        <references count="2">
          <reference field="4294967294">
            <x v="0"/>
          </reference>
          <reference field="1" selected="0">
            <x v="1"/>
          </reference>
        </references>
      </pivotArea>
    </format>
    <format dxfId="146">
      <pivotArea dataOnly="0" fieldPosition="0" labelOnly="1" outline="0" type="normal">
        <references count="2">
          <reference field="4294967294">
            <x v="0"/>
          </reference>
          <reference field="1" selected="0">
            <x v="3"/>
          </reference>
        </references>
      </pivotArea>
    </format>
    <format dxfId="145">
      <pivotArea dataOnly="0" fieldPosition="0" outline="0" type="all"/>
    </format>
    <format dxfId="144">
      <pivotArea collapsedLevelsAreSubtotals="1" dataOnly="1" fieldPosition="0" outline="0" type="normal"/>
    </format>
    <format dxfId="143">
      <pivotArea dataOnly="0" fieldPosition="0" labelOnly="1" outline="0" type="origin"/>
    </format>
    <format dxfId="142">
      <pivotArea axis="axisCol" dataOnly="0" field="1" fieldPosition="0" labelOnly="1" outline="0" type="button"/>
    </format>
    <format dxfId="141">
      <pivotArea axis="axisCol" dataOnly="0" field="-2" fieldPosition="1" labelOnly="1" outline="0" type="button"/>
    </format>
    <format dxfId="140">
      <pivotArea dataOnly="0" fieldPosition="0" labelOnly="1" outline="0" type="topRight"/>
    </format>
    <format dxfId="139">
      <pivotArea axis="axisRow" dataOnly="0" field="7" fieldPosition="0" labelOnly="1" outline="0" type="button"/>
    </format>
    <format dxfId="138">
      <pivotArea dataOnly="0" fieldPosition="0" labelOnly="1" outline="0" type="normal">
        <references count="1">
          <reference field="7">
            <x v="90"/>
          </reference>
        </references>
      </pivotArea>
    </format>
    <format dxfId="137">
      <pivotArea dataOnly="0" fieldPosition="0" grandRow="1" labelOnly="1" outline="0" type="normal"/>
    </format>
    <format dxfId="136">
      <pivotArea dataOnly="0" fieldPosition="0" labelOnly="1" outline="0" type="normal">
        <references count="1">
          <reference field="1"/>
        </references>
      </pivotArea>
    </format>
    <format dxfId="135">
      <pivotArea dataOnly="0" fieldPosition="0" labelOnly="1" outline="0" type="normal">
        <references count="2">
          <reference field="4294967294">
            <x v="1"/>
          </reference>
          <reference field="1" selected="0">
            <x v="5"/>
          </reference>
        </references>
      </pivotArea>
    </format>
    <format dxfId="134">
      <pivotArea dataOnly="0" fieldPosition="0" labelOnly="1" outline="0" type="normal">
        <references count="2">
          <reference field="4294967294">
            <x v="1"/>
          </reference>
          <reference field="1" selected="0">
            <x v="6"/>
          </reference>
        </references>
      </pivotArea>
    </format>
  </formats>
  <pivotTableStyleInfo name="PivotStyleLight16" showColHeaders="1" showColStripes="0" showLastColumn="1" showRowHeaders="1" showRowStripes="0"/>
</pivotTableDefinition>
</file>

<file path=xl/pivotTables/pivotTable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91"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8"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1" firstDataRow="1" firstHeaderRow="1" ref="I6:J7" rowPageCount="3"/>
  <pivotFields count="9">
    <pivotField axis="axisPage" compact="1" defaultSubtotal="1" dragOff="1" dragToCol="1" dragToData="1" dragToPage="1" dragToRow="1" itemPageCount="10" multipleItemSelectionAllowed="1" outline="1" showAll="0" showDropDowns="1" sortType="manual" subtotalTop="1" topAutoShow="1">
      <items count="3">
        <item m="1" sd="1" t="data" x="1"/>
        <item h="1" sd="1" t="data" x="0"/>
        <item sd="1" t="default"/>
      </items>
    </pivotField>
    <pivotField axis="axisPage" compact="1" defaultSubtotal="1" dragOff="1" dragToCol="1" dragToData="1" dragToPage="1" dragToRow="1" itemPageCount="10" multipleItemSelectionAllowed="1" outline="1" showAll="0" showDropDowns="1" sortType="manual" subtotalTop="1" topAutoShow="1">
      <items count="10">
        <item h="1" m="1" sd="1" t="data" x="7"/>
        <item h="1" m="1" sd="1" t="data" x="6"/>
        <item h="1" m="1" sd="1" t="data" x="2"/>
        <item h="1" sd="1" t="data" x="0"/>
        <item h="1" m="1" sd="1" t="data" x="5"/>
        <item h="1" m="1" sd="1" t="data" x="8"/>
        <item h="1" m="1" sd="1" t="data" x="1"/>
        <item h="1" m="1" sd="1" t="data" x="3"/>
        <item m="1" sd="1" t="data" x="4"/>
        <item sd="1" t="default"/>
      </items>
    </pivotField>
    <pivotField axis="axisPage" compact="1" defaultSubtotal="1" dragOff="1" dragToCol="1" dragToData="1" dragToPage="1" dragToRow="1" itemPageCount="10" outline="1" showAll="0" showDropDowns="1" sortType="manual" subtotalTop="1" topAutoShow="1">
      <items count="228">
        <item m="1" sd="1" t="data" x="117"/>
        <item m="1" sd="1" t="data" x="57"/>
        <item m="1" sd="1" t="data" x="170"/>
        <item m="1" sd="1" t="data" x="108"/>
        <item m="1" sd="1" t="data" x="50"/>
        <item m="1" sd="1" t="data" x="222"/>
        <item m="1" sd="1" t="data" x="102"/>
        <item m="1" sd="1" t="data" x="215"/>
        <item m="1" sd="1" t="data" x="154"/>
        <item m="1" sd="1" t="data" x="98"/>
        <item m="1" sd="1" t="data" x="213"/>
        <item m="1" sd="1" t="data" x="224"/>
        <item m="1" sd="1" t="data" x="162"/>
        <item m="1" sd="1" t="data" x="105"/>
        <item m="1" sd="1" t="data" x="48"/>
        <item m="1" sd="1" t="data" x="218"/>
        <item m="1" sd="1" t="data" x="158"/>
        <item m="1" sd="1" t="data" x="45"/>
        <item m="1" sd="1" t="data" x="214"/>
        <item m="1" sd="1" t="data" x="153"/>
        <item m="1" sd="1" t="data" x="97"/>
        <item m="1" sd="1" t="data" x="42"/>
        <item m="1" sd="1" t="data" x="93"/>
        <item m="1" sd="1" t="data" x="206"/>
        <item m="1" sd="1" t="data" x="34"/>
        <item m="1" sd="1" t="data" x="201"/>
        <item m="1" sd="1" t="data" x="84"/>
        <item m="1" sd="1" t="data" x="196"/>
        <item m="1" sd="1" t="data" x="139"/>
        <item m="1" sd="1" t="data" x="148"/>
        <item m="1" sd="1" t="data" x="90"/>
        <item m="1" sd="1" t="data" x="36"/>
        <item m="1" sd="1" t="data" x="203"/>
        <item m="1" sd="1" t="data" x="144"/>
        <item m="1" sd="1" t="data" x="86"/>
        <item m="1" sd="1" t="data" x="30"/>
        <item m="1" sd="1" t="data" x="198"/>
        <item m="1" sd="1" t="data" x="141"/>
        <item m="1" sd="1" t="data" x="81"/>
        <item m="1" sd="1" t="data" x="26"/>
        <item m="1" sd="1" t="data" x="194"/>
        <item m="1" sd="1" t="data" x="135"/>
        <item m="1" sd="1" t="data" x="77"/>
        <item m="1" sd="1" t="data" x="24"/>
        <item sd="1" t="data" x="0"/>
        <item m="1" sd="1" t="data" x="20"/>
        <item m="1" sd="1" t="data" x="74"/>
        <item m="1" sd="1" t="data" x="133"/>
        <item m="1" sd="1" t="data" x="192"/>
        <item m="1" sd="1" t="data" x="10"/>
        <item m="1" sd="1" t="data" x="212"/>
        <item m="1" sd="1" t="data" x="128"/>
        <item m="1" sd="1" t="data" x="190"/>
        <item m="1" sd="1" t="data" x="137"/>
        <item m="1" sd="1" t="data" x="11"/>
        <item m="1" sd="1" t="data" x="32"/>
        <item m="1" sd="1" t="data" x="23"/>
        <item m="1" sd="1" t="data" x="155"/>
        <item m="1" sd="1" t="data" x="220"/>
        <item m="1" sd="1" t="data" x="107"/>
        <item m="1" sd="1" t="data" x="64"/>
        <item m="1" sd="1" t="data" x="28"/>
        <item m="1" sd="1" t="data" x="16"/>
        <item m="1" sd="1" t="data" x="83"/>
        <item m="1" sd="1" t="data" x="129"/>
        <item m="1" sd="1" t="data" x="70"/>
        <item m="1" sd="1" t="data" x="174"/>
        <item m="1" sd="1" t="data" x="226"/>
        <item m="1" sd="1" t="data" x="96"/>
        <item m="1" sd="1" t="data" x="136"/>
        <item m="1" sd="1" t="data" x="208"/>
        <item m="1" sd="1" t="data" x="124"/>
        <item m="1" sd="1" t="data" x="165"/>
        <item m="1" sd="1" t="data" x="101"/>
        <item m="1" sd="1" t="data" x="79"/>
        <item m="1" sd="1" t="data" x="151"/>
        <item m="1" sd="1" t="data" x="66"/>
        <item m="1" sd="1" t="data" x="183"/>
        <item m="1" sd="1" t="data" x="169"/>
        <item m="1" sd="1" t="data" x="112"/>
        <item m="1" sd="1" t="data" x="181"/>
        <item m="1" sd="1" t="data" x="184"/>
        <item m="1" sd="1" t="data" x="221"/>
        <item m="1" sd="1" t="data" x="187"/>
        <item m="1" sd="1" t="data" x="69"/>
        <item m="1" sd="1" t="data" x="15"/>
        <item m="1" sd="1" t="data" x="177"/>
        <item m="1" sd="1" t="data" x="121"/>
        <item m="1" sd="1" t="data" x="61"/>
        <item m="1" sd="1" t="data" x="7"/>
        <item m="1" sd="1" t="data" x="179"/>
        <item m="1" sd="1" t="data" x="13"/>
        <item m="1" sd="1" t="data" x="67"/>
        <item m="1" sd="1" t="data" x="126"/>
        <item m="1" sd="1" t="data" x="185"/>
        <item m="1" sd="1" t="data" x="18"/>
        <item m="1" sd="1" t="data" x="72"/>
        <item m="1" sd="1" t="data" x="131"/>
        <item m="1" sd="1" t="data" x="189"/>
        <item m="1" sd="1" t="data" x="122"/>
        <item m="1" sd="1" t="data" x="62"/>
        <item m="1" sd="1" t="data" x="8"/>
        <item m="1" sd="1" t="data" x="175"/>
        <item m="1" sd="1" t="data" x="119"/>
        <item m="1" sd="1" t="data" x="59"/>
        <item m="1" sd="1" t="data" x="5"/>
        <item m="1" sd="1" t="data" x="172"/>
        <item m="1" sd="1" t="data" x="115"/>
        <item m="1" sd="1" t="data" x="55"/>
        <item m="1" sd="1" t="data" x="2"/>
        <item m="1" sd="1" t="data" x="166"/>
        <item m="1" sd="1" t="data" x="110"/>
        <item m="1" sd="1" t="data" x="52"/>
        <item m="1" sd="1" t="data" x="161"/>
        <item m="1" sd="1" t="data" x="100"/>
        <item m="1" sd="1" t="data" x="47"/>
        <item m="1" sd="1" t="data" x="157"/>
        <item m="1" sd="1" t="data" x="217"/>
        <item m="1" sd="1" t="data" x="104"/>
        <item m="1" sd="1" t="data" x="168"/>
        <item m="1" sd="1" t="data" x="113"/>
        <item m="1" sd="1" t="data" x="43"/>
        <item m="1" sd="1" t="data" x="211"/>
        <item m="1" sd="1" t="data" x="94"/>
        <item m="1" sd="1" t="data" x="39"/>
        <item m="1" sd="1" t="data" x="207"/>
        <item m="1" sd="1" t="data" x="147"/>
        <item m="1" sd="1" t="data" x="89"/>
        <item m="1" sd="1" t="data" x="197"/>
        <item m="1" sd="1" t="data" x="29"/>
        <item m="1" sd="1" t="data" x="85"/>
        <item m="1" sd="1" t="data" x="143"/>
        <item m="1" sd="1" t="data" x="202"/>
        <item m="1" sd="1" t="data" x="35"/>
        <item m="1" sd="1" t="data" x="80"/>
        <item m="1" sd="1" t="data" x="140"/>
        <item m="1" sd="1" t="data" x="38"/>
        <item m="1" sd="1" t="data" x="205"/>
        <item m="1" sd="1" t="data" x="150"/>
        <item m="1" sd="1" t="data" x="92"/>
        <item m="1" sd="1" t="data" x="210"/>
        <item m="1" sd="1" t="data" x="41"/>
        <item m="1" sd="1" t="data" x="146"/>
        <item m="1" sd="1" t="data" x="88"/>
        <item m="1" sd="1" t="data" x="33"/>
        <item m="1" sd="1" t="data" x="200"/>
        <item m="1" sd="1" t="data" x="142"/>
        <item m="1" sd="1" t="data" x="82"/>
        <item m="1" sd="1" t="data" x="27"/>
        <item m="1" sd="1" t="data" x="195"/>
        <item m="1" sd="1" t="data" x="138"/>
        <item m="1" sd="1" t="data" x="78"/>
        <item m="1" sd="1" t="data" x="25"/>
        <item m="1" sd="1" t="data" x="193"/>
        <item m="1" sd="1" t="data" x="134"/>
        <item m="1" sd="1" t="data" x="75"/>
        <item m="1" sd="1" t="data" x="21"/>
        <item m="1" sd="1" t="data" x="188"/>
        <item m="1" sd="1" t="data" x="130"/>
        <item m="1" sd="1" t="data" x="71"/>
        <item m="1" sd="1" t="data" x="17"/>
        <item m="1" sd="1" t="data" x="182"/>
        <item m="1" sd="1" t="data" x="125"/>
        <item m="1" sd="1" t="data" x="65"/>
        <item m="1" sd="1" t="data" x="12"/>
        <item m="1" sd="1" t="data" x="191"/>
        <item m="1" sd="1" t="data" x="22"/>
        <item m="1" sd="1" t="data" x="76"/>
        <item m="1" sd="1" t="data" x="132"/>
        <item m="1" sd="1" t="data" x="68"/>
        <item m="1" sd="1" t="data" x="127"/>
        <item m="1" sd="1" t="data" x="186"/>
        <item m="1" sd="1" t="data" x="19"/>
        <item m="1" sd="1" t="data" x="73"/>
        <item m="1" sd="1" t="data" x="120"/>
        <item m="1" sd="1" t="data" x="176"/>
        <item m="1" sd="1" t="data" x="9"/>
        <item m="1" sd="1" t="data" x="63"/>
        <item m="1" sd="1" t="data" x="123"/>
        <item m="1" sd="1" t="data" x="180"/>
        <item m="1" sd="1" t="data" x="14"/>
        <item m="1" sd="1" t="data" x="178"/>
        <item m="1" sd="1" t="data" x="6"/>
        <item m="1" sd="1" t="data" x="173"/>
        <item m="1" sd="1" t="data" x="60"/>
        <item m="1" sd="1" t="data" x="3"/>
        <item m="1" sd="1" t="data" x="56"/>
        <item m="1" sd="1" t="data" x="116"/>
        <item m="1" sd="1" t="data" x="225"/>
        <item m="1" sd="1" t="data" x="53"/>
        <item m="1" sd="1" t="data" x="111"/>
        <item m="1" sd="1" t="data" x="167"/>
        <item m="1" sd="1" t="data" x="163"/>
        <item m="1" sd="1" t="data" x="106"/>
        <item m="1" sd="1" t="data" x="49"/>
        <item m="1" sd="1" t="data" x="219"/>
        <item m="1" sd="1" t="data" x="159"/>
        <item m="1" sd="1" t="data" x="118"/>
        <item m="1" sd="1" t="data" x="58"/>
        <item m="1" sd="1" t="data" x="4"/>
        <item m="1" sd="1" t="data" x="171"/>
        <item m="1" sd="1" t="data" x="114"/>
        <item m="1" sd="1" t="data" x="54"/>
        <item m="1" sd="1" t="data" x="1"/>
        <item m="1" sd="1" t="data" x="109"/>
        <item m="1" sd="1" t="data" x="164"/>
        <item m="1" sd="1" t="data" x="160"/>
        <item m="1" sd="1" t="data" x="223"/>
        <item m="1" sd="1" t="data" x="51"/>
        <item m="1" sd="1" t="data" x="216"/>
        <item m="1" sd="1" t="data" x="46"/>
        <item m="1" sd="1" t="data" x="103"/>
        <item m="1" sd="1" t="data" x="156"/>
        <item m="1" sd="1" t="data" x="44"/>
        <item m="1" sd="1" t="data" x="99"/>
        <item m="1" sd="1" t="data" x="209"/>
        <item m="1" sd="1" t="data" x="40"/>
        <item m="1" sd="1" t="data" x="95"/>
        <item m="1" sd="1" t="data" x="152"/>
        <item m="1" sd="1" t="data" x="37"/>
        <item m="1" sd="1" t="data" x="91"/>
        <item m="1" sd="1" t="data" x="149"/>
        <item m="1" sd="1" t="data" x="87"/>
        <item m="1" sd="1" t="data" x="31"/>
        <item m="1" sd="1" t="data" x="145"/>
        <item m="1" sd="1" t="data" x="204"/>
        <item m="1" sd="1" t="data" x="199"/>
        <item sd="1" t="default"/>
      </items>
    </pivotField>
    <pivotField compact="1" defaultSubtotal="1" dragOff="1" dragToCol="1" dragToData="1" dragToPage="1" dragToRow="1" itemPageCount="10" outline="1" showAll="0" showDropDowns="1" sortType="manual" subtotalTop="1" topAutoShow="1"/>
    <pivotField axis="axisRow" compact="1" dataField="1" defaultSubtotal="1" dragOff="1" dragToCol="1" dragToData="1" dragToPage="1" dragToRow="1" itemPageCount="10" outline="1" showAll="0" showDropDowns="1" sortType="manual" subtotalTop="1" topAutoShow="1">
      <items count="8">
        <item m="1" sd="1" t="data" x="6"/>
        <item m="1" sd="1" t="data" x="1"/>
        <item m="1" sd="1" t="data" x="2"/>
        <item m="1" sd="1" t="data" x="3"/>
        <item m="1" sd="1" t="data" x="5"/>
        <item m="1" sd="1" t="data" x="4"/>
        <item sd="1" t="data" x="0"/>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Fields count="1">
    <field x="4"/>
  </rowFields>
  <rowItems count="1">
    <i i="0" r="0" t="grand"/>
  </rowItems>
  <colItems count="1">
    <i i="0" r="0" t="data"/>
  </colItems>
  <pageFields count="3">
    <pageField fld="0" hier="-1"/>
    <pageField fld="1" hier="-1"/>
    <pageField fld="2" hier="-1"/>
  </pageFields>
  <dataFields count="1">
    <dataField baseField="0" baseItem="0" fld="4" name="计数项:订单来源" showDataAs="normal" subtotal="count"/>
  </dataFields>
  <formats count="6">
    <format dxfId="85">
      <pivotArea dataOnly="0" fieldPosition="0" outline="0" type="all"/>
    </format>
    <format dxfId="84">
      <pivotArea collapsedLevelsAreSubtotals="1" dataOnly="1" fieldPosition="0" outline="0" type="normal"/>
    </format>
    <format dxfId="83">
      <pivotArea axis="axisRow" dataOnly="0" field="4" fieldPosition="0" labelOnly="1" outline="0" type="button"/>
    </format>
    <format dxfId="82">
      <pivotArea dataOnly="0" fieldPosition="0" labelOnly="1" outline="1" type="normal">
        <references count="1">
          <reference field="4">
            <x v="5"/>
          </reference>
        </references>
      </pivotArea>
    </format>
    <format dxfId="81">
      <pivotArea dataOnly="0" fieldPosition="0" grandRow="1" labelOnly="1" outline="0" type="normal"/>
    </format>
    <format dxfId="80">
      <pivotArea axis="axisValues" dataOnly="0" fieldPosition="0" labelOnly="1" outline="0" type="normal"/>
    </format>
  </formats>
  <pivotTableStyleInfo name="PivotStyleLight16" showColHeaders="1" showColStripes="0" showLastColumn="1" showRowHeaders="1" showRowStripes="0"/>
</pivotTableDefinition>
</file>

<file path=xl/pivotTables/pivotTable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88"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12"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1" firstDataRow="1" firstHeaderRow="1" ref="R6:S7" rowPageCount="3"/>
  <pivotFields count="15">
    <pivotField axis="axisPage" compact="1" defaultSubtotal="1" dragOff="1" dragToCol="1" dragToData="1" dragToPage="1" dragToRow="1" itemPageCount="10" multipleItemSelectionAllowed="1" outline="1" showAll="0" showDropDowns="1" sortType="manual" subtotalTop="1" topAutoShow="1">
      <items count="3">
        <item m="1" sd="1" t="data" x="1"/>
        <item h="1" sd="1" t="data" x="0"/>
        <item sd="1" t="default"/>
      </items>
    </pivotField>
    <pivotField axis="axisPage" compact="1" defaultSubtotal="1" dragOff="1" dragToCol="1" dragToData="1" dragToPage="1" dragToRow="1" itemPageCount="10" multipleItemSelectionAllowed="1" outline="1" showAll="0" showDropDowns="1" sortType="manual" subtotalTop="1" topAutoShow="1">
      <items count="10">
        <item h="1" m="1" sd="1" t="data" x="7"/>
        <item m="1" sd="1" t="data" x="6"/>
        <item h="1" sd="1" t="data" x="0"/>
        <item h="1" m="1" sd="1" t="data" x="2"/>
        <item h="1" m="1" sd="1" t="data" x="5"/>
        <item h="1" m="1" sd="1" t="data" x="8"/>
        <item m="1" sd="1" t="data" x="1"/>
        <item m="1" sd="1" t="data" x="3"/>
        <item h="1" m="1" sd="1" t="data" x="4"/>
        <item sd="1" t="default"/>
      </items>
    </pivotField>
    <pivotField axis="axisPage" compact="1" defaultSubtotal="1" dragOff="1" dragToCol="1" dragToData="1" dragToPage="1" dragToRow="1" itemPageCount="10" outline="1" showAll="0" showDropDowns="1" sortType="manual" subtotalTop="1" topAutoShow="1">
      <items count="75">
        <item m="1" sd="1" t="data" x="57"/>
        <item m="1" sd="1" t="data" x="37"/>
        <item m="1" sd="1" t="data" x="18"/>
        <item m="1" sd="1" t="data" x="34"/>
        <item m="1" sd="1" t="data" x="71"/>
        <item m="1" sd="1" t="data" x="51"/>
        <item m="1" sd="1" t="data" x="40"/>
        <item m="1" sd="1" t="data" x="21"/>
        <item m="1" sd="1" t="data" x="73"/>
        <item m="1" sd="1" t="data" x="55"/>
        <item m="1" sd="1" t="data" x="53"/>
        <item m="1" sd="1" t="data" x="67"/>
        <item sd="1" t="data" x="0"/>
        <item m="1" sd="1" t="data" x="11"/>
        <item m="1" sd="1" t="data" x="63"/>
        <item m="1" sd="1" t="data" x="47"/>
        <item m="1" sd="1" t="data" x="60"/>
        <item m="1" sd="1" t="data" x="45"/>
        <item m="1" sd="1" t="data" x="5"/>
        <item m="1" sd="1" t="data" x="44"/>
        <item m="1" sd="1" t="data" x="26"/>
        <item m="1" sd="1" t="data" x="4"/>
        <item m="1" sd="1" t="data" x="25"/>
        <item m="1" sd="1" t="data" x="6"/>
        <item m="1" sd="1" t="data" x="24"/>
        <item m="1" sd="1" t="data" x="43"/>
        <item m="1" sd="1" t="data" x="3"/>
        <item m="1" sd="1" t="data" x="59"/>
        <item m="1" sd="1" t="data" x="42"/>
        <item m="1" sd="1" t="data" x="23"/>
        <item m="1" sd="1" t="data" x="1"/>
        <item m="1" sd="1" t="data" x="58"/>
        <item m="1" sd="1" t="data" x="39"/>
        <item m="1" sd="1" t="data" x="20"/>
        <item m="1" sd="1" t="data" x="54"/>
        <item m="1" sd="1" t="data" x="17"/>
        <item m="1" sd="1" t="data" x="35"/>
        <item m="1" sd="1" t="data" x="32"/>
        <item m="1" sd="1" t="data" x="16"/>
        <item m="1" sd="1" t="data" x="33"/>
        <item m="1" sd="1" t="data" x="36"/>
        <item m="1" sd="1" t="data" x="56"/>
        <item m="1" sd="1" t="data" x="22"/>
        <item m="1" sd="1" t="data" x="41"/>
        <item m="1" sd="1" t="data" x="8"/>
        <item m="1" sd="1" t="data" x="48"/>
        <item m="1" sd="1" t="data" x="65"/>
        <item m="1" sd="1" t="data" x="68"/>
        <item m="1" sd="1" t="data" x="31"/>
        <item m="1" sd="1" t="data" x="14"/>
        <item m="1" sd="1" t="data" x="70"/>
        <item m="1" sd="1" t="data" x="15"/>
        <item m="1" sd="1" t="data" x="50"/>
        <item m="1" sd="1" t="data" x="13"/>
        <item m="1" sd="1" t="data" x="49"/>
        <item m="1" sd="1" t="data" x="66"/>
        <item m="1" sd="1" t="data" x="30"/>
        <item m="1" sd="1" t="data" x="12"/>
        <item m="1" sd="1" t="data" x="64"/>
        <item m="1" sd="1" t="data" x="28"/>
        <item m="1" sd="1" t="data" x="9"/>
        <item m="1" sd="1" t="data" x="46"/>
        <item m="1" sd="1" t="data" x="61"/>
        <item m="1" sd="1" t="data" x="27"/>
        <item m="1" sd="1" t="data" x="62"/>
        <item m="1" sd="1" t="data" x="10"/>
        <item m="1" sd="1" t="data" x="29"/>
        <item m="1" sd="1" t="data" x="7"/>
        <item m="1" sd="1" t="data" x="2"/>
        <item m="1" sd="1" t="data" x="72"/>
        <item m="1" sd="1" t="data" x="19"/>
        <item m="1" sd="1" t="data" x="38"/>
        <item m="1" sd="1" t="data" x="52"/>
        <item m="1" sd="1" t="data" x="69"/>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axis="axisRow" compact="1" dataField="1" defaultSubtotal="1" dragOff="1" dragToCol="1" dragToData="1" dragToPage="1" dragToRow="1" itemPageCount="10" outline="1" showAll="0" showDropDowns="1" sortType="manual" subtotalTop="1" topAutoShow="1">
      <items count="6">
        <item m="1" sd="1" t="data" x="1"/>
        <item sd="1" t="data" x="0"/>
        <item m="1" sd="1" t="data" x="2"/>
        <item m="1" sd="1" t="data" x="3"/>
        <item m="1" sd="1" t="data" x="4"/>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Fields count="1">
    <field x="7"/>
  </rowFields>
  <rowItems count="1">
    <i i="0" r="0" t="grand"/>
  </rowItems>
  <colItems count="1">
    <i i="0" r="0" t="data"/>
  </colItems>
  <pageFields count="3">
    <pageField fld="0" hier="-1"/>
    <pageField fld="1" hier="-1"/>
    <pageField fld="2" hier="-1"/>
  </pageFields>
  <dataFields count="1">
    <dataField baseField="0" baseItem="0" fld="7" name="计数项:星级" showDataAs="normal" subtotal="count"/>
  </dataFields>
  <formats count="6">
    <format dxfId="108">
      <pivotArea dataOnly="0" fieldPosition="0" outline="0" type="all"/>
    </format>
    <format dxfId="107">
      <pivotArea collapsedLevelsAreSubtotals="1" dataOnly="1" fieldPosition="0" outline="0" type="normal"/>
    </format>
    <format dxfId="106">
      <pivotArea axis="axisRow" dataOnly="0" field="7" fieldPosition="0" labelOnly="1" outline="0" type="button"/>
    </format>
    <format dxfId="105">
      <pivotArea dataOnly="0" fieldPosition="0" labelOnly="1" outline="1" type="normal">
        <references count="1">
          <reference field="7">
            <x v="0"/>
          </reference>
        </references>
      </pivotArea>
    </format>
    <format dxfId="104">
      <pivotArea dataOnly="0" fieldPosition="0" grandRow="1" labelOnly="1" outline="0" type="normal"/>
    </format>
    <format dxfId="103">
      <pivotArea axis="axisValues" dataOnly="0" fieldPosition="0" labelOnly="1" outline="0" type="normal"/>
    </format>
  </formats>
  <pivotTableStyleInfo name="PivotStyleLight16" showColHeaders="1" showColStripes="0" showLastColumn="1" showRowHeaders="1" showRowStripes="0"/>
</pivotTableDefinition>
</file>

<file path=xl/pivotTables/pivotTable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86" chartFormat="0" colGrandTotals="0"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17"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firstDataCol="1" firstDataRow="3" firstHeaderRow="1" ref="AM3:AO6"/>
  <pivotFields count="6">
    <pivotField compact="1" defaultSubtotal="1" dragOff="1" dragToCol="1" dragToData="1" dragToPage="1" dragToRow="1" itemPageCount="10" outline="1" showAll="0" showDropDowns="1" sortType="manual" subtotalTop="1" topAutoShow="1"/>
    <pivotField axis="axisCol" compact="1" defaultSubtotal="1" dragOff="1" dragToCol="1" dragToData="1" dragToPage="1" dragToRow="1" itemPageCount="10" outline="1" showAll="0" showDropDowns="1" sortType="manual" subtotalTop="1" topAutoShow="1">
      <items count="4">
        <item m="1" sd="1" t="data" x="2"/>
        <item h="1" sd="1" t="data" x="0"/>
        <item m="1" sd="1" t="data" x="1"/>
        <item sd="1" t="default"/>
      </items>
    </pivotField>
    <pivotField compact="1" defaultSubtotal="1" dragOff="1" dragToCol="1" dragToData="1" dragToPage="1" dragToRow="1" itemPageCount="10" outline="1" showAll="0" showDropDowns="1" sortType="manual" subtotalTop="1" topAutoShow="1"/>
    <pivotField axis="axisRow" compact="1" defaultSubtotal="1" dragOff="1" dragToCol="1" dragToData="1" dragToPage="1" dragToRow="1" itemPageCount="10" outline="1" showAll="0" showDropDowns="1" sortType="descending" subtotalTop="1" topAutoShow="1">
      <items count="12">
        <item m="1" sd="1" t="data" x="4"/>
        <item m="1" sd="1" t="data" x="3"/>
        <item m="1" sd="1" t="data" x="5"/>
        <item m="1" sd="1" t="data" x="6"/>
        <item sd="1" t="data" x="0"/>
        <item m="1" sd="1" t="data" x="10"/>
        <item m="1" sd="1" t="data" x="8"/>
        <item m="1" sd="1" t="data" x="1"/>
        <item m="1" sd="1" t="data" x="7"/>
        <item m="1" sd="1" t="data" x="2"/>
        <item m="1" sd="1" t="data" x="9"/>
        <item sd="1" t="default"/>
      </items>
      <autoSortScope>
        <pivotArea dataOnly="0" fieldPosition="0" outline="0" type="normal">
          <references count="2">
            <reference field="4294967294" selected="0">
              <x v="0"/>
            </reference>
            <reference field="1" selected="0">
              <x v="0"/>
            </reference>
          </references>
        </pivotArea>
      </autoSortScope>
    </pivotField>
    <pivotField compact="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s>
  <rowFields count="1">
    <field x="3"/>
  </rowFields>
  <rowItems count="1">
    <i i="0" r="0" t="grand"/>
  </rowItems>
  <colFields count="2">
    <field x="1"/>
    <field x="-2"/>
  </colFields>
  <dataFields count="2">
    <dataField baseField="3" baseItem="0" fld="5" name="计数项:金额" showDataAs="normal" subtotal="count"/>
    <dataField baseField="0" baseItem="0" fld="5" name="求和项:金额2" showDataAs="normal" subtotal="sum"/>
  </dataFields>
  <formats count="10">
    <format dxfId="133">
      <pivotArea dataOnly="0" fieldPosition="0" outline="0" type="all"/>
    </format>
    <format dxfId="132">
      <pivotArea collapsedLevelsAreSubtotals="1" dataOnly="1" fieldPosition="0" outline="0" type="normal"/>
    </format>
    <format dxfId="131">
      <pivotArea dataOnly="0" fieldPosition="0" labelOnly="1" outline="0" type="origin"/>
    </format>
    <format dxfId="130">
      <pivotArea axis="axisCol" dataOnly="0" field="1" fieldPosition="0" labelOnly="1" outline="0" type="button"/>
    </format>
    <format dxfId="129">
      <pivotArea axis="axisCol" dataOnly="0" field="-2" fieldPosition="1" labelOnly="1" outline="0" type="button"/>
    </format>
    <format dxfId="128">
      <pivotArea axis="axisRow" dataOnly="0" field="3" fieldPosition="0" labelOnly="1" outline="0" type="button"/>
    </format>
    <format dxfId="127">
      <pivotArea dataOnly="0" fieldPosition="0" labelOnly="1" outline="1" type="normal">
        <references count="1">
          <reference field="3">
            <x v="3"/>
          </reference>
        </references>
      </pivotArea>
    </format>
    <format dxfId="126">
      <pivotArea dataOnly="0" fieldPosition="0" grandRow="1" labelOnly="1" outline="0" type="normal"/>
    </format>
    <format dxfId="125">
      <pivotArea dataOnly="0" fieldPosition="0" labelOnly="1" outline="1" type="normal">
        <references count="1">
          <reference field="1"/>
        </references>
      </pivotArea>
    </format>
    <format dxfId="124">
      <pivotArea dataOnly="0" fieldPosition="0" labelOnly="1" outline="0" type="normal">
        <references count="2">
          <reference field="4294967294">
            <x v="1"/>
          </reference>
          <reference field="1" selected="0"/>
        </references>
      </pivotArea>
    </format>
  </formats>
  <pivotTableStyleInfo name="PivotStyleLight16" showColHeaders="1" showColStripes="0" showLastColumn="1" showRowHeaders="1" showRowStripes="0"/>
</pivotTableDefinition>
</file>

<file path=xl/pivotTables/pivotTable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87" chartFormat="0" colGrandTotals="0"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18"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firstDataCol="1" firstDataRow="2" firstHeaderRow="1" ref="AS3:AT5"/>
  <pivotFields count="7">
    <pivotField compact="1" defaultSubtotal="1" dragOff="1" dragToCol="1" dragToData="1" dragToPage="1" dragToRow="1" itemPageCount="10" outline="1" showAll="0" showDropDowns="1" sortType="manual" subtotalTop="1" topAutoShow="1"/>
    <pivotField axis="axisCol" compact="1" defaultSubtotal="1" dragOff="1" dragToCol="1" dragToData="1" dragToPage="1" dragToRow="1" itemPageCount="10" outline="1" showAll="0" showDropDowns="1" sortType="manual" subtotalTop="1" topAutoShow="1">
      <items count="7">
        <item h="1" m="1" sd="1" t="data" x="5"/>
        <item h="1" m="1" sd="1" t="data" x="1"/>
        <item m="1" sd="1" t="data" x="2"/>
        <item m="1" sd="1" t="data" x="3"/>
        <item h="1" sd="1" t="data" x="0"/>
        <item h="1" m="1" sd="1" t="data" x="4"/>
        <item sd="1" t="default"/>
      </items>
    </pivotField>
    <pivotField compact="1" dataField="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axis="axisRow" compact="1" defaultSubtotal="1" dragOff="1" dragToCol="1" dragToData="1" dragToPage="1" dragToRow="1" itemPageCount="10" outline="1" showAll="0" showDropDowns="1" sortType="descending" subtotalTop="1" topAutoShow="1">
      <items count="18">
        <item m="1" sd="1" t="data" x="3"/>
        <item m="1" sd="1" t="data" x="14"/>
        <item m="1" sd="1" t="data" x="10"/>
        <item m="1" sd="1" t="data" x="12"/>
        <item m="1" sd="1" t="data" x="11"/>
        <item m="1" sd="1" t="data" x="8"/>
        <item m="1" sd="1" t="data" x="4"/>
        <item m="1" sd="1" t="data" x="15"/>
        <item m="1" sd="1" t="data" x="13"/>
        <item m="1" sd="1" t="data" x="5"/>
        <item m="1" sd="1" t="data" x="16"/>
        <item m="1" sd="1" t="data" x="1"/>
        <item m="1" sd="1" t="data" x="2"/>
        <item m="1" sd="1" t="data" x="9"/>
        <item m="1" sd="1" t="data" x="6"/>
        <item sd="1" t="data" x="0"/>
        <item m="1" sd="1" t="data" x="7"/>
        <item sd="1" t="default"/>
      </items>
      <autoSortScope>
        <pivotArea dataOnly="0" fieldPosition="0" outline="0" type="normal">
          <references count="2">
            <reference field="4294967294" selected="0">
              <x v="0"/>
            </reference>
            <reference field="1" selected="0">
              <x v="3"/>
            </reference>
          </references>
        </pivotArea>
      </autoSortScope>
    </pivotField>
    <pivotField compact="1" defaultSubtotal="1" dragOff="1" dragToCol="1" dragToData="1" dragToPage="1" dragToRow="1" itemPageCount="10" outline="1" showAll="0" showDropDowns="1" sortType="manual" subtotalTop="1" topAutoShow="1"/>
  </pivotFields>
  <rowFields count="1">
    <field x="5"/>
  </rowFields>
  <rowItems count="1">
    <i i="0" r="0" t="grand"/>
  </rowItems>
  <colFields count="1">
    <field x="1"/>
  </colFields>
  <dataFields count="1">
    <dataField baseField="0" baseItem="0" fld="2" name="计数项:姓名" showDataAs="normal" subtotal="count"/>
  </dataFields>
  <formats count="9">
    <format dxfId="79">
      <pivotArea dataOnly="0" fieldPosition="0" outline="0" type="all"/>
    </format>
    <format dxfId="78">
      <pivotArea collapsedLevelsAreSubtotals="1" dataOnly="1" fieldPosition="0" outline="0" type="normal"/>
    </format>
    <format dxfId="77">
      <pivotArea dataOnly="0" fieldPosition="0" labelOnly="1" outline="0" type="origin"/>
    </format>
    <format dxfId="76">
      <pivotArea axis="axisCol" dataOnly="0" field="1" fieldPosition="0" labelOnly="1" outline="0" type="button"/>
    </format>
    <format dxfId="75">
      <pivotArea dataOnly="0" fieldPosition="0" labelOnly="1" outline="0" type="topRight"/>
    </format>
    <format dxfId="74">
      <pivotArea axis="axisRow" dataOnly="0" field="5" fieldPosition="0" labelOnly="1" outline="0" type="button"/>
    </format>
    <format dxfId="73">
      <pivotArea dataOnly="0" fieldPosition="0" labelOnly="1" outline="1" type="normal">
        <references count="1">
          <reference field="5">
            <x v="15"/>
          </reference>
        </references>
      </pivotArea>
    </format>
    <format dxfId="72">
      <pivotArea dataOnly="0" fieldPosition="0" grandRow="1" labelOnly="1" outline="0" type="normal"/>
    </format>
    <format dxfId="71">
      <pivotArea dataOnly="0" fieldPosition="0" labelOnly="1" outline="1" type="normal">
        <references count="1">
          <reference field="1"/>
        </references>
      </pivotArea>
    </format>
  </formats>
  <pivotTableStyleInfo name="PivotStyleLight16" showColHeaders="1" showColStripes="0" showLastColumn="1" showRowHeaders="1" showRowStripes="0"/>
</pivotTableDefinition>
</file>

<file path=xl/pivotTables/pivotTable7.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84"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1"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0" firstDataRow="1" firstHeaderRow="0" ref="A6:D7" rowPageCount="3"/>
  <pivotFields count="7">
    <pivotField axis="axisPage" compact="1" defaultSubtotal="1" dragOff="1" dragToCol="1" dragToData="1" dragToPage="1" dragToRow="1" itemPageCount="10" multipleItemSelectionAllowed="1" outline="1" showAll="0" showDropDowns="1" sortType="manual" subtotalTop="1" topAutoShow="1">
      <items count="3">
        <item sd="1" t="data" x="0"/>
        <item h="1" sd="1" t="data" x="1"/>
        <item sd="1" t="default"/>
      </items>
    </pivotField>
    <pivotField axis="axisPage" compact="1" defaultSubtotal="1" dragOff="1" dragToCol="1" dragToData="1" dragToPage="1" dragToRow="1" itemPageCount="10" multipleItemSelectionAllowed="1" outline="1" showAll="0" showDropDowns="1" sortType="manual" subtotalTop="1" topAutoShow="1">
      <items count="9">
        <item h="1" m="1" sd="1" t="data" x="6"/>
        <item h="1" m="1" sd="1" t="data" x="4"/>
        <item h="1" sd="1" t="data" x="3"/>
        <item h="1" m="1" sd="1" t="data" x="5"/>
        <item h="1" m="1" sd="1" t="data" x="7"/>
        <item h="1" sd="1" t="data" x="0"/>
        <item h="1" sd="1" t="data" x="1"/>
        <item sd="1" t="data" x="2"/>
        <item sd="1" t="default"/>
      </items>
    </pivotField>
    <pivotField axis="axisPage" compact="1" defaultSubtotal="1" dragOff="1" dragToCol="1" dragToData="1" dragToPage="1" dragToRow="1" itemPageCount="10" multipleItemSelectionAllowed="1" outline="1" showAll="0" showDropDowns="1" sortType="manual" subtotalTop="1" topAutoShow="1">
      <items count="206">
        <item m="1" sd="1" t="data" x="136"/>
        <item m="1" sd="1" t="data" x="103"/>
        <item m="1" sd="1" t="data" x="199"/>
        <item m="1" sd="1" t="data" x="167"/>
        <item m="1" sd="1" t="data" x="133"/>
        <item m="1" sd="1" t="data" x="101"/>
        <item m="1" sd="1" t="data" x="197"/>
        <item m="1" sd="1" t="data" x="165"/>
        <item m="1" sd="1" t="data" x="131"/>
        <item m="1" sd="1" t="data" x="98"/>
        <item m="1" sd="1" t="data" x="194"/>
        <item m="1" sd="1" t="data" x="161"/>
        <item m="1" sd="1" t="data" x="127"/>
        <item m="1" sd="1" t="data" x="94"/>
        <item m="1" sd="1" t="data" x="190"/>
        <item m="1" sd="1" t="data" x="157"/>
        <item m="1" sd="1" t="data" x="123"/>
        <item m="1" sd="1" t="data" x="90"/>
        <item m="1" sd="1" t="data" x="186"/>
        <item m="1" sd="1" t="data" x="153"/>
        <item m="1" sd="1" t="data" x="163"/>
        <item m="1" sd="1" t="data" x="129"/>
        <item m="1" sd="1" t="data" x="96"/>
        <item m="1" sd="1" t="data" x="192"/>
        <item m="1" sd="1" t="data" x="159"/>
        <item m="1" sd="1" t="data" x="125"/>
        <item m="1" sd="1" t="data" x="92"/>
        <item m="1" sd="1" t="data" x="188"/>
        <item m="1" sd="1" t="data" x="155"/>
        <item m="1" sd="1" t="data" x="121"/>
        <item m="1" sd="1" t="data" x="88"/>
        <item m="1" sd="1" t="data" x="184"/>
        <item m="1" sd="1" t="data" x="151"/>
        <item m="1" sd="1" t="data" x="118"/>
        <item m="1" sd="1" t="data" x="87"/>
        <item m="1" sd="1" t="data" x="183"/>
        <item m="1" sd="1" t="data" x="150"/>
        <item m="1" sd="1" t="data" x="117"/>
        <item m="1" sd="1" t="data" x="86"/>
        <item sd="1" t="data" x="76"/>
        <item m="1" sd="1" t="data" x="113"/>
        <item m="1" sd="1" t="data" x="146"/>
        <item m="1" sd="1" t="data" x="179"/>
        <item m="1" sd="1" t="data" x="84"/>
        <item m="1" sd="1" t="data" x="115"/>
        <item m="1" sd="1" t="data" x="148"/>
        <item m="1" sd="1" t="data" x="181"/>
        <item m="1" sd="1" t="data" x="80"/>
        <item m="1" sd="1" t="data" x="111"/>
        <item m="1" sd="1" t="data" x="144"/>
        <item m="1" sd="1" t="data" x="177"/>
        <item m="1" sd="1" t="data" x="82"/>
        <item m="1" sd="1" t="data" x="182"/>
        <item m="1" sd="1" t="data" x="149"/>
        <item m="1" sd="1" t="data" x="116"/>
        <item m="1" sd="1" t="data" x="85"/>
        <item m="1" sd="1" t="data" x="180"/>
        <item m="1" sd="1" t="data" x="147"/>
        <item m="1" sd="1" t="data" x="114"/>
        <item m="1" sd="1" t="data" x="83"/>
        <item m="1" sd="1" t="data" x="178"/>
        <item m="1" sd="1" t="data" x="145"/>
        <item m="1" sd="1" t="data" x="112"/>
        <item m="1" sd="1" t="data" x="81"/>
        <item m="1" sd="1" t="data" x="143"/>
        <item m="1" sd="1" t="data" x="176"/>
        <item m="1" sd="1" t="data" x="110"/>
        <item m="1" sd="1" t="data" x="79"/>
        <item m="1" sd="1" t="data" x="175"/>
        <item m="1" sd="1" t="data" x="142"/>
        <item m="1" sd="1" t="data" x="109"/>
        <item m="1" sd="1" t="data" x="77"/>
        <item m="1" sd="1" t="data" x="173"/>
        <item m="1" sd="1" t="data" x="140"/>
        <item m="1" sd="1" t="data" x="107"/>
        <item m="1" sd="1" t="data" x="203"/>
        <item m="1" sd="1" t="data" x="171"/>
        <item m="1" sd="1" t="data" x="138"/>
        <item m="1" sd="1" t="data" x="105"/>
        <item m="1" sd="1" t="data" x="201"/>
        <item m="1" sd="1" t="data" x="169"/>
        <item m="1" sd="1" t="data" x="135"/>
        <item m="1" sd="1" t="data" x="78"/>
        <item m="1" sd="1" t="data" x="174"/>
        <item m="1" sd="1" t="data" x="141"/>
        <item m="1" sd="1" t="data" x="108"/>
        <item m="1" sd="1" t="data" x="204"/>
        <item m="1" sd="1" t="data" x="172"/>
        <item m="1" sd="1" t="data" x="139"/>
        <item m="1" sd="1" t="data" x="106"/>
        <item m="1" sd="1" t="data" x="202"/>
        <item m="1" sd="1" t="data" x="170"/>
        <item m="1" sd="1" t="data" x="137"/>
        <item m="1" sd="1" t="data" x="104"/>
        <item m="1" sd="1" t="data" x="200"/>
        <item m="1" sd="1" t="data" x="168"/>
        <item m="1" sd="1" t="data" x="134"/>
        <item m="1" sd="1" t="data" x="102"/>
        <item m="1" sd="1" t="data" x="198"/>
        <item m="1" sd="1" t="data" x="166"/>
        <item m="1" sd="1" t="data" x="132"/>
        <item m="1" sd="1" t="data" x="99"/>
        <item m="1" sd="1" t="data" x="195"/>
        <item m="1" sd="1" t="data" x="162"/>
        <item m="1" sd="1" t="data" x="128"/>
        <item m="1" sd="1" t="data" x="95"/>
        <item m="1" sd="1" t="data" x="191"/>
        <item m="1" sd="1" t="data" x="158"/>
        <item m="1" sd="1" t="data" x="124"/>
        <item m="1" sd="1" t="data" x="91"/>
        <item m="1" sd="1" t="data" x="120"/>
        <item m="1" sd="1" t="data" x="154"/>
        <item m="1" sd="1" t="data" x="187"/>
        <item m="1" sd="1" t="data" x="193"/>
        <item m="1" sd="1" t="data" x="97"/>
        <item m="1" sd="1" t="data" x="130"/>
        <item m="1" sd="1" t="data" x="164"/>
        <item m="1" sd="1" t="data" x="196"/>
        <item m="1" sd="1" t="data" x="100"/>
        <item m="1" sd="1" t="data" x="160"/>
        <item m="1" sd="1" t="data" x="126"/>
        <item m="1" sd="1" t="data" x="93"/>
        <item m="1" sd="1" t="data" x="189"/>
        <item m="1" sd="1" t="data" x="156"/>
        <item m="1" sd="1" t="data" x="122"/>
        <item m="1" sd="1" t="data" x="89"/>
        <item m="1" sd="1" t="data" x="152"/>
        <item m="1" sd="1" t="data" x="185"/>
        <item m="1" sd="1" t="data" x="119"/>
        <item sd="1" t="data" x="0"/>
        <item sd="1" t="data" x="1"/>
        <item sd="1" t="data" x="2"/>
        <item sd="1" t="data" x="3"/>
        <item sd="1" t="data" x="7"/>
        <item sd="1" t="data" x="6"/>
        <item sd="1" t="data" x="5"/>
        <item sd="1" t="data" x="4"/>
        <item sd="1" t="data" x="8"/>
        <item sd="1" t="data" x="9"/>
        <item sd="1" t="data" x="10"/>
        <item sd="1" t="data" x="11"/>
        <item sd="1" t="data" x="12"/>
        <item sd="1" t="data" x="13"/>
        <item sd="1" t="data" x="15"/>
        <item sd="1" t="data" x="14"/>
        <item sd="1" t="data" x="16"/>
        <item sd="1" t="data" x="22"/>
        <item sd="1" t="data" x="21"/>
        <item sd="1" t="data" x="20"/>
        <item sd="1" t="data" x="19"/>
        <item sd="1" t="data" x="18"/>
        <item sd="1" t="data" x="17"/>
        <item sd="1" t="data" x="29"/>
        <item sd="1" t="data" x="28"/>
        <item sd="1" t="data" x="27"/>
        <item sd="1" t="data" x="26"/>
        <item sd="1" t="data" x="25"/>
        <item sd="1" t="data" x="24"/>
        <item sd="1" t="data" x="23"/>
        <item sd="1" t="data" x="31"/>
        <item sd="1" t="data" x="30"/>
        <item sd="1" t="data" x="32"/>
        <item sd="1" t="data" x="33"/>
        <item sd="1" t="data" x="34"/>
        <item sd="1" t="data" x="35"/>
        <item sd="1" t="data" x="38"/>
        <item sd="1" t="data" x="37"/>
        <item sd="1" t="data" x="36"/>
        <item sd="1" t="data" x="39"/>
        <item sd="1" t="data" x="51"/>
        <item sd="1" t="data" x="50"/>
        <item sd="1" t="data" x="49"/>
        <item sd="1" t="data" x="48"/>
        <item sd="1" t="data" x="47"/>
        <item sd="1" t="data" x="46"/>
        <item sd="1" t="data" x="45"/>
        <item sd="1" t="data" x="44"/>
        <item sd="1" t="data" x="43"/>
        <item sd="1" t="data" x="42"/>
        <item sd="1" t="data" x="41"/>
        <item sd="1" t="data" x="40"/>
        <item sd="1" t="data" x="53"/>
        <item sd="1" t="data" x="52"/>
        <item sd="1" t="data" x="56"/>
        <item sd="1" t="data" x="55"/>
        <item sd="1" t="data" x="54"/>
        <item sd="1" t="data" x="59"/>
        <item sd="1" t="data" x="58"/>
        <item sd="1" t="data" x="57"/>
        <item sd="1" t="data" x="60"/>
        <item sd="1" t="data" x="62"/>
        <item sd="1" t="data" x="61"/>
        <item sd="1" t="data" x="63"/>
        <item sd="1" t="data" x="66"/>
        <item sd="1" t="data" x="65"/>
        <item sd="1" t="data" x="64"/>
        <item sd="1" t="data" x="67"/>
        <item sd="1" t="data" x="68"/>
        <item sd="1" t="data" x="69"/>
        <item sd="1" t="data" x="70"/>
        <item sd="1" t="data" x="71"/>
        <item sd="1" t="data" x="72"/>
        <item sd="1" t="data" x="73"/>
        <item sd="1" t="data" x="74"/>
        <item sd="1" t="data" x="75"/>
        <item sd="1" t="default"/>
      </items>
    </pivotField>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s>
  <rowItems count="1">
    <i i="0" r="0" t="data"/>
  </rowItems>
  <colFields count="1">
    <field x="-2"/>
  </colFields>
  <colItems count="4">
    <i i="0" r="0" t="data"/>
    <i i="1" r="0" t="data">
      <x v="1"/>
    </i>
    <i i="2" r="0" t="data">
      <x v="2"/>
    </i>
    <i i="3" r="0" t="data">
      <x v="3"/>
    </i>
  </colItems>
  <pageFields count="3">
    <pageField fld="0" hier="-1"/>
    <pageField fld="1" hier="-1"/>
    <pageField fld="2" hier="-1"/>
  </pageFields>
  <dataFields count="4">
    <dataField baseField="0" baseItem="1" fld="3" name="浏览量" showDataAs="normal" subtotal="sum"/>
    <dataField baseField="0" baseItem="1" fld="4" name="访客数" showDataAs="normal" subtotal="sum"/>
    <dataField baseField="0" baseItem="2" fld="5" name="平均停留时长" showDataAs="normal" subtotal="average"/>
    <dataField baseField="0" baseItem="3" fld="6" name="跳失率" showDataAs="normal" subtotal="average"/>
  </dataFields>
  <formats count="9">
    <format dxfId="70">
      <pivotArea collapsedLevelsAreSubtotals="1" dataOnly="1" fieldPosition="0" outline="0" type="normal"/>
    </format>
    <format dxfId="69">
      <pivotArea collapsedLevelsAreSubtotals="1" dataOnly="1" fieldPosition="0" outline="0" type="normal">
        <references count="1">
          <reference field="4294967294" selected="0">
            <x v="3"/>
          </reference>
        </references>
      </pivotArea>
    </format>
    <format dxfId="68">
      <pivotArea dataOnly="0" fieldPosition="0" outline="0" type="all"/>
    </format>
    <format dxfId="67">
      <pivotArea collapsedLevelsAreSubtotals="1" dataOnly="1" fieldPosition="0" outline="0" type="normal">
        <references count="1">
          <reference field="4294967294" selected="0">
            <x v="1"/>
          </reference>
        </references>
      </pivotArea>
    </format>
    <format dxfId="66">
      <pivotArea collapsedLevelsAreSubtotals="1" dataOnly="1" fieldPosition="0" outline="0" type="normal">
        <references count="1">
          <reference field="4294967294" selected="0">
            <x v="1"/>
          </reference>
        </references>
      </pivotArea>
    </format>
    <format dxfId="65">
      <pivotArea collapsedLevelsAreSubtotals="1" dataOnly="1" fieldPosition="0" outline="0" type="normal">
        <references count="1">
          <reference field="4294967294" selected="0">
            <x v="3"/>
          </reference>
        </references>
      </pivotArea>
    </format>
    <format dxfId="64">
      <pivotArea dataOnly="0" fieldPosition="0" outline="0" type="all"/>
    </format>
    <format dxfId="63">
      <pivotArea collapsedLevelsAreSubtotals="1" dataOnly="1" fieldPosition="0" outline="0" type="normal"/>
    </format>
    <format dxfId="62">
      <pivotArea dataOnly="0" fieldPosition="0" labelOnly="1" outline="0" type="normal">
        <references count="1">
          <reference field="4294967294">
            <x v="3"/>
          </reference>
        </references>
      </pivotArea>
    </format>
  </formats>
  <pivotTableStyleInfo name="PivotStyleLight16" showColHeaders="1" showColStripes="0" showLastColumn="1" showRowHeaders="1" showRowStripes="0"/>
</pivotTableDefinition>
</file>

<file path=xl/pivotTables/pivotTable8.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87"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3"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0" firstDataRow="1" firstHeaderRow="1" ref="F5:F6" rowPageCount="2"/>
  <pivotFields count="7">
    <pivotField axis="axisPage" compact="1" defaultSubtotal="1" dragOff="1" dragToCol="1" dragToData="1" dragToPage="1" dragToRow="1" itemPageCount="10" multipleItemSelectionAllowed="1" outline="1" showAll="0" showDropDowns="1" sortType="manual" subtotalTop="1" topAutoShow="1">
      <items count="3">
        <item m="1" sd="1" t="data" x="1"/>
        <item h="1" sd="1" t="data" x="0"/>
        <item sd="1" t="default"/>
      </items>
    </pivotField>
    <pivotField axis="axisPage" compact="1" defaultSubtotal="1" dragOff="1" dragToCol="1" dragToData="1" dragToPage="1" dragToRow="1" itemPageCount="10" multipleItemSelectionAllowed="1" outline="1" showAll="0" showDropDowns="1" sortType="manual" subtotalTop="1" topAutoShow="1">
      <items count="7">
        <item h="1" m="1" sd="1" t="data" x="5"/>
        <item h="1" m="1" sd="1" t="data" x="1"/>
        <item h="1" m="1" sd="1" t="data" x="2"/>
        <item h="1" sd="1" t="data" x="0"/>
        <item m="1" sd="1" t="data" x="3"/>
        <item h="1" m="1" sd="1" t="data" x="4"/>
        <item sd="1" t="default"/>
      </items>
    </pivotField>
    <pivotField compact="1" dataField="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Items count="1">
    <i i="0" r="0" t="data"/>
  </rowItems>
  <colItems count="1">
    <i i="0" r="0" t="data"/>
  </colItems>
  <pageFields count="2">
    <pageField fld="0" hier="-1"/>
    <pageField fld="1" hier="-1"/>
  </pageFields>
  <dataFields count="1">
    <dataField baseField="0" baseItem="0" fld="2" name="计数项:姓名" showDataAs="normal" subtotal="count"/>
  </dataFields>
  <formats count="3">
    <format dxfId="102">
      <pivotArea dataOnly="0" fieldPosition="0" outline="0" type="all"/>
    </format>
    <format dxfId="101">
      <pivotArea collapsedLevelsAreSubtotals="1" dataOnly="1" fieldPosition="0" outline="0" type="normal"/>
    </format>
    <format dxfId="100">
      <pivotArea axis="axisValues" dataOnly="0" fieldPosition="0" labelOnly="1" outline="0" type="normal"/>
    </format>
  </formats>
  <pivotTableStyleInfo name="PivotStyleLight16" showColHeaders="1" showColStripes="0" showLastColumn="1" showRowHeaders="1" showRowStripes="0"/>
</pivotTableDefinition>
</file>

<file path=xl/pivotTables/pivotTable9.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90"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16"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0" firstDataRow="2" firstHeaderRow="1" ref="X15:AB17" rowPageCount="3"/>
  <pivotFields count="15">
    <pivotField axis="axisPage" compact="1" defaultSubtotal="1" dragOff="1" dragToCol="1" dragToData="1" dragToPage="1" dragToRow="1" itemPageCount="10" multipleItemSelectionAllowed="1" outline="1" showAll="0" showDropDowns="1" sortType="manual" subtotalTop="1" topAutoShow="1">
      <items count="3">
        <item m="1" sd="1" t="data" x="1"/>
        <item h="1" sd="1" t="data" x="0"/>
        <item sd="1" t="default"/>
      </items>
    </pivotField>
    <pivotField axis="axisPage" compact="1" defaultSubtotal="1" dragOff="1" dragToCol="1" dragToData="1" dragToPage="1" dragToRow="1" itemPageCount="10" multipleItemSelectionAllowed="1" outline="1" showAll="0" showDropDowns="1" sortType="manual" subtotalTop="1" topAutoShow="1">
      <items count="8">
        <item m="1" sd="1" t="data" x="1"/>
        <item h="1" sd="1" t="data" x="0"/>
        <item m="1" sd="1" t="data" x="4"/>
        <item h="1" m="1" sd="1" t="data" x="6"/>
        <item m="1" sd="1" t="data" x="3"/>
        <item h="1" m="1" sd="1" t="data" x="2"/>
        <item h="1" m="1" sd="1" t="data" x="5"/>
        <item sd="1" t="default"/>
      </items>
    </pivotField>
    <pivotField axis="axisPage" compact="1" defaultSubtotal="1" dragOff="1" dragToCol="1" dragToData="1" dragToPage="1" dragToRow="1" itemPageCount="10" outline="1" showAll="0" showDropDowns="1" sortType="manual" subtotalTop="1" topAutoShow="1">
      <items count="83">
        <item m="1" sd="1" t="data" x="6"/>
        <item m="1" sd="1" t="data" x="41"/>
        <item m="1" sd="1" t="data" x="74"/>
        <item m="1" sd="1" t="data" x="28"/>
        <item m="1" sd="1" t="data" x="62"/>
        <item m="1" sd="1" t="data" x="16"/>
        <item m="1" sd="1" t="data" x="51"/>
        <item m="1" sd="1" t="data" x="3"/>
        <item m="1" sd="1" t="data" x="38"/>
        <item m="1" sd="1" t="data" x="71"/>
        <item m="1" sd="1" t="data" x="25"/>
        <item m="1" sd="1" t="data" x="59"/>
        <item m="1" sd="1" t="data" x="13"/>
        <item m="1" sd="1" t="data" x="48"/>
        <item m="1" sd="1" t="data" x="80"/>
        <item m="1" sd="1" t="data" x="34"/>
        <item m="1" sd="1" t="data" x="67"/>
        <item m="1" sd="1" t="data" x="21"/>
        <item m="1" sd="1" t="data" x="55"/>
        <item m="1" sd="1" t="data" x="8"/>
        <item m="1" sd="1" t="data" x="43"/>
        <item m="1" sd="1" t="data" x="76"/>
        <item m="1" sd="1" t="data" x="30"/>
        <item m="1" sd="1" t="data" x="64"/>
        <item m="1" sd="1" t="data" x="18"/>
        <item m="1" sd="1" t="data" x="53"/>
        <item m="1" sd="1" t="data" x="5"/>
        <item sd="1" t="data" x="0"/>
        <item m="1" sd="1" t="data" x="47"/>
        <item m="1" sd="1" t="data" x="79"/>
        <item m="1" sd="1" t="data" x="33"/>
        <item m="1" sd="1" t="data" x="66"/>
        <item m="1" sd="1" t="data" x="20"/>
        <item m="1" sd="1" t="data" x="54"/>
        <item m="1" sd="1" t="data" x="7"/>
        <item m="1" sd="1" t="data" x="42"/>
        <item m="1" sd="1" t="data" x="75"/>
        <item m="1" sd="1" t="data" x="29"/>
        <item m="1" sd="1" t="data" x="63"/>
        <item m="1" sd="1" t="data" x="17"/>
        <item m="1" sd="1" t="data" x="52"/>
        <item m="1" sd="1" t="data" x="4"/>
        <item m="1" sd="1" t="data" x="40"/>
        <item m="1" sd="1" t="data" x="39"/>
        <item m="1" sd="1" t="data" x="72"/>
        <item m="1" sd="1" t="data" x="26"/>
        <item m="1" sd="1" t="data" x="60"/>
        <item m="1" sd="1" t="data" x="14"/>
        <item m="1" sd="1" t="data" x="49"/>
        <item m="1" sd="1" t="data" x="81"/>
        <item m="1" sd="1" t="data" x="35"/>
        <item m="1" sd="1" t="data" x="68"/>
        <item m="1" sd="1" t="data" x="22"/>
        <item m="1" sd="1" t="data" x="56"/>
        <item m="1" sd="1" t="data" x="9"/>
        <item m="1" sd="1" t="data" x="44"/>
        <item m="1" sd="1" t="data" x="77"/>
        <item m="1" sd="1" t="data" x="31"/>
        <item m="1" sd="1" t="data" x="73"/>
        <item m="1" sd="1" t="data" x="27"/>
        <item m="1" sd="1" t="data" x="61"/>
        <item m="1" sd="1" t="data" x="15"/>
        <item m="1" sd="1" t="data" x="50"/>
        <item m="1" sd="1" t="data" x="1"/>
        <item m="1" sd="1" t="data" x="36"/>
        <item m="1" sd="1" t="data" x="69"/>
        <item m="1" sd="1" t="data" x="23"/>
        <item m="1" sd="1" t="data" x="57"/>
        <item m="1" sd="1" t="data" x="11"/>
        <item m="1" sd="1" t="data" x="45"/>
        <item m="1" sd="1" t="data" x="78"/>
        <item m="1" sd="1" t="data" x="32"/>
        <item m="1" sd="1" t="data" x="65"/>
        <item m="1" sd="1" t="data" x="19"/>
        <item m="1" sd="1" t="data" x="10"/>
        <item m="1" sd="1" t="data" x="2"/>
        <item m="1" sd="1" t="data" x="37"/>
        <item m="1" sd="1" t="data" x="46"/>
        <item m="1" sd="1" t="data" x="12"/>
        <item m="1" sd="1" t="data" x="58"/>
        <item m="1" sd="1" t="data" x="24"/>
        <item m="1" sd="1" t="data" x="70"/>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Items count="1">
    <i i="0" r="0" t="data"/>
  </rowItems>
  <colFields count="1">
    <field x="-2"/>
  </colFields>
  <colItems count="5">
    <i i="0" r="0" t="data"/>
    <i i="1" r="0" t="data">
      <x v="1"/>
    </i>
    <i i="2" r="0" t="data">
      <x v="2"/>
    </i>
    <i i="3" r="0" t="data">
      <x v="3"/>
    </i>
    <i i="4" r="0" t="data">
      <x v="4"/>
    </i>
  </colItems>
  <pageFields count="3">
    <pageField fld="0" hier="-1"/>
    <pageField fld="1" hier="-1"/>
    <pageField fld="2" hier="-1"/>
  </pageFields>
  <dataFields count="5">
    <dataField baseField="0" baseItem="0" fld="5" name="求和项:花费" showDataAs="normal" subtotal="sum"/>
    <dataField baseField="0" baseItem="0" fld="7" name="求和项:点击" showDataAs="normal" subtotal="sum"/>
    <dataField baseField="0" baseItem="1" fld="8" name="平均值项:点击均价" showDataAs="normal" subtotal="average"/>
    <dataField baseField="0" baseItem="0" fld="6" name="求和项:曝光" showDataAs="normal" subtotal="sum"/>
    <dataField baseField="0" baseItem="0" fld="9" name="求和项:商户浏览量" showDataAs="normal" subtotal="sum"/>
  </dataFields>
  <formats count="3">
    <format dxfId="123">
      <pivotArea dataOnly="0" fieldPosition="0" outline="0" type="all"/>
    </format>
    <format dxfId="122">
      <pivotArea collapsedLevelsAreSubtotals="1" dataOnly="1" fieldPosition="0" outline="0" type="normal"/>
    </format>
    <format dxfId="121">
      <pivotArea dataOnly="0" fieldPosition="0" labelOnly="1" outline="0" type="normal">
        <references count="1">
          <reference field="4294967294">
            <x v="4"/>
          </reference>
        </references>
      </pivotArea>
    </format>
  </formats>
  <pivotTableStyleInfo name="PivotStyleLight16" showColHeaders="1" showColStripes="0" showLastColumn="1" showRowHeaders="1" showRowStripes="0"/>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Id="rId1" Target="/xl/drawings/drawing1.xml" Type="http://schemas.openxmlformats.org/officeDocument/2006/relationships/drawing"/></Relationships>
</file>

<file path=xl/worksheets/_rels/sheet8.xml.rels><Relationships xmlns="http://schemas.openxmlformats.org/package/2006/relationships"><Relationship Id="rId1" Target="/xl/pivotTables/pivotTable1.xml" Type="http://schemas.openxmlformats.org/officeDocument/2006/relationships/pivotTable"/><Relationship Id="rId2" Target="/xl/pivotTables/pivotTable2.xml" Type="http://schemas.openxmlformats.org/officeDocument/2006/relationships/pivotTable"/><Relationship Id="rId3" Target="/xl/pivotTables/pivotTable3.xml" Type="http://schemas.openxmlformats.org/officeDocument/2006/relationships/pivotTable"/><Relationship Id="rId4" Target="/xl/pivotTables/pivotTable4.xml" Type="http://schemas.openxmlformats.org/officeDocument/2006/relationships/pivotTable"/><Relationship Id="rId5" Target="/xl/pivotTables/pivotTable5.xml" Type="http://schemas.openxmlformats.org/officeDocument/2006/relationships/pivotTable"/><Relationship Id="rId6" Target="/xl/pivotTables/pivotTable6.xml" Type="http://schemas.openxmlformats.org/officeDocument/2006/relationships/pivotTable"/><Relationship Id="rId7" Target="/xl/pivotTables/pivotTable7.xml" Type="http://schemas.openxmlformats.org/officeDocument/2006/relationships/pivotTable"/><Relationship Id="rId8" Target="/xl/pivotTables/pivotTable8.xml" Type="http://schemas.openxmlformats.org/officeDocument/2006/relationships/pivotTable"/><Relationship Id="rId9" Target="/xl/pivotTables/pivotTable9.xml" Type="http://schemas.openxmlformats.org/officeDocument/2006/relationships/pivotTable"/><Relationship Id="rId10" Target="/xl/pivotTables/pivotTable10.xml" Type="http://schemas.openxmlformats.org/officeDocument/2006/relationships/pivotTable"/><Relationship Id="rId11" Target="/xl/pivotTables/pivotTable11.xml" Type="http://schemas.openxmlformats.org/officeDocument/2006/relationships/pivotTable"/><Relationship Id="rId12" Target="/xl/pivotTables/pivotTable12.xml" Type="http://schemas.openxmlformats.org/officeDocument/2006/relationships/pivotTable"/><Relationship Id="rId13" Target="/xl/pivotTables/pivotTable13.xml" Type="http://schemas.openxmlformats.org/officeDocument/2006/relationships/pivotTable"/><Relationship Id="rId14" Target="/xl/pivotTables/pivotTable14.xml" Type="http://schemas.openxmlformats.org/officeDocument/2006/relationships/pivotTable"/><Relationship Id="rId15" Target="/xl/pivotTables/pivotTable15.xml" Type="http://schemas.openxmlformats.org/officeDocument/2006/relationships/pivotTable"/></Relationships>
</file>

<file path=xl/worksheets/sheet1.xml><?xml version="1.0" encoding="utf-8"?>
<worksheet xmlns="http://schemas.openxmlformats.org/spreadsheetml/2006/main">
  <sheetPr>
    <tabColor theme="3" tint="0.3999755851924192"/>
    <outlinePr summaryBelow="1" summaryRight="1"/>
    <pageSetUpPr/>
  </sheetPr>
  <dimension ref="B1:I19"/>
  <sheetViews>
    <sheetView showGridLines="0" workbookViewId="0" zoomScale="85" zoomScaleNormal="85">
      <selection activeCell="N16" sqref="N16"/>
    </sheetView>
  </sheetViews>
  <sheetFormatPr baseColWidth="8" customHeight="1" defaultColWidth="11" defaultRowHeight="31.5" outlineLevelCol="0"/>
  <cols>
    <col customWidth="1" max="1" min="1" style="213" width="4.375"/>
    <col customWidth="1" max="2" min="2" style="213" width="13.125"/>
    <col customWidth="1" max="3" min="3" style="213" width="24.5"/>
    <col customWidth="1" max="4" min="4" style="213" width="15.375"/>
    <col customWidth="1" max="5" min="5" style="213" width="17"/>
    <col customWidth="1" max="6" min="6" style="213" width="13.5"/>
    <col customWidth="1" max="8" min="7" style="213" width="22"/>
    <col bestFit="1" customWidth="1" max="9" min="9" style="213" width="12.875"/>
    <col customWidth="1" max="14" min="10" style="213" width="11"/>
    <col customWidth="1" max="16384" min="15" style="213" width="11"/>
  </cols>
  <sheetData>
    <row customHeight="1" ht="16.5" r="1" s="224" spans="1:9">
      <c r="B1" s="13">
        <f>"数据截止时间："&amp;透视表!G26</f>
        <v/>
      </c>
      <c r="C1" s="234" t="n"/>
    </row>
    <row customHeight="1" ht="16.5" r="2" s="224" spans="1:9" thickBot="1">
      <c r="B2" s="14" t="s">
        <v>0</v>
      </c>
      <c r="C2" s="154" t="n"/>
    </row>
    <row customHeight="1" ht="22.5" r="3" s="224" spans="1:9">
      <c r="B3" s="214" t="s">
        <v>1</v>
      </c>
      <c r="D3" s="84">
        <f>透视表!$G$22</f>
        <v/>
      </c>
      <c r="E3" s="84">
        <f>透视表!$G$21</f>
        <v/>
      </c>
      <c r="F3" s="84">
        <f>透视表!$G$23</f>
        <v/>
      </c>
      <c r="G3" s="81" t="s">
        <v>2</v>
      </c>
      <c r="H3" s="82" t="s">
        <v>3</v>
      </c>
    </row>
    <row customHeight="1" ht="22.5" r="4" s="224" spans="1:9">
      <c r="B4" s="215" t="s">
        <v>4</v>
      </c>
      <c r="C4" s="78" t="s">
        <v>5</v>
      </c>
      <c r="D4" s="235">
        <f>GETPIVOTDATA("浏览量",透视表!$A$6)</f>
        <v/>
      </c>
      <c r="E4" s="76">
        <f>IFERROR((D4/透视表!$G$24)/(F4/透视表!$G$25)-1,"-")</f>
        <v/>
      </c>
      <c r="F4" s="235">
        <f>GETPIVOTDATA("浏览量",透视表!$A$16)</f>
        <v/>
      </c>
      <c r="G4" s="236">
        <f>IF(E4&gt;=10%,"优",IF(E4&gt;=-10%,"健康",IF(E4&gt;-20%,"关注",IF(E4&lt;=-20%,"重点关注"))))</f>
        <v/>
      </c>
      <c r="H4" s="237" t="n">
        <v>9443</v>
      </c>
      <c r="I4" s="101">
        <f>D4/H4</f>
        <v/>
      </c>
    </row>
    <row customHeight="1" ht="22.5" r="5" s="224" spans="1:9">
      <c r="C5" s="78" t="s">
        <v>6</v>
      </c>
      <c r="D5" s="235">
        <f>GETPIVOTDATA("访客数",透视表!$A$6)</f>
        <v/>
      </c>
      <c r="E5" s="76">
        <f>IFERROR((D5/透视表!$G$24)/(F5/透视表!$G$25)-1,"-")</f>
        <v/>
      </c>
      <c r="F5" s="235">
        <f>GETPIVOTDATA("访客数",透视表!$A$16)</f>
        <v/>
      </c>
      <c r="G5" s="236">
        <f>IF(E5&gt;=10%,"优",IF(E5&gt;=-10%,"健康",IF(E5&gt;-20%,"关注",IF(E5&lt;=-20%,"重点关注"))))</f>
        <v/>
      </c>
      <c r="H5" s="237" t="n">
        <v>3030</v>
      </c>
    </row>
    <row customHeight="1" ht="22.5" r="6" s="224" spans="1:9">
      <c r="C6" s="78" t="s">
        <v>7</v>
      </c>
      <c r="D6" s="76">
        <f>ROUND(GETPIVOTDATA("跳失率",透视表!$A$6)&amp;"%",3)</f>
        <v/>
      </c>
      <c r="E6" s="238">
        <f>D6-F6</f>
        <v/>
      </c>
      <c r="F6" s="76">
        <f>ROUND(GETPIVOTDATA("跳失率",透视表!$A$16)&amp;"%",3)</f>
        <v/>
      </c>
      <c r="G6" s="236">
        <f>IF(E6&lt;0,"优",IF(E6&gt;=2%,"重点关注","健康"))</f>
        <v/>
      </c>
      <c r="H6" s="83" t="n">
        <v>0.37</v>
      </c>
    </row>
    <row customHeight="1" ht="22.5" r="7" s="224" spans="1:9">
      <c r="C7" s="78" t="s">
        <v>8</v>
      </c>
      <c r="D7" s="235">
        <f>GETPIVOTDATA("平均停留时长",透视表!$A$6)</f>
        <v/>
      </c>
      <c r="E7" s="76">
        <f>D7/F7-1</f>
        <v/>
      </c>
      <c r="F7" s="235">
        <f>GETPIVOTDATA("平均停留时长",透视表!$A$16)</f>
        <v/>
      </c>
      <c r="G7" s="236">
        <f>IF(E7&gt;=10%,"优",IF(E7&gt;=-10%,"健康",IF(E7&gt;-20%,"关注",IF(E7&lt;=-20%,"重点关注"))))</f>
        <v/>
      </c>
      <c r="H7" s="237" t="n">
        <v>27</v>
      </c>
    </row>
    <row customHeight="1" ht="22.5" r="8" s="224" spans="1:9">
      <c r="B8" s="215" t="s">
        <v>9</v>
      </c>
      <c r="C8" s="78" t="s">
        <v>10</v>
      </c>
      <c r="D8" s="235">
        <f>透视表!$K$26</f>
        <v/>
      </c>
      <c r="E8" s="76">
        <f>IFERROR((D8/透视表!$G$24)/(F8/透视表!$G$25)-1,"-")</f>
        <v/>
      </c>
      <c r="F8" s="235">
        <f>透视表!$L$26</f>
        <v/>
      </c>
      <c r="G8" s="236">
        <f>IF(E8&gt;=10%,"优",IF(E8&gt;=-10%,"健康",IF(E8&gt;-20%,"关注",IF(E8&lt;=-20%,"重点关注"))))</f>
        <v/>
      </c>
      <c r="H8" s="237" t="n"/>
    </row>
    <row customHeight="1" ht="22.5" r="9" s="224" spans="1:9">
      <c r="C9" s="78" t="s">
        <v>11</v>
      </c>
      <c r="D9" s="238">
        <f>D8/D5</f>
        <v/>
      </c>
      <c r="E9" s="238">
        <f>D9-F9</f>
        <v/>
      </c>
      <c r="F9" s="238">
        <f>F8/F5</f>
        <v/>
      </c>
      <c r="G9" s="236">
        <f>IF(E9&gt;=10%,"优",IF(E9&gt;=-10%,"健康",IF(E9&gt;-20%,"关注",IF(E9&lt;=-20%,"重点关注"))))</f>
        <v/>
      </c>
      <c r="H9" s="83" t="n">
        <v>0.04</v>
      </c>
    </row>
    <row customHeight="1" ht="22.5" r="10" s="224" spans="1:9">
      <c r="B10" s="215" t="s">
        <v>12</v>
      </c>
      <c r="C10" s="77" t="s">
        <v>13</v>
      </c>
      <c r="D10" s="239" t="n">
        <v>61</v>
      </c>
      <c r="E10" s="30">
        <f>IFERROR((D10/透视表!$G$24)/(F10/透视表!$G$25)-1,"-")</f>
        <v/>
      </c>
      <c r="F10" s="239" t="n">
        <v>105</v>
      </c>
      <c r="G10" s="236">
        <f>IF(E10&gt;=10%,"优",IF(E10&gt;=-10%,"健康",IF(E10&gt;-20%,"关注",IF(E10&lt;=-20%,"重点关注"))))</f>
        <v/>
      </c>
      <c r="H10" s="237" t="n"/>
    </row>
    <row customHeight="1" ht="22.5" r="11" s="224" spans="1:9">
      <c r="C11" s="157" t="s">
        <v>14</v>
      </c>
      <c r="D11" s="158">
        <f>D10/D8</f>
        <v/>
      </c>
      <c r="E11" s="240">
        <f>D11-F11</f>
        <v/>
      </c>
      <c r="F11" s="158">
        <f>F10/F8</f>
        <v/>
      </c>
      <c r="G11" s="241">
        <f>IF(E11&gt;=10%,"优",IF(E11&gt;=-10%,"健康",IF(E11&gt;-20%,"关注",IF(E11&lt;=-20%,"重点关注"))))</f>
        <v/>
      </c>
      <c r="H11" s="242" t="s">
        <v>15</v>
      </c>
    </row>
    <row customHeight="1" ht="22.5" r="12" s="224" spans="1:9">
      <c r="C12" s="77" t="s">
        <v>16</v>
      </c>
      <c r="D12" s="125" t="n">
        <v>56</v>
      </c>
      <c r="E12" s="30">
        <f>IFERROR((D12/透视表!$G$24)/(F12/透视表!$G$25)-1,"-")</f>
        <v/>
      </c>
      <c r="F12" s="125" t="n">
        <v>97</v>
      </c>
      <c r="G12" s="236">
        <f>IF(E12&gt;=10%,"优",IF(E12&gt;=-10%,"健康",IF(E12&gt;-20%,"关注",IF(E12&lt;=-20%,"重点关注"))))</f>
        <v/>
      </c>
      <c r="H12" s="237" t="n"/>
    </row>
    <row customHeight="1" ht="22.5" r="13" s="224" spans="1:9">
      <c r="C13" s="78" t="s">
        <v>17</v>
      </c>
      <c r="D13" s="76">
        <f>D12/D10</f>
        <v/>
      </c>
      <c r="E13" s="238">
        <f>D13-F13</f>
        <v/>
      </c>
      <c r="F13" s="76">
        <f>F12/F10</f>
        <v/>
      </c>
      <c r="G13" s="236">
        <f>IF(E13&gt;=10%,"优",IF(E13&gt;=-10%,"健康",IF(E13&gt;-20%,"关注",IF(E13&lt;=-20%,"重点关注"))))</f>
        <v/>
      </c>
      <c r="H13" s="83" t="n">
        <v>0.8</v>
      </c>
    </row>
    <row customHeight="1" ht="22.5" r="14" s="224" spans="1:9">
      <c r="C14" s="77" t="s">
        <v>18</v>
      </c>
      <c r="D14" s="239" t="n">
        <v>23756.7</v>
      </c>
      <c r="E14" s="30">
        <f>IFERROR((D14/透视表!$G$24)/(F14/透视表!$G$25)-1,"-")</f>
        <v/>
      </c>
      <c r="F14" s="239" t="n">
        <v>45168</v>
      </c>
      <c r="G14" s="236">
        <f>IF(E14&gt;=10%,"优",IF(E14&gt;=-10%,"健康",IF(E14&gt;-20%,"关注",IF(E14&lt;=-20%,"重点关注"))))</f>
        <v/>
      </c>
      <c r="H14" s="237" t="n"/>
    </row>
    <row customHeight="1" ht="22.5" r="15" s="224" spans="1:9">
      <c r="C15" s="77" t="s">
        <v>19</v>
      </c>
      <c r="D15" s="239" t="n">
        <v>76</v>
      </c>
      <c r="E15" s="30">
        <f>IFERROR((D15/透视表!$G$24)/(F15/透视表!$G$25)-1,"-")</f>
        <v/>
      </c>
      <c r="F15" s="239" t="n">
        <v>146</v>
      </c>
      <c r="G15" s="236">
        <f>IF(E15&gt;=10%,"优",IF(E15&gt;=-10%,"健康",IF(E15&gt;-20%,"关注",IF(E15&lt;=-20%,"重点关注"))))</f>
        <v/>
      </c>
      <c r="H15" s="237" t="n"/>
    </row>
    <row customHeight="1" ht="22.5" r="16" s="224" spans="1:9">
      <c r="C16" s="78" t="s">
        <v>20</v>
      </c>
      <c r="D16" s="79">
        <f>D14/D12</f>
        <v/>
      </c>
      <c r="E16" s="76">
        <f>D16/F16-1</f>
        <v/>
      </c>
      <c r="F16" s="79">
        <f>F14/F15</f>
        <v/>
      </c>
      <c r="G16" s="236">
        <f>IF(E16&gt;=10%,"优",IF(E16&gt;=-10%,"健康",IF(E16&gt;-20%,"关注",IF(E16&lt;=-20%,"重点关注"))))</f>
        <v/>
      </c>
      <c r="H16" s="237" t="n"/>
    </row>
    <row customHeight="1" ht="22.5" r="17" s="224" spans="1:9">
      <c r="B17" s="215" t="s">
        <v>21</v>
      </c>
      <c r="C17" s="78" t="s">
        <v>22</v>
      </c>
      <c r="D17" s="235">
        <f>透视表!$P$25</f>
        <v/>
      </c>
      <c r="E17" s="76">
        <f>IFERROR((D17/透视表!$G$24)/(F17/透视表!$G$25)-1,"-")</f>
        <v/>
      </c>
      <c r="F17" s="235">
        <f>透视表!$Q$25</f>
        <v/>
      </c>
      <c r="G17" s="236">
        <f>IF(E17&gt;=10%,"优",IF(E17&gt;=-10%,"健康",IF(E17&gt;-20%,"关注",IF(E17&lt;=-20%,"重点关注"))))</f>
        <v/>
      </c>
      <c r="H17" s="237" t="n"/>
      <c r="I17" s="156" t="s">
        <v>23</v>
      </c>
    </row>
    <row customHeight="1" ht="22.5" r="18" s="224" spans="1:9" thickBot="1">
      <c r="C18" s="80" t="s">
        <v>24</v>
      </c>
      <c r="D18" s="243" t="n">
        <v>6</v>
      </c>
      <c r="E18" s="88">
        <f>IFERROR((D18/透视表!$G$24)/(F18/透视表!$G$25)-1,"-")</f>
        <v/>
      </c>
      <c r="F18" s="243">
        <f>'体验报告-案例数'!$E$16</f>
        <v/>
      </c>
      <c r="G18" s="244">
        <f>IF(E18&gt;=10%,"优",IF(E18&gt;=-10%,"健康",IF(E18&gt;-20%,"关注",IF(E18&lt;=-20%,"重点关注"))))</f>
        <v/>
      </c>
      <c r="H18" s="245" t="n"/>
    </row>
    <row customHeight="1" ht="111.6" r="19" s="224" spans="1:9" thickBot="1">
      <c r="B19" s="212" t="s">
        <v>25</v>
      </c>
    </row>
    <row customHeight="1" ht="19.5" r="20" s="224" spans="1:9"/>
    <row customHeight="1" ht="19.5" r="21" s="224" spans="1:9"/>
  </sheetData>
  <mergeCells count="6">
    <mergeCell ref="B19:H19"/>
    <mergeCell ref="B3:C3"/>
    <mergeCell ref="B4:B7"/>
    <mergeCell ref="B17:B18"/>
    <mergeCell ref="B8:B9"/>
    <mergeCell ref="B10:B16"/>
  </mergeCells>
  <conditionalFormatting sqref="E20:E1048576 E7:E18 E1:E5">
    <cfRule dxfId="0" operator="lessThan" priority="4" type="cellIs">
      <formula>0</formula>
    </cfRule>
  </conditionalFormatting>
  <conditionalFormatting sqref="E6">
    <cfRule dxfId="0" operator="greaterThan" priority="1" type="cellIs">
      <formula>0</formula>
    </cfRule>
  </conditionalFormatting>
  <pageMargins bottom="0.75" footer="0.3" header="0.3" left="0.7" right="0.7" top="0.75"/>
  <pageSetup orientation="portrait" paperSize="9"/>
</worksheet>
</file>

<file path=xl/worksheets/sheet10.xml><?xml version="1.0" encoding="utf-8"?>
<worksheet xmlns="http://schemas.openxmlformats.org/spreadsheetml/2006/main">
  <sheetPr>
    <outlinePr summaryBelow="1" summaryRight="1"/>
    <pageSetUpPr/>
  </sheetPr>
  <dimension ref="A1:G31"/>
  <sheetViews>
    <sheetView workbookViewId="0">
      <pane activePane="bottomLeft" state="frozen" topLeftCell="A2" ySplit="1"/>
      <selection activeCell="A3" pane="bottomLeft" sqref="A3:XFD1048576"/>
    </sheetView>
  </sheetViews>
  <sheetFormatPr baseColWidth="8" defaultRowHeight="16.5" outlineLevelCol="0"/>
  <cols>
    <col customWidth="1" max="2" min="1" style="67" width="10.5"/>
    <col customWidth="1" max="3" min="3" style="34" width="18.625"/>
    <col customWidth="1" max="5" min="4" style="87" width="12.375"/>
    <col customWidth="1" max="7" min="6" style="87" width="15.875"/>
  </cols>
  <sheetData>
    <row customHeight="1" ht="15.75" r="1" s="224" spans="1:7" thickBot="1">
      <c r="A1" s="66" t="s">
        <v>121</v>
      </c>
      <c r="B1" s="66" t="s">
        <v>123</v>
      </c>
      <c r="C1" s="32" t="s">
        <v>127</v>
      </c>
      <c r="D1" s="86" t="s">
        <v>185</v>
      </c>
      <c r="E1" s="86" t="s">
        <v>186</v>
      </c>
      <c r="F1" s="86" t="s">
        <v>187</v>
      </c>
      <c r="G1" s="86" t="s">
        <v>188</v>
      </c>
    </row>
    <row r="2" spans="1:7">
      <c r="A2" s="67" t="n">
        <v>2018</v>
      </c>
      <c r="B2" s="67" t="n">
        <v>8</v>
      </c>
      <c r="C2" s="34" t="n">
        <v>43330</v>
      </c>
      <c r="D2" s="87" t="n">
        <v>53</v>
      </c>
      <c r="E2" s="87" t="n">
        <v>17</v>
      </c>
      <c r="F2" s="87" t="n">
        <v>29.25</v>
      </c>
      <c r="G2" s="87" t="n">
        <v>24.26</v>
      </c>
    </row>
    <row r="3" spans="1:7">
      <c r="A3" t="n">
        <v>2018</v>
      </c>
      <c r="B3" t="n">
        <v>8</v>
      </c>
      <c r="C3" s="269" t="n">
        <v>43331</v>
      </c>
      <c r="D3" t="n">
        <v>25</v>
      </c>
      <c r="E3" t="n">
        <v>15</v>
      </c>
      <c r="F3" t="n">
        <v>19.26</v>
      </c>
      <c r="G3" t="n">
        <v>25.65</v>
      </c>
    </row>
    <row r="4" spans="1:7">
      <c r="A4" t="n">
        <v>2018</v>
      </c>
      <c r="B4" t="n">
        <v>8</v>
      </c>
      <c r="C4" s="269" t="n">
        <v>43332</v>
      </c>
      <c r="D4" t="n">
        <v>90</v>
      </c>
      <c r="E4" t="n">
        <v>27</v>
      </c>
      <c r="F4" t="n">
        <v>16.85</v>
      </c>
      <c r="G4" t="n">
        <v>34.62</v>
      </c>
    </row>
    <row r="5" spans="1:7">
      <c r="A5" t="n">
        <v>2018</v>
      </c>
      <c r="B5" t="n">
        <v>8</v>
      </c>
      <c r="C5" s="269" t="n">
        <v>43333</v>
      </c>
      <c r="D5" t="n">
        <v>101</v>
      </c>
      <c r="E5" t="n">
        <v>30</v>
      </c>
      <c r="F5" t="n">
        <v>21.56</v>
      </c>
      <c r="G5" t="n">
        <v>32.02</v>
      </c>
    </row>
    <row r="6" spans="1:7">
      <c r="A6" t="n">
        <v>2018</v>
      </c>
      <c r="B6" t="n">
        <v>8</v>
      </c>
      <c r="C6" s="269" t="n">
        <v>43334</v>
      </c>
      <c r="D6" t="n">
        <v>154</v>
      </c>
      <c r="E6" t="n">
        <v>25</v>
      </c>
      <c r="F6" t="n">
        <v>42.64</v>
      </c>
      <c r="G6" t="n">
        <v>34.91</v>
      </c>
    </row>
    <row r="7" spans="1:7">
      <c r="A7" t="n">
        <v>2018</v>
      </c>
      <c r="B7" t="n">
        <v>8</v>
      </c>
      <c r="C7" s="269" t="n">
        <v>43335</v>
      </c>
      <c r="D7" t="n">
        <v>127</v>
      </c>
      <c r="E7" t="n">
        <v>33</v>
      </c>
      <c r="F7" t="n">
        <v>33.79</v>
      </c>
      <c r="G7" t="n">
        <v>23.01</v>
      </c>
    </row>
    <row r="8" spans="1:7">
      <c r="A8" t="n">
        <v>2018</v>
      </c>
      <c r="B8" t="n">
        <v>8</v>
      </c>
      <c r="C8" s="269" t="n">
        <v>43336</v>
      </c>
      <c r="D8" t="n">
        <v>178</v>
      </c>
      <c r="E8" t="n">
        <v>33</v>
      </c>
      <c r="F8" t="n">
        <v>24.12</v>
      </c>
      <c r="G8" t="n">
        <v>17.6</v>
      </c>
    </row>
    <row r="9" spans="1:7">
      <c r="A9" t="n">
        <v>2018</v>
      </c>
      <c r="B9" t="n">
        <v>8</v>
      </c>
      <c r="C9" s="269" t="n">
        <v>43337</v>
      </c>
      <c r="D9" t="n">
        <v>90</v>
      </c>
      <c r="E9" t="n">
        <v>25</v>
      </c>
      <c r="F9" t="n">
        <v>23.83</v>
      </c>
      <c r="G9" t="n">
        <v>25.26</v>
      </c>
    </row>
    <row r="10" spans="1:7">
      <c r="A10" t="n">
        <v>2018</v>
      </c>
      <c r="B10" t="n">
        <v>8</v>
      </c>
      <c r="C10" s="269" t="n">
        <v>43338</v>
      </c>
      <c r="D10" t="n">
        <v>139</v>
      </c>
      <c r="E10" t="n">
        <v>57</v>
      </c>
      <c r="F10" t="n">
        <v>22.98</v>
      </c>
      <c r="G10" t="n">
        <v>26.65</v>
      </c>
    </row>
    <row r="11" spans="1:7">
      <c r="A11" t="n">
        <v>2018</v>
      </c>
      <c r="B11" t="n">
        <v>8</v>
      </c>
      <c r="C11" s="269" t="n">
        <v>43339</v>
      </c>
      <c r="D11" t="n">
        <v>201</v>
      </c>
      <c r="E11" t="n">
        <v>60</v>
      </c>
      <c r="F11" t="n">
        <v>23.66</v>
      </c>
      <c r="G11" t="n">
        <v>21.09</v>
      </c>
    </row>
    <row r="12" spans="1:7">
      <c r="A12" t="n">
        <v>2018</v>
      </c>
      <c r="B12" t="n">
        <v>8</v>
      </c>
      <c r="C12" s="269" t="n">
        <v>43340</v>
      </c>
      <c r="D12" t="n">
        <v>233</v>
      </c>
      <c r="E12" t="n">
        <v>71</v>
      </c>
      <c r="F12" t="n">
        <v>23.47</v>
      </c>
      <c r="G12" t="n">
        <v>27.15</v>
      </c>
    </row>
    <row r="13" spans="1:7">
      <c r="A13" t="n">
        <v>2018</v>
      </c>
      <c r="B13" t="n">
        <v>8</v>
      </c>
      <c r="C13" s="269" t="n">
        <v>43341</v>
      </c>
      <c r="D13" t="n">
        <v>263</v>
      </c>
      <c r="E13" t="n">
        <v>91</v>
      </c>
      <c r="F13" t="n">
        <v>33.83</v>
      </c>
      <c r="G13" t="n">
        <v>25.23</v>
      </c>
    </row>
    <row r="14" spans="1:7">
      <c r="A14" t="n">
        <v>2018</v>
      </c>
      <c r="B14" t="n">
        <v>8</v>
      </c>
      <c r="C14" s="269" t="n">
        <v>43342</v>
      </c>
      <c r="D14" t="n">
        <v>308</v>
      </c>
      <c r="E14" t="n">
        <v>97</v>
      </c>
      <c r="F14" t="n">
        <v>30.06</v>
      </c>
      <c r="G14" t="n">
        <v>19</v>
      </c>
    </row>
    <row r="15" spans="1:7">
      <c r="A15" t="n">
        <v>2018</v>
      </c>
      <c r="B15" t="n">
        <v>8</v>
      </c>
      <c r="C15" s="269" t="n">
        <v>43343</v>
      </c>
      <c r="D15" t="n">
        <v>225</v>
      </c>
      <c r="E15" t="n">
        <v>96</v>
      </c>
      <c r="F15" t="n">
        <v>20.37</v>
      </c>
      <c r="G15" t="n">
        <v>25</v>
      </c>
    </row>
    <row r="16" spans="1:7">
      <c r="A16" t="n">
        <v>2018</v>
      </c>
      <c r="B16" t="n">
        <v>9</v>
      </c>
      <c r="C16" s="269" t="n">
        <v>43344</v>
      </c>
      <c r="D16" t="n">
        <v>256</v>
      </c>
      <c r="E16" t="n">
        <v>96</v>
      </c>
      <c r="F16" t="n">
        <v>26.32</v>
      </c>
      <c r="G16" t="n">
        <v>24.25</v>
      </c>
    </row>
    <row r="17" spans="1:7">
      <c r="A17" t="n">
        <v>2018</v>
      </c>
      <c r="B17" t="n">
        <v>9</v>
      </c>
      <c r="C17" s="269" t="n">
        <v>43345</v>
      </c>
      <c r="D17" t="n">
        <v>302</v>
      </c>
      <c r="E17" t="n">
        <v>117</v>
      </c>
      <c r="F17" t="n">
        <v>24.37</v>
      </c>
      <c r="G17" t="n">
        <v>30.07</v>
      </c>
    </row>
    <row r="18" spans="1:7">
      <c r="A18" t="n">
        <v>2018</v>
      </c>
      <c r="B18" t="n">
        <v>9</v>
      </c>
      <c r="C18" s="269" t="n">
        <v>43346</v>
      </c>
      <c r="D18" t="n">
        <v>289</v>
      </c>
      <c r="E18" t="n">
        <v>103</v>
      </c>
      <c r="F18" t="n">
        <v>37.46</v>
      </c>
      <c r="G18" t="n">
        <v>20.96</v>
      </c>
    </row>
    <row r="19" spans="1:7">
      <c r="A19" t="n">
        <v>2018</v>
      </c>
      <c r="B19" t="n">
        <v>9</v>
      </c>
      <c r="C19" s="269" t="n">
        <v>43347</v>
      </c>
      <c r="D19" t="n">
        <v>357</v>
      </c>
      <c r="E19" t="n">
        <v>111</v>
      </c>
      <c r="F19" t="n">
        <v>26.66</v>
      </c>
      <c r="G19" t="n">
        <v>22.39</v>
      </c>
    </row>
    <row r="20" spans="1:7">
      <c r="A20" t="n">
        <v>2018</v>
      </c>
      <c r="B20" t="n">
        <v>9</v>
      </c>
      <c r="C20" s="269" t="n">
        <v>43348</v>
      </c>
      <c r="D20" t="n">
        <v>323</v>
      </c>
      <c r="E20" t="n">
        <v>127</v>
      </c>
      <c r="F20" t="n">
        <v>26.06</v>
      </c>
      <c r="G20" t="n">
        <v>23.95</v>
      </c>
    </row>
    <row r="21" spans="1:7">
      <c r="A21" t="n">
        <v>2018</v>
      </c>
      <c r="B21" t="n">
        <v>9</v>
      </c>
      <c r="C21" s="269" t="n">
        <v>43349</v>
      </c>
      <c r="D21" t="n">
        <v>374</v>
      </c>
      <c r="E21" t="n">
        <v>119</v>
      </c>
      <c r="F21" t="n">
        <v>29.56</v>
      </c>
      <c r="G21" t="n">
        <v>27.72</v>
      </c>
    </row>
    <row r="22" spans="1:7">
      <c r="A22" t="n">
        <v>2018</v>
      </c>
      <c r="B22" t="n">
        <v>9</v>
      </c>
      <c r="C22" s="269" t="n">
        <v>43350</v>
      </c>
      <c r="D22" t="n">
        <v>434</v>
      </c>
      <c r="E22" t="n">
        <v>138</v>
      </c>
      <c r="F22" t="n">
        <v>27.41</v>
      </c>
      <c r="G22" t="n">
        <v>23.92</v>
      </c>
    </row>
    <row r="23" spans="1:7">
      <c r="A23" t="n">
        <v>2018</v>
      </c>
      <c r="B23" t="n">
        <v>9</v>
      </c>
      <c r="C23" s="269" t="n">
        <v>43351</v>
      </c>
      <c r="D23" t="n">
        <v>320</v>
      </c>
      <c r="E23" t="n">
        <v>127</v>
      </c>
      <c r="F23" t="n">
        <v>22.41</v>
      </c>
      <c r="G23" t="n">
        <v>24.07</v>
      </c>
    </row>
    <row r="24" spans="1:7">
      <c r="A24" t="n">
        <v>2018</v>
      </c>
      <c r="B24" t="n">
        <v>9</v>
      </c>
      <c r="C24" s="269" t="n">
        <v>43352</v>
      </c>
      <c r="D24" t="n">
        <v>496</v>
      </c>
      <c r="E24" t="n">
        <v>142</v>
      </c>
      <c r="F24" t="n">
        <v>29.87</v>
      </c>
      <c r="G24" t="n">
        <v>30</v>
      </c>
    </row>
    <row r="25" spans="1:7">
      <c r="A25" t="n">
        <v>2018</v>
      </c>
      <c r="B25" t="n">
        <v>9</v>
      </c>
      <c r="C25" s="269" t="n">
        <v>43353</v>
      </c>
      <c r="D25" t="n">
        <v>365</v>
      </c>
      <c r="E25" t="n">
        <v>127</v>
      </c>
      <c r="F25" t="n">
        <v>22.1</v>
      </c>
      <c r="G25" t="n">
        <v>31.52</v>
      </c>
    </row>
    <row r="26" spans="1:7">
      <c r="A26" t="n">
        <v>2018</v>
      </c>
      <c r="B26" t="n">
        <v>9</v>
      </c>
      <c r="C26" s="269" t="n">
        <v>43354</v>
      </c>
      <c r="D26" t="n">
        <v>368</v>
      </c>
      <c r="E26" t="n">
        <v>126</v>
      </c>
      <c r="F26" t="n">
        <v>26.92</v>
      </c>
      <c r="G26" t="n">
        <v>24.78</v>
      </c>
    </row>
    <row r="27" spans="1:7">
      <c r="A27" t="n">
        <v>2018</v>
      </c>
      <c r="B27" t="n">
        <v>9</v>
      </c>
      <c r="C27" s="269" t="n">
        <v>43355</v>
      </c>
      <c r="D27" t="n">
        <v>494</v>
      </c>
      <c r="E27" t="n">
        <v>142</v>
      </c>
      <c r="F27" t="n">
        <v>26.13</v>
      </c>
      <c r="G27" t="n">
        <v>20.37</v>
      </c>
    </row>
    <row r="28" spans="1:7">
      <c r="A28" t="n">
        <v>2018</v>
      </c>
      <c r="B28" t="n">
        <v>9</v>
      </c>
      <c r="C28" s="269" t="n">
        <v>43356</v>
      </c>
      <c r="D28" t="n">
        <v>400</v>
      </c>
      <c r="E28" t="n">
        <v>148</v>
      </c>
      <c r="F28" t="n">
        <v>31.35</v>
      </c>
      <c r="G28" t="n">
        <v>27.95</v>
      </c>
    </row>
    <row r="29" spans="1:7">
      <c r="A29" t="n">
        <v>2018</v>
      </c>
      <c r="B29" t="n">
        <v>9</v>
      </c>
      <c r="C29" s="269" t="n">
        <v>43357</v>
      </c>
      <c r="D29" t="n">
        <v>412</v>
      </c>
      <c r="E29" t="n">
        <v>148</v>
      </c>
      <c r="F29" t="n">
        <v>30.81</v>
      </c>
      <c r="G29" t="n">
        <v>28.55</v>
      </c>
    </row>
    <row r="30" spans="1:7">
      <c r="A30" t="n">
        <v>2018</v>
      </c>
      <c r="B30" t="n">
        <v>9</v>
      </c>
      <c r="C30" s="269" t="n">
        <v>43358</v>
      </c>
      <c r="D30" t="n">
        <v>430</v>
      </c>
      <c r="E30" t="n">
        <v>140</v>
      </c>
      <c r="F30" t="n">
        <v>27.96</v>
      </c>
      <c r="G30" t="n">
        <v>27.55</v>
      </c>
    </row>
    <row r="31" spans="1:7">
      <c r="A31" t="n">
        <v>2018</v>
      </c>
      <c r="B31" t="n">
        <v>9</v>
      </c>
      <c r="C31" s="269" t="n">
        <v>43359</v>
      </c>
      <c r="D31" t="n">
        <v>397</v>
      </c>
      <c r="E31" t="n">
        <v>156</v>
      </c>
      <c r="F31" t="n">
        <v>28.49</v>
      </c>
      <c r="G31" t="n">
        <v>26.26</v>
      </c>
    </row>
  </sheetData>
  <pageMargins bottom="0.75" footer="0.3" header="0.3" left="0.7" right="0.7" top="0.75"/>
  <pageSetup orientation="portrait" paperSize="9"/>
</worksheet>
</file>

<file path=xl/worksheets/sheet11.xml><?xml version="1.0" encoding="utf-8"?>
<worksheet xmlns="http://schemas.openxmlformats.org/spreadsheetml/2006/main">
  <sheetPr>
    <outlinePr summaryBelow="1" summaryRight="1"/>
    <pageSetUpPr/>
  </sheetPr>
  <dimension ref="A1:G279"/>
  <sheetViews>
    <sheetView workbookViewId="0">
      <selection activeCell="G15" sqref="G15"/>
    </sheetView>
  </sheetViews>
  <sheetFormatPr baseColWidth="8" defaultColWidth="8.875" defaultRowHeight="16.5" outlineLevelCol="0"/>
  <cols>
    <col customWidth="1" max="2" min="1" style="98" width="7.5"/>
    <col customWidth="1" max="3" min="3" style="99" width="26.125"/>
    <col bestFit="1" customWidth="1" max="5" min="4" style="99" width="18.5"/>
    <col bestFit="1" customWidth="1" max="6" min="6" style="99" width="13.875"/>
    <col customWidth="1" max="7" min="7" style="99" width="31.375"/>
    <col customWidth="1" max="12" min="8" style="96" width="8.875"/>
    <col customWidth="1" max="16384" min="13" style="96" width="8.875"/>
  </cols>
  <sheetData>
    <row r="1" spans="1:7">
      <c r="A1" s="166" t="s">
        <v>121</v>
      </c>
      <c r="B1" s="166" t="s">
        <v>123</v>
      </c>
      <c r="C1" s="167" t="s">
        <v>189</v>
      </c>
      <c r="D1" s="167" t="s">
        <v>190</v>
      </c>
      <c r="E1" s="167" t="s">
        <v>191</v>
      </c>
      <c r="F1" s="167" t="s">
        <v>192</v>
      </c>
      <c r="G1" s="167" t="s">
        <v>193</v>
      </c>
    </row>
    <row r="2" spans="1:7">
      <c r="A2" t="n">
        <v>2018</v>
      </c>
      <c r="B2" t="n">
        <v>9</v>
      </c>
      <c r="C2" t="s">
        <v>194</v>
      </c>
      <c r="D2" t="s">
        <v>195</v>
      </c>
      <c r="E2" t="s">
        <v>196</v>
      </c>
      <c r="F2" t="s">
        <v>197</v>
      </c>
      <c r="G2" t="s">
        <v>198</v>
      </c>
    </row>
    <row r="3" spans="1:7">
      <c r="A3" t="n">
        <v>2018</v>
      </c>
      <c r="B3" t="n">
        <v>9</v>
      </c>
      <c r="C3" t="s">
        <v>199</v>
      </c>
      <c r="D3" t="s">
        <v>200</v>
      </c>
      <c r="E3" t="s">
        <v>201</v>
      </c>
      <c r="F3" t="s">
        <v>197</v>
      </c>
      <c r="G3" t="s">
        <v>198</v>
      </c>
    </row>
    <row r="4" spans="1:7">
      <c r="A4" t="n">
        <v>2018</v>
      </c>
      <c r="B4" t="n">
        <v>9</v>
      </c>
      <c r="C4" t="s">
        <v>202</v>
      </c>
      <c r="D4" t="s">
        <v>203</v>
      </c>
      <c r="E4" t="s">
        <v>204</v>
      </c>
      <c r="F4" t="s">
        <v>197</v>
      </c>
      <c r="G4" t="s">
        <v>198</v>
      </c>
    </row>
    <row r="5" spans="1:7">
      <c r="A5" t="n">
        <v>2018</v>
      </c>
      <c r="B5" t="n">
        <v>9</v>
      </c>
      <c r="C5" t="s">
        <v>205</v>
      </c>
      <c r="D5" t="s">
        <v>206</v>
      </c>
      <c r="E5" t="s">
        <v>207</v>
      </c>
      <c r="F5" t="s">
        <v>197</v>
      </c>
      <c r="G5" t="s">
        <v>198</v>
      </c>
    </row>
    <row r="6" spans="1:7">
      <c r="A6" t="n">
        <v>2018</v>
      </c>
      <c r="B6" t="n">
        <v>9</v>
      </c>
      <c r="C6" t="s">
        <v>208</v>
      </c>
      <c r="D6" t="s">
        <v>209</v>
      </c>
      <c r="E6" t="s">
        <v>210</v>
      </c>
      <c r="F6" t="s">
        <v>197</v>
      </c>
      <c r="G6" t="s">
        <v>198</v>
      </c>
    </row>
    <row r="7" spans="1:7">
      <c r="A7" t="n">
        <v>2018</v>
      </c>
      <c r="B7" t="n">
        <v>9</v>
      </c>
      <c r="C7" t="s">
        <v>211</v>
      </c>
      <c r="D7" t="s">
        <v>212</v>
      </c>
      <c r="E7" t="s">
        <v>213</v>
      </c>
      <c r="F7" t="s">
        <v>197</v>
      </c>
      <c r="G7" t="s">
        <v>198</v>
      </c>
    </row>
    <row r="8" spans="1:7">
      <c r="A8" t="n">
        <v>2018</v>
      </c>
      <c r="B8" t="n">
        <v>9</v>
      </c>
      <c r="C8" t="s">
        <v>214</v>
      </c>
      <c r="D8" t="s">
        <v>215</v>
      </c>
      <c r="E8" t="s">
        <v>216</v>
      </c>
      <c r="F8" t="s">
        <v>197</v>
      </c>
      <c r="G8" t="s">
        <v>198</v>
      </c>
    </row>
    <row r="9" spans="1:7">
      <c r="A9" t="n">
        <v>2018</v>
      </c>
      <c r="B9" t="n">
        <v>9</v>
      </c>
      <c r="C9" t="s">
        <v>217</v>
      </c>
      <c r="D9" t="s">
        <v>218</v>
      </c>
      <c r="E9" t="s">
        <v>219</v>
      </c>
      <c r="F9" t="s">
        <v>197</v>
      </c>
      <c r="G9" t="s">
        <v>198</v>
      </c>
    </row>
    <row r="10" spans="1:7">
      <c r="A10" t="n">
        <v>2018</v>
      </c>
      <c r="B10" t="n">
        <v>9</v>
      </c>
      <c r="C10" t="s">
        <v>220</v>
      </c>
      <c r="D10" t="s">
        <v>221</v>
      </c>
      <c r="E10" t="s">
        <v>222</v>
      </c>
      <c r="F10" t="s">
        <v>197</v>
      </c>
      <c r="G10" t="s">
        <v>198</v>
      </c>
    </row>
    <row r="11" spans="1:7">
      <c r="A11" t="n">
        <v>2018</v>
      </c>
      <c r="B11" t="n">
        <v>9</v>
      </c>
      <c r="C11" t="s">
        <v>223</v>
      </c>
      <c r="D11" t="s">
        <v>224</v>
      </c>
      <c r="E11" t="s">
        <v>225</v>
      </c>
      <c r="F11" t="s">
        <v>197</v>
      </c>
      <c r="G11" t="s">
        <v>198</v>
      </c>
    </row>
    <row r="12" spans="1:7">
      <c r="A12" t="n">
        <v>2018</v>
      </c>
      <c r="B12" t="n">
        <v>9</v>
      </c>
      <c r="C12" t="s">
        <v>226</v>
      </c>
      <c r="D12" t="s">
        <v>227</v>
      </c>
      <c r="E12" t="s">
        <v>228</v>
      </c>
      <c r="F12" t="s">
        <v>229</v>
      </c>
      <c r="G12" t="s">
        <v>198</v>
      </c>
    </row>
    <row r="13" spans="1:7">
      <c r="A13" t="n">
        <v>2018</v>
      </c>
      <c r="B13" t="n">
        <v>9</v>
      </c>
      <c r="C13" t="s">
        <v>230</v>
      </c>
      <c r="D13" t="s">
        <v>231</v>
      </c>
      <c r="E13" t="s">
        <v>232</v>
      </c>
      <c r="F13" t="s">
        <v>197</v>
      </c>
      <c r="G13" t="s">
        <v>198</v>
      </c>
    </row>
    <row r="14" spans="1:7">
      <c r="A14" t="n">
        <v>2018</v>
      </c>
      <c r="B14" t="n">
        <v>9</v>
      </c>
      <c r="C14" t="s">
        <v>233</v>
      </c>
      <c r="D14" t="s">
        <v>234</v>
      </c>
      <c r="E14" t="s">
        <v>235</v>
      </c>
      <c r="F14" t="s">
        <v>197</v>
      </c>
      <c r="G14" t="s">
        <v>198</v>
      </c>
    </row>
    <row r="15" spans="1:7">
      <c r="A15" t="n">
        <v>2018</v>
      </c>
      <c r="B15" t="n">
        <v>9</v>
      </c>
      <c r="C15" t="s">
        <v>236</v>
      </c>
      <c r="D15" t="s">
        <v>237</v>
      </c>
      <c r="E15" t="s">
        <v>238</v>
      </c>
      <c r="F15" t="s">
        <v>197</v>
      </c>
      <c r="G15" t="s">
        <v>198</v>
      </c>
    </row>
    <row r="16" spans="1:7">
      <c r="A16" t="n">
        <v>2018</v>
      </c>
      <c r="B16" t="n">
        <v>9</v>
      </c>
      <c r="C16" t="s">
        <v>239</v>
      </c>
      <c r="D16" t="s">
        <v>240</v>
      </c>
      <c r="E16" t="s">
        <v>241</v>
      </c>
      <c r="F16" t="s">
        <v>197</v>
      </c>
      <c r="G16" t="s">
        <v>198</v>
      </c>
    </row>
    <row r="17" spans="1:7">
      <c r="A17" t="n">
        <v>2018</v>
      </c>
      <c r="B17" t="n">
        <v>9</v>
      </c>
      <c r="C17" t="s">
        <v>242</v>
      </c>
      <c r="D17" t="s">
        <v>243</v>
      </c>
      <c r="E17" t="s">
        <v>244</v>
      </c>
      <c r="F17" t="s">
        <v>197</v>
      </c>
      <c r="G17" t="s">
        <v>198</v>
      </c>
    </row>
    <row r="18" spans="1:7">
      <c r="A18" t="n">
        <v>2018</v>
      </c>
      <c r="B18" t="n">
        <v>9</v>
      </c>
      <c r="C18" t="s">
        <v>245</v>
      </c>
      <c r="D18" t="s">
        <v>246</v>
      </c>
      <c r="E18" t="s">
        <v>247</v>
      </c>
      <c r="F18" t="s">
        <v>197</v>
      </c>
      <c r="G18" t="s">
        <v>198</v>
      </c>
    </row>
    <row r="19" spans="1:7">
      <c r="A19" t="n">
        <v>2018</v>
      </c>
      <c r="B19" t="n">
        <v>9</v>
      </c>
      <c r="C19" t="s">
        <v>248</v>
      </c>
      <c r="D19" t="s">
        <v>249</v>
      </c>
      <c r="E19" t="s">
        <v>250</v>
      </c>
      <c r="F19" t="s">
        <v>197</v>
      </c>
      <c r="G19" t="s">
        <v>198</v>
      </c>
    </row>
    <row r="20" spans="1:7">
      <c r="A20" t="n">
        <v>2018</v>
      </c>
      <c r="B20" t="n">
        <v>9</v>
      </c>
      <c r="C20" t="s">
        <v>251</v>
      </c>
      <c r="D20" t="s">
        <v>252</v>
      </c>
      <c r="E20" t="s">
        <v>253</v>
      </c>
      <c r="F20" t="s">
        <v>197</v>
      </c>
      <c r="G20" t="s">
        <v>198</v>
      </c>
    </row>
    <row r="21" spans="1:7">
      <c r="A21" t="n">
        <v>2018</v>
      </c>
      <c r="B21" t="n">
        <v>9</v>
      </c>
      <c r="C21" t="s">
        <v>254</v>
      </c>
      <c r="D21" t="s">
        <v>255</v>
      </c>
      <c r="E21" t="s">
        <v>256</v>
      </c>
      <c r="F21" t="s">
        <v>197</v>
      </c>
      <c r="G21" t="s">
        <v>198</v>
      </c>
    </row>
    <row r="22" spans="1:7">
      <c r="A22" t="n">
        <v>2018</v>
      </c>
      <c r="B22" t="n">
        <v>9</v>
      </c>
      <c r="C22" t="s">
        <v>257</v>
      </c>
      <c r="D22" t="s">
        <v>258</v>
      </c>
      <c r="E22" t="s">
        <v>259</v>
      </c>
      <c r="F22" t="s">
        <v>229</v>
      </c>
      <c r="G22" t="s">
        <v>198</v>
      </c>
    </row>
    <row r="23" spans="1:7">
      <c r="A23" t="n">
        <v>2018</v>
      </c>
      <c r="B23" t="n">
        <v>9</v>
      </c>
      <c r="C23" t="s">
        <v>260</v>
      </c>
      <c r="D23" t="s">
        <v>261</v>
      </c>
      <c r="E23" t="s">
        <v>262</v>
      </c>
      <c r="F23" t="s">
        <v>197</v>
      </c>
      <c r="G23" t="s">
        <v>198</v>
      </c>
    </row>
    <row r="24" spans="1:7">
      <c r="A24" t="n">
        <v>2018</v>
      </c>
      <c r="B24" t="n">
        <v>9</v>
      </c>
      <c r="C24" t="s">
        <v>263</v>
      </c>
      <c r="D24" t="s">
        <v>264</v>
      </c>
      <c r="E24" t="s">
        <v>265</v>
      </c>
      <c r="F24" t="s">
        <v>229</v>
      </c>
      <c r="G24" t="s">
        <v>198</v>
      </c>
    </row>
    <row r="25" spans="1:7">
      <c r="A25" t="n">
        <v>2018</v>
      </c>
      <c r="B25" t="n">
        <v>9</v>
      </c>
      <c r="C25" t="s">
        <v>266</v>
      </c>
      <c r="D25" t="s">
        <v>267</v>
      </c>
      <c r="E25" t="s">
        <v>268</v>
      </c>
      <c r="F25" t="s">
        <v>229</v>
      </c>
      <c r="G25" t="s">
        <v>198</v>
      </c>
    </row>
    <row r="26" spans="1:7">
      <c r="A26" t="n">
        <v>2018</v>
      </c>
      <c r="B26" t="n">
        <v>9</v>
      </c>
      <c r="C26" t="s">
        <v>269</v>
      </c>
      <c r="D26" t="s">
        <v>270</v>
      </c>
      <c r="E26" t="s">
        <v>271</v>
      </c>
      <c r="F26" t="s">
        <v>197</v>
      </c>
      <c r="G26" t="s">
        <v>198</v>
      </c>
    </row>
    <row r="27" spans="1:7">
      <c r="A27" t="n">
        <v>2018</v>
      </c>
      <c r="B27" t="n">
        <v>9</v>
      </c>
      <c r="C27" t="s">
        <v>272</v>
      </c>
      <c r="D27" t="s">
        <v>273</v>
      </c>
      <c r="E27" t="s">
        <v>274</v>
      </c>
      <c r="F27" t="s">
        <v>197</v>
      </c>
      <c r="G27" t="s">
        <v>198</v>
      </c>
    </row>
    <row r="28" spans="1:7">
      <c r="A28" t="n">
        <v>2018</v>
      </c>
      <c r="B28" t="n">
        <v>9</v>
      </c>
      <c r="C28" t="s">
        <v>275</v>
      </c>
      <c r="D28" t="s">
        <v>276</v>
      </c>
      <c r="E28" t="s">
        <v>277</v>
      </c>
      <c r="F28" t="s">
        <v>197</v>
      </c>
      <c r="G28" t="s">
        <v>198</v>
      </c>
    </row>
    <row r="29" spans="1:7">
      <c r="A29" t="n">
        <v>2018</v>
      </c>
      <c r="B29" t="n">
        <v>9</v>
      </c>
      <c r="C29" t="s">
        <v>278</v>
      </c>
      <c r="D29" t="s">
        <v>279</v>
      </c>
      <c r="E29" t="s">
        <v>280</v>
      </c>
      <c r="F29" t="s">
        <v>197</v>
      </c>
      <c r="G29" t="s">
        <v>198</v>
      </c>
    </row>
    <row r="30" spans="1:7">
      <c r="A30" t="n">
        <v>2018</v>
      </c>
      <c r="B30" t="n">
        <v>9</v>
      </c>
      <c r="C30" t="s">
        <v>281</v>
      </c>
      <c r="D30" t="s">
        <v>282</v>
      </c>
      <c r="E30" t="s">
        <v>283</v>
      </c>
      <c r="F30" t="s">
        <v>197</v>
      </c>
      <c r="G30" t="s">
        <v>198</v>
      </c>
    </row>
    <row r="31" spans="1:7">
      <c r="A31" t="n">
        <v>2018</v>
      </c>
      <c r="B31" t="n">
        <v>9</v>
      </c>
      <c r="C31" t="s">
        <v>284</v>
      </c>
      <c r="D31" t="s">
        <v>285</v>
      </c>
      <c r="E31" t="s">
        <v>286</v>
      </c>
      <c r="F31" t="s">
        <v>197</v>
      </c>
      <c r="G31" t="s">
        <v>198</v>
      </c>
    </row>
    <row r="32" spans="1:7">
      <c r="A32" t="n">
        <v>2018</v>
      </c>
      <c r="B32" t="n">
        <v>9</v>
      </c>
      <c r="C32" t="s">
        <v>287</v>
      </c>
      <c r="D32" t="s">
        <v>288</v>
      </c>
      <c r="E32" t="s">
        <v>289</v>
      </c>
      <c r="F32" t="s">
        <v>197</v>
      </c>
      <c r="G32" t="s">
        <v>198</v>
      </c>
    </row>
    <row r="33" spans="1:7">
      <c r="A33" t="n">
        <v>2018</v>
      </c>
      <c r="B33" t="n">
        <v>9</v>
      </c>
      <c r="C33" t="s">
        <v>290</v>
      </c>
      <c r="D33" t="s">
        <v>291</v>
      </c>
      <c r="E33" t="s">
        <v>292</v>
      </c>
      <c r="F33" t="s">
        <v>197</v>
      </c>
      <c r="G33" t="s">
        <v>198</v>
      </c>
    </row>
    <row r="34" spans="1:7">
      <c r="A34" t="n">
        <v>2018</v>
      </c>
      <c r="B34" t="n">
        <v>9</v>
      </c>
      <c r="C34" t="s">
        <v>293</v>
      </c>
      <c r="D34" t="s">
        <v>294</v>
      </c>
      <c r="E34" t="s">
        <v>295</v>
      </c>
      <c r="F34" t="s">
        <v>197</v>
      </c>
      <c r="G34" t="s">
        <v>198</v>
      </c>
    </row>
    <row r="35" spans="1:7">
      <c r="A35" t="n">
        <v>2018</v>
      </c>
      <c r="B35" t="n">
        <v>9</v>
      </c>
      <c r="C35" t="s">
        <v>296</v>
      </c>
      <c r="D35" t="s">
        <v>297</v>
      </c>
      <c r="E35" t="s">
        <v>298</v>
      </c>
      <c r="F35" t="s">
        <v>197</v>
      </c>
      <c r="G35" t="s">
        <v>198</v>
      </c>
    </row>
    <row r="36" spans="1:7">
      <c r="A36" t="n">
        <v>2018</v>
      </c>
      <c r="B36" t="n">
        <v>9</v>
      </c>
      <c r="C36" t="s">
        <v>299</v>
      </c>
      <c r="D36" t="s">
        <v>300</v>
      </c>
      <c r="E36" t="s">
        <v>301</v>
      </c>
      <c r="F36" t="s">
        <v>197</v>
      </c>
      <c r="G36" t="s">
        <v>198</v>
      </c>
    </row>
    <row r="37" spans="1:7">
      <c r="A37" t="n">
        <v>2018</v>
      </c>
      <c r="B37" t="n">
        <v>9</v>
      </c>
      <c r="C37" t="s">
        <v>302</v>
      </c>
      <c r="D37" t="s">
        <v>303</v>
      </c>
      <c r="E37" t="s">
        <v>304</v>
      </c>
      <c r="F37" t="s">
        <v>197</v>
      </c>
      <c r="G37" t="s">
        <v>198</v>
      </c>
    </row>
    <row r="38" spans="1:7">
      <c r="A38" t="n">
        <v>2018</v>
      </c>
      <c r="B38" t="n">
        <v>9</v>
      </c>
      <c r="C38" t="s">
        <v>305</v>
      </c>
      <c r="D38" t="s">
        <v>306</v>
      </c>
      <c r="E38" t="s">
        <v>307</v>
      </c>
      <c r="F38" t="s">
        <v>197</v>
      </c>
      <c r="G38" t="s">
        <v>198</v>
      </c>
    </row>
    <row r="39" spans="1:7">
      <c r="A39" t="n">
        <v>2018</v>
      </c>
      <c r="B39" t="n">
        <v>9</v>
      </c>
      <c r="C39" t="s">
        <v>308</v>
      </c>
      <c r="D39" t="s">
        <v>309</v>
      </c>
      <c r="E39" t="s">
        <v>310</v>
      </c>
      <c r="F39" t="s">
        <v>197</v>
      </c>
      <c r="G39" t="s">
        <v>198</v>
      </c>
    </row>
    <row r="40" spans="1:7">
      <c r="A40" t="n">
        <v>2018</v>
      </c>
      <c r="B40" t="n">
        <v>9</v>
      </c>
      <c r="C40" t="s">
        <v>311</v>
      </c>
      <c r="D40" t="s">
        <v>312</v>
      </c>
      <c r="E40" t="s">
        <v>313</v>
      </c>
      <c r="F40" t="s">
        <v>314</v>
      </c>
      <c r="G40" t="s">
        <v>198</v>
      </c>
    </row>
    <row r="41" spans="1:7">
      <c r="A41" t="n">
        <v>2018</v>
      </c>
      <c r="B41" t="n">
        <v>9</v>
      </c>
      <c r="C41" t="s">
        <v>315</v>
      </c>
      <c r="D41" t="s">
        <v>316</v>
      </c>
      <c r="E41" t="s">
        <v>317</v>
      </c>
      <c r="F41" t="s">
        <v>197</v>
      </c>
      <c r="G41" t="s">
        <v>198</v>
      </c>
    </row>
    <row r="42" spans="1:7">
      <c r="A42" t="n">
        <v>2018</v>
      </c>
      <c r="B42" t="n">
        <v>9</v>
      </c>
      <c r="C42" t="s">
        <v>318</v>
      </c>
      <c r="D42" t="s">
        <v>319</v>
      </c>
      <c r="E42" t="s">
        <v>320</v>
      </c>
      <c r="F42" t="s">
        <v>197</v>
      </c>
      <c r="G42" t="s">
        <v>198</v>
      </c>
    </row>
    <row r="43" spans="1:7">
      <c r="A43" t="n">
        <v>2018</v>
      </c>
      <c r="B43" t="n">
        <v>9</v>
      </c>
      <c r="C43" t="s">
        <v>321</v>
      </c>
      <c r="D43" t="s">
        <v>322</v>
      </c>
      <c r="E43" t="s">
        <v>323</v>
      </c>
      <c r="F43" t="s">
        <v>324</v>
      </c>
      <c r="G43" t="s">
        <v>198</v>
      </c>
    </row>
    <row r="44" spans="1:7">
      <c r="A44" t="n">
        <v>2018</v>
      </c>
      <c r="B44" t="n">
        <v>9</v>
      </c>
      <c r="C44" t="s">
        <v>325</v>
      </c>
      <c r="D44" t="s">
        <v>326</v>
      </c>
      <c r="E44" t="s">
        <v>327</v>
      </c>
      <c r="F44" t="s">
        <v>328</v>
      </c>
      <c r="G44" t="s">
        <v>198</v>
      </c>
    </row>
    <row r="45" spans="1:7">
      <c r="A45" t="n">
        <v>2018</v>
      </c>
      <c r="B45" t="n">
        <v>9</v>
      </c>
      <c r="C45" t="s">
        <v>329</v>
      </c>
      <c r="D45" t="s">
        <v>330</v>
      </c>
      <c r="E45" t="s">
        <v>331</v>
      </c>
      <c r="F45" t="s">
        <v>332</v>
      </c>
      <c r="G45" t="s">
        <v>198</v>
      </c>
    </row>
    <row r="46" spans="1:7">
      <c r="A46" t="n">
        <v>2018</v>
      </c>
      <c r="B46" t="n">
        <v>9</v>
      </c>
      <c r="C46" t="s">
        <v>333</v>
      </c>
      <c r="D46" t="s">
        <v>334</v>
      </c>
      <c r="E46" t="s">
        <v>335</v>
      </c>
      <c r="F46" t="s">
        <v>336</v>
      </c>
      <c r="G46" t="s">
        <v>198</v>
      </c>
    </row>
    <row r="47" spans="1:7">
      <c r="A47" t="n">
        <v>2018</v>
      </c>
      <c r="B47" t="n">
        <v>8</v>
      </c>
      <c r="C47" t="s">
        <v>337</v>
      </c>
      <c r="D47" t="s">
        <v>338</v>
      </c>
      <c r="E47" t="s">
        <v>339</v>
      </c>
      <c r="F47" t="s">
        <v>36</v>
      </c>
      <c r="G47" t="s">
        <v>198</v>
      </c>
    </row>
    <row r="48" spans="1:7">
      <c r="A48" t="n">
        <v>2018</v>
      </c>
      <c r="B48" t="n">
        <v>8</v>
      </c>
      <c r="C48" t="s">
        <v>340</v>
      </c>
      <c r="D48" t="s">
        <v>341</v>
      </c>
      <c r="E48" t="s">
        <v>342</v>
      </c>
      <c r="F48" t="s">
        <v>343</v>
      </c>
      <c r="G48" t="s">
        <v>198</v>
      </c>
    </row>
    <row r="49" spans="1:7">
      <c r="A49" t="n">
        <v>2018</v>
      </c>
      <c r="B49" t="n">
        <v>8</v>
      </c>
      <c r="C49" t="s">
        <v>344</v>
      </c>
      <c r="D49" t="s">
        <v>345</v>
      </c>
      <c r="E49" t="s">
        <v>346</v>
      </c>
      <c r="F49" t="s">
        <v>324</v>
      </c>
      <c r="G49" t="s">
        <v>198</v>
      </c>
    </row>
    <row r="50" spans="1:7">
      <c r="A50" t="n">
        <v>2018</v>
      </c>
      <c r="B50" t="n">
        <v>8</v>
      </c>
      <c r="C50" t="s">
        <v>347</v>
      </c>
      <c r="D50" t="s">
        <v>348</v>
      </c>
      <c r="E50" t="s">
        <v>349</v>
      </c>
      <c r="F50" t="s">
        <v>44</v>
      </c>
      <c r="G50" t="s">
        <v>198</v>
      </c>
    </row>
    <row r="51" spans="1:7">
      <c r="A51" t="n">
        <v>2018</v>
      </c>
      <c r="B51" t="n">
        <v>8</v>
      </c>
      <c r="C51" t="s">
        <v>350</v>
      </c>
      <c r="D51" t="s">
        <v>351</v>
      </c>
      <c r="E51" t="s">
        <v>352</v>
      </c>
      <c r="F51" t="s">
        <v>36</v>
      </c>
      <c r="G51" t="s">
        <v>198</v>
      </c>
    </row>
    <row r="52" spans="1:7">
      <c r="A52" t="n">
        <v>2018</v>
      </c>
      <c r="B52" t="n">
        <v>8</v>
      </c>
      <c r="C52" t="s">
        <v>353</v>
      </c>
      <c r="D52" t="s">
        <v>354</v>
      </c>
      <c r="E52" t="s">
        <v>355</v>
      </c>
      <c r="F52" t="s">
        <v>356</v>
      </c>
      <c r="G52" t="s">
        <v>198</v>
      </c>
    </row>
    <row r="53" spans="1:7">
      <c r="A53" t="n">
        <v>2018</v>
      </c>
      <c r="B53" t="n">
        <v>8</v>
      </c>
      <c r="C53" t="s">
        <v>357</v>
      </c>
      <c r="D53" t="s">
        <v>358</v>
      </c>
      <c r="E53" t="s">
        <v>359</v>
      </c>
      <c r="F53" t="s">
        <v>314</v>
      </c>
      <c r="G53" t="s">
        <v>198</v>
      </c>
    </row>
    <row r="54" spans="1:7">
      <c r="A54" t="n">
        <v>2018</v>
      </c>
      <c r="B54" t="n">
        <v>8</v>
      </c>
      <c r="C54" t="s">
        <v>360</v>
      </c>
      <c r="D54" t="s">
        <v>361</v>
      </c>
      <c r="E54" t="s">
        <v>362</v>
      </c>
      <c r="F54" t="s">
        <v>52</v>
      </c>
      <c r="G54" t="s">
        <v>198</v>
      </c>
    </row>
    <row r="55" spans="1:7">
      <c r="A55" t="n">
        <v>2018</v>
      </c>
      <c r="B55" t="n">
        <v>8</v>
      </c>
      <c r="C55" t="s">
        <v>363</v>
      </c>
      <c r="D55" t="s">
        <v>364</v>
      </c>
      <c r="E55" t="s">
        <v>365</v>
      </c>
      <c r="F55" t="s">
        <v>36</v>
      </c>
      <c r="G55" t="s">
        <v>198</v>
      </c>
    </row>
    <row r="56" spans="1:7">
      <c r="A56" t="n">
        <v>2018</v>
      </c>
      <c r="B56" t="n">
        <v>8</v>
      </c>
      <c r="C56" t="s">
        <v>366</v>
      </c>
      <c r="D56" t="s">
        <v>367</v>
      </c>
      <c r="E56" t="s">
        <v>368</v>
      </c>
      <c r="F56" t="s">
        <v>369</v>
      </c>
      <c r="G56" t="s">
        <v>198</v>
      </c>
    </row>
    <row r="57" spans="1:7">
      <c r="A57" t="n">
        <v>2018</v>
      </c>
      <c r="B57" t="n">
        <v>8</v>
      </c>
      <c r="C57" t="s">
        <v>370</v>
      </c>
      <c r="D57" t="s">
        <v>371</v>
      </c>
      <c r="E57" t="s">
        <v>372</v>
      </c>
      <c r="F57" t="s">
        <v>229</v>
      </c>
      <c r="G57" t="s">
        <v>198</v>
      </c>
    </row>
    <row r="58" spans="1:7">
      <c r="A58" t="n">
        <v>2018</v>
      </c>
      <c r="B58" t="n">
        <v>8</v>
      </c>
      <c r="C58" t="s">
        <v>373</v>
      </c>
      <c r="D58" t="s">
        <v>374</v>
      </c>
      <c r="E58" t="s">
        <v>375</v>
      </c>
      <c r="F58" t="s">
        <v>356</v>
      </c>
      <c r="G58" t="s">
        <v>198</v>
      </c>
    </row>
    <row r="59" spans="1:7">
      <c r="A59" t="n">
        <v>2018</v>
      </c>
      <c r="B59" t="n">
        <v>8</v>
      </c>
      <c r="C59" t="s">
        <v>376</v>
      </c>
      <c r="D59" t="s">
        <v>377</v>
      </c>
      <c r="E59" t="s">
        <v>378</v>
      </c>
      <c r="F59" t="s">
        <v>356</v>
      </c>
      <c r="G59" t="s">
        <v>198</v>
      </c>
    </row>
    <row r="60" spans="1:7">
      <c r="A60" t="n">
        <v>2018</v>
      </c>
      <c r="B60" t="n">
        <v>8</v>
      </c>
      <c r="C60" t="s">
        <v>379</v>
      </c>
      <c r="D60" t="s">
        <v>380</v>
      </c>
      <c r="E60" t="s">
        <v>381</v>
      </c>
      <c r="F60" t="s">
        <v>343</v>
      </c>
      <c r="G60" t="s">
        <v>198</v>
      </c>
    </row>
    <row r="61" spans="1:7">
      <c r="A61" t="n">
        <v>2018</v>
      </c>
      <c r="B61" t="n">
        <v>8</v>
      </c>
      <c r="C61" t="s">
        <v>382</v>
      </c>
      <c r="D61" t="s">
        <v>383</v>
      </c>
      <c r="E61" t="s">
        <v>384</v>
      </c>
      <c r="F61" t="s">
        <v>343</v>
      </c>
      <c r="G61" t="s">
        <v>198</v>
      </c>
    </row>
    <row r="62" spans="1:7">
      <c r="A62" t="n">
        <v>2018</v>
      </c>
      <c r="B62" t="n">
        <v>8</v>
      </c>
      <c r="C62" t="s">
        <v>385</v>
      </c>
      <c r="D62" t="s">
        <v>386</v>
      </c>
      <c r="E62" t="s">
        <v>387</v>
      </c>
      <c r="F62" t="s">
        <v>343</v>
      </c>
      <c r="G62" t="s">
        <v>198</v>
      </c>
    </row>
    <row r="63" spans="1:7">
      <c r="A63" t="n">
        <v>2018</v>
      </c>
      <c r="B63" t="n">
        <v>8</v>
      </c>
      <c r="C63" t="s">
        <v>388</v>
      </c>
      <c r="D63" t="s">
        <v>389</v>
      </c>
      <c r="E63" t="s">
        <v>390</v>
      </c>
      <c r="F63" t="s">
        <v>343</v>
      </c>
      <c r="G63" t="s">
        <v>198</v>
      </c>
    </row>
    <row r="64" spans="1:7">
      <c r="A64" t="n">
        <v>2018</v>
      </c>
      <c r="B64" t="n">
        <v>8</v>
      </c>
      <c r="C64" t="s">
        <v>391</v>
      </c>
      <c r="D64" t="s">
        <v>392</v>
      </c>
      <c r="E64" t="s">
        <v>393</v>
      </c>
      <c r="F64" t="s">
        <v>328</v>
      </c>
      <c r="G64" t="s">
        <v>198</v>
      </c>
    </row>
    <row r="65" spans="1:7">
      <c r="A65" t="n">
        <v>2018</v>
      </c>
      <c r="B65" t="n">
        <v>8</v>
      </c>
      <c r="C65" t="s">
        <v>394</v>
      </c>
      <c r="D65" t="s">
        <v>395</v>
      </c>
      <c r="E65" t="s">
        <v>396</v>
      </c>
      <c r="F65" t="s">
        <v>397</v>
      </c>
      <c r="G65" t="s">
        <v>198</v>
      </c>
    </row>
    <row r="66" spans="1:7">
      <c r="A66" t="n">
        <v>2018</v>
      </c>
      <c r="B66" t="n">
        <v>8</v>
      </c>
      <c r="C66" t="s">
        <v>398</v>
      </c>
      <c r="D66" t="s">
        <v>399</v>
      </c>
      <c r="E66" t="s">
        <v>400</v>
      </c>
      <c r="F66" t="s">
        <v>229</v>
      </c>
      <c r="G66" t="s">
        <v>198</v>
      </c>
    </row>
    <row r="67" spans="1:7">
      <c r="A67" t="n">
        <v>2018</v>
      </c>
      <c r="B67" t="n">
        <v>8</v>
      </c>
      <c r="C67" t="s">
        <v>401</v>
      </c>
      <c r="D67" t="s">
        <v>402</v>
      </c>
      <c r="E67" t="s">
        <v>403</v>
      </c>
      <c r="F67" t="s">
        <v>36</v>
      </c>
      <c r="G67" t="s">
        <v>198</v>
      </c>
    </row>
    <row r="68" spans="1:7">
      <c r="A68" t="n">
        <v>2018</v>
      </c>
      <c r="B68" t="n">
        <v>8</v>
      </c>
      <c r="C68" t="s">
        <v>404</v>
      </c>
      <c r="D68" t="s">
        <v>405</v>
      </c>
      <c r="E68" t="s">
        <v>406</v>
      </c>
      <c r="F68" t="s">
        <v>407</v>
      </c>
      <c r="G68" t="s">
        <v>198</v>
      </c>
    </row>
    <row r="69" spans="1:7">
      <c r="A69" t="n">
        <v>2018</v>
      </c>
      <c r="B69" t="n">
        <v>8</v>
      </c>
      <c r="C69" t="s">
        <v>408</v>
      </c>
      <c r="D69" t="s">
        <v>409</v>
      </c>
      <c r="E69" t="s">
        <v>410</v>
      </c>
      <c r="F69" t="s">
        <v>328</v>
      </c>
      <c r="G69" t="s">
        <v>198</v>
      </c>
    </row>
    <row r="70" spans="1:7">
      <c r="A70" t="n">
        <v>2018</v>
      </c>
      <c r="B70" t="n">
        <v>8</v>
      </c>
      <c r="C70" t="s">
        <v>411</v>
      </c>
      <c r="D70" t="s">
        <v>412</v>
      </c>
      <c r="E70" t="s">
        <v>412</v>
      </c>
      <c r="F70" t="s">
        <v>229</v>
      </c>
      <c r="G70" t="s">
        <v>198</v>
      </c>
    </row>
    <row r="71" spans="1:7">
      <c r="A71" t="n">
        <v>2018</v>
      </c>
      <c r="B71" t="n">
        <v>8</v>
      </c>
      <c r="C71" t="s">
        <v>413</v>
      </c>
      <c r="D71" t="s">
        <v>414</v>
      </c>
      <c r="E71" t="s">
        <v>414</v>
      </c>
      <c r="F71" t="s">
        <v>229</v>
      </c>
      <c r="G71" t="s">
        <v>198</v>
      </c>
    </row>
    <row r="72" spans="1:7"/>
    <row r="73" spans="1:7"/>
    <row r="74" spans="1:7"/>
    <row r="75" spans="1:7"/>
    <row r="76" spans="1:7"/>
    <row r="77" spans="1:7"/>
    <row r="78" spans="1:7"/>
    <row r="79" spans="1:7"/>
    <row r="80" spans="1:7"/>
    <row r="81" spans="1:7"/>
    <row r="82" spans="1:7"/>
    <row r="83" spans="1:7"/>
    <row r="84" spans="1:7"/>
    <row r="85" spans="1:7"/>
    <row r="86" spans="1:7"/>
    <row r="87" spans="1:7"/>
    <row r="88" spans="1:7"/>
    <row r="89" spans="1:7"/>
    <row r="90" spans="1:7"/>
    <row r="91" spans="1:7"/>
    <row r="92" spans="1:7"/>
    <row r="93" spans="1:7"/>
    <row r="94" spans="1:7"/>
    <row r="95" spans="1:7"/>
    <row r="96" spans="1:7"/>
    <row r="97" spans="1:7"/>
    <row r="98" spans="1:7"/>
    <row r="99" spans="1:7"/>
    <row r="100" spans="1:7"/>
    <row r="101" spans="1:7"/>
    <row r="102" spans="1:7"/>
    <row r="103" spans="1:7"/>
    <row r="104" spans="1:7"/>
    <row r="105" spans="1:7"/>
    <row r="106" spans="1:7"/>
    <row r="107" spans="1:7"/>
    <row r="108" spans="1:7"/>
    <row r="109" spans="1:7"/>
    <row r="110" spans="1:7"/>
    <row r="111" spans="1:7"/>
    <row r="112" spans="1:7"/>
    <row r="113" spans="1:7"/>
    <row r="114" spans="1:7"/>
    <row r="115" spans="1:7"/>
    <row r="116" spans="1:7"/>
    <row r="117" spans="1:7"/>
    <row r="118" spans="1:7"/>
    <row r="119" spans="1:7"/>
    <row r="120" spans="1:7"/>
    <row r="121" spans="1:7"/>
    <row r="122" spans="1:7"/>
    <row r="123" spans="1:7"/>
    <row r="124" spans="1:7"/>
    <row r="125" spans="1:7"/>
    <row r="126" spans="1:7"/>
    <row r="127" spans="1:7"/>
    <row r="128" spans="1:7"/>
    <row r="129" spans="1:7"/>
    <row r="130" spans="1:7"/>
    <row r="131" spans="1:7"/>
    <row r="132" spans="1:7"/>
    <row r="133" spans="1:7"/>
    <row r="134" spans="1:7"/>
    <row r="135" spans="1:7"/>
    <row r="136" spans="1:7"/>
    <row r="137" spans="1:7"/>
    <row r="138" spans="1:7"/>
    <row r="139" spans="1:7"/>
    <row r="140" spans="1:7"/>
    <row r="141" spans="1:7"/>
    <row r="142" spans="1:7"/>
    <row r="143" spans="1:7"/>
    <row r="144" spans="1:7"/>
    <row r="145" spans="1:7"/>
    <row r="146" spans="1:7"/>
    <row r="147" spans="1:7"/>
    <row r="148" spans="1:7"/>
    <row r="149" spans="1:7"/>
    <row r="150" spans="1:7"/>
    <row r="151" spans="1:7"/>
    <row r="152" spans="1:7"/>
    <row r="153" spans="1:7"/>
    <row r="154" spans="1:7"/>
    <row r="155" spans="1:7"/>
    <row r="156" spans="1:7"/>
    <row r="157" spans="1:7"/>
    <row r="158" spans="1:7"/>
    <row r="159" spans="1:7"/>
    <row r="160" spans="1:7"/>
    <row r="161" spans="1:7"/>
    <row r="162" spans="1:7"/>
    <row r="163" spans="1:7"/>
    <row r="164" spans="1:7"/>
    <row r="165" spans="1:7"/>
    <row r="166" spans="1:7"/>
    <row r="167" spans="1:7"/>
    <row r="168" spans="1:7"/>
    <row r="169" spans="1:7"/>
    <row r="170" spans="1:7"/>
    <row r="171" spans="1:7"/>
    <row r="172" spans="1:7"/>
    <row r="173" spans="1:7"/>
    <row r="174" spans="1:7"/>
    <row r="175" spans="1:7"/>
    <row r="176" spans="1:7"/>
    <row r="177" spans="1:7"/>
    <row r="178" spans="1:7"/>
    <row r="179" spans="1:7"/>
    <row r="180" spans="1:7"/>
    <row r="181" spans="1:7"/>
    <row r="182" spans="1:7"/>
    <row r="183" spans="1:7"/>
    <row r="184" spans="1:7"/>
    <row r="185" spans="1:7"/>
    <row r="186" spans="1:7"/>
    <row r="187" spans="1:7"/>
    <row r="188" spans="1:7"/>
    <row r="189" spans="1:7"/>
    <row r="190" spans="1:7"/>
    <row r="191" spans="1:7"/>
    <row r="192" spans="1:7"/>
    <row r="193" spans="1:7"/>
    <row r="194" spans="1:7"/>
    <row r="195" spans="1:7"/>
    <row r="196" spans="1:7"/>
    <row r="197" spans="1:7"/>
    <row r="198" spans="1:7"/>
    <row r="199" spans="1:7"/>
    <row r="200" spans="1:7"/>
    <row r="201" spans="1:7"/>
    <row r="202" spans="1:7"/>
    <row r="203" spans="1:7"/>
    <row r="204" spans="1:7"/>
    <row r="205" spans="1:7"/>
    <row r="206" spans="1:7"/>
    <row r="207" spans="1:7"/>
    <row r="208" spans="1:7"/>
    <row r="209" spans="1:7"/>
    <row r="210" spans="1:7"/>
    <row r="211" spans="1:7"/>
    <row r="212" spans="1:7"/>
    <row r="213" spans="1:7"/>
    <row r="214" spans="1:7"/>
    <row r="215" spans="1:7"/>
    <row r="216" spans="1:7"/>
    <row r="217" spans="1:7"/>
    <row r="218" spans="1:7"/>
    <row r="219" spans="1:7"/>
    <row r="220" spans="1:7"/>
    <row r="221" spans="1:7"/>
    <row r="222" spans="1:7"/>
    <row r="223" spans="1:7"/>
    <row r="224" spans="1:7"/>
    <row r="225" spans="1:7"/>
    <row r="226" spans="1:7"/>
    <row r="227" spans="1:7"/>
    <row r="228" spans="1:7"/>
    <row r="229" spans="1:7"/>
    <row r="230" spans="1:7"/>
    <row r="231" spans="1:7"/>
    <row r="232" spans="1:7"/>
    <row r="233" spans="1:7"/>
    <row r="234" spans="1:7"/>
    <row r="235" spans="1:7"/>
    <row r="236" spans="1:7"/>
    <row r="237" spans="1:7"/>
    <row r="238" spans="1:7"/>
    <row r="239" spans="1:7"/>
    <row r="240" spans="1:7"/>
    <row r="241" spans="1:7"/>
    <row r="242" spans="1:7"/>
    <row r="243" spans="1:7"/>
    <row r="244" spans="1:7"/>
    <row r="245" spans="1:7"/>
    <row r="246" spans="1:7"/>
    <row r="247" spans="1:7"/>
    <row r="248" spans="1:7"/>
    <row r="249" spans="1:7"/>
    <row r="250" spans="1:7"/>
    <row r="251" spans="1:7"/>
    <row r="252" spans="1:7"/>
    <row r="253" spans="1:7"/>
    <row r="254" spans="1:7"/>
    <row r="255" spans="1:7"/>
    <row r="256" spans="1:7"/>
    <row r="257" spans="1:7"/>
    <row r="258" spans="1:7"/>
    <row r="259" spans="1:7"/>
    <row r="260" spans="1:7"/>
    <row r="261" spans="1:7"/>
    <row r="262" spans="1:7"/>
    <row r="263" spans="1:7"/>
    <row r="264" spans="1:7"/>
    <row r="265" spans="1:7"/>
    <row r="266" spans="1:7"/>
    <row r="267" spans="1:7"/>
    <row r="268" spans="1:7"/>
    <row r="269" spans="1:7"/>
    <row r="270" spans="1:7"/>
    <row r="271" spans="1:7"/>
    <row r="272" spans="1:7"/>
    <row r="273" spans="1:7"/>
    <row r="274" spans="1:7"/>
    <row r="275" spans="1:7"/>
    <row r="276" spans="1:7"/>
    <row r="277" spans="1:7"/>
    <row r="278" spans="1:7"/>
    <row r="279" spans="1:7"/>
  </sheetData>
  <conditionalFormatting sqref="C1:C1048576">
    <cfRule dxfId="0" priority="144" type="duplicateValues"/>
  </conditionalFormatting>
  <conditionalFormatting sqref="D1">
    <cfRule dxfId="0" priority="147" type="duplicateValues"/>
  </conditionalFormatting>
  <conditionalFormatting sqref="D2:D1048576">
    <cfRule dxfId="0" priority="148" type="duplicateValues"/>
  </conditionalFormatting>
  <conditionalFormatting sqref="E1:E1048576">
    <cfRule dxfId="0" priority="150" type="duplicateValues"/>
  </conditionalFormatting>
  <pageMargins bottom="0.75" footer="0.3" header="0.3" left="0.7" right="0.7" top="0.75"/>
</worksheet>
</file>

<file path=xl/worksheets/sheet12.xml><?xml version="1.0" encoding="utf-8"?>
<worksheet xmlns="http://schemas.openxmlformats.org/spreadsheetml/2006/main">
  <sheetPr>
    <outlinePr summaryBelow="1" summaryRight="1"/>
    <pageSetUpPr/>
  </sheetPr>
  <dimension ref="A1:I654"/>
  <sheetViews>
    <sheetView workbookViewId="0" zoomScale="85" zoomScaleNormal="85">
      <selection activeCell="A2" sqref="A2:XFD654"/>
    </sheetView>
  </sheetViews>
  <sheetFormatPr baseColWidth="8" defaultColWidth="9" defaultRowHeight="16.5" outlineLevelCol="0"/>
  <cols>
    <col customWidth="1" max="2" min="1" style="62" width="9"/>
    <col customWidth="1" max="3" min="3" style="35" width="16.875"/>
    <col customWidth="1" max="4" min="4" style="146" width="16.875"/>
    <col customWidth="1" max="5" min="5" style="146" width="11.625"/>
    <col customWidth="1" max="6" min="6" style="146" width="14.875"/>
    <col customWidth="1" max="7" min="7" style="146" width="15.5"/>
    <col customWidth="1" max="8" min="8" style="146" width="28.875"/>
    <col customWidth="1" max="9" min="9" style="146" width="12.125"/>
    <col customWidth="1" max="14" min="10" style="213" width="9"/>
    <col customWidth="1" max="16384" min="15" style="213" width="9"/>
  </cols>
  <sheetData>
    <row customFormat="1" r="1" s="146" spans="1:9">
      <c r="A1" s="61" t="s">
        <v>121</v>
      </c>
      <c r="B1" s="61" t="s">
        <v>123</v>
      </c>
      <c r="C1" s="36" t="s">
        <v>127</v>
      </c>
      <c r="D1" s="36" t="s">
        <v>415</v>
      </c>
      <c r="E1" s="37" t="s">
        <v>416</v>
      </c>
      <c r="F1" s="37" t="s">
        <v>417</v>
      </c>
      <c r="G1" s="37" t="s">
        <v>418</v>
      </c>
      <c r="H1" s="37" t="s">
        <v>419</v>
      </c>
      <c r="I1" s="37" t="s">
        <v>420</v>
      </c>
    </row>
    <row r="2" spans="1:9">
      <c r="A2" t="n">
        <v>2018</v>
      </c>
      <c r="B2" t="n">
        <v>9</v>
      </c>
      <c r="C2" t="s">
        <v>421</v>
      </c>
      <c r="D2" t="s">
        <v>422</v>
      </c>
      <c r="E2" t="s">
        <v>155</v>
      </c>
      <c r="F2" t="s">
        <v>423</v>
      </c>
      <c r="G2" t="s">
        <v>424</v>
      </c>
      <c r="H2" t="s">
        <v>197</v>
      </c>
      <c r="I2" t="s">
        <v>425</v>
      </c>
    </row>
    <row r="3" spans="1:9">
      <c r="A3" t="n">
        <v>2018</v>
      </c>
      <c r="B3" t="n">
        <v>9</v>
      </c>
      <c r="C3" t="s">
        <v>421</v>
      </c>
      <c r="D3" t="s">
        <v>426</v>
      </c>
      <c r="E3" t="s">
        <v>152</v>
      </c>
      <c r="F3" t="s">
        <v>427</v>
      </c>
      <c r="G3" t="s">
        <v>428</v>
      </c>
      <c r="H3" t="s">
        <v>197</v>
      </c>
      <c r="I3" t="s">
        <v>425</v>
      </c>
    </row>
    <row r="4" spans="1:9">
      <c r="A4" t="n">
        <v>2018</v>
      </c>
      <c r="B4" t="n">
        <v>9</v>
      </c>
      <c r="C4" t="s">
        <v>429</v>
      </c>
      <c r="D4" t="s">
        <v>430</v>
      </c>
      <c r="E4" t="s">
        <v>155</v>
      </c>
      <c r="F4" t="s">
        <v>423</v>
      </c>
      <c r="G4" t="s">
        <v>431</v>
      </c>
      <c r="H4" t="s">
        <v>197</v>
      </c>
      <c r="I4" t="s">
        <v>425</v>
      </c>
    </row>
    <row r="5" spans="1:9">
      <c r="A5" t="n">
        <v>2018</v>
      </c>
      <c r="B5" t="n">
        <v>9</v>
      </c>
      <c r="C5" t="s">
        <v>429</v>
      </c>
      <c r="D5" t="s">
        <v>432</v>
      </c>
      <c r="E5" t="s">
        <v>155</v>
      </c>
      <c r="F5" t="s">
        <v>433</v>
      </c>
      <c r="G5" t="s">
        <v>434</v>
      </c>
      <c r="H5" t="s">
        <v>197</v>
      </c>
      <c r="I5" t="s">
        <v>425</v>
      </c>
    </row>
    <row r="6" spans="1:9">
      <c r="A6" t="n">
        <v>2018</v>
      </c>
      <c r="B6" t="n">
        <v>9</v>
      </c>
      <c r="C6" t="s">
        <v>435</v>
      </c>
      <c r="D6" t="s">
        <v>436</v>
      </c>
      <c r="E6" t="s">
        <v>152</v>
      </c>
      <c r="F6" t="s">
        <v>423</v>
      </c>
      <c r="G6" t="s">
        <v>437</v>
      </c>
      <c r="H6" t="s">
        <v>197</v>
      </c>
      <c r="I6" t="s">
        <v>425</v>
      </c>
    </row>
    <row r="7" spans="1:9">
      <c r="A7" t="n">
        <v>2018</v>
      </c>
      <c r="B7" t="n">
        <v>9</v>
      </c>
      <c r="C7" t="s">
        <v>438</v>
      </c>
      <c r="D7" t="s">
        <v>439</v>
      </c>
      <c r="E7" t="s">
        <v>155</v>
      </c>
      <c r="F7" t="s">
        <v>440</v>
      </c>
      <c r="G7" t="s">
        <v>441</v>
      </c>
      <c r="H7" t="s">
        <v>197</v>
      </c>
      <c r="I7" t="s">
        <v>425</v>
      </c>
    </row>
    <row r="8" spans="1:9">
      <c r="A8" t="n">
        <v>2018</v>
      </c>
      <c r="B8" t="n">
        <v>9</v>
      </c>
      <c r="C8" t="s">
        <v>442</v>
      </c>
      <c r="D8" t="s">
        <v>443</v>
      </c>
      <c r="E8" t="s">
        <v>152</v>
      </c>
      <c r="F8" t="s">
        <v>423</v>
      </c>
      <c r="G8" t="s">
        <v>444</v>
      </c>
      <c r="H8" t="s">
        <v>197</v>
      </c>
      <c r="I8" t="s">
        <v>425</v>
      </c>
    </row>
    <row r="9" spans="1:9">
      <c r="A9" t="n">
        <v>2018</v>
      </c>
      <c r="B9" t="n">
        <v>9</v>
      </c>
      <c r="C9" t="s">
        <v>442</v>
      </c>
      <c r="D9" t="s">
        <v>445</v>
      </c>
      <c r="E9" t="s">
        <v>155</v>
      </c>
      <c r="F9" t="s">
        <v>423</v>
      </c>
      <c r="G9" t="s">
        <v>446</v>
      </c>
      <c r="H9" t="s">
        <v>197</v>
      </c>
      <c r="I9" t="s">
        <v>425</v>
      </c>
    </row>
    <row r="10" spans="1:9">
      <c r="A10" t="n">
        <v>2018</v>
      </c>
      <c r="B10" t="n">
        <v>9</v>
      </c>
      <c r="C10" t="s">
        <v>447</v>
      </c>
      <c r="D10" t="s">
        <v>448</v>
      </c>
      <c r="E10" t="s">
        <v>159</v>
      </c>
      <c r="F10" t="s"/>
      <c r="G10" t="s">
        <v>449</v>
      </c>
      <c r="H10" t="s">
        <v>450</v>
      </c>
      <c r="I10" t="s">
        <v>451</v>
      </c>
    </row>
    <row r="11" spans="1:9">
      <c r="A11" t="n">
        <v>2018</v>
      </c>
      <c r="B11" t="n">
        <v>9</v>
      </c>
      <c r="C11" t="s">
        <v>447</v>
      </c>
      <c r="D11" t="s">
        <v>452</v>
      </c>
      <c r="E11" t="s">
        <v>159</v>
      </c>
      <c r="F11" t="s"/>
      <c r="G11" t="s">
        <v>449</v>
      </c>
      <c r="H11" t="s">
        <v>453</v>
      </c>
      <c r="I11" t="s">
        <v>451</v>
      </c>
    </row>
    <row r="12" spans="1:9">
      <c r="A12" t="n">
        <v>2018</v>
      </c>
      <c r="B12" t="n">
        <v>9</v>
      </c>
      <c r="C12" t="s">
        <v>447</v>
      </c>
      <c r="D12" t="s">
        <v>454</v>
      </c>
      <c r="E12" t="s">
        <v>159</v>
      </c>
      <c r="F12" t="s"/>
      <c r="G12" t="s">
        <v>455</v>
      </c>
      <c r="H12" t="s">
        <v>450</v>
      </c>
      <c r="I12" t="s">
        <v>451</v>
      </c>
    </row>
    <row r="13" spans="1:9">
      <c r="A13" t="n">
        <v>2018</v>
      </c>
      <c r="B13" t="n">
        <v>9</v>
      </c>
      <c r="C13" t="s">
        <v>447</v>
      </c>
      <c r="D13" t="s">
        <v>456</v>
      </c>
      <c r="E13" t="s">
        <v>159</v>
      </c>
      <c r="F13" t="s"/>
      <c r="G13" t="s">
        <v>455</v>
      </c>
      <c r="H13" t="s">
        <v>453</v>
      </c>
      <c r="I13" t="s">
        <v>451</v>
      </c>
    </row>
    <row r="14" spans="1:9">
      <c r="A14" t="n">
        <v>2018</v>
      </c>
      <c r="B14" t="n">
        <v>9</v>
      </c>
      <c r="C14" t="s">
        <v>447</v>
      </c>
      <c r="D14" t="s">
        <v>457</v>
      </c>
      <c r="E14" t="s">
        <v>159</v>
      </c>
      <c r="F14" t="s"/>
      <c r="G14" t="s">
        <v>458</v>
      </c>
      <c r="H14" t="s">
        <v>450</v>
      </c>
      <c r="I14" t="s">
        <v>451</v>
      </c>
    </row>
    <row r="15" spans="1:9">
      <c r="A15" t="n">
        <v>2018</v>
      </c>
      <c r="B15" t="n">
        <v>9</v>
      </c>
      <c r="C15" t="s">
        <v>447</v>
      </c>
      <c r="D15" t="s">
        <v>459</v>
      </c>
      <c r="E15" t="s">
        <v>159</v>
      </c>
      <c r="F15" t="s"/>
      <c r="G15" t="s">
        <v>458</v>
      </c>
      <c r="H15" t="s">
        <v>453</v>
      </c>
      <c r="I15" t="s">
        <v>451</v>
      </c>
    </row>
    <row r="16" spans="1:9">
      <c r="A16" t="n">
        <v>2018</v>
      </c>
      <c r="B16" t="n">
        <v>9</v>
      </c>
      <c r="C16" t="s">
        <v>447</v>
      </c>
      <c r="D16" t="s">
        <v>460</v>
      </c>
      <c r="E16" t="s">
        <v>159</v>
      </c>
      <c r="F16" t="s"/>
      <c r="G16" t="s">
        <v>461</v>
      </c>
      <c r="H16" t="s">
        <v>450</v>
      </c>
      <c r="I16" t="s">
        <v>451</v>
      </c>
    </row>
    <row r="17" spans="1:9">
      <c r="A17" t="n">
        <v>2018</v>
      </c>
      <c r="B17" t="n">
        <v>9</v>
      </c>
      <c r="C17" t="s">
        <v>447</v>
      </c>
      <c r="D17" t="s">
        <v>462</v>
      </c>
      <c r="E17" t="s">
        <v>159</v>
      </c>
      <c r="F17" t="s"/>
      <c r="G17" t="s">
        <v>461</v>
      </c>
      <c r="H17" t="s">
        <v>453</v>
      </c>
      <c r="I17" t="s">
        <v>451</v>
      </c>
    </row>
    <row r="18" spans="1:9">
      <c r="A18" t="n">
        <v>2018</v>
      </c>
      <c r="B18" t="n">
        <v>9</v>
      </c>
      <c r="C18" t="s">
        <v>447</v>
      </c>
      <c r="D18" t="s">
        <v>463</v>
      </c>
      <c r="E18" t="s">
        <v>159</v>
      </c>
      <c r="F18" t="s"/>
      <c r="G18" t="s">
        <v>464</v>
      </c>
      <c r="H18" t="s">
        <v>450</v>
      </c>
      <c r="I18" t="s">
        <v>451</v>
      </c>
    </row>
    <row r="19" spans="1:9">
      <c r="A19" t="n">
        <v>2018</v>
      </c>
      <c r="B19" t="n">
        <v>9</v>
      </c>
      <c r="C19" t="s">
        <v>447</v>
      </c>
      <c r="D19" t="s">
        <v>465</v>
      </c>
      <c r="E19" t="s">
        <v>159</v>
      </c>
      <c r="F19" t="s"/>
      <c r="G19" t="s">
        <v>464</v>
      </c>
      <c r="H19" t="s">
        <v>453</v>
      </c>
      <c r="I19" t="s">
        <v>451</v>
      </c>
    </row>
    <row r="20" spans="1:9">
      <c r="A20" t="n">
        <v>2018</v>
      </c>
      <c r="B20" t="n">
        <v>9</v>
      </c>
      <c r="C20" t="s">
        <v>447</v>
      </c>
      <c r="D20" t="s">
        <v>466</v>
      </c>
      <c r="E20" t="s">
        <v>159</v>
      </c>
      <c r="F20" t="s"/>
      <c r="G20" t="s">
        <v>467</v>
      </c>
      <c r="H20" t="s">
        <v>468</v>
      </c>
      <c r="I20" t="s">
        <v>451</v>
      </c>
    </row>
    <row r="21" spans="1:9">
      <c r="A21" t="n">
        <v>2018</v>
      </c>
      <c r="B21" t="n">
        <v>9</v>
      </c>
      <c r="C21" t="s">
        <v>447</v>
      </c>
      <c r="D21" t="s">
        <v>469</v>
      </c>
      <c r="E21" t="s">
        <v>159</v>
      </c>
      <c r="F21" t="s"/>
      <c r="G21" t="s">
        <v>470</v>
      </c>
      <c r="H21" t="s">
        <v>450</v>
      </c>
      <c r="I21" t="s">
        <v>451</v>
      </c>
    </row>
    <row r="22" spans="1:9">
      <c r="A22" t="n">
        <v>2018</v>
      </c>
      <c r="B22" t="n">
        <v>9</v>
      </c>
      <c r="C22" t="s">
        <v>447</v>
      </c>
      <c r="D22" t="s">
        <v>471</v>
      </c>
      <c r="E22" t="s">
        <v>159</v>
      </c>
      <c r="F22" t="s"/>
      <c r="G22" t="s">
        <v>470</v>
      </c>
      <c r="H22" t="s">
        <v>453</v>
      </c>
      <c r="I22" t="s">
        <v>451</v>
      </c>
    </row>
    <row r="23" spans="1:9">
      <c r="A23" t="n">
        <v>2018</v>
      </c>
      <c r="B23" t="n">
        <v>9</v>
      </c>
      <c r="C23" t="s">
        <v>447</v>
      </c>
      <c r="D23" t="s">
        <v>472</v>
      </c>
      <c r="E23" t="s">
        <v>159</v>
      </c>
      <c r="F23" t="s"/>
      <c r="G23" t="s">
        <v>473</v>
      </c>
      <c r="H23" t="s">
        <v>474</v>
      </c>
      <c r="I23" t="s">
        <v>451</v>
      </c>
    </row>
    <row r="24" spans="1:9">
      <c r="A24" t="n">
        <v>2018</v>
      </c>
      <c r="B24" t="n">
        <v>9</v>
      </c>
      <c r="C24" t="s">
        <v>447</v>
      </c>
      <c r="D24" t="s">
        <v>475</v>
      </c>
      <c r="E24" t="s">
        <v>159</v>
      </c>
      <c r="F24" t="s">
        <v>476</v>
      </c>
      <c r="G24" t="s">
        <v>477</v>
      </c>
      <c r="H24" t="s">
        <v>478</v>
      </c>
      <c r="I24" t="s">
        <v>451</v>
      </c>
    </row>
    <row r="25" spans="1:9">
      <c r="A25" t="n">
        <v>2018</v>
      </c>
      <c r="B25" t="n">
        <v>9</v>
      </c>
      <c r="C25" t="s">
        <v>447</v>
      </c>
      <c r="D25" t="s">
        <v>479</v>
      </c>
      <c r="E25" t="s">
        <v>159</v>
      </c>
      <c r="F25" t="s">
        <v>476</v>
      </c>
      <c r="G25" t="s">
        <v>477</v>
      </c>
      <c r="H25" t="s">
        <v>480</v>
      </c>
      <c r="I25" t="s">
        <v>451</v>
      </c>
    </row>
    <row r="26" spans="1:9">
      <c r="A26" t="n">
        <v>2018</v>
      </c>
      <c r="B26" t="n">
        <v>9</v>
      </c>
      <c r="C26" t="s">
        <v>447</v>
      </c>
      <c r="D26" t="s">
        <v>481</v>
      </c>
      <c r="E26" t="s">
        <v>159</v>
      </c>
      <c r="F26" t="s">
        <v>482</v>
      </c>
      <c r="G26" t="s">
        <v>483</v>
      </c>
      <c r="H26" t="s">
        <v>453</v>
      </c>
      <c r="I26" t="s">
        <v>451</v>
      </c>
    </row>
    <row r="27" spans="1:9">
      <c r="A27" t="n">
        <v>2018</v>
      </c>
      <c r="B27" t="n">
        <v>9</v>
      </c>
      <c r="C27" t="s">
        <v>447</v>
      </c>
      <c r="D27" t="s">
        <v>484</v>
      </c>
      <c r="E27" t="s">
        <v>159</v>
      </c>
      <c r="F27" t="s">
        <v>482</v>
      </c>
      <c r="G27" t="s">
        <v>483</v>
      </c>
      <c r="H27" t="s">
        <v>450</v>
      </c>
      <c r="I27" t="s">
        <v>451</v>
      </c>
    </row>
    <row r="28" spans="1:9">
      <c r="A28" t="n">
        <v>2018</v>
      </c>
      <c r="B28" t="n">
        <v>9</v>
      </c>
      <c r="C28" t="s">
        <v>447</v>
      </c>
      <c r="D28" t="s">
        <v>485</v>
      </c>
      <c r="E28" t="s">
        <v>159</v>
      </c>
      <c r="F28" t="s">
        <v>482</v>
      </c>
      <c r="G28" t="s">
        <v>486</v>
      </c>
      <c r="H28" t="s">
        <v>453</v>
      </c>
      <c r="I28" t="s">
        <v>451</v>
      </c>
    </row>
    <row r="29" spans="1:9">
      <c r="A29" t="n">
        <v>2018</v>
      </c>
      <c r="B29" t="n">
        <v>9</v>
      </c>
      <c r="C29" t="s">
        <v>447</v>
      </c>
      <c r="D29" t="s">
        <v>487</v>
      </c>
      <c r="E29" t="s">
        <v>159</v>
      </c>
      <c r="F29" t="s">
        <v>482</v>
      </c>
      <c r="G29" t="s">
        <v>486</v>
      </c>
      <c r="H29" t="s">
        <v>450</v>
      </c>
      <c r="I29" t="s">
        <v>451</v>
      </c>
    </row>
    <row r="30" spans="1:9">
      <c r="A30" t="n">
        <v>2018</v>
      </c>
      <c r="B30" t="n">
        <v>9</v>
      </c>
      <c r="C30" t="s">
        <v>488</v>
      </c>
      <c r="D30" t="s">
        <v>489</v>
      </c>
      <c r="E30" t="s">
        <v>162</v>
      </c>
      <c r="F30" t="s">
        <v>490</v>
      </c>
      <c r="G30" t="s">
        <v>491</v>
      </c>
      <c r="H30" t="s">
        <v>197</v>
      </c>
      <c r="I30" t="s">
        <v>451</v>
      </c>
    </row>
    <row r="31" spans="1:9">
      <c r="A31" t="n">
        <v>2018</v>
      </c>
      <c r="B31" t="n">
        <v>9</v>
      </c>
      <c r="C31" t="s">
        <v>488</v>
      </c>
      <c r="D31" t="s">
        <v>492</v>
      </c>
      <c r="E31" t="s">
        <v>155</v>
      </c>
      <c r="F31" t="s">
        <v>490</v>
      </c>
      <c r="G31" t="s">
        <v>491</v>
      </c>
      <c r="H31" t="s">
        <v>197</v>
      </c>
      <c r="I31" t="s">
        <v>451</v>
      </c>
    </row>
    <row r="32" spans="1:9">
      <c r="A32" t="n">
        <v>2018</v>
      </c>
      <c r="B32" t="n">
        <v>9</v>
      </c>
      <c r="C32" t="s">
        <v>488</v>
      </c>
      <c r="D32" t="s">
        <v>493</v>
      </c>
      <c r="E32" t="s">
        <v>155</v>
      </c>
      <c r="F32" t="s">
        <v>423</v>
      </c>
      <c r="G32" t="s">
        <v>494</v>
      </c>
      <c r="H32" t="s">
        <v>197</v>
      </c>
      <c r="I32" t="s">
        <v>495</v>
      </c>
    </row>
    <row r="33" spans="1:9">
      <c r="A33" t="n">
        <v>2018</v>
      </c>
      <c r="B33" t="n">
        <v>9</v>
      </c>
      <c r="C33" t="s">
        <v>488</v>
      </c>
      <c r="D33" t="s">
        <v>496</v>
      </c>
      <c r="E33" t="s">
        <v>162</v>
      </c>
      <c r="F33" t="s">
        <v>497</v>
      </c>
      <c r="G33" t="s">
        <v>498</v>
      </c>
      <c r="H33" t="s">
        <v>197</v>
      </c>
      <c r="I33" t="s">
        <v>451</v>
      </c>
    </row>
    <row r="34" spans="1:9">
      <c r="A34" t="n">
        <v>2018</v>
      </c>
      <c r="B34" t="n">
        <v>9</v>
      </c>
      <c r="C34" t="s">
        <v>499</v>
      </c>
      <c r="D34" t="s">
        <v>500</v>
      </c>
      <c r="E34" t="s">
        <v>155</v>
      </c>
      <c r="F34" t="s">
        <v>501</v>
      </c>
      <c r="G34" t="s">
        <v>502</v>
      </c>
      <c r="H34" t="s">
        <v>197</v>
      </c>
      <c r="I34" t="s">
        <v>425</v>
      </c>
    </row>
    <row r="35" spans="1:9">
      <c r="A35" t="n">
        <v>2018</v>
      </c>
      <c r="B35" t="n">
        <v>9</v>
      </c>
      <c r="C35" t="s">
        <v>499</v>
      </c>
      <c r="D35" t="s">
        <v>503</v>
      </c>
      <c r="E35" t="s">
        <v>155</v>
      </c>
      <c r="F35" t="s">
        <v>423</v>
      </c>
      <c r="G35" t="s">
        <v>504</v>
      </c>
      <c r="H35" t="s">
        <v>197</v>
      </c>
      <c r="I35" t="s">
        <v>425</v>
      </c>
    </row>
    <row r="36" spans="1:9">
      <c r="A36" t="n">
        <v>2018</v>
      </c>
      <c r="B36" t="n">
        <v>9</v>
      </c>
      <c r="C36" t="s">
        <v>505</v>
      </c>
      <c r="D36" t="s">
        <v>506</v>
      </c>
      <c r="E36" t="s">
        <v>155</v>
      </c>
      <c r="F36" t="s">
        <v>507</v>
      </c>
      <c r="G36" t="s">
        <v>508</v>
      </c>
      <c r="H36" t="s">
        <v>197</v>
      </c>
      <c r="I36" t="s">
        <v>425</v>
      </c>
    </row>
    <row r="37" spans="1:9">
      <c r="A37" t="n">
        <v>2018</v>
      </c>
      <c r="B37" t="n">
        <v>9</v>
      </c>
      <c r="C37" t="s">
        <v>505</v>
      </c>
      <c r="D37" t="s">
        <v>509</v>
      </c>
      <c r="E37" t="s">
        <v>155</v>
      </c>
      <c r="F37" t="s">
        <v>510</v>
      </c>
      <c r="G37" t="s">
        <v>511</v>
      </c>
      <c r="H37" t="s">
        <v>197</v>
      </c>
      <c r="I37" t="s">
        <v>425</v>
      </c>
    </row>
    <row r="38" spans="1:9">
      <c r="A38" t="n">
        <v>2018</v>
      </c>
      <c r="B38" t="n">
        <v>9</v>
      </c>
      <c r="C38" t="s">
        <v>505</v>
      </c>
      <c r="D38" t="s">
        <v>512</v>
      </c>
      <c r="E38" t="s">
        <v>155</v>
      </c>
      <c r="F38" t="s">
        <v>423</v>
      </c>
      <c r="G38" t="s">
        <v>513</v>
      </c>
      <c r="H38" t="s">
        <v>197</v>
      </c>
      <c r="I38" t="s">
        <v>425</v>
      </c>
    </row>
    <row r="39" spans="1:9">
      <c r="A39" t="n">
        <v>2018</v>
      </c>
      <c r="B39" t="n">
        <v>9</v>
      </c>
      <c r="C39" t="s">
        <v>514</v>
      </c>
      <c r="D39" t="s">
        <v>515</v>
      </c>
      <c r="E39" t="s">
        <v>155</v>
      </c>
      <c r="F39" t="s">
        <v>516</v>
      </c>
      <c r="G39" t="s">
        <v>517</v>
      </c>
      <c r="H39" t="s">
        <v>197</v>
      </c>
      <c r="I39" t="s">
        <v>451</v>
      </c>
    </row>
    <row r="40" spans="1:9">
      <c r="A40" t="n">
        <v>2018</v>
      </c>
      <c r="B40" t="n">
        <v>9</v>
      </c>
      <c r="C40" t="s">
        <v>514</v>
      </c>
      <c r="D40" t="s">
        <v>518</v>
      </c>
      <c r="E40" t="s">
        <v>155</v>
      </c>
      <c r="F40" t="s">
        <v>519</v>
      </c>
      <c r="G40" t="s">
        <v>520</v>
      </c>
      <c r="H40" t="s">
        <v>197</v>
      </c>
      <c r="I40" t="s">
        <v>425</v>
      </c>
    </row>
    <row r="41" spans="1:9">
      <c r="A41" t="n">
        <v>2018</v>
      </c>
      <c r="B41" t="n">
        <v>9</v>
      </c>
      <c r="C41" t="s">
        <v>514</v>
      </c>
      <c r="D41" t="s">
        <v>521</v>
      </c>
      <c r="E41" t="s">
        <v>152</v>
      </c>
      <c r="F41" t="s">
        <v>423</v>
      </c>
      <c r="G41" t="s">
        <v>522</v>
      </c>
      <c r="H41" t="s">
        <v>197</v>
      </c>
      <c r="I41" t="s">
        <v>451</v>
      </c>
    </row>
    <row r="42" spans="1:9">
      <c r="A42" t="n">
        <v>2018</v>
      </c>
      <c r="B42" t="n">
        <v>9</v>
      </c>
      <c r="C42" t="s">
        <v>514</v>
      </c>
      <c r="D42" t="s">
        <v>523</v>
      </c>
      <c r="E42" t="s">
        <v>9</v>
      </c>
      <c r="F42" t="s">
        <v>524</v>
      </c>
      <c r="G42" t="s">
        <v>525</v>
      </c>
      <c r="H42" t="s">
        <v>526</v>
      </c>
      <c r="I42" t="s">
        <v>451</v>
      </c>
    </row>
    <row r="43" spans="1:9">
      <c r="A43" t="n">
        <v>2018</v>
      </c>
      <c r="B43" t="n">
        <v>9</v>
      </c>
      <c r="C43" t="s">
        <v>514</v>
      </c>
      <c r="D43" t="s">
        <v>527</v>
      </c>
      <c r="E43" t="s">
        <v>155</v>
      </c>
      <c r="F43" t="s">
        <v>423</v>
      </c>
      <c r="G43" t="s">
        <v>528</v>
      </c>
      <c r="H43" t="s">
        <v>197</v>
      </c>
      <c r="I43" t="s">
        <v>425</v>
      </c>
    </row>
    <row r="44" spans="1:9">
      <c r="A44" t="n">
        <v>2018</v>
      </c>
      <c r="B44" t="n">
        <v>9</v>
      </c>
      <c r="C44" t="s">
        <v>529</v>
      </c>
      <c r="D44" t="s">
        <v>530</v>
      </c>
      <c r="E44" t="s">
        <v>152</v>
      </c>
      <c r="F44" t="s">
        <v>423</v>
      </c>
      <c r="G44" t="s">
        <v>520</v>
      </c>
      <c r="H44" t="s">
        <v>197</v>
      </c>
      <c r="I44" t="s">
        <v>425</v>
      </c>
    </row>
    <row r="45" spans="1:9">
      <c r="A45" t="n">
        <v>2018</v>
      </c>
      <c r="B45" t="n">
        <v>9</v>
      </c>
      <c r="C45" t="s">
        <v>529</v>
      </c>
      <c r="D45" t="s">
        <v>531</v>
      </c>
      <c r="E45" t="s">
        <v>152</v>
      </c>
      <c r="F45" t="s">
        <v>423</v>
      </c>
      <c r="G45" t="s">
        <v>532</v>
      </c>
      <c r="H45" t="s">
        <v>197</v>
      </c>
      <c r="I45" t="s">
        <v>425</v>
      </c>
    </row>
    <row r="46" spans="1:9">
      <c r="A46" t="n">
        <v>2018</v>
      </c>
      <c r="B46" t="n">
        <v>9</v>
      </c>
      <c r="C46" t="s">
        <v>529</v>
      </c>
      <c r="D46" t="s">
        <v>533</v>
      </c>
      <c r="E46" t="s">
        <v>152</v>
      </c>
      <c r="F46" t="s">
        <v>423</v>
      </c>
      <c r="G46" t="s">
        <v>534</v>
      </c>
      <c r="H46" t="s">
        <v>197</v>
      </c>
      <c r="I46" t="s">
        <v>425</v>
      </c>
    </row>
    <row r="47" spans="1:9">
      <c r="A47" t="n">
        <v>2018</v>
      </c>
      <c r="B47" t="n">
        <v>9</v>
      </c>
      <c r="C47" t="s">
        <v>529</v>
      </c>
      <c r="D47" t="s">
        <v>535</v>
      </c>
      <c r="E47" t="s">
        <v>155</v>
      </c>
      <c r="F47" t="s">
        <v>423</v>
      </c>
      <c r="G47" t="s">
        <v>536</v>
      </c>
      <c r="H47" t="s">
        <v>197</v>
      </c>
      <c r="I47" t="s">
        <v>495</v>
      </c>
    </row>
    <row r="48" spans="1:9">
      <c r="A48" t="n">
        <v>2018</v>
      </c>
      <c r="B48" t="n">
        <v>8</v>
      </c>
      <c r="C48" t="s">
        <v>537</v>
      </c>
      <c r="D48" t="s">
        <v>538</v>
      </c>
      <c r="E48" t="s">
        <v>159</v>
      </c>
      <c r="F48" t="s">
        <v>539</v>
      </c>
      <c r="G48" t="s">
        <v>540</v>
      </c>
      <c r="H48" t="s">
        <v>541</v>
      </c>
      <c r="I48" t="s">
        <v>495</v>
      </c>
    </row>
    <row r="49" spans="1:9">
      <c r="A49" t="n">
        <v>2018</v>
      </c>
      <c r="B49" t="n">
        <v>8</v>
      </c>
      <c r="C49" t="s">
        <v>542</v>
      </c>
      <c r="D49" t="s">
        <v>543</v>
      </c>
      <c r="E49" t="s">
        <v>162</v>
      </c>
      <c r="F49" t="s"/>
      <c r="G49" t="s">
        <v>483</v>
      </c>
      <c r="H49" t="s">
        <v>197</v>
      </c>
      <c r="I49" t="s">
        <v>451</v>
      </c>
    </row>
    <row r="50" spans="1:9">
      <c r="A50" t="n">
        <v>2018</v>
      </c>
      <c r="B50" t="n">
        <v>8</v>
      </c>
      <c r="C50" t="s">
        <v>537</v>
      </c>
      <c r="D50" t="s">
        <v>544</v>
      </c>
      <c r="E50" t="s">
        <v>159</v>
      </c>
      <c r="F50" t="s">
        <v>539</v>
      </c>
      <c r="G50" t="s">
        <v>483</v>
      </c>
      <c r="H50" t="s">
        <v>450</v>
      </c>
      <c r="I50" t="s">
        <v>495</v>
      </c>
    </row>
    <row r="51" spans="1:9">
      <c r="A51" t="n">
        <v>2018</v>
      </c>
      <c r="B51" t="n">
        <v>9</v>
      </c>
      <c r="C51" t="s">
        <v>545</v>
      </c>
      <c r="D51" t="s">
        <v>546</v>
      </c>
      <c r="E51" t="s">
        <v>155</v>
      </c>
      <c r="F51" t="s">
        <v>423</v>
      </c>
      <c r="G51" t="s">
        <v>547</v>
      </c>
      <c r="H51" t="s">
        <v>197</v>
      </c>
      <c r="I51" t="s">
        <v>548</v>
      </c>
    </row>
    <row r="52" spans="1:9">
      <c r="A52" t="n">
        <v>2018</v>
      </c>
      <c r="B52" t="n">
        <v>8</v>
      </c>
      <c r="C52" t="s">
        <v>549</v>
      </c>
      <c r="D52" t="s">
        <v>550</v>
      </c>
      <c r="E52" t="s">
        <v>155</v>
      </c>
      <c r="F52" t="s">
        <v>423</v>
      </c>
      <c r="G52" t="s">
        <v>551</v>
      </c>
      <c r="H52" t="s">
        <v>197</v>
      </c>
      <c r="I52" t="s">
        <v>425</v>
      </c>
    </row>
    <row r="53" spans="1:9">
      <c r="A53" t="n">
        <v>2018</v>
      </c>
      <c r="B53" t="n">
        <v>8</v>
      </c>
      <c r="C53" t="s">
        <v>552</v>
      </c>
      <c r="D53" t="s">
        <v>553</v>
      </c>
      <c r="E53" t="s">
        <v>9</v>
      </c>
      <c r="F53" t="s">
        <v>524</v>
      </c>
      <c r="G53" t="s">
        <v>554</v>
      </c>
      <c r="H53" t="s">
        <v>555</v>
      </c>
      <c r="I53" t="s">
        <v>425</v>
      </c>
    </row>
    <row r="54" spans="1:9">
      <c r="A54" t="n">
        <v>2018</v>
      </c>
      <c r="B54" t="n">
        <v>8</v>
      </c>
      <c r="C54" t="s">
        <v>542</v>
      </c>
      <c r="D54" t="s">
        <v>556</v>
      </c>
      <c r="E54" t="s">
        <v>162</v>
      </c>
      <c r="F54" t="s"/>
      <c r="G54" t="s">
        <v>557</v>
      </c>
      <c r="H54" t="s">
        <v>197</v>
      </c>
      <c r="I54" t="s">
        <v>451</v>
      </c>
    </row>
    <row r="55" spans="1:9">
      <c r="A55" t="n">
        <v>2018</v>
      </c>
      <c r="B55" t="n">
        <v>8</v>
      </c>
      <c r="C55" t="s">
        <v>542</v>
      </c>
      <c r="D55" t="s">
        <v>558</v>
      </c>
      <c r="E55" t="s">
        <v>155</v>
      </c>
      <c r="F55" t="s">
        <v>559</v>
      </c>
      <c r="G55" t="s">
        <v>560</v>
      </c>
      <c r="H55" t="s">
        <v>197</v>
      </c>
      <c r="I55" t="s">
        <v>495</v>
      </c>
    </row>
    <row r="56" spans="1:9">
      <c r="A56" t="n">
        <v>2018</v>
      </c>
      <c r="B56" t="n">
        <v>8</v>
      </c>
      <c r="C56" t="s">
        <v>552</v>
      </c>
      <c r="D56" t="s">
        <v>561</v>
      </c>
      <c r="E56" t="s">
        <v>159</v>
      </c>
      <c r="F56" t="s"/>
      <c r="G56" t="s">
        <v>562</v>
      </c>
      <c r="H56" t="s">
        <v>450</v>
      </c>
      <c r="I56" t="s">
        <v>425</v>
      </c>
    </row>
    <row r="57" spans="1:9">
      <c r="A57" t="n">
        <v>2018</v>
      </c>
      <c r="B57" t="n">
        <v>8</v>
      </c>
      <c r="C57" t="s">
        <v>552</v>
      </c>
      <c r="D57" t="s">
        <v>563</v>
      </c>
      <c r="E57" t="s">
        <v>9</v>
      </c>
      <c r="F57" t="s">
        <v>524</v>
      </c>
      <c r="G57" t="s">
        <v>564</v>
      </c>
      <c r="H57" t="s">
        <v>565</v>
      </c>
      <c r="I57" t="s">
        <v>451</v>
      </c>
    </row>
    <row r="58" spans="1:9">
      <c r="A58" t="n">
        <v>2018</v>
      </c>
      <c r="B58" t="n">
        <v>8</v>
      </c>
      <c r="C58" t="s">
        <v>566</v>
      </c>
      <c r="D58" t="s">
        <v>567</v>
      </c>
      <c r="E58" t="s">
        <v>9</v>
      </c>
      <c r="F58" t="s">
        <v>568</v>
      </c>
      <c r="G58" t="s">
        <v>569</v>
      </c>
      <c r="H58" t="s">
        <v>570</v>
      </c>
      <c r="I58" t="s">
        <v>425</v>
      </c>
    </row>
    <row r="59" spans="1:9">
      <c r="A59" t="n">
        <v>2018</v>
      </c>
      <c r="B59" t="n">
        <v>8</v>
      </c>
      <c r="C59" t="s">
        <v>571</v>
      </c>
      <c r="D59" t="s">
        <v>572</v>
      </c>
      <c r="E59" t="s">
        <v>159</v>
      </c>
      <c r="F59" t="s">
        <v>573</v>
      </c>
      <c r="G59" t="s">
        <v>574</v>
      </c>
      <c r="H59" t="s">
        <v>575</v>
      </c>
      <c r="I59" t="s">
        <v>576</v>
      </c>
    </row>
    <row r="60" spans="1:9">
      <c r="A60" t="n">
        <v>2018</v>
      </c>
      <c r="B60" t="n">
        <v>8</v>
      </c>
      <c r="C60" t="s">
        <v>577</v>
      </c>
      <c r="D60" t="s">
        <v>578</v>
      </c>
      <c r="E60" t="s">
        <v>155</v>
      </c>
      <c r="F60" t="s">
        <v>423</v>
      </c>
      <c r="G60" t="s">
        <v>579</v>
      </c>
      <c r="H60" t="s">
        <v>197</v>
      </c>
      <c r="I60" t="s">
        <v>548</v>
      </c>
    </row>
    <row r="61" spans="1:9">
      <c r="A61" t="n">
        <v>2018</v>
      </c>
      <c r="B61" t="n">
        <v>8</v>
      </c>
      <c r="C61" t="s">
        <v>580</v>
      </c>
      <c r="D61" t="s">
        <v>581</v>
      </c>
      <c r="E61" t="s">
        <v>159</v>
      </c>
      <c r="F61" t="s"/>
      <c r="G61" t="s">
        <v>582</v>
      </c>
      <c r="H61" t="s">
        <v>453</v>
      </c>
      <c r="I61" t="s">
        <v>576</v>
      </c>
    </row>
    <row r="62" spans="1:9">
      <c r="A62" t="n">
        <v>2018</v>
      </c>
      <c r="B62" t="n">
        <v>8</v>
      </c>
      <c r="C62" t="s">
        <v>583</v>
      </c>
      <c r="D62" t="s">
        <v>584</v>
      </c>
      <c r="E62" t="s">
        <v>159</v>
      </c>
      <c r="F62" t="s">
        <v>585</v>
      </c>
      <c r="G62" t="s">
        <v>470</v>
      </c>
      <c r="H62" t="s">
        <v>450</v>
      </c>
      <c r="I62" t="s">
        <v>425</v>
      </c>
    </row>
    <row r="63" spans="1:9">
      <c r="A63" t="n">
        <v>2018</v>
      </c>
      <c r="B63" t="n">
        <v>8</v>
      </c>
      <c r="C63" t="s">
        <v>586</v>
      </c>
      <c r="D63" t="s">
        <v>587</v>
      </c>
      <c r="E63" t="s">
        <v>159</v>
      </c>
      <c r="F63" t="s"/>
      <c r="G63" t="s">
        <v>477</v>
      </c>
      <c r="H63" t="s">
        <v>588</v>
      </c>
      <c r="I63" t="s">
        <v>451</v>
      </c>
    </row>
    <row r="64" spans="1:9">
      <c r="A64" t="n">
        <v>2018</v>
      </c>
      <c r="B64" t="n">
        <v>8</v>
      </c>
      <c r="C64" t="s">
        <v>589</v>
      </c>
      <c r="D64" t="s">
        <v>590</v>
      </c>
      <c r="E64" t="s">
        <v>155</v>
      </c>
      <c r="F64" t="s">
        <v>423</v>
      </c>
      <c r="G64" t="s">
        <v>591</v>
      </c>
      <c r="H64" t="s">
        <v>197</v>
      </c>
      <c r="I64" t="s">
        <v>548</v>
      </c>
    </row>
    <row r="65" spans="1:9">
      <c r="A65" t="n">
        <v>2018</v>
      </c>
      <c r="B65" t="n">
        <v>8</v>
      </c>
      <c r="C65" t="s">
        <v>592</v>
      </c>
      <c r="D65" t="s">
        <v>593</v>
      </c>
      <c r="E65" t="s">
        <v>162</v>
      </c>
      <c r="F65" t="s">
        <v>594</v>
      </c>
      <c r="G65" t="s">
        <v>595</v>
      </c>
      <c r="H65" t="s">
        <v>197</v>
      </c>
      <c r="I65" t="s">
        <v>576</v>
      </c>
    </row>
    <row r="66" spans="1:9">
      <c r="A66" t="n">
        <v>2018</v>
      </c>
      <c r="B66" t="n">
        <v>8</v>
      </c>
      <c r="C66" t="s">
        <v>596</v>
      </c>
      <c r="D66" t="s">
        <v>597</v>
      </c>
      <c r="E66" t="s">
        <v>159</v>
      </c>
      <c r="F66" t="s"/>
      <c r="G66" t="s">
        <v>477</v>
      </c>
      <c r="H66" t="s">
        <v>598</v>
      </c>
      <c r="I66" t="s">
        <v>495</v>
      </c>
    </row>
    <row r="67" spans="1:9">
      <c r="A67" t="n">
        <v>2018</v>
      </c>
      <c r="B67" t="n">
        <v>8</v>
      </c>
      <c r="C67" t="s">
        <v>592</v>
      </c>
      <c r="D67" t="s">
        <v>599</v>
      </c>
      <c r="E67" t="s">
        <v>159</v>
      </c>
      <c r="F67" t="s">
        <v>539</v>
      </c>
      <c r="G67" t="s">
        <v>477</v>
      </c>
      <c r="H67" t="s">
        <v>450</v>
      </c>
      <c r="I67" t="s">
        <v>495</v>
      </c>
    </row>
    <row r="68" spans="1:9">
      <c r="A68" t="n">
        <v>2018</v>
      </c>
      <c r="B68" t="n">
        <v>8</v>
      </c>
      <c r="C68" t="s">
        <v>537</v>
      </c>
      <c r="D68" t="s">
        <v>600</v>
      </c>
      <c r="E68" t="s">
        <v>159</v>
      </c>
      <c r="F68" t="s">
        <v>539</v>
      </c>
      <c r="G68" t="s">
        <v>601</v>
      </c>
      <c r="H68" t="s">
        <v>602</v>
      </c>
      <c r="I68" t="s">
        <v>495</v>
      </c>
    </row>
    <row r="69" spans="1:9">
      <c r="A69" t="n">
        <v>2018</v>
      </c>
      <c r="B69" t="n">
        <v>8</v>
      </c>
      <c r="C69" t="s">
        <v>603</v>
      </c>
      <c r="D69" t="s">
        <v>604</v>
      </c>
      <c r="E69" t="s">
        <v>159</v>
      </c>
      <c r="F69" t="s">
        <v>539</v>
      </c>
      <c r="G69" t="s">
        <v>473</v>
      </c>
      <c r="H69" t="s">
        <v>450</v>
      </c>
      <c r="I69" t="s">
        <v>495</v>
      </c>
    </row>
    <row r="70" spans="1:9">
      <c r="A70" t="n">
        <v>2018</v>
      </c>
      <c r="B70" t="n">
        <v>8</v>
      </c>
      <c r="C70" t="s">
        <v>603</v>
      </c>
      <c r="D70" t="s">
        <v>605</v>
      </c>
      <c r="E70" t="s">
        <v>162</v>
      </c>
      <c r="F70" t="s">
        <v>539</v>
      </c>
      <c r="G70" t="s">
        <v>606</v>
      </c>
      <c r="H70" t="s">
        <v>197</v>
      </c>
      <c r="I70" t="s">
        <v>495</v>
      </c>
    </row>
    <row r="71" spans="1:9">
      <c r="A71" t="n">
        <v>2018</v>
      </c>
      <c r="B71" t="n">
        <v>8</v>
      </c>
      <c r="C71" t="s">
        <v>607</v>
      </c>
      <c r="D71" t="s">
        <v>608</v>
      </c>
      <c r="E71" t="s">
        <v>162</v>
      </c>
      <c r="F71" t="s">
        <v>539</v>
      </c>
      <c r="G71" t="s">
        <v>477</v>
      </c>
      <c r="H71" t="s">
        <v>197</v>
      </c>
      <c r="I71" t="s">
        <v>495</v>
      </c>
    </row>
    <row r="72" spans="1:9">
      <c r="A72" t="n">
        <v>2018</v>
      </c>
      <c r="B72" t="n">
        <v>8</v>
      </c>
      <c r="C72" t="s">
        <v>607</v>
      </c>
      <c r="D72" t="s">
        <v>609</v>
      </c>
      <c r="E72" t="s">
        <v>162</v>
      </c>
      <c r="F72" t="s">
        <v>539</v>
      </c>
      <c r="G72" t="s">
        <v>473</v>
      </c>
      <c r="H72" t="s">
        <v>610</v>
      </c>
      <c r="I72" t="s">
        <v>495</v>
      </c>
    </row>
    <row r="73" spans="1:9"/>
    <row r="74" spans="1:9"/>
    <row r="75" spans="1:9"/>
    <row r="76" spans="1:9"/>
    <row r="77" spans="1:9"/>
    <row r="78" spans="1:9"/>
    <row r="79" spans="1:9"/>
    <row r="80" spans="1:9"/>
    <row r="81" spans="1:9"/>
    <row r="82" spans="1:9"/>
    <row r="83" spans="1:9"/>
    <row r="84" spans="1:9"/>
    <row r="85" spans="1:9"/>
    <row r="86" spans="1:9"/>
    <row r="87" spans="1:9"/>
    <row r="88" spans="1:9"/>
    <row r="89" spans="1:9"/>
    <row r="90" spans="1:9"/>
    <row r="91" spans="1:9"/>
    <row r="92" spans="1:9"/>
    <row r="93" spans="1:9"/>
    <row r="94" spans="1:9"/>
    <row r="95" spans="1:9"/>
    <row r="96" spans="1:9"/>
    <row r="97" spans="1:9"/>
    <row r="98" spans="1:9"/>
    <row r="99" spans="1:9"/>
    <row r="100" spans="1:9"/>
    <row r="101" spans="1:9"/>
    <row r="102" spans="1:9"/>
    <row r="103" spans="1:9"/>
    <row r="104" spans="1:9"/>
    <row r="105" spans="1:9"/>
    <row r="106" spans="1:9"/>
    <row r="107" spans="1:9"/>
    <row r="108" spans="1:9"/>
    <row r="109" spans="1:9"/>
    <row r="110" spans="1:9"/>
    <row r="111" spans="1:9"/>
    <row r="112" spans="1:9"/>
    <row r="113" spans="1:9"/>
    <row r="114" spans="1:9"/>
    <row r="115" spans="1:9"/>
    <row r="116" spans="1:9"/>
    <row r="117" spans="1:9"/>
    <row r="118" spans="1:9"/>
    <row r="119" spans="1:9"/>
    <row r="120" spans="1:9"/>
    <row r="121" spans="1:9"/>
    <row r="122" spans="1:9"/>
    <row r="123" spans="1:9"/>
    <row r="124" spans="1:9"/>
    <row r="125" spans="1:9"/>
    <row r="126" spans="1:9"/>
    <row r="127" spans="1:9"/>
    <row r="128" spans="1:9"/>
    <row r="129" spans="1:9"/>
    <row r="130" spans="1:9"/>
    <row r="131" spans="1:9"/>
    <row r="132" spans="1:9"/>
    <row r="133" spans="1:9"/>
    <row r="134" spans="1:9"/>
    <row r="135" spans="1:9"/>
    <row r="136" spans="1:9"/>
    <row r="137" spans="1:9"/>
    <row r="138" spans="1:9"/>
    <row r="139" spans="1:9"/>
    <row r="140" spans="1:9"/>
    <row r="141" spans="1:9"/>
    <row r="142" spans="1:9"/>
    <row r="143" spans="1:9"/>
    <row r="144" spans="1:9"/>
    <row r="145" spans="1:9"/>
    <row r="146" spans="1:9"/>
    <row r="147" spans="1:9"/>
    <row r="148" spans="1:9"/>
    <row r="149" spans="1:9"/>
    <row r="150" spans="1:9"/>
    <row r="151" spans="1:9"/>
    <row r="152" spans="1:9"/>
    <row r="153" spans="1:9"/>
    <row r="154" spans="1:9"/>
    <row r="155" spans="1:9"/>
    <row r="156" spans="1:9"/>
    <row r="157" spans="1:9"/>
    <row r="158" spans="1:9"/>
    <row r="159" spans="1:9"/>
    <row r="160" spans="1:9"/>
    <row r="161" spans="1:9"/>
    <row r="162" spans="1:9"/>
    <row r="163" spans="1:9"/>
    <row r="164" spans="1:9"/>
    <row r="165" spans="1:9"/>
    <row r="166" spans="1:9"/>
    <row r="167" spans="1:9"/>
    <row r="168" spans="1:9"/>
    <row r="169" spans="1:9"/>
    <row r="170" spans="1:9"/>
    <row r="171" spans="1:9"/>
    <row r="172" spans="1:9"/>
    <row r="173" spans="1:9"/>
    <row r="174" spans="1:9"/>
    <row r="175" spans="1:9"/>
    <row r="176" spans="1:9"/>
    <row r="177" spans="1:9"/>
    <row r="178" spans="1:9"/>
    <row r="179" spans="1:9"/>
    <row r="180" spans="1:9"/>
    <row r="181" spans="1:9"/>
    <row r="182" spans="1:9"/>
    <row r="183" spans="1:9"/>
    <row r="184" spans="1:9"/>
    <row r="185" spans="1:9"/>
    <row r="186" spans="1:9"/>
    <row r="187" spans="1:9"/>
    <row r="188" spans="1:9"/>
    <row r="189" spans="1:9"/>
    <row r="190" spans="1:9"/>
    <row r="191" spans="1:9"/>
    <row r="192" spans="1:9"/>
    <row r="193" spans="1:9"/>
    <row r="194" spans="1:9"/>
    <row r="195" spans="1:9"/>
    <row r="196" spans="1:9"/>
    <row r="197" spans="1:9"/>
    <row r="198" spans="1:9"/>
    <row r="199" spans="1:9"/>
    <row r="200" spans="1:9"/>
    <row r="201" spans="1:9"/>
    <row r="202" spans="1:9"/>
    <row r="203" spans="1:9"/>
    <row r="204" spans="1:9"/>
    <row r="205" spans="1:9"/>
    <row r="206" spans="1:9"/>
    <row r="207" spans="1:9"/>
    <row r="208" spans="1:9"/>
    <row r="209" spans="1:9"/>
    <row r="210" spans="1:9"/>
    <row r="211" spans="1:9"/>
    <row r="212" spans="1:9"/>
    <row r="213" spans="1:9"/>
    <row r="214" spans="1:9"/>
    <row r="215" spans="1:9"/>
    <row r="216" spans="1:9"/>
    <row r="217" spans="1:9"/>
    <row r="218" spans="1:9"/>
    <row r="219" spans="1:9"/>
    <row r="220" spans="1:9"/>
    <row r="221" spans="1:9"/>
    <row r="222" spans="1:9"/>
    <row r="223" spans="1:9"/>
    <row r="224" spans="1:9"/>
    <row r="225" spans="1:9"/>
    <row r="226" spans="1:9"/>
    <row r="227" spans="1:9"/>
    <row r="228" spans="1:9"/>
    <row r="229" spans="1:9"/>
    <row r="230" spans="1:9"/>
    <row r="231" spans="1:9"/>
    <row r="232" spans="1:9"/>
    <row r="233" spans="1:9"/>
    <row r="234" spans="1:9"/>
    <row r="235" spans="1:9"/>
    <row r="236" spans="1:9"/>
    <row r="237" spans="1:9"/>
    <row r="238" spans="1:9"/>
    <row r="239" spans="1:9"/>
    <row r="240" spans="1:9"/>
    <row r="241" spans="1:9"/>
    <row r="242" spans="1:9"/>
    <row r="243" spans="1:9"/>
    <row r="244" spans="1:9"/>
    <row r="245" spans="1:9"/>
    <row r="246" spans="1:9"/>
    <row r="247" spans="1:9"/>
    <row r="248" spans="1:9"/>
    <row r="249" spans="1:9"/>
    <row r="250" spans="1:9"/>
    <row r="251" spans="1:9"/>
    <row r="252" spans="1:9"/>
    <row r="253" spans="1:9"/>
    <row r="254" spans="1:9"/>
    <row r="255" spans="1:9"/>
    <row r="256" spans="1:9"/>
    <row r="257" spans="1:9"/>
    <row r="258" spans="1:9"/>
    <row r="259" spans="1:9"/>
    <row r="260" spans="1:9"/>
    <row r="261" spans="1:9"/>
    <row r="262" spans="1:9"/>
    <row r="263" spans="1:9"/>
    <row r="264" spans="1:9"/>
    <row r="265" spans="1:9"/>
    <row r="266" spans="1:9"/>
    <row r="267" spans="1:9"/>
    <row r="268" spans="1:9"/>
    <row r="269" spans="1:9"/>
    <row r="270" spans="1:9"/>
    <row r="271" spans="1:9"/>
    <row r="272" spans="1:9"/>
    <row r="273" spans="1:9"/>
    <row r="274" spans="1:9"/>
    <row r="275" spans="1:9"/>
    <row r="276" spans="1:9"/>
    <row r="277" spans="1:9"/>
    <row r="278" spans="1:9"/>
    <row r="279" spans="1:9"/>
    <row r="280" spans="1:9"/>
    <row r="281" spans="1:9"/>
    <row r="282" spans="1:9"/>
    <row r="283" spans="1:9"/>
    <row r="284" spans="1:9"/>
    <row r="285" spans="1:9"/>
    <row r="286" spans="1:9"/>
    <row r="287" spans="1:9"/>
    <row r="288" spans="1:9"/>
    <row r="289" spans="1:9"/>
    <row r="290" spans="1:9"/>
    <row r="291" spans="1:9"/>
    <row r="292" spans="1:9"/>
    <row r="293" spans="1:9"/>
    <row r="294" spans="1:9"/>
    <row r="295" spans="1:9"/>
    <row r="296" spans="1:9"/>
    <row r="297" spans="1:9"/>
    <row r="298" spans="1:9"/>
    <row r="299" spans="1:9"/>
    <row r="300" spans="1:9"/>
    <row r="301" spans="1:9"/>
    <row r="302" spans="1:9"/>
    <row r="303" spans="1:9"/>
    <row r="304" spans="1:9"/>
    <row r="305" spans="1:9"/>
    <row r="306" spans="1:9"/>
    <row r="307" spans="1:9"/>
    <row r="308" spans="1:9"/>
    <row r="309" spans="1:9"/>
    <row r="310" spans="1:9"/>
    <row r="311" spans="1:9"/>
    <row r="312" spans="1:9"/>
    <row r="313" spans="1:9"/>
    <row r="314" spans="1:9"/>
    <row r="315" spans="1:9"/>
    <row r="316" spans="1:9"/>
    <row r="317" spans="1:9"/>
    <row r="318" spans="1:9"/>
    <row r="319" spans="1:9"/>
    <row r="320" spans="1:9"/>
    <row r="321" spans="1:9"/>
    <row r="322" spans="1:9"/>
    <row r="323" spans="1:9"/>
    <row r="324" spans="1:9"/>
    <row r="325" spans="1:9"/>
    <row r="326" spans="1:9"/>
    <row r="327" spans="1:9"/>
    <row r="328" spans="1:9"/>
    <row r="329" spans="1:9"/>
    <row r="330" spans="1:9"/>
    <row r="331" spans="1:9"/>
    <row r="332" spans="1:9"/>
    <row r="333" spans="1:9"/>
    <row r="334" spans="1:9"/>
    <row r="335" spans="1:9"/>
    <row r="336" spans="1:9"/>
    <row r="337" spans="1:9"/>
    <row r="338" spans="1:9"/>
    <row r="339" spans="1:9"/>
    <row r="340" spans="1:9"/>
    <row r="341" spans="1:9"/>
    <row r="342" spans="1:9"/>
    <row r="343" spans="1:9"/>
    <row r="344" spans="1:9"/>
    <row r="345" spans="1:9"/>
    <row r="346" spans="1:9"/>
    <row r="347" spans="1:9"/>
    <row r="348" spans="1:9"/>
    <row r="349" spans="1:9"/>
    <row r="350" spans="1:9"/>
    <row r="351" spans="1:9"/>
    <row r="352" spans="1:9"/>
    <row r="353" spans="1:9"/>
    <row r="354" spans="1:9"/>
    <row r="355" spans="1:9"/>
    <row r="356" spans="1:9"/>
    <row r="357" spans="1:9"/>
    <row r="358" spans="1:9"/>
    <row r="359" spans="1:9"/>
    <row r="360" spans="1:9"/>
    <row r="361" spans="1:9"/>
    <row r="362" spans="1:9"/>
    <row r="363" spans="1:9"/>
    <row r="364" spans="1:9"/>
    <row r="365" spans="1:9"/>
    <row r="366" spans="1:9"/>
    <row r="367" spans="1:9"/>
    <row r="368" spans="1:9"/>
    <row r="369" spans="1:9"/>
    <row r="370" spans="1:9"/>
    <row r="371" spans="1:9"/>
    <row r="372" spans="1:9"/>
    <row r="373" spans="1:9"/>
    <row r="374" spans="1:9"/>
    <row r="375" spans="1:9"/>
    <row r="376" spans="1:9"/>
    <row r="377" spans="1:9"/>
    <row r="378" spans="1:9"/>
    <row r="379" spans="1:9"/>
    <row r="380" spans="1:9"/>
    <row r="381" spans="1:9"/>
    <row r="382" spans="1:9"/>
    <row r="383" spans="1:9"/>
    <row r="384" spans="1:9"/>
    <row r="385" spans="1:9"/>
    <row r="386" spans="1:9"/>
    <row r="387" spans="1:9"/>
    <row r="388" spans="1:9"/>
    <row r="389" spans="1:9"/>
    <row r="390" spans="1:9"/>
    <row r="391" spans="1:9"/>
    <row r="392" spans="1:9"/>
    <row r="393" spans="1:9"/>
    <row r="394" spans="1:9"/>
    <row r="395" spans="1:9"/>
    <row r="396" spans="1:9"/>
    <row r="397" spans="1:9"/>
    <row r="398" spans="1:9"/>
    <row r="399" spans="1:9"/>
    <row r="400" spans="1:9"/>
    <row r="401" spans="1:9"/>
    <row r="402" spans="1:9"/>
    <row r="403" spans="1:9"/>
    <row r="404" spans="1:9"/>
    <row r="405" spans="1:9"/>
    <row r="406" spans="1:9"/>
    <row r="407" spans="1:9"/>
    <row r="408" spans="1:9"/>
    <row r="409" spans="1:9"/>
    <row r="410" spans="1:9"/>
    <row r="411" spans="1:9"/>
    <row r="412" spans="1:9"/>
    <row r="413" spans="1:9"/>
    <row r="414" spans="1:9"/>
    <row r="415" spans="1:9"/>
    <row r="416" spans="1:9"/>
    <row r="417" spans="1:9"/>
    <row r="418" spans="1:9"/>
    <row r="419" spans="1:9"/>
    <row r="420" spans="1:9"/>
    <row r="421" spans="1:9"/>
    <row r="422" spans="1:9"/>
    <row r="423" spans="1:9"/>
    <row r="424" spans="1:9"/>
    <row r="425" spans="1:9"/>
    <row r="426" spans="1:9"/>
    <row r="427" spans="1:9"/>
    <row r="428" spans="1:9"/>
    <row r="429" spans="1:9"/>
    <row r="430" spans="1:9"/>
    <row r="431" spans="1:9"/>
    <row r="432" spans="1:9"/>
    <row r="433" spans="1:9"/>
    <row r="434" spans="1:9"/>
    <row r="435" spans="1:9"/>
    <row r="436" spans="1:9"/>
    <row r="437" spans="1:9"/>
    <row r="438" spans="1:9"/>
    <row r="439" spans="1:9"/>
    <row r="440" spans="1:9"/>
    <row r="441" spans="1:9"/>
    <row r="442" spans="1:9"/>
    <row r="443" spans="1:9"/>
    <row r="444" spans="1:9"/>
    <row r="445" spans="1:9"/>
    <row r="446" spans="1:9"/>
    <row r="447" spans="1:9"/>
    <row r="448" spans="1:9"/>
    <row r="449" spans="1:9"/>
    <row r="450" spans="1:9"/>
    <row r="451" spans="1:9"/>
    <row r="452" spans="1:9"/>
    <row r="453" spans="1:9"/>
    <row r="454" spans="1:9"/>
    <row r="455" spans="1:9"/>
    <row r="456" spans="1:9"/>
    <row r="457" spans="1:9"/>
    <row r="458" spans="1:9"/>
    <row r="459" spans="1:9"/>
    <row r="460" spans="1:9"/>
    <row r="461" spans="1:9"/>
    <row r="462" spans="1:9"/>
    <row r="463" spans="1:9"/>
    <row r="464" spans="1:9"/>
    <row r="465" spans="1:9"/>
    <row r="466" spans="1:9"/>
    <row r="467" spans="1:9"/>
    <row r="468" spans="1:9"/>
    <row r="469" spans="1:9"/>
    <row r="470" spans="1:9"/>
    <row r="471" spans="1:9"/>
    <row r="472" spans="1:9"/>
    <row r="473" spans="1:9"/>
    <row r="474" spans="1:9"/>
    <row r="475" spans="1:9"/>
    <row r="476" spans="1:9"/>
    <row r="477" spans="1:9"/>
    <row r="478" spans="1:9"/>
    <row r="479" spans="1:9"/>
    <row r="480" spans="1:9"/>
    <row r="481" spans="1:9"/>
    <row r="482" spans="1:9"/>
    <row r="483" spans="1:9"/>
    <row r="484" spans="1:9"/>
    <row r="485" spans="1:9"/>
    <row r="486" spans="1:9"/>
    <row r="487" spans="1:9"/>
    <row r="488" spans="1:9"/>
    <row r="489" spans="1:9"/>
    <row r="490" spans="1:9"/>
    <row r="491" spans="1:9"/>
    <row r="492" spans="1:9"/>
    <row r="493" spans="1:9"/>
    <row r="494" spans="1:9"/>
    <row r="495" spans="1:9"/>
    <row r="496" spans="1:9"/>
    <row r="497" spans="1:9"/>
    <row r="498" spans="1:9"/>
    <row r="499" spans="1:9"/>
    <row r="500" spans="1:9"/>
    <row r="501" spans="1:9"/>
    <row r="502" spans="1:9"/>
    <row r="503" spans="1:9"/>
    <row r="504" spans="1:9"/>
    <row r="505" spans="1:9"/>
    <row r="506" spans="1:9"/>
    <row r="507" spans="1:9"/>
    <row r="508" spans="1:9"/>
    <row r="509" spans="1:9"/>
    <row r="510" spans="1:9"/>
    <row r="511" spans="1:9"/>
    <row r="512" spans="1:9"/>
    <row r="513" spans="1:9"/>
    <row r="514" spans="1:9"/>
    <row r="515" spans="1:9"/>
    <row r="516" spans="1:9"/>
    <row r="517" spans="1:9"/>
    <row r="518" spans="1:9"/>
    <row r="519" spans="1:9"/>
    <row r="520" spans="1:9"/>
    <row r="521" spans="1:9"/>
    <row r="522" spans="1:9"/>
    <row r="523" spans="1:9"/>
    <row r="524" spans="1:9"/>
    <row r="525" spans="1:9"/>
    <row r="526" spans="1:9"/>
    <row r="527" spans="1:9"/>
    <row r="528" spans="1:9"/>
    <row r="529" spans="1:9"/>
    <row r="530" spans="1:9"/>
    <row r="531" spans="1:9"/>
    <row r="532" spans="1:9"/>
    <row r="533" spans="1:9"/>
    <row r="534" spans="1:9"/>
    <row r="535" spans="1:9"/>
    <row r="536" spans="1:9"/>
    <row r="537" spans="1:9"/>
    <row r="538" spans="1:9"/>
    <row r="539" spans="1:9"/>
    <row r="540" spans="1:9"/>
    <row r="541" spans="1:9"/>
    <row r="542" spans="1:9"/>
    <row r="543" spans="1:9"/>
    <row r="544" spans="1:9"/>
    <row r="545" spans="1:9"/>
    <row r="546" spans="1:9"/>
    <row r="547" spans="1:9"/>
    <row r="548" spans="1:9"/>
    <row r="549" spans="1:9"/>
    <row r="550" spans="1:9"/>
    <row r="551" spans="1:9"/>
    <row r="552" spans="1:9"/>
    <row r="553" spans="1:9"/>
    <row r="554" spans="1:9"/>
    <row r="555" spans="1:9"/>
    <row r="556" spans="1:9"/>
    <row r="557" spans="1:9"/>
    <row r="558" spans="1:9"/>
    <row r="559" spans="1:9"/>
    <row r="560" spans="1:9"/>
    <row r="561" spans="1:9"/>
    <row r="562" spans="1:9"/>
    <row r="563" spans="1:9"/>
    <row r="564" spans="1:9"/>
    <row r="565" spans="1:9"/>
    <row r="566" spans="1:9"/>
    <row r="567" spans="1:9"/>
    <row r="568" spans="1:9"/>
    <row r="569" spans="1:9"/>
    <row r="570" spans="1:9"/>
    <row r="571" spans="1:9"/>
    <row r="572" spans="1:9"/>
    <row r="573" spans="1:9"/>
    <row r="574" spans="1:9"/>
    <row r="575" spans="1:9"/>
    <row r="576" spans="1:9"/>
    <row r="577" spans="1:9"/>
    <row r="578" spans="1:9"/>
    <row r="579" spans="1:9"/>
    <row r="580" spans="1:9"/>
    <row r="581" spans="1:9"/>
    <row r="582" spans="1:9"/>
    <row r="583" spans="1:9"/>
    <row r="584" spans="1:9"/>
    <row r="585" spans="1:9"/>
    <row r="586" spans="1:9"/>
    <row r="587" spans="1:9"/>
    <row r="588" spans="1:9"/>
    <row r="589" spans="1:9"/>
    <row r="590" spans="1:9"/>
    <row r="591" spans="1:9"/>
    <row r="592" spans="1:9"/>
    <row r="593" spans="1:9"/>
    <row r="594" spans="1:9"/>
    <row r="595" spans="1:9"/>
    <row r="596" spans="1:9"/>
    <row r="597" spans="1:9"/>
    <row r="598" spans="1:9"/>
    <row r="599" spans="1:9"/>
    <row r="600" spans="1:9"/>
    <row r="601" spans="1:9"/>
    <row r="602" spans="1:9"/>
    <row r="603" spans="1:9"/>
    <row r="604" spans="1:9"/>
    <row r="605" spans="1:9"/>
    <row r="606" spans="1:9"/>
    <row r="607" spans="1:9"/>
    <row r="608" spans="1:9"/>
    <row r="609" spans="1:9"/>
    <row r="610" spans="1:9"/>
    <row r="611" spans="1:9"/>
    <row r="612" spans="1:9"/>
    <row r="613" spans="1:9"/>
    <row r="614" spans="1:9"/>
    <row r="615" spans="1:9"/>
    <row r="616" spans="1:9"/>
    <row r="617" spans="1:9"/>
    <row r="618" spans="1:9"/>
    <row r="619" spans="1:9"/>
    <row r="620" spans="1:9"/>
    <row r="621" spans="1:9"/>
    <row r="622" spans="1:9"/>
    <row r="623" spans="1:9"/>
    <row r="624" spans="1:9"/>
    <row r="625" spans="1:9"/>
    <row r="626" spans="1:9"/>
    <row r="627" spans="1:9"/>
    <row r="628" spans="1:9"/>
    <row r="629" spans="1:9"/>
    <row r="630" spans="1:9"/>
    <row r="631" spans="1:9"/>
    <row r="632" spans="1:9"/>
    <row r="633" spans="1:9"/>
    <row r="634" spans="1:9"/>
    <row r="635" spans="1:9"/>
    <row r="636" spans="1:9"/>
    <row r="637" spans="1:9"/>
    <row r="638" spans="1:9"/>
    <row r="639" spans="1:9"/>
    <row r="640" spans="1:9"/>
    <row r="641" spans="1:9"/>
    <row r="642" spans="1:9"/>
    <row r="643" spans="1:9"/>
    <row r="644" spans="1:9"/>
    <row r="645" spans="1:9"/>
    <row r="646" spans="1:9"/>
    <row r="647" spans="1:9"/>
    <row r="648" spans="1:9"/>
    <row r="649" spans="1:9"/>
    <row r="650" spans="1:9"/>
    <row r="651" spans="1:9"/>
    <row r="652" spans="1:9"/>
    <row r="653" spans="1:9"/>
    <row r="654" spans="1:9"/>
  </sheetData>
  <conditionalFormatting sqref="I1:I1048576">
    <cfRule dxfId="0" operator="containsText" priority="19" text="无意向" type="containsText">
      <formula>NOT(ISERROR(SEARCH("无意向",I1)))</formula>
    </cfRule>
  </conditionalFormatting>
  <conditionalFormatting sqref="G1:G1048576">
    <cfRule dxfId="0" priority="140" type="duplicateValues"/>
    <cfRule dxfId="0" priority="143" type="duplicateValues"/>
  </conditionalFormatting>
  <pageMargins bottom="0.75" footer="0.3" header="0.3" left="0.7" right="0.7" top="0.75"/>
  <pageSetup orientation="portrait" paperSize="9"/>
</worksheet>
</file>

<file path=xl/worksheets/sheet13.xml><?xml version="1.0" encoding="utf-8"?>
<worksheet xmlns="http://schemas.openxmlformats.org/spreadsheetml/2006/main">
  <sheetPr>
    <outlinePr summaryBelow="1" summaryRight="1"/>
    <pageSetUpPr/>
  </sheetPr>
  <dimension ref="A1:N769"/>
  <sheetViews>
    <sheetView tabSelected="1" workbookViewId="0">
      <pane activePane="topRight" state="frozen" topLeftCell="E1" xSplit="4"/>
      <selection activeCell="A106" sqref="A106"/>
      <selection activeCell="E15" pane="topRight" sqref="E15"/>
    </sheetView>
  </sheetViews>
  <sheetFormatPr baseColWidth="8" defaultColWidth="8.875" defaultRowHeight="16.5" outlineLevelCol="0"/>
  <cols>
    <col customWidth="1" max="1" min="1" style="155" width="7.625"/>
    <col customWidth="1" max="2" min="2" style="155" width="7.125"/>
    <col customWidth="1" max="3" min="3" style="155" width="9.5"/>
    <col customWidth="1" max="4" min="4" style="145" width="15.625"/>
    <col customWidth="1" max="5" min="5" style="145" width="16.375"/>
    <col customWidth="1" max="6" min="6" style="146" width="12.5"/>
    <col customWidth="1" max="7" min="7" style="146" width="10.875"/>
    <col customWidth="1" max="8" min="8" style="145" width="54.875"/>
    <col customWidth="1" max="9" min="9" style="146" width="10.125"/>
    <col customWidth="1" max="10" min="10" style="146" width="16.375"/>
    <col customWidth="1" max="11" min="11" style="146" width="11"/>
    <col bestFit="1" customWidth="1" max="12" min="12" style="146" width="24.875"/>
    <col bestFit="1" customWidth="1" max="13" min="13" style="146" width="16.125"/>
    <col bestFit="1" customWidth="1" max="14" min="14" style="213" width="11.625"/>
    <col customWidth="1" max="19" min="15" style="213" width="8.875"/>
    <col customWidth="1" max="16384" min="20" style="213" width="8.875"/>
  </cols>
  <sheetData>
    <row customFormat="1" customHeight="1" ht="15" r="1" s="153" spans="1:14">
      <c r="A1" s="59" t="s">
        <v>121</v>
      </c>
      <c r="B1" s="59" t="s">
        <v>123</v>
      </c>
      <c r="C1" s="59" t="s">
        <v>611</v>
      </c>
      <c r="D1" s="33" t="s">
        <v>612</v>
      </c>
      <c r="E1" s="90" t="s">
        <v>613</v>
      </c>
      <c r="F1" s="33" t="s">
        <v>614</v>
      </c>
      <c r="G1" s="33" t="s">
        <v>615</v>
      </c>
      <c r="H1" s="33" t="s">
        <v>132</v>
      </c>
      <c r="I1" s="33" t="s">
        <v>616</v>
      </c>
      <c r="J1" s="33" t="s">
        <v>617</v>
      </c>
      <c r="K1" s="33" t="s">
        <v>618</v>
      </c>
      <c r="L1" s="33" t="s">
        <v>619</v>
      </c>
      <c r="M1" s="33" t="s">
        <v>620</v>
      </c>
    </row>
    <row r="2" spans="1:14">
      <c r="A2" s="60" t="n"/>
      <c r="B2" s="60" t="n"/>
      <c r="F2" s="35" t="n"/>
      <c r="G2" s="38" t="n"/>
    </row>
    <row r="3" spans="1:14">
      <c r="A3" s="60" t="n"/>
      <c r="B3" s="60" t="n"/>
      <c r="F3" s="35" t="n"/>
      <c r="G3" s="38" t="n"/>
    </row>
    <row r="4" spans="1:14">
      <c r="A4" s="60" t="n"/>
      <c r="B4" s="60" t="n"/>
      <c r="F4" s="35" t="n"/>
      <c r="G4" s="38" t="n"/>
    </row>
    <row r="5" spans="1:14">
      <c r="A5" s="60" t="n"/>
      <c r="B5" s="60" t="n"/>
      <c r="F5" s="35" t="n"/>
      <c r="G5" s="38" t="n"/>
    </row>
    <row r="6" spans="1:14">
      <c r="A6" s="60" t="n"/>
      <c r="B6" s="60" t="n"/>
      <c r="F6" s="35" t="n"/>
      <c r="G6" s="38" t="n"/>
    </row>
    <row r="7" spans="1:14">
      <c r="A7" s="60" t="n"/>
      <c r="B7" s="60" t="n"/>
      <c r="F7" s="35" t="n"/>
      <c r="G7" s="38" t="n"/>
    </row>
    <row r="8" spans="1:14">
      <c r="A8" s="60" t="n"/>
      <c r="B8" s="60" t="n"/>
      <c r="F8" s="35" t="n"/>
      <c r="G8" s="38" t="n"/>
    </row>
    <row r="9" spans="1:14">
      <c r="A9" s="60" t="n"/>
      <c r="B9" s="60" t="n"/>
      <c r="F9" s="35" t="n"/>
      <c r="G9" s="38" t="n"/>
    </row>
    <row r="10" spans="1:14">
      <c r="A10" s="60" t="n"/>
      <c r="B10" s="60" t="n"/>
      <c r="F10" s="35" t="n"/>
      <c r="G10" s="38" t="n"/>
    </row>
    <row r="11" spans="1:14">
      <c r="A11" s="60" t="n"/>
      <c r="B11" s="60" t="n"/>
      <c r="F11" s="35" t="n"/>
      <c r="G11" s="38" t="n"/>
    </row>
    <row r="12" spans="1:14">
      <c r="A12" s="60" t="n"/>
      <c r="B12" s="60" t="n"/>
      <c r="F12" s="35" t="n"/>
      <c r="G12" s="38" t="n"/>
    </row>
    <row r="13" spans="1:14">
      <c r="A13" s="60" t="n"/>
      <c r="B13" s="60" t="n"/>
      <c r="F13" s="35" t="n"/>
      <c r="G13" s="38" t="n"/>
    </row>
    <row r="14" spans="1:14">
      <c r="A14" s="60" t="n"/>
      <c r="B14" s="60" t="n"/>
      <c r="F14" s="35" t="n"/>
      <c r="G14" s="38" t="n"/>
    </row>
    <row r="15" spans="1:14">
      <c r="A15" s="60" t="n"/>
      <c r="B15" s="60" t="n"/>
      <c r="F15" s="35" t="n"/>
      <c r="G15" s="38" t="n"/>
    </row>
    <row r="16" spans="1:14">
      <c r="A16" s="60" t="n"/>
      <c r="B16" s="60" t="n"/>
      <c r="F16" s="35" t="n"/>
      <c r="G16" s="38" t="n"/>
    </row>
    <row r="17" spans="1:14">
      <c r="A17" s="60" t="n"/>
      <c r="B17" s="60" t="n"/>
      <c r="F17" s="35" t="n"/>
      <c r="G17" s="38" t="n"/>
    </row>
    <row r="18" spans="1:14">
      <c r="A18" s="60" t="n"/>
      <c r="B18" s="60" t="n"/>
      <c r="F18" s="35" t="n"/>
      <c r="G18" s="38" t="n"/>
    </row>
    <row r="19" spans="1:14">
      <c r="A19" s="60" t="n"/>
      <c r="B19" s="60" t="n"/>
      <c r="F19" s="35" t="n"/>
      <c r="G19" s="38" t="n"/>
    </row>
    <row r="20" spans="1:14">
      <c r="A20" s="60" t="n"/>
      <c r="B20" s="60" t="n"/>
      <c r="F20" s="35" t="n"/>
      <c r="G20" s="38" t="n"/>
    </row>
    <row r="21" spans="1:14">
      <c r="A21" s="60" t="n"/>
      <c r="B21" s="60" t="n"/>
      <c r="F21" s="35" t="n"/>
      <c r="G21" s="38" t="n"/>
    </row>
    <row r="22" spans="1:14">
      <c r="A22" s="60" t="n"/>
      <c r="B22" s="60" t="n"/>
      <c r="F22" s="35" t="n"/>
      <c r="G22" s="38" t="n"/>
    </row>
    <row r="23" spans="1:14">
      <c r="A23" s="60" t="n"/>
      <c r="B23" s="60" t="n"/>
      <c r="F23" s="35" t="n"/>
      <c r="G23" s="38" t="n"/>
    </row>
    <row r="24" spans="1:14">
      <c r="A24" s="60" t="n"/>
      <c r="B24" s="60" t="n"/>
      <c r="F24" s="35" t="n"/>
      <c r="G24" s="38" t="n"/>
    </row>
    <row r="25" spans="1:14">
      <c r="A25" s="60" t="n"/>
      <c r="B25" s="60" t="n"/>
      <c r="F25" s="35" t="n"/>
      <c r="G25" s="38" t="n"/>
    </row>
    <row r="26" spans="1:14">
      <c r="A26" s="60" t="n"/>
      <c r="B26" s="60" t="n"/>
      <c r="F26" s="35" t="n"/>
      <c r="G26" s="38" t="n"/>
    </row>
    <row r="27" spans="1:14">
      <c r="A27" s="60" t="n"/>
      <c r="B27" s="60" t="n"/>
      <c r="F27" s="35" t="n"/>
      <c r="G27" s="38" t="n"/>
    </row>
    <row r="28" spans="1:14">
      <c r="A28" s="60" t="n"/>
      <c r="B28" s="60" t="n"/>
      <c r="F28" s="35" t="n"/>
      <c r="G28" s="38" t="n"/>
    </row>
    <row r="29" spans="1:14">
      <c r="A29" s="60" t="n"/>
      <c r="B29" s="60" t="n"/>
      <c r="F29" s="35" t="n"/>
      <c r="G29" s="38" t="n"/>
    </row>
    <row r="30" spans="1:14">
      <c r="A30" s="60" t="n"/>
      <c r="B30" s="60" t="n"/>
      <c r="F30" s="35" t="n"/>
      <c r="G30" s="38" t="n"/>
    </row>
    <row r="31" spans="1:14">
      <c r="A31" s="60" t="n"/>
      <c r="B31" s="60" t="n"/>
      <c r="F31" s="35" t="n"/>
      <c r="G31" s="38" t="n"/>
    </row>
    <row r="32" spans="1:14">
      <c r="A32" s="60" t="n"/>
      <c r="B32" s="60" t="n"/>
      <c r="F32" s="35" t="n"/>
      <c r="G32" s="38" t="n"/>
    </row>
    <row r="33" spans="1:14">
      <c r="A33" s="60" t="n"/>
      <c r="B33" s="60" t="n"/>
      <c r="F33" s="35" t="n"/>
      <c r="G33" s="38" t="n"/>
    </row>
    <row r="34" spans="1:14">
      <c r="A34" s="60" t="n"/>
      <c r="B34" s="60" t="n"/>
      <c r="F34" s="35" t="n"/>
      <c r="G34" s="38" t="n"/>
    </row>
    <row r="35" spans="1:14">
      <c r="A35" s="60" t="n"/>
      <c r="B35" s="60" t="n"/>
      <c r="F35" s="35" t="n"/>
      <c r="G35" s="38" t="n"/>
    </row>
    <row r="36" spans="1:14">
      <c r="A36" s="60" t="n"/>
      <c r="B36" s="60" t="n"/>
      <c r="F36" s="35" t="n"/>
      <c r="G36" s="38" t="n"/>
    </row>
    <row r="37" spans="1:14">
      <c r="A37" s="60" t="n"/>
      <c r="B37" s="60" t="n"/>
      <c r="F37" s="35" t="n"/>
      <c r="G37" s="38" t="n"/>
    </row>
    <row r="38" spans="1:14">
      <c r="A38" s="60" t="n"/>
      <c r="B38" s="60" t="n"/>
      <c r="F38" s="35" t="n"/>
      <c r="G38" s="38" t="n"/>
    </row>
    <row r="39" spans="1:14">
      <c r="A39" s="60" t="n"/>
      <c r="B39" s="60" t="n"/>
      <c r="F39" s="35" t="n"/>
      <c r="G39" s="38" t="n"/>
    </row>
    <row r="40" spans="1:14">
      <c r="A40" s="60" t="n"/>
      <c r="B40" s="60" t="n"/>
      <c r="F40" s="35" t="n"/>
      <c r="G40" s="38" t="n"/>
    </row>
    <row r="41" spans="1:14">
      <c r="A41" s="60" t="n"/>
      <c r="B41" s="60" t="n"/>
      <c r="F41" s="35" t="n"/>
      <c r="G41" s="38" t="n"/>
    </row>
    <row r="42" spans="1:14">
      <c r="A42" s="60" t="n"/>
      <c r="B42" s="60" t="n"/>
      <c r="F42" s="35" t="n"/>
      <c r="G42" s="38" t="n"/>
    </row>
    <row r="43" spans="1:14">
      <c r="A43" s="60" t="n"/>
      <c r="B43" s="60" t="n"/>
      <c r="F43" s="35" t="n"/>
      <c r="G43" s="38" t="n"/>
    </row>
    <row r="44" spans="1:14">
      <c r="A44" s="60" t="n"/>
      <c r="B44" s="60" t="n"/>
      <c r="F44" s="35" t="n"/>
      <c r="G44" s="38" t="n"/>
    </row>
    <row r="45" spans="1:14">
      <c r="A45" s="60" t="n"/>
      <c r="B45" s="60" t="n"/>
      <c r="F45" s="35" t="n"/>
      <c r="G45" s="38" t="n"/>
    </row>
    <row r="46" spans="1:14">
      <c r="A46" s="60" t="n"/>
      <c r="B46" s="60" t="n"/>
      <c r="F46" s="35" t="n"/>
      <c r="G46" s="38" t="n"/>
    </row>
    <row r="47" spans="1:14">
      <c r="A47" s="60" t="n"/>
      <c r="B47" s="60" t="n"/>
      <c r="F47" s="35" t="n"/>
      <c r="G47" s="38" t="n"/>
    </row>
    <row r="48" spans="1:14">
      <c r="A48" s="60" t="n"/>
      <c r="B48" s="60" t="n"/>
      <c r="F48" s="35" t="n"/>
      <c r="G48" s="38" t="n"/>
    </row>
    <row r="49" spans="1:14">
      <c r="A49" s="60" t="n"/>
      <c r="B49" s="60" t="n"/>
      <c r="F49" s="35" t="n"/>
      <c r="G49" s="38" t="n"/>
    </row>
    <row r="50" spans="1:14">
      <c r="A50" s="60" t="n"/>
      <c r="B50" s="60" t="n"/>
      <c r="F50" s="35" t="n"/>
      <c r="G50" s="38" t="n"/>
    </row>
    <row r="51" spans="1:14">
      <c r="A51" s="60" t="n"/>
      <c r="B51" s="60" t="n"/>
      <c r="F51" s="35" t="n"/>
      <c r="G51" s="38" t="n"/>
    </row>
    <row r="52" spans="1:14">
      <c r="A52" s="60" t="n"/>
      <c r="B52" s="60" t="n"/>
      <c r="F52" s="35" t="n"/>
      <c r="G52" s="38" t="n"/>
    </row>
    <row r="53" spans="1:14">
      <c r="A53" s="60" t="n"/>
      <c r="B53" s="60" t="n"/>
      <c r="F53" s="35" t="n"/>
      <c r="G53" s="38" t="n"/>
    </row>
    <row r="54" spans="1:14">
      <c r="A54" s="60" t="n"/>
      <c r="B54" s="60" t="n"/>
      <c r="F54" s="35" t="n"/>
      <c r="G54" s="38" t="n"/>
    </row>
    <row r="55" spans="1:14">
      <c r="A55" s="60" t="n"/>
      <c r="B55" s="60" t="n"/>
      <c r="F55" s="35" t="n"/>
      <c r="G55" s="38" t="n"/>
    </row>
    <row r="56" spans="1:14">
      <c r="A56" s="60" t="n"/>
      <c r="B56" s="60" t="n"/>
      <c r="F56" s="35" t="n"/>
      <c r="G56" s="38" t="n"/>
    </row>
    <row r="57" spans="1:14">
      <c r="A57" s="60" t="n"/>
      <c r="B57" s="60" t="n"/>
      <c r="F57" s="35" t="n"/>
      <c r="G57" s="38" t="n"/>
    </row>
    <row r="58" spans="1:14">
      <c r="A58" s="60" t="n"/>
      <c r="B58" s="60" t="n"/>
      <c r="F58" s="35" t="n"/>
      <c r="G58" s="38" t="n"/>
    </row>
    <row r="59" spans="1:14">
      <c r="A59" s="60" t="n"/>
      <c r="B59" s="60" t="n"/>
      <c r="F59" s="35" t="n"/>
      <c r="G59" s="38" t="n"/>
    </row>
    <row r="60" spans="1:14">
      <c r="A60" s="60" t="n"/>
      <c r="B60" s="60" t="n"/>
      <c r="F60" s="35" t="n"/>
      <c r="G60" s="38" t="n"/>
    </row>
    <row r="61" spans="1:14">
      <c r="A61" s="60" t="n"/>
      <c r="B61" s="60" t="n"/>
      <c r="F61" s="35" t="n"/>
      <c r="G61" s="38" t="n"/>
    </row>
    <row r="62" spans="1:14">
      <c r="A62" s="60" t="n"/>
      <c r="B62" s="60" t="n"/>
      <c r="F62" s="35" t="n"/>
      <c r="G62" s="38" t="n"/>
    </row>
    <row r="63" spans="1:14">
      <c r="A63" s="60" t="n"/>
      <c r="B63" s="60" t="n"/>
      <c r="F63" s="35" t="n"/>
      <c r="G63" s="38" t="n"/>
    </row>
    <row r="64" spans="1:14">
      <c r="A64" s="60" t="n"/>
      <c r="B64" s="60" t="n"/>
      <c r="F64" s="35" t="n"/>
      <c r="G64" s="38" t="n"/>
    </row>
    <row r="65" spans="1:14">
      <c r="A65" s="60" t="n"/>
      <c r="B65" s="60" t="n"/>
      <c r="F65" s="35" t="n"/>
      <c r="G65" s="38" t="n"/>
    </row>
    <row r="66" spans="1:14">
      <c r="A66" s="60" t="n"/>
      <c r="B66" s="60" t="n"/>
      <c r="F66" s="35" t="n"/>
      <c r="G66" s="38" t="n"/>
    </row>
    <row r="67" spans="1:14">
      <c r="A67" s="60" t="n"/>
      <c r="B67" s="60" t="n"/>
      <c r="F67" s="35" t="n"/>
      <c r="G67" s="38" t="n"/>
    </row>
    <row r="68" spans="1:14">
      <c r="A68" s="60" t="n"/>
      <c r="B68" s="60" t="n"/>
      <c r="F68" s="35" t="n"/>
      <c r="G68" s="38" t="n"/>
    </row>
    <row r="69" spans="1:14">
      <c r="A69" s="60" t="n"/>
      <c r="B69" s="60" t="n"/>
      <c r="F69" s="35" t="n"/>
      <c r="G69" s="38" t="n"/>
    </row>
    <row r="70" spans="1:14">
      <c r="A70" s="60" t="n"/>
      <c r="B70" s="60" t="n"/>
      <c r="F70" s="35" t="n"/>
      <c r="G70" s="38" t="n"/>
    </row>
    <row r="71" spans="1:14">
      <c r="A71" s="60" t="n"/>
      <c r="B71" s="60" t="n"/>
      <c r="F71" s="35" t="n"/>
      <c r="G71" s="38" t="n"/>
    </row>
    <row r="72" spans="1:14">
      <c r="A72" s="60" t="n"/>
      <c r="B72" s="60" t="n"/>
      <c r="F72" s="35" t="n"/>
      <c r="G72" s="38" t="n"/>
    </row>
    <row r="73" spans="1:14">
      <c r="A73" s="60" t="n"/>
      <c r="B73" s="60" t="n"/>
      <c r="F73" s="35" t="n"/>
      <c r="G73" s="38" t="n"/>
    </row>
    <row r="74" spans="1:14">
      <c r="A74" s="60" t="n"/>
      <c r="B74" s="60" t="n"/>
      <c r="F74" s="35" t="n"/>
      <c r="G74" s="38" t="n"/>
    </row>
    <row r="75" spans="1:14">
      <c r="A75" s="60" t="n"/>
      <c r="B75" s="60" t="n"/>
      <c r="D75" s="147" t="n"/>
      <c r="E75" s="147" t="n"/>
      <c r="F75" s="148" t="n"/>
      <c r="G75" s="149" t="n"/>
      <c r="H75" s="147" t="n"/>
      <c r="I75" s="150" t="n"/>
      <c r="J75" s="150" t="n"/>
      <c r="K75" s="150" t="n"/>
      <c r="L75" s="150" t="n"/>
      <c r="M75" s="150" t="n"/>
      <c r="N75" s="146" t="n"/>
    </row>
    <row r="76" spans="1:14">
      <c r="A76" s="60" t="n"/>
      <c r="B76" s="60" t="n"/>
      <c r="D76" s="147" t="n"/>
      <c r="E76" s="147" t="n"/>
      <c r="F76" s="148" t="n"/>
      <c r="G76" s="149" t="n"/>
      <c r="H76" s="147" t="n"/>
      <c r="K76" s="150" t="n"/>
      <c r="L76" s="150" t="n"/>
      <c r="M76" s="150" t="n"/>
      <c r="N76" s="146" t="n"/>
    </row>
    <row r="77" spans="1:14">
      <c r="A77" s="60" t="n"/>
      <c r="B77" s="60" t="n"/>
      <c r="D77" s="147" t="n"/>
      <c r="E77" s="147" t="n"/>
      <c r="F77" s="148" t="n"/>
      <c r="G77" s="149" t="n"/>
      <c r="H77" s="147" t="n"/>
      <c r="K77" s="150" t="n"/>
      <c r="L77" s="150" t="n"/>
      <c r="M77" s="150" t="n"/>
      <c r="N77" s="146" t="n"/>
    </row>
    <row r="78" spans="1:14">
      <c r="A78" s="60" t="n"/>
      <c r="B78" s="60" t="n"/>
      <c r="D78" s="147" t="n"/>
      <c r="E78" s="147" t="n"/>
      <c r="F78" s="148" t="n"/>
      <c r="G78" s="149" t="n"/>
      <c r="H78" s="147" t="n"/>
      <c r="K78" s="150" t="n"/>
      <c r="L78" s="150" t="n"/>
      <c r="M78" s="150" t="n"/>
      <c r="N78" s="146" t="n"/>
    </row>
    <row r="79" spans="1:14">
      <c r="A79" s="60" t="n"/>
      <c r="B79" s="60" t="n"/>
      <c r="D79" s="147" t="n"/>
      <c r="E79" s="147" t="n"/>
      <c r="F79" s="148" t="n"/>
      <c r="G79" s="149" t="n"/>
      <c r="H79" s="147" t="n"/>
      <c r="K79" s="150" t="n"/>
      <c r="L79" s="150" t="n"/>
      <c r="M79" s="150" t="n"/>
      <c r="N79" s="146" t="n"/>
    </row>
    <row r="80" spans="1:14">
      <c r="A80" s="60" t="n"/>
      <c r="B80" s="60" t="n"/>
      <c r="D80" s="147" t="n"/>
      <c r="E80" s="147" t="n"/>
      <c r="F80" s="151" t="n"/>
      <c r="G80" s="152" t="n"/>
      <c r="H80" s="147" t="n"/>
      <c r="K80" s="150" t="n"/>
      <c r="L80" s="150" t="n"/>
      <c r="M80" s="150" t="n"/>
      <c r="N80" s="146" t="n"/>
    </row>
    <row r="81" spans="1:14">
      <c r="A81" s="60" t="n"/>
      <c r="B81" s="60" t="n"/>
      <c r="D81" s="147" t="n"/>
      <c r="E81" s="147" t="n"/>
      <c r="F81" s="151" t="n"/>
      <c r="G81" s="152" t="n"/>
      <c r="H81" s="147" t="n"/>
      <c r="K81" s="150" t="n"/>
      <c r="L81" s="150" t="n"/>
      <c r="M81" s="150" t="n"/>
      <c r="N81" s="146" t="n"/>
    </row>
    <row r="82" spans="1:14">
      <c r="A82" s="60" t="n"/>
      <c r="B82" s="60" t="n"/>
      <c r="D82" s="147" t="n"/>
      <c r="E82" s="147" t="n"/>
      <c r="F82" s="148" t="n"/>
      <c r="G82" s="149" t="n"/>
      <c r="H82" s="147" t="n"/>
      <c r="K82" s="150" t="n"/>
      <c r="L82" s="150" t="n"/>
      <c r="M82" s="150" t="n"/>
      <c r="N82" s="146" t="n"/>
    </row>
    <row r="83" spans="1:14">
      <c r="A83" s="60" t="n"/>
      <c r="B83" s="60" t="n"/>
      <c r="D83" s="147" t="n"/>
      <c r="E83" s="147" t="n"/>
      <c r="F83" s="151" t="n"/>
      <c r="G83" s="152" t="n"/>
      <c r="H83" s="147" t="n"/>
      <c r="K83" s="150" t="n"/>
      <c r="L83" s="150" t="n"/>
      <c r="M83" s="150" t="n"/>
      <c r="N83" s="146" t="n"/>
    </row>
    <row r="84" spans="1:14">
      <c r="A84" s="60" t="n"/>
      <c r="B84" s="60" t="n"/>
      <c r="D84" s="147" t="n"/>
      <c r="E84" s="147" t="n"/>
      <c r="F84" s="151" t="n"/>
      <c r="G84" s="152" t="n"/>
      <c r="H84" s="147" t="n"/>
      <c r="K84" s="150" t="n"/>
      <c r="L84" s="150" t="n"/>
      <c r="M84" s="150" t="n"/>
      <c r="N84" s="146" t="n"/>
    </row>
    <row r="85" spans="1:14">
      <c r="A85" s="60" t="n"/>
      <c r="B85" s="60" t="n"/>
      <c r="D85" s="147" t="n"/>
      <c r="E85" s="147" t="n"/>
      <c r="F85" s="151" t="n"/>
      <c r="G85" s="152" t="n"/>
      <c r="H85" s="147" t="n"/>
      <c r="K85" s="150" t="n"/>
      <c r="L85" s="150" t="n"/>
      <c r="M85" s="150" t="n"/>
      <c r="N85" s="146" t="n"/>
    </row>
    <row r="86" spans="1:14">
      <c r="A86" s="60" t="n"/>
      <c r="B86" s="60" t="n"/>
      <c r="D86" s="147" t="n"/>
      <c r="E86" s="147" t="n"/>
      <c r="F86" s="151" t="n"/>
      <c r="G86" s="152" t="n"/>
      <c r="H86" s="147" t="n"/>
      <c r="K86" s="150" t="n"/>
      <c r="L86" s="150" t="n"/>
      <c r="M86" s="150" t="n"/>
      <c r="N86" s="146" t="n"/>
    </row>
    <row r="87" spans="1:14">
      <c r="A87" s="60" t="n"/>
      <c r="B87" s="60" t="n"/>
      <c r="D87" s="147" t="n"/>
      <c r="E87" s="147" t="n"/>
      <c r="F87" s="151" t="n"/>
      <c r="G87" s="152" t="n"/>
      <c r="H87" s="147" t="n"/>
      <c r="K87" s="150" t="n"/>
      <c r="L87" s="150" t="n"/>
      <c r="M87" s="150" t="n"/>
      <c r="N87" s="146" t="n"/>
    </row>
    <row r="88" spans="1:14">
      <c r="A88" s="60" t="n"/>
      <c r="B88" s="60" t="n"/>
      <c r="D88" s="147" t="n"/>
      <c r="E88" s="147" t="n"/>
      <c r="F88" s="151" t="n"/>
      <c r="G88" s="152" t="n"/>
      <c r="H88" s="147" t="n"/>
      <c r="K88" s="150" t="n"/>
      <c r="L88" s="150" t="n"/>
      <c r="M88" s="150" t="n"/>
      <c r="N88" s="146" t="n"/>
    </row>
    <row r="89" spans="1:14">
      <c r="A89" s="60" t="n"/>
      <c r="B89" s="60" t="n"/>
      <c r="D89" s="147" t="n"/>
      <c r="E89" s="147" t="n"/>
      <c r="F89" s="151" t="n"/>
      <c r="G89" s="152" t="n"/>
      <c r="H89" s="147" t="n"/>
      <c r="K89" s="150" t="n"/>
      <c r="L89" s="150" t="n"/>
      <c r="M89" s="150" t="n"/>
      <c r="N89" s="146" t="n"/>
    </row>
    <row r="90" spans="1:14">
      <c r="A90" s="60" t="n"/>
      <c r="B90" s="60" t="n"/>
      <c r="D90" s="147" t="n"/>
      <c r="E90" s="147" t="n"/>
      <c r="F90" s="151" t="n"/>
      <c r="G90" s="152" t="n"/>
      <c r="H90" s="147" t="n"/>
      <c r="K90" s="150" t="n"/>
      <c r="L90" s="150" t="n"/>
      <c r="M90" s="150" t="n"/>
      <c r="N90" s="146" t="n"/>
    </row>
    <row r="91" spans="1:14">
      <c r="A91" s="60" t="n"/>
      <c r="B91" s="60" t="n"/>
      <c r="D91" s="147" t="n"/>
      <c r="E91" s="147" t="n"/>
      <c r="F91" s="151" t="n"/>
      <c r="G91" s="152" t="n"/>
      <c r="H91" s="147" t="n"/>
      <c r="K91" s="150" t="n"/>
      <c r="L91" s="150" t="n"/>
      <c r="M91" s="150" t="n"/>
      <c r="N91" s="146" t="n"/>
    </row>
    <row r="92" spans="1:14">
      <c r="A92" s="60" t="n"/>
      <c r="B92" s="60" t="n"/>
      <c r="D92" s="147" t="n"/>
      <c r="E92" s="147" t="n"/>
      <c r="F92" s="151" t="n"/>
      <c r="G92" s="152" t="n"/>
      <c r="H92" s="147" t="n"/>
      <c r="K92" s="150" t="n"/>
      <c r="L92" s="150" t="n"/>
      <c r="M92" s="150" t="n"/>
      <c r="N92" s="146" t="n"/>
    </row>
    <row r="93" spans="1:14">
      <c r="A93" s="60" t="n"/>
      <c r="B93" s="60" t="n"/>
      <c r="D93" s="147" t="n"/>
      <c r="E93" s="147" t="n"/>
      <c r="F93" s="148" t="n"/>
      <c r="G93" s="149" t="n"/>
      <c r="H93" s="147" t="n"/>
      <c r="I93" s="150" t="n"/>
      <c r="J93" s="150" t="n"/>
      <c r="K93" s="150" t="n"/>
      <c r="L93" s="150" t="n"/>
      <c r="M93" s="150" t="n"/>
    </row>
    <row r="94" spans="1:14">
      <c r="A94" s="60" t="n"/>
      <c r="B94" s="60" t="n"/>
      <c r="D94" s="147" t="n"/>
      <c r="E94" s="147" t="n"/>
      <c r="F94" s="148" t="n"/>
      <c r="G94" s="149" t="n"/>
      <c r="H94" s="147" t="n"/>
      <c r="I94" s="150" t="n"/>
      <c r="J94" s="150" t="n"/>
      <c r="K94" s="150" t="n"/>
      <c r="L94" s="150" t="n"/>
      <c r="M94" s="150" t="n"/>
    </row>
    <row r="95" spans="1:14">
      <c r="A95" s="60" t="n"/>
      <c r="B95" s="60" t="n"/>
      <c r="D95" s="147" t="n"/>
      <c r="E95" s="147" t="n"/>
      <c r="F95" s="148" t="n"/>
      <c r="G95" s="149" t="n"/>
      <c r="H95" s="147" t="n"/>
      <c r="I95" s="150" t="n"/>
      <c r="J95" s="150" t="n"/>
      <c r="K95" s="150" t="n"/>
      <c r="L95" s="150" t="n"/>
      <c r="M95" s="150" t="n"/>
    </row>
    <row r="96" spans="1:14">
      <c r="A96" s="60" t="n"/>
      <c r="B96" s="60" t="n"/>
      <c r="D96" s="147" t="n"/>
      <c r="E96" s="147" t="n"/>
      <c r="F96" s="148" t="n"/>
      <c r="G96" s="149" t="n"/>
      <c r="H96" s="147" t="n"/>
      <c r="I96" s="150" t="n"/>
      <c r="J96" s="150" t="n"/>
      <c r="K96" s="150" t="n"/>
      <c r="L96" s="150" t="n"/>
      <c r="M96" s="150" t="n"/>
    </row>
    <row r="97" spans="1:14">
      <c r="A97" s="60" t="n"/>
      <c r="B97" s="60" t="n"/>
      <c r="D97" s="147" t="n"/>
      <c r="E97" s="147" t="n"/>
      <c r="F97" s="148" t="n"/>
      <c r="G97" s="149" t="n"/>
      <c r="H97" s="147" t="n"/>
      <c r="I97" s="150" t="n"/>
      <c r="J97" s="150" t="n"/>
      <c r="K97" s="150" t="n"/>
      <c r="L97" s="150" t="n"/>
      <c r="M97" s="150" t="n"/>
    </row>
    <row r="98" spans="1:14">
      <c r="A98" s="60" t="n"/>
      <c r="B98" s="60" t="n"/>
      <c r="D98" s="147" t="n"/>
      <c r="E98" s="147" t="n"/>
      <c r="F98" s="148" t="n"/>
      <c r="G98" s="149" t="n"/>
      <c r="H98" s="147" t="n"/>
      <c r="I98" s="150" t="n"/>
      <c r="J98" s="150" t="n"/>
      <c r="K98" s="150" t="n"/>
      <c r="L98" s="150" t="n"/>
      <c r="M98" s="150" t="n"/>
    </row>
    <row r="99" spans="1:14">
      <c r="A99" s="60" t="n"/>
      <c r="B99" s="60" t="n"/>
      <c r="D99" s="147" t="n"/>
      <c r="E99" s="147" t="n"/>
      <c r="F99" s="148" t="n"/>
      <c r="G99" s="149" t="n"/>
      <c r="H99" s="147" t="n"/>
      <c r="I99" s="150" t="n"/>
      <c r="J99" s="150" t="n"/>
      <c r="K99" s="150" t="n"/>
      <c r="L99" s="150" t="n"/>
      <c r="M99" s="150" t="n"/>
    </row>
    <row r="100" spans="1:14">
      <c r="A100" s="60" t="n"/>
      <c r="B100" s="60" t="n"/>
      <c r="D100" s="147" t="n"/>
      <c r="E100" s="147" t="n"/>
      <c r="F100" s="148" t="n"/>
      <c r="G100" s="149" t="n"/>
      <c r="H100" s="147" t="n"/>
      <c r="I100" s="150" t="n"/>
      <c r="J100" s="150" t="n"/>
      <c r="K100" s="150" t="n"/>
      <c r="L100" s="150" t="n"/>
      <c r="M100" s="150" t="n"/>
    </row>
    <row r="101" spans="1:14">
      <c r="A101" s="60" t="n"/>
      <c r="B101" s="60" t="n"/>
      <c r="D101" s="147" t="n"/>
      <c r="E101" s="147" t="n"/>
      <c r="F101" s="148" t="n"/>
      <c r="G101" s="149" t="n"/>
      <c r="H101" s="147" t="n"/>
      <c r="I101" s="150" t="n"/>
      <c r="J101" s="150" t="n"/>
      <c r="K101" s="150" t="n"/>
      <c r="L101" s="150" t="n"/>
      <c r="M101" s="150" t="n"/>
    </row>
    <row r="102" spans="1:14">
      <c r="A102" s="60" t="n"/>
      <c r="B102" s="60" t="n"/>
      <c r="D102" s="147" t="n"/>
      <c r="E102" s="147" t="n"/>
      <c r="F102" s="148" t="n"/>
      <c r="G102" s="149" t="n"/>
      <c r="H102" s="147" t="n"/>
      <c r="I102" s="150" t="n"/>
      <c r="J102" s="150" t="n"/>
      <c r="K102" s="150" t="n"/>
      <c r="L102" s="150" t="n"/>
      <c r="M102" s="150" t="n"/>
    </row>
    <row r="103" spans="1:14">
      <c r="A103" s="60" t="n"/>
      <c r="B103" s="60" t="n"/>
      <c r="D103" s="147" t="n"/>
      <c r="E103" s="147" t="n"/>
      <c r="F103" s="148" t="n"/>
      <c r="G103" s="149" t="n"/>
      <c r="H103" s="147" t="n"/>
      <c r="I103" s="150" t="n"/>
      <c r="J103" s="150" t="n"/>
      <c r="K103" s="150" t="n"/>
      <c r="L103" s="150" t="n"/>
      <c r="M103" s="150" t="n"/>
    </row>
    <row r="104" spans="1:14">
      <c r="A104" s="60" t="n"/>
      <c r="B104" s="60" t="n"/>
      <c r="D104" s="147" t="n"/>
      <c r="E104" s="147" t="n"/>
      <c r="F104" s="148" t="n"/>
      <c r="G104" s="149" t="n"/>
      <c r="H104" s="147" t="n"/>
      <c r="I104" s="150" t="n"/>
      <c r="J104" s="150" t="n"/>
      <c r="K104" s="150" t="n"/>
      <c r="L104" s="150" t="n"/>
      <c r="M104" s="150" t="n"/>
    </row>
    <row r="105" spans="1:14">
      <c r="A105" s="60" t="n"/>
      <c r="B105" s="60" t="n"/>
      <c r="D105" s="147" t="n"/>
      <c r="E105" s="147" t="n"/>
      <c r="F105" s="148" t="n"/>
      <c r="G105" s="149" t="n"/>
      <c r="H105" s="147" t="n"/>
      <c r="I105" s="150" t="n"/>
      <c r="J105" s="150" t="n"/>
      <c r="K105" s="150" t="n"/>
      <c r="L105" s="150" t="n"/>
      <c r="M105" s="150" t="n"/>
    </row>
    <row r="106" spans="1:14">
      <c r="A106" s="60" t="n"/>
      <c r="B106" s="60" t="n"/>
      <c r="D106" s="147" t="n"/>
      <c r="E106" s="147" t="n"/>
      <c r="F106" s="148" t="n"/>
      <c r="G106" s="149" t="n"/>
      <c r="H106" s="147" t="n"/>
      <c r="I106" s="150" t="n"/>
      <c r="J106" s="150" t="n"/>
      <c r="K106" s="150" t="n"/>
      <c r="L106" s="150" t="n"/>
      <c r="M106" s="150" t="n"/>
    </row>
    <row r="107" spans="1:14">
      <c r="A107" s="60" t="n"/>
      <c r="B107" s="60" t="n"/>
      <c r="D107" s="147" t="n"/>
      <c r="E107" s="147" t="n"/>
      <c r="F107" s="148" t="n"/>
      <c r="G107" s="149" t="n"/>
      <c r="H107" s="147" t="n"/>
      <c r="I107" s="150" t="n"/>
      <c r="J107" s="150" t="n"/>
      <c r="K107" s="150" t="n"/>
      <c r="L107" s="150" t="n"/>
      <c r="M107" s="150" t="n"/>
    </row>
    <row r="108" spans="1:14">
      <c r="A108" s="60" t="n"/>
      <c r="B108" s="60" t="n"/>
      <c r="D108" s="147" t="n"/>
      <c r="E108" s="147" t="n"/>
      <c r="F108" s="148" t="n"/>
      <c r="G108" s="149" t="n"/>
      <c r="H108" s="147" t="n"/>
      <c r="I108" s="150" t="n"/>
      <c r="J108" s="150" t="n"/>
      <c r="K108" s="150" t="n"/>
      <c r="L108" s="150" t="n"/>
      <c r="M108" s="150" t="n"/>
    </row>
    <row r="109" spans="1:14">
      <c r="A109" s="60" t="n"/>
      <c r="B109" s="60" t="n"/>
      <c r="D109" s="147" t="n"/>
      <c r="E109" s="147" t="n"/>
      <c r="F109" s="148" t="n"/>
      <c r="G109" s="149" t="n"/>
      <c r="H109" s="147" t="n"/>
      <c r="I109" s="150" t="n"/>
      <c r="J109" s="150" t="n"/>
      <c r="K109" s="150" t="n"/>
      <c r="L109" s="150" t="n"/>
      <c r="M109" s="150" t="n"/>
    </row>
    <row r="110" spans="1:14">
      <c r="A110" s="60" t="n"/>
      <c r="B110" s="60" t="n"/>
      <c r="D110" s="147" t="n"/>
      <c r="E110" s="147" t="n"/>
      <c r="F110" s="148" t="n"/>
      <c r="G110" s="149" t="n"/>
      <c r="H110" s="147" t="n"/>
      <c r="I110" s="150" t="n"/>
      <c r="J110" s="150" t="n"/>
      <c r="K110" s="150" t="n"/>
      <c r="L110" s="150" t="n"/>
      <c r="M110" s="150" t="n"/>
    </row>
    <row r="111" spans="1:14">
      <c r="A111" s="60" t="n"/>
      <c r="B111" s="60" t="n"/>
      <c r="D111" s="147" t="n"/>
      <c r="E111" s="147" t="n"/>
      <c r="F111" s="148" t="n"/>
      <c r="G111" s="149" t="n"/>
      <c r="H111" s="147" t="n"/>
      <c r="I111" s="150" t="n"/>
      <c r="J111" s="150" t="n"/>
      <c r="K111" s="150" t="n"/>
      <c r="L111" s="150" t="n"/>
      <c r="M111" s="150" t="n"/>
    </row>
    <row r="112" spans="1:14">
      <c r="A112" s="60" t="n"/>
      <c r="B112" s="60" t="n"/>
      <c r="D112" s="147" t="n"/>
      <c r="E112" s="147" t="n"/>
      <c r="F112" s="148" t="n"/>
      <c r="G112" s="149" t="n"/>
      <c r="H112" s="147" t="n"/>
      <c r="I112" s="150" t="n"/>
      <c r="J112" s="150" t="n"/>
      <c r="K112" s="150" t="n"/>
      <c r="L112" s="150" t="n"/>
      <c r="M112" s="150" t="n"/>
    </row>
    <row r="113" spans="1:14">
      <c r="A113" s="60" t="n"/>
      <c r="B113" s="60" t="n"/>
      <c r="D113" s="147" t="n"/>
      <c r="E113" s="147" t="n"/>
      <c r="F113" s="148" t="n"/>
      <c r="G113" s="149" t="n"/>
      <c r="H113" s="147" t="n"/>
      <c r="I113" s="150" t="n"/>
      <c r="J113" s="150" t="n"/>
      <c r="K113" s="150" t="n"/>
      <c r="L113" s="150" t="n"/>
      <c r="M113" s="150" t="n"/>
    </row>
    <row r="114" spans="1:14">
      <c r="A114" s="60" t="n"/>
      <c r="B114" s="60" t="n"/>
      <c r="D114" s="147" t="n"/>
      <c r="E114" s="147" t="n"/>
      <c r="F114" s="148" t="n"/>
      <c r="G114" s="149" t="n"/>
      <c r="H114" s="147" t="n"/>
      <c r="I114" s="150" t="n"/>
      <c r="J114" s="150" t="n"/>
      <c r="K114" s="150" t="n"/>
      <c r="L114" s="150" t="n"/>
      <c r="M114" s="150" t="n"/>
    </row>
    <row r="115" spans="1:14">
      <c r="A115" s="60" t="n"/>
      <c r="B115" s="60" t="n"/>
      <c r="D115" s="147" t="n"/>
      <c r="E115" s="147" t="n"/>
      <c r="F115" s="148" t="n"/>
      <c r="G115" s="149" t="n"/>
      <c r="H115" s="147" t="n"/>
      <c r="I115" s="150" t="n"/>
      <c r="J115" s="150" t="n"/>
      <c r="K115" s="150" t="n"/>
      <c r="L115" s="150" t="n"/>
      <c r="M115" s="150" t="n"/>
    </row>
    <row r="116" spans="1:14">
      <c r="A116" s="60" t="n"/>
      <c r="B116" s="60" t="n"/>
      <c r="D116" s="147" t="n"/>
      <c r="E116" s="147" t="n"/>
      <c r="F116" s="148" t="n"/>
      <c r="G116" s="149" t="n"/>
      <c r="H116" s="147" t="n"/>
      <c r="I116" s="150" t="n"/>
      <c r="J116" s="150" t="n"/>
      <c r="K116" s="150" t="n"/>
      <c r="L116" s="150" t="n"/>
      <c r="M116" s="150" t="n"/>
    </row>
    <row r="117" spans="1:14">
      <c r="A117" s="60" t="n"/>
      <c r="B117" s="60" t="n"/>
      <c r="D117" s="147" t="n"/>
      <c r="E117" s="147" t="n"/>
      <c r="F117" s="148" t="n"/>
      <c r="G117" s="149" t="n"/>
      <c r="H117" s="147" t="n"/>
      <c r="I117" s="150" t="n"/>
      <c r="J117" s="150" t="n"/>
      <c r="K117" s="150" t="n"/>
      <c r="L117" s="150" t="n"/>
      <c r="M117" s="150" t="n"/>
    </row>
    <row r="118" spans="1:14">
      <c r="A118" s="60" t="n"/>
      <c r="B118" s="60" t="n"/>
      <c r="D118" s="147" t="n"/>
      <c r="E118" s="147" t="n"/>
      <c r="F118" s="148" t="n"/>
      <c r="G118" s="149" t="n"/>
      <c r="H118" s="147" t="n"/>
      <c r="I118" s="150" t="n"/>
      <c r="J118" s="150" t="n"/>
      <c r="K118" s="150" t="n"/>
      <c r="L118" s="150" t="n"/>
      <c r="M118" s="150" t="n"/>
    </row>
    <row r="119" spans="1:14">
      <c r="A119" s="60" t="n"/>
      <c r="B119" s="60" t="n"/>
      <c r="D119" s="147" t="n"/>
      <c r="E119" s="147" t="n"/>
      <c r="F119" s="148" t="n"/>
      <c r="G119" s="149" t="n"/>
      <c r="H119" s="147" t="n"/>
      <c r="I119" s="150" t="n"/>
      <c r="J119" s="150" t="n"/>
      <c r="K119" s="150" t="n"/>
      <c r="L119" s="150" t="n"/>
      <c r="M119" s="150" t="n"/>
    </row>
    <row r="120" spans="1:14">
      <c r="A120" s="60" t="n"/>
      <c r="B120" s="60" t="n"/>
      <c r="D120" s="147" t="n"/>
      <c r="E120" s="147" t="n"/>
      <c r="F120" s="148" t="n"/>
      <c r="G120" s="149" t="n"/>
      <c r="H120" s="147" t="n"/>
      <c r="I120" s="150" t="n"/>
      <c r="J120" s="150" t="n"/>
      <c r="K120" s="150" t="n"/>
      <c r="L120" s="150" t="n"/>
      <c r="M120" s="150" t="n"/>
    </row>
    <row r="121" spans="1:14">
      <c r="A121" s="60" t="n"/>
      <c r="B121" s="60" t="n"/>
      <c r="D121" s="147" t="n"/>
      <c r="E121" s="147" t="n"/>
      <c r="F121" s="148" t="n"/>
      <c r="G121" s="149" t="n"/>
      <c r="H121" s="147" t="n"/>
      <c r="I121" s="150" t="n"/>
      <c r="J121" s="150" t="n"/>
      <c r="K121" s="150" t="n"/>
      <c r="L121" s="150" t="n"/>
      <c r="M121" s="150" t="n"/>
    </row>
    <row r="122" spans="1:14">
      <c r="A122" s="60" t="n"/>
      <c r="B122" s="60" t="n"/>
      <c r="D122" s="147" t="n"/>
      <c r="E122" s="147" t="n"/>
      <c r="F122" s="148" t="n"/>
      <c r="G122" s="149" t="n"/>
      <c r="H122" s="147" t="n"/>
      <c r="I122" s="150" t="n"/>
      <c r="J122" s="150" t="n"/>
      <c r="K122" s="150" t="n"/>
      <c r="L122" s="150" t="n"/>
      <c r="M122" s="150" t="n"/>
    </row>
    <row r="123" spans="1:14">
      <c r="A123" s="60" t="n"/>
      <c r="B123" s="60" t="n"/>
      <c r="D123" s="147" t="n"/>
      <c r="E123" s="147" t="n"/>
      <c r="F123" s="148" t="n"/>
      <c r="G123" s="149" t="n"/>
      <c r="H123" s="147" t="n"/>
      <c r="I123" s="150" t="n"/>
      <c r="J123" s="150" t="n"/>
      <c r="K123" s="150" t="n"/>
      <c r="L123" s="150" t="n"/>
      <c r="M123" s="150" t="n"/>
    </row>
    <row r="124" spans="1:14">
      <c r="A124" s="60" t="n"/>
      <c r="B124" s="60" t="n"/>
      <c r="D124" s="147" t="n"/>
      <c r="E124" s="147" t="n"/>
      <c r="F124" s="148" t="n"/>
      <c r="G124" s="149" t="n"/>
      <c r="H124" s="147" t="n"/>
      <c r="I124" s="150" t="n"/>
      <c r="J124" s="150" t="n"/>
      <c r="K124" s="150" t="n"/>
      <c r="L124" s="150" t="n"/>
      <c r="M124" s="150" t="n"/>
    </row>
    <row r="125" spans="1:14">
      <c r="A125" s="60" t="n"/>
      <c r="B125" s="60" t="n"/>
      <c r="D125" s="147" t="n"/>
      <c r="E125" s="147" t="n"/>
      <c r="F125" s="148" t="n"/>
      <c r="G125" s="149" t="n"/>
      <c r="H125" s="147" t="n"/>
      <c r="I125" s="150" t="n"/>
      <c r="J125" s="150" t="n"/>
      <c r="K125" s="150" t="n"/>
      <c r="L125" s="150" t="n"/>
      <c r="M125" s="150" t="n"/>
    </row>
    <row r="126" spans="1:14">
      <c r="A126" s="60" t="n"/>
      <c r="B126" s="60" t="n"/>
      <c r="D126" s="147" t="n"/>
      <c r="E126" s="147" t="n"/>
      <c r="F126" s="148" t="n"/>
      <c r="G126" s="149" t="n"/>
      <c r="H126" s="147" t="n"/>
      <c r="I126" s="150" t="n"/>
      <c r="J126" s="150" t="n"/>
      <c r="K126" s="150" t="n"/>
      <c r="L126" s="150" t="n"/>
      <c r="M126" s="150" t="n"/>
    </row>
    <row r="127" spans="1:14">
      <c r="A127" s="60" t="n"/>
      <c r="B127" s="60" t="n"/>
      <c r="D127" s="147" t="n"/>
      <c r="E127" s="147" t="n"/>
      <c r="F127" s="148" t="n"/>
      <c r="G127" s="149" t="n"/>
      <c r="H127" s="147" t="n"/>
      <c r="I127" s="150" t="n"/>
      <c r="J127" s="150" t="n"/>
      <c r="K127" s="150" t="n"/>
      <c r="L127" s="150" t="n"/>
      <c r="M127" s="150" t="n"/>
    </row>
    <row r="128" spans="1:14">
      <c r="A128" s="60" t="n"/>
      <c r="B128" s="60" t="n"/>
      <c r="D128" s="147" t="n"/>
      <c r="E128" s="147" t="n"/>
      <c r="F128" s="148" t="n"/>
      <c r="G128" s="149" t="n"/>
      <c r="H128" s="147" t="n"/>
      <c r="I128" s="150" t="n"/>
      <c r="J128" s="150" t="n"/>
      <c r="K128" s="150" t="n"/>
      <c r="L128" s="150" t="n"/>
      <c r="M128" s="150" t="n"/>
    </row>
    <row r="129" spans="1:14">
      <c r="A129" s="60" t="n"/>
      <c r="B129" s="60" t="n"/>
      <c r="D129" s="147" t="n"/>
      <c r="E129" s="147" t="n"/>
      <c r="F129" s="148" t="n"/>
      <c r="G129" s="149" t="n"/>
      <c r="H129" s="147" t="n"/>
      <c r="I129" s="150" t="n"/>
      <c r="J129" s="150" t="n"/>
      <c r="K129" s="150" t="n"/>
      <c r="L129" s="150" t="n"/>
      <c r="M129" s="150" t="n"/>
    </row>
    <row r="130" spans="1:14">
      <c r="A130" s="60" t="n"/>
      <c r="B130" s="60" t="n"/>
      <c r="D130" s="147" t="n"/>
      <c r="E130" s="147" t="n"/>
      <c r="F130" s="148" t="n"/>
      <c r="G130" s="149" t="n"/>
      <c r="H130" s="147" t="n"/>
      <c r="I130" s="150" t="n"/>
      <c r="J130" s="150" t="n"/>
      <c r="K130" s="150" t="n"/>
      <c r="L130" s="150" t="n"/>
      <c r="M130" s="150" t="n"/>
    </row>
    <row r="131" spans="1:14">
      <c r="A131" s="60" t="n"/>
      <c r="B131" s="60" t="n"/>
      <c r="D131" s="147" t="n"/>
      <c r="E131" s="147" t="n"/>
      <c r="F131" s="148" t="n"/>
      <c r="G131" s="149" t="n"/>
      <c r="H131" s="147" t="n"/>
      <c r="I131" s="150" t="n"/>
      <c r="J131" s="150" t="n"/>
      <c r="K131" s="150" t="n"/>
      <c r="L131" s="150" t="n"/>
      <c r="M131" s="150" t="n"/>
    </row>
    <row r="132" spans="1:14">
      <c r="A132" s="60" t="n"/>
      <c r="B132" s="60" t="n"/>
      <c r="D132" s="147" t="n"/>
      <c r="E132" s="147" t="n"/>
      <c r="F132" s="148" t="n"/>
      <c r="G132" s="149" t="n"/>
      <c r="H132" s="147" t="n"/>
      <c r="I132" s="150" t="n"/>
      <c r="J132" s="150" t="n"/>
      <c r="K132" s="150" t="n"/>
      <c r="L132" s="150" t="n"/>
      <c r="M132" s="150" t="n"/>
    </row>
    <row r="133" spans="1:14">
      <c r="A133" s="60" t="n"/>
      <c r="B133" s="60" t="n"/>
      <c r="D133" s="147" t="n"/>
      <c r="E133" s="147" t="n"/>
      <c r="F133" s="148" t="n"/>
      <c r="G133" s="149" t="n"/>
      <c r="H133" s="147" t="n"/>
      <c r="I133" s="150" t="n"/>
      <c r="J133" s="150" t="n"/>
      <c r="K133" s="150" t="n"/>
      <c r="L133" s="150" t="n"/>
      <c r="M133" s="150" t="n"/>
    </row>
    <row r="134" spans="1:14">
      <c r="A134" s="60" t="n"/>
      <c r="B134" s="60" t="n"/>
      <c r="D134" s="147" t="n"/>
      <c r="E134" s="147" t="n"/>
      <c r="F134" s="148" t="n"/>
      <c r="G134" s="149" t="n"/>
      <c r="H134" s="147" t="n"/>
      <c r="I134" s="150" t="n"/>
      <c r="J134" s="150" t="n"/>
      <c r="K134" s="150" t="n"/>
      <c r="L134" s="150" t="n"/>
      <c r="M134" s="150" t="n"/>
    </row>
    <row r="135" spans="1:14">
      <c r="A135" s="60" t="n"/>
      <c r="B135" s="60" t="n"/>
      <c r="D135" s="147" t="n"/>
      <c r="E135" s="147" t="n"/>
      <c r="F135" s="148" t="n"/>
      <c r="G135" s="149" t="n"/>
      <c r="H135" s="147" t="n"/>
      <c r="I135" s="150" t="n"/>
      <c r="J135" s="150" t="n"/>
      <c r="K135" s="150" t="n"/>
      <c r="L135" s="150" t="n"/>
      <c r="M135" s="150" t="n"/>
    </row>
    <row r="136" spans="1:14">
      <c r="A136" s="60" t="n"/>
      <c r="B136" s="60" t="n"/>
      <c r="D136" s="147" t="n"/>
      <c r="E136" s="147" t="n"/>
      <c r="F136" s="148" t="n"/>
      <c r="G136" s="149" t="n"/>
      <c r="H136" s="147" t="n"/>
      <c r="I136" s="150" t="n"/>
      <c r="J136" s="150" t="n"/>
      <c r="K136" s="150" t="n"/>
      <c r="L136" s="150" t="n"/>
      <c r="M136" s="150" t="n"/>
    </row>
    <row r="137" spans="1:14">
      <c r="A137" s="60" t="n"/>
      <c r="B137" s="60" t="n"/>
      <c r="D137" s="147" t="n"/>
      <c r="E137" s="147" t="n"/>
      <c r="F137" s="148" t="n"/>
      <c r="G137" s="149" t="n"/>
      <c r="H137" s="147" t="n"/>
      <c r="I137" s="150" t="n"/>
      <c r="J137" s="150" t="n"/>
      <c r="K137" s="150" t="n"/>
      <c r="L137" s="150" t="n"/>
      <c r="M137" s="150" t="n"/>
    </row>
    <row r="138" spans="1:14">
      <c r="A138" s="60" t="n"/>
      <c r="B138" s="60" t="n"/>
      <c r="D138" s="147" t="n"/>
      <c r="E138" s="147" t="n"/>
      <c r="F138" s="148" t="n"/>
      <c r="G138" s="149" t="n"/>
      <c r="H138" s="147" t="n"/>
      <c r="I138" s="150" t="n"/>
      <c r="J138" s="150" t="n"/>
      <c r="K138" s="150" t="n"/>
      <c r="L138" s="150" t="n"/>
      <c r="M138" s="150" t="n"/>
    </row>
    <row r="139" spans="1:14">
      <c r="A139" s="60" t="n"/>
      <c r="B139" s="60" t="n"/>
      <c r="D139" s="147" t="n"/>
      <c r="E139" s="147" t="n"/>
      <c r="F139" s="148" t="n"/>
      <c r="G139" s="149" t="n"/>
      <c r="H139" s="147" t="n"/>
      <c r="I139" s="150" t="n"/>
      <c r="J139" s="150" t="n"/>
      <c r="K139" s="150" t="n"/>
      <c r="L139" s="150" t="n"/>
      <c r="M139" s="150" t="n"/>
    </row>
    <row r="140" spans="1:14">
      <c r="A140" s="60" t="n"/>
      <c r="B140" s="60" t="n"/>
      <c r="D140" s="147" t="n"/>
      <c r="E140" s="147" t="n"/>
      <c r="F140" s="148" t="n"/>
      <c r="G140" s="149" t="n"/>
      <c r="H140" s="147" t="n"/>
      <c r="I140" s="150" t="n"/>
      <c r="J140" s="150" t="n"/>
      <c r="K140" s="150" t="n"/>
      <c r="L140" s="150" t="n"/>
      <c r="M140" s="150" t="n"/>
    </row>
    <row r="141" spans="1:14">
      <c r="A141" s="60" t="n"/>
      <c r="B141" s="60" t="n"/>
      <c r="D141" s="147" t="n"/>
      <c r="E141" s="147" t="n"/>
      <c r="F141" s="148" t="n"/>
      <c r="G141" s="149" t="n"/>
      <c r="H141" s="147" t="n"/>
      <c r="I141" s="150" t="n"/>
      <c r="J141" s="150" t="n"/>
      <c r="K141" s="150" t="n"/>
      <c r="L141" s="150" t="n"/>
      <c r="M141" s="150" t="n"/>
    </row>
    <row r="142" spans="1:14">
      <c r="A142" s="60" t="n"/>
      <c r="B142" s="60" t="n"/>
      <c r="D142" s="147" t="n"/>
      <c r="E142" s="147" t="n"/>
      <c r="F142" s="148" t="n"/>
      <c r="G142" s="149" t="n"/>
      <c r="H142" s="147" t="n"/>
      <c r="I142" s="150" t="n"/>
      <c r="J142" s="150" t="n"/>
      <c r="K142" s="150" t="n"/>
      <c r="L142" s="150" t="n"/>
      <c r="M142" s="150" t="n"/>
    </row>
    <row r="143" spans="1:14">
      <c r="A143" s="60" t="n"/>
      <c r="B143" s="60" t="n"/>
      <c r="D143" s="147" t="n"/>
      <c r="E143" s="147" t="n"/>
      <c r="F143" s="148" t="n"/>
      <c r="G143" s="149" t="n"/>
      <c r="H143" s="147" t="n"/>
      <c r="I143" s="150" t="n"/>
      <c r="J143" s="150" t="n"/>
      <c r="K143" s="150" t="n"/>
      <c r="L143" s="150" t="n"/>
      <c r="M143" s="150" t="n"/>
    </row>
    <row r="144" spans="1:14">
      <c r="A144" s="60" t="n"/>
      <c r="B144" s="60" t="n"/>
      <c r="D144" s="147" t="n"/>
      <c r="E144" s="147" t="n"/>
      <c r="F144" s="148" t="n"/>
      <c r="G144" s="149" t="n"/>
      <c r="H144" s="147" t="n"/>
      <c r="I144" s="150" t="n"/>
      <c r="J144" s="150" t="n"/>
      <c r="K144" s="150" t="n"/>
      <c r="L144" s="150" t="n"/>
      <c r="M144" s="150" t="n"/>
    </row>
    <row r="145" spans="1:14">
      <c r="A145" s="60" t="n"/>
      <c r="B145" s="60" t="n"/>
      <c r="D145" s="147" t="n"/>
      <c r="E145" s="147" t="n"/>
      <c r="F145" s="148" t="n"/>
      <c r="G145" s="149" t="n"/>
      <c r="H145" s="147" t="n"/>
      <c r="I145" s="150" t="n"/>
      <c r="J145" s="150" t="n"/>
      <c r="K145" s="150" t="n"/>
      <c r="L145" s="150" t="n"/>
      <c r="M145" s="150" t="n"/>
    </row>
    <row r="146" spans="1:14">
      <c r="A146" s="60" t="n"/>
      <c r="B146" s="60" t="n"/>
      <c r="D146" s="147" t="n"/>
      <c r="E146" s="147" t="n"/>
      <c r="F146" s="148" t="n"/>
      <c r="G146" s="149" t="n"/>
      <c r="H146" s="147" t="n"/>
      <c r="I146" s="150" t="n"/>
      <c r="J146" s="150" t="n"/>
      <c r="K146" s="150" t="n"/>
      <c r="L146" s="150" t="n"/>
      <c r="M146" s="150" t="n"/>
    </row>
    <row r="147" spans="1:14">
      <c r="A147" s="60" t="n"/>
      <c r="B147" s="60" t="n"/>
      <c r="D147" s="147" t="n"/>
      <c r="E147" s="147" t="n"/>
      <c r="F147" s="148" t="n"/>
      <c r="G147" s="149" t="n"/>
      <c r="H147" s="147" t="n"/>
      <c r="I147" s="150" t="n"/>
      <c r="J147" s="150" t="n"/>
      <c r="K147" s="150" t="n"/>
      <c r="L147" s="150" t="n"/>
      <c r="M147" s="150" t="n"/>
    </row>
    <row r="148" spans="1:14">
      <c r="A148" s="60" t="n"/>
      <c r="B148" s="60" t="n"/>
      <c r="D148" s="147" t="n"/>
      <c r="E148" s="147" t="n"/>
      <c r="F148" s="148" t="n"/>
      <c r="G148" s="149" t="n"/>
      <c r="H148" s="147" t="n"/>
      <c r="I148" s="150" t="n"/>
      <c r="J148" s="150" t="n"/>
      <c r="K148" s="150" t="n"/>
      <c r="L148" s="150" t="n"/>
      <c r="M148" s="150" t="n"/>
    </row>
    <row r="149" spans="1:14">
      <c r="A149" s="60" t="n"/>
      <c r="B149" s="60" t="n"/>
      <c r="D149" s="147" t="n"/>
      <c r="E149" s="147" t="n"/>
      <c r="F149" s="148" t="n"/>
      <c r="G149" s="149" t="n"/>
      <c r="H149" s="147" t="n"/>
      <c r="I149" s="150" t="n"/>
      <c r="J149" s="150" t="n"/>
      <c r="K149" s="150" t="n"/>
      <c r="L149" s="150" t="n"/>
      <c r="M149" s="150" t="n"/>
    </row>
    <row r="150" spans="1:14">
      <c r="A150" s="60" t="n"/>
      <c r="B150" s="60" t="n"/>
      <c r="D150" s="147" t="n"/>
      <c r="E150" s="147" t="n"/>
      <c r="F150" s="148" t="n"/>
      <c r="G150" s="149" t="n"/>
      <c r="H150" s="147" t="n"/>
      <c r="I150" s="150" t="n"/>
      <c r="J150" s="150" t="n"/>
      <c r="K150" s="150" t="n"/>
      <c r="L150" s="150" t="n"/>
      <c r="M150" s="150" t="n"/>
    </row>
    <row r="151" spans="1:14">
      <c r="A151" s="60" t="n"/>
      <c r="B151" s="60" t="n"/>
      <c r="D151" s="147" t="n"/>
      <c r="E151" s="147" t="n"/>
      <c r="F151" s="148" t="n"/>
      <c r="G151" s="149" t="n"/>
      <c r="H151" s="147" t="n"/>
      <c r="I151" s="150" t="n"/>
      <c r="J151" s="150" t="n"/>
      <c r="K151" s="150" t="n"/>
      <c r="L151" s="150" t="n"/>
      <c r="M151" s="150" t="n"/>
    </row>
    <row r="152" spans="1:14">
      <c r="A152" s="60" t="n"/>
      <c r="B152" s="60" t="n"/>
      <c r="D152" s="147" t="n"/>
      <c r="E152" s="147" t="n"/>
      <c r="F152" s="148" t="n"/>
      <c r="G152" s="149" t="n"/>
      <c r="H152" s="147" t="n"/>
      <c r="I152" s="150" t="n"/>
      <c r="J152" s="150" t="n"/>
      <c r="K152" s="150" t="n"/>
      <c r="L152" s="150" t="n"/>
      <c r="M152" s="150" t="n"/>
    </row>
    <row r="153" spans="1:14">
      <c r="A153" s="60" t="n"/>
      <c r="B153" s="60" t="n"/>
      <c r="D153" s="147" t="n"/>
      <c r="E153" s="147" t="n"/>
      <c r="F153" s="148" t="n"/>
      <c r="G153" s="149" t="n"/>
      <c r="H153" s="147" t="n"/>
      <c r="I153" s="150" t="n"/>
      <c r="J153" s="150" t="n"/>
      <c r="K153" s="150" t="n"/>
      <c r="L153" s="150" t="n"/>
      <c r="M153" s="150" t="n"/>
    </row>
    <row r="154" spans="1:14">
      <c r="A154" s="60" t="n"/>
      <c r="B154" s="60" t="n"/>
      <c r="D154" s="147" t="n"/>
      <c r="E154" s="147" t="n"/>
      <c r="F154" s="148" t="n"/>
      <c r="G154" s="149" t="n"/>
      <c r="H154" s="147" t="n"/>
      <c r="I154" s="150" t="n"/>
      <c r="J154" s="150" t="n"/>
      <c r="K154" s="150" t="n"/>
      <c r="L154" s="150" t="n"/>
      <c r="M154" s="150" t="n"/>
    </row>
    <row r="155" spans="1:14">
      <c r="A155" s="60" t="n"/>
      <c r="B155" s="60" t="n"/>
      <c r="D155" s="147" t="n"/>
      <c r="E155" s="147" t="n"/>
      <c r="F155" s="148" t="n"/>
      <c r="G155" s="149" t="n"/>
      <c r="H155" s="147" t="n"/>
      <c r="I155" s="150" t="n"/>
      <c r="J155" s="150" t="n"/>
      <c r="K155" s="150" t="n"/>
      <c r="L155" s="150" t="n"/>
      <c r="M155" s="150" t="n"/>
    </row>
    <row r="156" spans="1:14">
      <c r="A156" s="60" t="n"/>
      <c r="B156" s="60" t="n"/>
      <c r="D156" s="147" t="n"/>
      <c r="E156" s="147" t="n"/>
      <c r="F156" s="148" t="n"/>
      <c r="G156" s="149" t="n"/>
      <c r="H156" s="147" t="n"/>
      <c r="I156" s="150" t="n"/>
      <c r="J156" s="150" t="n"/>
      <c r="K156" s="150" t="n"/>
      <c r="L156" s="150" t="n"/>
      <c r="M156" s="150" t="n"/>
    </row>
    <row r="157" spans="1:14">
      <c r="A157" s="60" t="n"/>
      <c r="B157" s="60" t="n"/>
      <c r="D157" s="147" t="n"/>
      <c r="E157" s="147" t="n"/>
      <c r="F157" s="148" t="n"/>
      <c r="G157" s="149" t="n"/>
      <c r="H157" s="147" t="n"/>
      <c r="I157" s="150" t="n"/>
      <c r="J157" s="150" t="n"/>
      <c r="K157" s="150" t="n"/>
      <c r="L157" s="150" t="n"/>
      <c r="M157" s="150" t="n"/>
    </row>
    <row r="158" spans="1:14">
      <c r="A158" s="60" t="n"/>
      <c r="B158" s="60" t="n"/>
      <c r="D158" s="147" t="n"/>
      <c r="E158" s="147" t="n"/>
      <c r="F158" s="148" t="n"/>
      <c r="G158" s="149" t="n"/>
      <c r="H158" s="147" t="n"/>
      <c r="I158" s="150" t="n"/>
      <c r="J158" s="150" t="n"/>
      <c r="K158" s="150" t="n"/>
      <c r="L158" s="150" t="n"/>
      <c r="M158" s="150" t="n"/>
    </row>
    <row r="159" spans="1:14">
      <c r="A159" s="60" t="n"/>
      <c r="B159" s="60" t="n"/>
      <c r="D159" s="147" t="n"/>
      <c r="E159" s="147" t="n"/>
      <c r="F159" s="148" t="n"/>
      <c r="G159" s="149" t="n"/>
      <c r="H159" s="147" t="n"/>
      <c r="I159" s="150" t="n"/>
      <c r="J159" s="150" t="n"/>
      <c r="K159" s="150" t="n"/>
      <c r="L159" s="150" t="n"/>
      <c r="M159" s="150" t="n"/>
    </row>
    <row r="160" spans="1:14">
      <c r="A160" s="60" t="n"/>
      <c r="B160" s="60" t="n"/>
      <c r="D160" s="147" t="n"/>
      <c r="E160" s="147" t="n"/>
      <c r="F160" s="148" t="n"/>
      <c r="G160" s="149" t="n"/>
      <c r="H160" s="147" t="n"/>
      <c r="I160" s="150" t="n"/>
      <c r="J160" s="150" t="n"/>
      <c r="K160" s="150" t="n"/>
      <c r="L160" s="150" t="n"/>
      <c r="M160" s="150" t="n"/>
    </row>
    <row r="161" spans="1:14">
      <c r="A161" s="60" t="n"/>
      <c r="B161" s="60" t="n"/>
      <c r="D161" s="147" t="n"/>
      <c r="E161" s="147" t="n"/>
      <c r="F161" s="148" t="n"/>
      <c r="G161" s="149" t="n"/>
      <c r="H161" s="147" t="n"/>
      <c r="I161" s="150" t="n"/>
      <c r="J161" s="150" t="n"/>
      <c r="K161" s="150" t="n"/>
      <c r="L161" s="150" t="n"/>
      <c r="M161" s="150" t="n"/>
    </row>
    <row r="162" spans="1:14">
      <c r="A162" s="60" t="n"/>
      <c r="B162" s="60" t="n"/>
      <c r="D162" s="147" t="n"/>
      <c r="E162" s="147" t="n"/>
      <c r="F162" s="148" t="n"/>
      <c r="G162" s="149" t="n"/>
      <c r="H162" s="147" t="n"/>
      <c r="I162" s="150" t="n"/>
      <c r="J162" s="150" t="n"/>
      <c r="K162" s="150" t="n"/>
      <c r="L162" s="150" t="n"/>
      <c r="M162" s="150" t="n"/>
    </row>
    <row r="163" spans="1:14">
      <c r="A163" s="60" t="n"/>
      <c r="B163" s="60" t="n"/>
      <c r="D163" s="147" t="n"/>
      <c r="E163" s="147" t="n"/>
      <c r="F163" s="148" t="n"/>
      <c r="G163" s="149" t="n"/>
      <c r="H163" s="147" t="n"/>
      <c r="I163" s="150" t="n"/>
      <c r="J163" s="150" t="n"/>
      <c r="K163" s="150" t="n"/>
      <c r="L163" s="150" t="n"/>
      <c r="M163" s="150" t="n"/>
    </row>
    <row r="164" spans="1:14">
      <c r="A164" s="60" t="n"/>
      <c r="B164" s="60" t="n"/>
      <c r="D164" s="147" t="n"/>
      <c r="E164" s="147" t="n"/>
      <c r="F164" s="148" t="n"/>
      <c r="G164" s="149" t="n"/>
      <c r="H164" s="147" t="n"/>
      <c r="I164" s="150" t="n"/>
      <c r="J164" s="150" t="n"/>
      <c r="K164" s="150" t="n"/>
      <c r="L164" s="150" t="n"/>
      <c r="M164" s="150" t="n"/>
    </row>
    <row r="165" spans="1:14">
      <c r="A165" s="60" t="n"/>
      <c r="B165" s="60" t="n"/>
      <c r="D165" s="147" t="n"/>
      <c r="E165" s="147" t="n"/>
      <c r="F165" s="148" t="n"/>
      <c r="G165" s="149" t="n"/>
      <c r="H165" s="147" t="n"/>
      <c r="I165" s="150" t="n"/>
      <c r="J165" s="150" t="n"/>
      <c r="K165" s="150" t="n"/>
      <c r="L165" s="150" t="n"/>
      <c r="M165" s="150" t="n"/>
    </row>
    <row r="166" spans="1:14">
      <c r="A166" s="60" t="n"/>
      <c r="B166" s="60" t="n"/>
      <c r="D166" s="147" t="n"/>
      <c r="E166" s="147" t="n"/>
      <c r="F166" s="148" t="n"/>
      <c r="G166" s="149" t="n"/>
      <c r="H166" s="147" t="n"/>
      <c r="I166" s="150" t="n"/>
      <c r="J166" s="150" t="n"/>
      <c r="K166" s="150" t="n"/>
      <c r="L166" s="150" t="n"/>
      <c r="M166" s="150" t="n"/>
    </row>
    <row r="167" spans="1:14">
      <c r="A167" s="60" t="n"/>
      <c r="B167" s="60" t="n"/>
      <c r="D167" s="147" t="n"/>
      <c r="E167" s="147" t="n"/>
      <c r="F167" s="148" t="n"/>
      <c r="G167" s="149" t="n"/>
      <c r="H167" s="147" t="n"/>
      <c r="I167" s="150" t="n"/>
      <c r="J167" s="150" t="n"/>
      <c r="K167" s="150" t="n"/>
      <c r="L167" s="150" t="n"/>
      <c r="M167" s="150" t="n"/>
    </row>
    <row r="168" spans="1:14">
      <c r="A168" s="60" t="n"/>
      <c r="B168" s="60" t="n"/>
      <c r="D168" s="147" t="n"/>
      <c r="E168" s="147" t="n"/>
      <c r="F168" s="148" t="n"/>
      <c r="G168" s="149" t="n"/>
      <c r="H168" s="147" t="n"/>
      <c r="I168" s="150" t="n"/>
      <c r="J168" s="150" t="n"/>
      <c r="K168" s="150" t="n"/>
      <c r="L168" s="150" t="n"/>
      <c r="M168" s="150" t="n"/>
    </row>
    <row r="169" spans="1:14">
      <c r="A169" s="60" t="n"/>
      <c r="B169" s="60" t="n"/>
      <c r="D169" s="147" t="n"/>
      <c r="E169" s="147" t="n"/>
      <c r="F169" s="148" t="n"/>
      <c r="G169" s="149" t="n"/>
      <c r="H169" s="147" t="n"/>
      <c r="I169" s="150" t="n"/>
      <c r="J169" s="150" t="n"/>
      <c r="K169" s="150" t="n"/>
      <c r="L169" s="150" t="n"/>
      <c r="M169" s="150" t="n"/>
    </row>
    <row r="170" spans="1:14">
      <c r="A170" s="60" t="n"/>
      <c r="B170" s="60" t="n"/>
      <c r="D170" s="147" t="n"/>
      <c r="E170" s="147" t="n"/>
      <c r="F170" s="148" t="n"/>
      <c r="G170" s="149" t="n"/>
      <c r="H170" s="147" t="n"/>
      <c r="I170" s="150" t="n"/>
      <c r="J170" s="150" t="n"/>
      <c r="K170" s="150" t="n"/>
      <c r="L170" s="150" t="n"/>
      <c r="M170" s="150" t="n"/>
    </row>
    <row r="171" spans="1:14">
      <c r="A171" s="60" t="n"/>
      <c r="B171" s="60" t="n"/>
      <c r="D171" s="147" t="n"/>
      <c r="E171" s="147" t="n"/>
      <c r="F171" s="148" t="n"/>
      <c r="G171" s="149" t="n"/>
      <c r="H171" s="147" t="n"/>
      <c r="I171" s="150" t="n"/>
      <c r="J171" s="150" t="n"/>
      <c r="K171" s="150" t="n"/>
      <c r="L171" s="150" t="n"/>
      <c r="M171" s="150" t="n"/>
    </row>
    <row r="172" spans="1:14">
      <c r="A172" s="60" t="n"/>
      <c r="B172" s="60" t="n"/>
      <c r="D172" s="147" t="n"/>
      <c r="E172" s="147" t="n"/>
      <c r="F172" s="148" t="n"/>
      <c r="G172" s="149" t="n"/>
      <c r="H172" s="147" t="n"/>
      <c r="I172" s="150" t="n"/>
      <c r="J172" s="150" t="n"/>
      <c r="K172" s="150" t="n"/>
      <c r="L172" s="150" t="n"/>
      <c r="M172" s="150" t="n"/>
    </row>
    <row r="173" spans="1:14">
      <c r="A173" s="60" t="n"/>
      <c r="B173" s="60" t="n"/>
      <c r="D173" s="147" t="n"/>
      <c r="E173" s="147" t="n"/>
      <c r="F173" s="148" t="n"/>
      <c r="G173" s="149" t="n"/>
      <c r="H173" s="147" t="n"/>
      <c r="I173" s="150" t="n"/>
      <c r="J173" s="150" t="n"/>
      <c r="K173" s="150" t="n"/>
      <c r="L173" s="150" t="n"/>
      <c r="M173" s="150" t="n"/>
    </row>
    <row r="174" spans="1:14">
      <c r="A174" s="60" t="n"/>
      <c r="B174" s="60" t="n"/>
      <c r="D174" s="147" t="n"/>
      <c r="E174" s="147" t="n"/>
      <c r="F174" s="148" t="n"/>
      <c r="G174" s="149" t="n"/>
      <c r="H174" s="147" t="n"/>
      <c r="I174" s="150" t="n"/>
      <c r="J174" s="150" t="n"/>
      <c r="K174" s="150" t="n"/>
      <c r="L174" s="150" t="n"/>
      <c r="M174" s="150" t="n"/>
    </row>
    <row r="175" spans="1:14">
      <c r="A175" s="60" t="n"/>
      <c r="B175" s="60" t="n"/>
      <c r="D175" s="147" t="n"/>
      <c r="E175" s="147" t="n"/>
      <c r="F175" s="148" t="n"/>
      <c r="G175" s="149" t="n"/>
      <c r="H175" s="147" t="n"/>
      <c r="I175" s="150" t="n"/>
      <c r="J175" s="150" t="n"/>
      <c r="K175" s="150" t="n"/>
      <c r="L175" s="150" t="n"/>
      <c r="M175" s="150" t="n"/>
    </row>
    <row r="176" spans="1:14">
      <c r="A176" s="60" t="n"/>
      <c r="B176" s="60" t="n"/>
      <c r="D176" s="147" t="n"/>
      <c r="E176" s="147" t="n"/>
      <c r="F176" s="148" t="n"/>
      <c r="G176" s="149" t="n"/>
      <c r="H176" s="147" t="n"/>
      <c r="I176" s="150" t="n"/>
      <c r="J176" s="150" t="n"/>
      <c r="K176" s="150" t="n"/>
      <c r="L176" s="150" t="n"/>
      <c r="M176" s="150" t="n"/>
    </row>
    <row r="177" spans="1:14">
      <c r="A177" s="60" t="n"/>
      <c r="B177" s="60" t="n"/>
      <c r="D177" s="147" t="n"/>
      <c r="E177" s="147" t="n"/>
      <c r="F177" s="148" t="n"/>
      <c r="G177" s="149" t="n"/>
      <c r="H177" s="147" t="n"/>
      <c r="I177" s="150" t="n"/>
      <c r="J177" s="150" t="n"/>
      <c r="K177" s="150" t="n"/>
      <c r="L177" s="150" t="n"/>
      <c r="M177" s="150" t="n"/>
    </row>
    <row r="178" spans="1:14">
      <c r="A178" s="60" t="n"/>
      <c r="B178" s="60" t="n"/>
      <c r="D178" s="147" t="n"/>
      <c r="E178" s="147" t="n"/>
      <c r="F178" s="148" t="n"/>
      <c r="G178" s="149" t="n"/>
      <c r="H178" s="147" t="n"/>
      <c r="I178" s="150" t="n"/>
      <c r="J178" s="150" t="n"/>
      <c r="K178" s="150" t="n"/>
      <c r="L178" s="150" t="n"/>
      <c r="M178" s="150" t="n"/>
    </row>
    <row r="179" spans="1:14">
      <c r="A179" s="60" t="n"/>
      <c r="B179" s="60" t="n"/>
      <c r="D179" s="147" t="n"/>
      <c r="E179" s="147" t="n"/>
      <c r="F179" s="148" t="n"/>
      <c r="G179" s="149" t="n"/>
      <c r="H179" s="147" t="n"/>
      <c r="I179" s="150" t="n"/>
      <c r="J179" s="150" t="n"/>
      <c r="K179" s="150" t="n"/>
      <c r="L179" s="150" t="n"/>
      <c r="M179" s="150" t="n"/>
    </row>
    <row r="180" spans="1:14">
      <c r="A180" s="60" t="n"/>
      <c r="B180" s="60" t="n"/>
      <c r="D180" s="147" t="n"/>
      <c r="E180" s="147" t="n"/>
      <c r="F180" s="148" t="n"/>
      <c r="G180" s="149" t="n"/>
      <c r="H180" s="147" t="n"/>
      <c r="I180" s="150" t="n"/>
      <c r="J180" s="150" t="n"/>
      <c r="K180" s="150" t="n"/>
      <c r="L180" s="150" t="n"/>
      <c r="M180" s="150" t="n"/>
    </row>
    <row r="181" spans="1:14">
      <c r="A181" s="60" t="n"/>
      <c r="B181" s="60" t="n"/>
      <c r="D181" s="147" t="n"/>
      <c r="E181" s="147" t="n"/>
      <c r="F181" s="148" t="n"/>
      <c r="G181" s="149" t="n"/>
      <c r="H181" s="147" t="n"/>
      <c r="I181" s="150" t="n"/>
      <c r="J181" s="150" t="n"/>
      <c r="K181" s="150" t="n"/>
      <c r="L181" s="150" t="n"/>
      <c r="M181" s="150" t="n"/>
    </row>
    <row r="182" spans="1:14">
      <c r="A182" s="60" t="n"/>
      <c r="B182" s="60" t="n"/>
      <c r="D182" s="147" t="n"/>
      <c r="E182" s="147" t="n"/>
      <c r="F182" s="148" t="n"/>
      <c r="G182" s="149" t="n"/>
      <c r="H182" s="147" t="n"/>
      <c r="I182" s="150" t="n"/>
      <c r="J182" s="150" t="n"/>
      <c r="K182" s="150" t="n"/>
      <c r="L182" s="150" t="n"/>
      <c r="M182" s="150" t="n"/>
    </row>
    <row r="183" spans="1:14">
      <c r="A183" s="60" t="n"/>
      <c r="B183" s="60" t="n"/>
      <c r="D183" s="147" t="n"/>
      <c r="E183" s="147" t="n"/>
      <c r="F183" s="148" t="n"/>
      <c r="G183" s="149" t="n"/>
      <c r="H183" s="147" t="n"/>
      <c r="I183" s="150" t="n"/>
      <c r="J183" s="150" t="n"/>
      <c r="K183" s="150" t="n"/>
      <c r="L183" s="150" t="n"/>
      <c r="M183" s="150" t="n"/>
    </row>
    <row r="184" spans="1:14">
      <c r="A184" s="60" t="n"/>
      <c r="B184" s="60" t="n"/>
      <c r="D184" s="147" t="n"/>
      <c r="E184" s="147" t="n"/>
      <c r="F184" s="148" t="n"/>
      <c r="G184" s="149" t="n"/>
      <c r="H184" s="147" t="n"/>
      <c r="I184" s="150" t="n"/>
      <c r="J184" s="150" t="n"/>
      <c r="K184" s="150" t="n"/>
      <c r="L184" s="150" t="n"/>
      <c r="M184" s="150" t="n"/>
    </row>
    <row r="185" spans="1:14">
      <c r="A185" s="60" t="n"/>
      <c r="B185" s="60" t="n"/>
      <c r="D185" s="147" t="n"/>
      <c r="E185" s="147" t="n"/>
      <c r="F185" s="148" t="n"/>
      <c r="G185" s="149" t="n"/>
      <c r="H185" s="147" t="n"/>
      <c r="I185" s="150" t="n"/>
      <c r="J185" s="150" t="n"/>
      <c r="K185" s="150" t="n"/>
      <c r="L185" s="150" t="n"/>
      <c r="M185" s="150" t="n"/>
    </row>
    <row r="186" spans="1:14">
      <c r="A186" s="60" t="n"/>
      <c r="B186" s="60" t="n"/>
      <c r="D186" s="147" t="n"/>
      <c r="E186" s="147" t="n"/>
      <c r="F186" s="148" t="n"/>
      <c r="G186" s="149" t="n"/>
      <c r="H186" s="147" t="n"/>
      <c r="I186" s="150" t="n"/>
      <c r="J186" s="150" t="n"/>
      <c r="K186" s="150" t="n"/>
      <c r="L186" s="150" t="n"/>
      <c r="M186" s="150" t="n"/>
    </row>
    <row r="187" spans="1:14">
      <c r="A187" s="60" t="n"/>
      <c r="B187" s="60" t="n"/>
      <c r="D187" s="147" t="n"/>
      <c r="E187" s="147" t="n"/>
      <c r="F187" s="148" t="n"/>
      <c r="G187" s="149" t="n"/>
      <c r="H187" s="147" t="n"/>
      <c r="I187" s="150" t="n"/>
      <c r="J187" s="150" t="n"/>
      <c r="K187" s="150" t="n"/>
      <c r="L187" s="150" t="n"/>
      <c r="M187" s="150" t="n"/>
    </row>
    <row r="188" spans="1:14">
      <c r="A188" s="60" t="n"/>
      <c r="B188" s="60" t="n"/>
      <c r="D188" s="147" t="n"/>
      <c r="E188" s="147" t="n"/>
      <c r="F188" s="148" t="n"/>
      <c r="G188" s="149" t="n"/>
      <c r="H188" s="147" t="n"/>
      <c r="I188" s="150" t="n"/>
      <c r="J188" s="150" t="n"/>
      <c r="K188" s="150" t="n"/>
      <c r="L188" s="150" t="n"/>
      <c r="M188" s="150" t="n"/>
    </row>
    <row r="189" spans="1:14">
      <c r="A189" s="60" t="n"/>
      <c r="B189" s="60" t="n"/>
      <c r="D189" s="147" t="n"/>
      <c r="E189" s="147" t="n"/>
      <c r="F189" s="148" t="n"/>
      <c r="G189" s="149" t="n"/>
      <c r="H189" s="147" t="n"/>
      <c r="I189" s="150" t="n"/>
      <c r="J189" s="150" t="n"/>
      <c r="K189" s="150" t="n"/>
      <c r="L189" s="150" t="n"/>
      <c r="M189" s="150" t="n"/>
    </row>
    <row r="190" spans="1:14">
      <c r="A190" s="60" t="n"/>
      <c r="B190" s="60" t="n"/>
      <c r="D190" s="147" t="n"/>
      <c r="E190" s="147" t="n"/>
      <c r="F190" s="148" t="n"/>
      <c r="G190" s="149" t="n"/>
      <c r="H190" s="147" t="n"/>
      <c r="I190" s="150" t="n"/>
      <c r="J190" s="150" t="n"/>
      <c r="K190" s="150" t="n"/>
      <c r="L190" s="150" t="n"/>
      <c r="M190" s="150" t="n"/>
    </row>
    <row r="191" spans="1:14">
      <c r="A191" s="60" t="n"/>
      <c r="B191" s="60" t="n"/>
      <c r="D191" s="147" t="n"/>
      <c r="E191" s="147" t="n"/>
      <c r="F191" s="148" t="n"/>
      <c r="G191" s="149" t="n"/>
      <c r="H191" s="147" t="n"/>
      <c r="I191" s="150" t="n"/>
      <c r="J191" s="150" t="n"/>
      <c r="K191" s="150" t="n"/>
      <c r="L191" s="150" t="n"/>
      <c r="M191" s="150" t="n"/>
    </row>
    <row r="192" spans="1:14">
      <c r="A192" s="60" t="n"/>
      <c r="B192" s="60" t="n"/>
      <c r="D192" s="147" t="n"/>
      <c r="E192" s="147" t="n"/>
      <c r="F192" s="148" t="n"/>
      <c r="G192" s="149" t="n"/>
      <c r="H192" s="147" t="n"/>
      <c r="I192" s="150" t="n"/>
      <c r="J192" s="150" t="n"/>
      <c r="K192" s="150" t="n"/>
      <c r="L192" s="150" t="n"/>
      <c r="M192" s="150" t="n"/>
    </row>
    <row r="193" spans="1:14">
      <c r="A193" s="60" t="n"/>
      <c r="B193" s="60" t="n"/>
      <c r="D193" s="147" t="n"/>
      <c r="E193" s="147" t="n"/>
      <c r="F193" s="148" t="n"/>
      <c r="G193" s="149" t="n"/>
      <c r="H193" s="147" t="n"/>
      <c r="I193" s="150" t="n"/>
      <c r="J193" s="150" t="n"/>
      <c r="K193" s="150" t="n"/>
      <c r="L193" s="150" t="n"/>
      <c r="M193" s="150" t="n"/>
    </row>
    <row r="194" spans="1:14">
      <c r="A194" s="60" t="n"/>
      <c r="B194" s="60" t="n"/>
      <c r="D194" s="147" t="n"/>
      <c r="E194" s="147" t="n"/>
      <c r="F194" s="148" t="n"/>
      <c r="G194" s="149" t="n"/>
      <c r="H194" s="147" t="n"/>
      <c r="I194" s="150" t="n"/>
      <c r="J194" s="150" t="n"/>
      <c r="K194" s="150" t="n"/>
      <c r="L194" s="150" t="n"/>
      <c r="M194" s="150" t="n"/>
    </row>
    <row r="195" spans="1:14">
      <c r="A195" s="60" t="n"/>
      <c r="B195" s="60" t="n"/>
      <c r="D195" s="147" t="n"/>
      <c r="E195" s="147" t="n"/>
      <c r="F195" s="148" t="n"/>
      <c r="G195" s="149" t="n"/>
      <c r="H195" s="147" t="n"/>
      <c r="I195" s="150" t="n"/>
      <c r="J195" s="150" t="n"/>
      <c r="K195" s="150" t="n"/>
      <c r="L195" s="150" t="n"/>
      <c r="M195" s="150" t="n"/>
    </row>
    <row r="196" spans="1:14">
      <c r="A196" s="60" t="n"/>
      <c r="B196" s="60" t="n"/>
      <c r="D196" s="147" t="n"/>
      <c r="E196" s="147" t="n"/>
      <c r="F196" s="148" t="n"/>
      <c r="G196" s="149" t="n"/>
      <c r="H196" s="147" t="n"/>
      <c r="I196" s="150" t="n"/>
      <c r="J196" s="150" t="n"/>
      <c r="K196" s="150" t="n"/>
      <c r="L196" s="150" t="n"/>
      <c r="M196" s="150" t="n"/>
    </row>
    <row r="197" spans="1:14">
      <c r="A197" s="60" t="n"/>
      <c r="B197" s="60" t="n"/>
      <c r="D197" s="147" t="n"/>
      <c r="E197" s="147" t="n"/>
      <c r="F197" s="148" t="n"/>
      <c r="G197" s="149" t="n"/>
      <c r="H197" s="147" t="n"/>
      <c r="I197" s="150" t="n"/>
      <c r="J197" s="150" t="n"/>
      <c r="K197" s="150" t="n"/>
      <c r="L197" s="150" t="n"/>
      <c r="M197" s="150" t="n"/>
    </row>
    <row r="198" spans="1:14">
      <c r="A198" s="60" t="n"/>
      <c r="B198" s="60" t="n"/>
      <c r="D198" s="147" t="n"/>
      <c r="E198" s="147" t="n"/>
      <c r="F198" s="148" t="n"/>
      <c r="G198" s="149" t="n"/>
      <c r="H198" s="147" t="n"/>
      <c r="I198" s="150" t="n"/>
      <c r="J198" s="150" t="n"/>
      <c r="K198" s="150" t="n"/>
      <c r="L198" s="150" t="n"/>
      <c r="M198" s="150" t="n"/>
    </row>
    <row r="199" spans="1:14">
      <c r="A199" s="60" t="n"/>
      <c r="B199" s="60" t="n"/>
      <c r="D199" s="147" t="n"/>
      <c r="E199" s="147" t="n"/>
      <c r="F199" s="148" t="n"/>
      <c r="G199" s="149" t="n"/>
      <c r="H199" s="147" t="n"/>
      <c r="I199" s="150" t="n"/>
      <c r="J199" s="150" t="n"/>
      <c r="K199" s="150" t="n"/>
      <c r="L199" s="150" t="n"/>
      <c r="M199" s="150" t="n"/>
    </row>
    <row r="200" spans="1:14">
      <c r="A200" s="60" t="n"/>
      <c r="B200" s="60" t="n"/>
      <c r="D200" s="147" t="n"/>
      <c r="E200" s="147" t="n"/>
      <c r="F200" s="148" t="n"/>
      <c r="G200" s="149" t="n"/>
      <c r="H200" s="147" t="n"/>
      <c r="I200" s="150" t="n"/>
      <c r="J200" s="150" t="n"/>
      <c r="K200" s="150" t="n"/>
      <c r="L200" s="150" t="n"/>
      <c r="M200" s="150" t="n"/>
    </row>
    <row r="201" spans="1:14">
      <c r="A201" s="60" t="n"/>
      <c r="B201" s="60" t="n"/>
      <c r="D201" s="147" t="n"/>
      <c r="E201" s="147" t="n"/>
      <c r="F201" s="148" t="n"/>
      <c r="G201" s="149" t="n"/>
      <c r="H201" s="147" t="n"/>
      <c r="I201" s="150" t="n"/>
      <c r="J201" s="150" t="n"/>
      <c r="K201" s="150" t="n"/>
      <c r="L201" s="150" t="n"/>
      <c r="M201" s="150" t="n"/>
    </row>
    <row r="202" spans="1:14">
      <c r="A202" s="60" t="n"/>
      <c r="B202" s="60" t="n"/>
      <c r="D202" s="147" t="n"/>
      <c r="E202" s="147" t="n"/>
      <c r="F202" s="148" t="n"/>
      <c r="G202" s="149" t="n"/>
      <c r="H202" s="147" t="n"/>
      <c r="I202" s="150" t="n"/>
      <c r="J202" s="150" t="n"/>
      <c r="K202" s="150" t="n"/>
      <c r="L202" s="150" t="n"/>
      <c r="M202" s="150" t="n"/>
    </row>
    <row r="203" spans="1:14">
      <c r="A203" s="60" t="n"/>
      <c r="B203" s="60" t="n"/>
      <c r="D203" s="147" t="n"/>
      <c r="E203" s="147" t="n"/>
      <c r="F203" s="148" t="n"/>
      <c r="G203" s="149" t="n"/>
      <c r="H203" s="147" t="n"/>
      <c r="I203" s="150" t="n"/>
      <c r="J203" s="150" t="n"/>
      <c r="K203" s="150" t="n"/>
      <c r="L203" s="150" t="n"/>
      <c r="M203" s="150" t="n"/>
    </row>
    <row r="204" spans="1:14">
      <c r="A204" s="60" t="n"/>
      <c r="B204" s="60" t="n"/>
      <c r="D204" s="147" t="n"/>
      <c r="E204" s="147" t="n"/>
      <c r="F204" s="148" t="n"/>
      <c r="G204" s="149" t="n"/>
      <c r="H204" s="147" t="n"/>
      <c r="I204" s="150" t="n"/>
      <c r="J204" s="150" t="n"/>
      <c r="K204" s="150" t="n"/>
      <c r="L204" s="150" t="n"/>
      <c r="M204" s="150" t="n"/>
    </row>
    <row r="205" spans="1:14">
      <c r="A205" s="60" t="n"/>
      <c r="B205" s="60" t="n"/>
      <c r="D205" s="147" t="n"/>
      <c r="E205" s="147" t="n"/>
      <c r="F205" s="148" t="n"/>
      <c r="G205" s="149" t="n"/>
      <c r="H205" s="147" t="n"/>
      <c r="I205" s="150" t="n"/>
      <c r="J205" s="150" t="n"/>
      <c r="K205" s="150" t="n"/>
      <c r="L205" s="150" t="n"/>
      <c r="M205" s="150" t="n"/>
    </row>
    <row r="206" spans="1:14">
      <c r="A206" s="60" t="n"/>
      <c r="B206" s="60" t="n"/>
      <c r="D206" s="147" t="n"/>
      <c r="E206" s="147" t="n"/>
      <c r="F206" s="148" t="n"/>
      <c r="G206" s="149" t="n"/>
      <c r="H206" s="147" t="n"/>
      <c r="I206" s="150" t="n"/>
      <c r="J206" s="150" t="n"/>
      <c r="K206" s="150" t="n"/>
      <c r="L206" s="150" t="n"/>
      <c r="M206" s="150" t="n"/>
    </row>
    <row r="207" spans="1:14">
      <c r="A207" s="60" t="n"/>
      <c r="B207" s="60" t="n"/>
      <c r="D207" s="147" t="n"/>
      <c r="E207" s="147" t="n"/>
      <c r="F207" s="148" t="n"/>
      <c r="G207" s="149" t="n"/>
      <c r="H207" s="147" t="n"/>
      <c r="I207" s="150" t="n"/>
      <c r="J207" s="150" t="n"/>
      <c r="K207" s="150" t="n"/>
      <c r="L207" s="150" t="n"/>
      <c r="M207" s="150" t="n"/>
    </row>
    <row r="208" spans="1:14">
      <c r="A208" s="60" t="n"/>
      <c r="B208" s="60" t="n"/>
      <c r="D208" s="147" t="n"/>
      <c r="E208" s="147" t="n"/>
      <c r="F208" s="148" t="n"/>
      <c r="G208" s="149" t="n"/>
      <c r="H208" s="147" t="n"/>
      <c r="I208" s="150" t="n"/>
      <c r="J208" s="150" t="n"/>
      <c r="K208" s="150" t="n"/>
      <c r="L208" s="150" t="n"/>
      <c r="M208" s="150" t="n"/>
    </row>
    <row r="209" spans="1:14">
      <c r="A209" s="60" t="n"/>
      <c r="B209" s="60" t="n"/>
      <c r="D209" s="147" t="n"/>
      <c r="E209" s="147" t="n"/>
      <c r="F209" s="148" t="n"/>
      <c r="G209" s="149" t="n"/>
      <c r="H209" s="147" t="n"/>
      <c r="I209" s="150" t="n"/>
      <c r="J209" s="150" t="n"/>
      <c r="K209" s="150" t="n"/>
      <c r="L209" s="150" t="n"/>
      <c r="M209" s="150" t="n"/>
    </row>
    <row r="210" spans="1:14">
      <c r="A210" s="60" t="n"/>
      <c r="B210" s="60" t="n"/>
      <c r="D210" s="147" t="n"/>
      <c r="E210" s="147" t="n"/>
      <c r="F210" s="148" t="n"/>
      <c r="G210" s="149" t="n"/>
      <c r="H210" s="147" t="n"/>
      <c r="I210" s="150" t="n"/>
      <c r="J210" s="150" t="n"/>
      <c r="K210" s="150" t="n"/>
      <c r="L210" s="150" t="n"/>
      <c r="M210" s="150" t="n"/>
    </row>
    <row r="211" spans="1:14">
      <c r="A211" s="60" t="n"/>
      <c r="B211" s="60" t="n"/>
      <c r="D211" s="147" t="n"/>
      <c r="E211" s="147" t="n"/>
      <c r="F211" s="148" t="n"/>
      <c r="G211" s="149" t="n"/>
      <c r="H211" s="147" t="n"/>
      <c r="I211" s="150" t="n"/>
      <c r="J211" s="150" t="n"/>
      <c r="K211" s="150" t="n"/>
      <c r="L211" s="150" t="n"/>
      <c r="M211" s="150" t="n"/>
    </row>
    <row r="212" spans="1:14">
      <c r="A212" s="60" t="n"/>
      <c r="B212" s="60" t="n"/>
      <c r="D212" s="147" t="n"/>
      <c r="E212" s="147" t="n"/>
      <c r="F212" s="148" t="n"/>
      <c r="G212" s="149" t="n"/>
      <c r="H212" s="147" t="n"/>
      <c r="I212" s="150" t="n"/>
      <c r="J212" s="150" t="n"/>
      <c r="K212" s="150" t="n"/>
      <c r="L212" s="150" t="n"/>
      <c r="M212" s="150" t="n"/>
    </row>
    <row r="213" spans="1:14">
      <c r="A213" s="60" t="n"/>
      <c r="B213" s="60" t="n"/>
      <c r="D213" s="147" t="n"/>
      <c r="E213" s="147" t="n"/>
      <c r="F213" s="148" t="n"/>
      <c r="G213" s="149" t="n"/>
      <c r="H213" s="147" t="n"/>
      <c r="I213" s="150" t="n"/>
      <c r="J213" s="150" t="n"/>
      <c r="K213" s="150" t="n"/>
      <c r="L213" s="150" t="n"/>
      <c r="M213" s="150" t="n"/>
    </row>
    <row r="214" spans="1:14">
      <c r="A214" s="60" t="n"/>
      <c r="B214" s="60" t="n"/>
      <c r="D214" s="147" t="n"/>
      <c r="E214" s="147" t="n"/>
      <c r="F214" s="148" t="n"/>
      <c r="G214" s="149" t="n"/>
      <c r="H214" s="147" t="n"/>
      <c r="I214" s="150" t="n"/>
      <c r="J214" s="150" t="n"/>
      <c r="K214" s="150" t="n"/>
      <c r="L214" s="150" t="n"/>
      <c r="M214" s="150" t="n"/>
    </row>
    <row r="215" spans="1:14">
      <c r="A215" s="60" t="n"/>
      <c r="B215" s="60" t="n"/>
      <c r="D215" s="147" t="n"/>
      <c r="E215" s="147" t="n"/>
      <c r="F215" s="148" t="n"/>
      <c r="G215" s="149" t="n"/>
      <c r="H215" s="147" t="n"/>
      <c r="I215" s="150" t="n"/>
      <c r="J215" s="150" t="n"/>
      <c r="K215" s="150" t="n"/>
      <c r="L215" s="150" t="n"/>
      <c r="M215" s="150" t="n"/>
    </row>
    <row r="216" spans="1:14">
      <c r="A216" s="60" t="n"/>
      <c r="B216" s="60" t="n"/>
      <c r="D216" s="147" t="n"/>
      <c r="E216" s="147" t="n"/>
      <c r="F216" s="148" t="n"/>
      <c r="G216" s="149" t="n"/>
      <c r="H216" s="147" t="n"/>
      <c r="I216" s="150" t="n"/>
      <c r="J216" s="150" t="n"/>
      <c r="K216" s="150" t="n"/>
      <c r="L216" s="150" t="n"/>
      <c r="M216" s="150" t="n"/>
    </row>
    <row r="217" spans="1:14">
      <c r="A217" s="60" t="n"/>
      <c r="B217" s="60" t="n"/>
      <c r="D217" s="147" t="n"/>
      <c r="E217" s="147" t="n"/>
      <c r="F217" s="148" t="n"/>
      <c r="G217" s="149" t="n"/>
      <c r="H217" s="147" t="n"/>
      <c r="I217" s="150" t="n"/>
      <c r="J217" s="150" t="n"/>
      <c r="K217" s="150" t="n"/>
      <c r="L217" s="150" t="n"/>
      <c r="M217" s="150" t="n"/>
    </row>
    <row r="218" spans="1:14">
      <c r="A218" s="60" t="n"/>
      <c r="B218" s="60" t="n"/>
      <c r="D218" s="147" t="n"/>
      <c r="E218" s="147" t="n"/>
      <c r="F218" s="148" t="n"/>
      <c r="G218" s="149" t="n"/>
      <c r="H218" s="147" t="n"/>
      <c r="I218" s="150" t="n"/>
      <c r="J218" s="150" t="n"/>
      <c r="K218" s="150" t="n"/>
      <c r="L218" s="150" t="n"/>
      <c r="M218" s="150" t="n"/>
    </row>
    <row r="219" spans="1:14">
      <c r="A219" s="60" t="n"/>
      <c r="B219" s="60" t="n"/>
      <c r="D219" s="147" t="n"/>
      <c r="E219" s="147" t="n"/>
      <c r="F219" s="148" t="n"/>
      <c r="G219" s="149" t="n"/>
      <c r="H219" s="147" t="n"/>
      <c r="I219" s="150" t="n"/>
      <c r="J219" s="150" t="n"/>
      <c r="K219" s="150" t="n"/>
      <c r="L219" s="150" t="n"/>
      <c r="M219" s="150" t="n"/>
    </row>
    <row r="220" spans="1:14">
      <c r="A220" s="60" t="n"/>
      <c r="B220" s="60" t="n"/>
      <c r="D220" s="147" t="n"/>
      <c r="E220" s="147" t="n"/>
      <c r="F220" s="148" t="n"/>
      <c r="G220" s="149" t="n"/>
      <c r="H220" s="147" t="n"/>
      <c r="I220" s="150" t="n"/>
      <c r="J220" s="150" t="n"/>
      <c r="K220" s="150" t="n"/>
      <c r="L220" s="150" t="n"/>
      <c r="M220" s="150" t="n"/>
    </row>
    <row r="221" spans="1:14">
      <c r="A221" s="60" t="n"/>
      <c r="B221" s="60" t="n"/>
      <c r="D221" s="147" t="n"/>
      <c r="E221" s="147" t="n"/>
      <c r="F221" s="148" t="n"/>
      <c r="G221" s="149" t="n"/>
      <c r="H221" s="147" t="n"/>
      <c r="I221" s="150" t="n"/>
      <c r="J221" s="150" t="n"/>
      <c r="K221" s="150" t="n"/>
      <c r="L221" s="150" t="n"/>
      <c r="M221" s="150" t="n"/>
    </row>
    <row r="222" spans="1:14">
      <c r="A222" s="60" t="n"/>
      <c r="B222" s="60" t="n"/>
      <c r="D222" s="147" t="n"/>
      <c r="E222" s="147" t="n"/>
      <c r="F222" s="148" t="n"/>
      <c r="G222" s="149" t="n"/>
      <c r="H222" s="147" t="n"/>
      <c r="I222" s="150" t="n"/>
      <c r="J222" s="150" t="n"/>
      <c r="K222" s="150" t="n"/>
      <c r="L222" s="150" t="n"/>
      <c r="M222" s="150" t="n"/>
    </row>
    <row r="223" spans="1:14">
      <c r="A223" s="60" t="n"/>
      <c r="B223" s="60" t="n"/>
      <c r="D223" s="147" t="n"/>
      <c r="E223" s="147" t="n"/>
      <c r="F223" s="148" t="n"/>
      <c r="G223" s="149" t="n"/>
      <c r="H223" s="147" t="n"/>
      <c r="I223" s="150" t="n"/>
      <c r="J223" s="150" t="n"/>
      <c r="K223" s="150" t="n"/>
      <c r="L223" s="150" t="n"/>
      <c r="M223" s="150" t="n"/>
    </row>
    <row r="224" spans="1:14">
      <c r="A224" s="60" t="n"/>
      <c r="B224" s="60" t="n"/>
      <c r="D224" s="147" t="n"/>
      <c r="E224" s="147" t="n"/>
      <c r="F224" s="148" t="n"/>
      <c r="G224" s="149" t="n"/>
      <c r="H224" s="147" t="n"/>
      <c r="I224" s="150" t="n"/>
      <c r="J224" s="150" t="n"/>
      <c r="K224" s="150" t="n"/>
      <c r="L224" s="150" t="n"/>
      <c r="M224" s="150" t="n"/>
    </row>
    <row r="225" spans="1:14">
      <c r="A225" s="60" t="n"/>
      <c r="B225" s="60" t="n"/>
      <c r="D225" s="147" t="n"/>
      <c r="E225" s="147" t="n"/>
      <c r="F225" s="148" t="n"/>
      <c r="G225" s="149" t="n"/>
      <c r="H225" s="147" t="n"/>
      <c r="I225" s="150" t="n"/>
      <c r="J225" s="150" t="n"/>
      <c r="K225" s="150" t="n"/>
      <c r="L225" s="150" t="n"/>
      <c r="M225" s="150" t="n"/>
    </row>
    <row r="226" spans="1:14">
      <c r="A226" s="60" t="n"/>
      <c r="B226" s="60" t="n"/>
      <c r="D226" s="147" t="n"/>
      <c r="E226" s="147" t="n"/>
      <c r="F226" s="148" t="n"/>
      <c r="G226" s="149" t="n"/>
      <c r="H226" s="147" t="n"/>
      <c r="I226" s="150" t="n"/>
      <c r="J226" s="150" t="n"/>
      <c r="K226" s="150" t="n"/>
      <c r="L226" s="150" t="n"/>
      <c r="M226" s="150" t="n"/>
    </row>
    <row r="227" spans="1:14">
      <c r="A227" s="60" t="n"/>
      <c r="B227" s="60" t="n"/>
      <c r="D227" s="147" t="n"/>
      <c r="E227" s="147" t="n"/>
      <c r="F227" s="148" t="n"/>
      <c r="G227" s="149" t="n"/>
      <c r="H227" s="147" t="n"/>
      <c r="I227" s="150" t="n"/>
      <c r="J227" s="150" t="n"/>
      <c r="K227" s="150" t="n"/>
      <c r="L227" s="150" t="n"/>
      <c r="M227" s="150" t="n"/>
    </row>
    <row r="228" spans="1:14">
      <c r="A228" s="60" t="n"/>
      <c r="B228" s="60" t="n"/>
      <c r="D228" s="147" t="n"/>
      <c r="E228" s="147" t="n"/>
      <c r="F228" s="148" t="n"/>
      <c r="G228" s="149" t="n"/>
      <c r="H228" s="147" t="n"/>
      <c r="I228" s="150" t="n"/>
      <c r="J228" s="150" t="n"/>
      <c r="K228" s="150" t="n"/>
      <c r="L228" s="150" t="n"/>
      <c r="M228" s="150" t="n"/>
    </row>
    <row r="229" spans="1:14">
      <c r="A229" s="60" t="n"/>
      <c r="B229" s="60" t="n"/>
      <c r="D229" s="147" t="n"/>
      <c r="E229" s="147" t="n"/>
      <c r="F229" s="148" t="n"/>
      <c r="G229" s="149" t="n"/>
      <c r="H229" s="147" t="n"/>
      <c r="I229" s="150" t="n"/>
      <c r="J229" s="150" t="n"/>
      <c r="K229" s="150" t="n"/>
      <c r="L229" s="150" t="n"/>
      <c r="M229" s="150" t="n"/>
    </row>
    <row r="230" spans="1:14">
      <c r="A230" s="60" t="n"/>
      <c r="B230" s="60" t="n"/>
      <c r="D230" s="147" t="n"/>
      <c r="E230" s="147" t="n"/>
      <c r="F230" s="148" t="n"/>
      <c r="G230" s="149" t="n"/>
      <c r="H230" s="147" t="n"/>
      <c r="I230" s="150" t="n"/>
      <c r="J230" s="150" t="n"/>
      <c r="K230" s="150" t="n"/>
      <c r="L230" s="150" t="n"/>
      <c r="M230" s="150" t="n"/>
    </row>
    <row r="231" spans="1:14">
      <c r="A231" s="60" t="n"/>
      <c r="B231" s="60" t="n"/>
      <c r="D231" s="147" t="n"/>
      <c r="E231" s="147" t="n"/>
      <c r="F231" s="148" t="n"/>
      <c r="G231" s="149" t="n"/>
      <c r="H231" s="147" t="n"/>
      <c r="I231" s="150" t="n"/>
      <c r="J231" s="150" t="n"/>
      <c r="K231" s="150" t="n"/>
      <c r="L231" s="150" t="n"/>
      <c r="M231" s="150" t="n"/>
    </row>
    <row r="232" spans="1:14">
      <c r="A232" s="60" t="n"/>
      <c r="B232" s="60" t="n"/>
      <c r="D232" s="147" t="n"/>
      <c r="E232" s="147" t="n"/>
      <c r="F232" s="148" t="n"/>
      <c r="G232" s="149" t="n"/>
      <c r="H232" s="147" t="n"/>
      <c r="I232" s="150" t="n"/>
      <c r="J232" s="150" t="n"/>
      <c r="K232" s="150" t="n"/>
      <c r="L232" s="150" t="n"/>
      <c r="M232" s="150" t="n"/>
    </row>
    <row r="233" spans="1:14">
      <c r="A233" s="60" t="n"/>
      <c r="B233" s="60" t="n"/>
      <c r="D233" s="147" t="n"/>
      <c r="E233" s="147" t="n"/>
      <c r="F233" s="148" t="n"/>
      <c r="G233" s="149" t="n"/>
      <c r="H233" s="147" t="n"/>
      <c r="I233" s="150" t="n"/>
      <c r="J233" s="150" t="n"/>
      <c r="K233" s="150" t="n"/>
      <c r="L233" s="150" t="n"/>
      <c r="M233" s="150" t="n"/>
    </row>
    <row r="234" spans="1:14">
      <c r="A234" s="60" t="n"/>
      <c r="B234" s="60" t="n"/>
      <c r="D234" s="147" t="n"/>
      <c r="E234" s="147" t="n"/>
      <c r="F234" s="148" t="n"/>
      <c r="G234" s="149" t="n"/>
      <c r="H234" s="147" t="n"/>
      <c r="I234" s="150" t="n"/>
      <c r="J234" s="150" t="n"/>
      <c r="K234" s="150" t="n"/>
      <c r="L234" s="150" t="n"/>
      <c r="M234" s="150" t="n"/>
    </row>
    <row r="235" spans="1:14">
      <c r="A235" s="60" t="n"/>
      <c r="B235" s="60" t="n"/>
      <c r="D235" s="147" t="n"/>
      <c r="E235" s="147" t="n"/>
      <c r="F235" s="148" t="n"/>
      <c r="G235" s="149" t="n"/>
      <c r="H235" s="147" t="n"/>
      <c r="I235" s="150" t="n"/>
      <c r="J235" s="150" t="n"/>
      <c r="K235" s="150" t="n"/>
      <c r="L235" s="150" t="n"/>
      <c r="M235" s="150" t="n"/>
    </row>
    <row r="236" spans="1:14">
      <c r="A236" s="60" t="n"/>
      <c r="B236" s="60" t="n"/>
      <c r="D236" s="147" t="n"/>
      <c r="E236" s="147" t="n"/>
      <c r="F236" s="148" t="n"/>
      <c r="G236" s="149" t="n"/>
      <c r="H236" s="147" t="n"/>
      <c r="I236" s="150" t="n"/>
      <c r="J236" s="150" t="n"/>
      <c r="K236" s="150" t="n"/>
      <c r="L236" s="150" t="n"/>
      <c r="M236" s="150" t="n"/>
    </row>
    <row r="237" spans="1:14">
      <c r="A237" s="60" t="n"/>
      <c r="B237" s="60" t="n"/>
      <c r="D237" s="147" t="n"/>
      <c r="E237" s="147" t="n"/>
      <c r="F237" s="148" t="n"/>
      <c r="G237" s="149" t="n"/>
      <c r="H237" s="147" t="n"/>
      <c r="I237" s="150" t="n"/>
      <c r="J237" s="150" t="n"/>
      <c r="K237" s="150" t="n"/>
      <c r="L237" s="150" t="n"/>
      <c r="M237" s="150" t="n"/>
    </row>
    <row r="238" spans="1:14">
      <c r="A238" s="60" t="n"/>
      <c r="B238" s="60" t="n"/>
      <c r="D238" s="147" t="n"/>
      <c r="E238" s="147" t="n"/>
      <c r="F238" s="148" t="n"/>
      <c r="G238" s="149" t="n"/>
      <c r="H238" s="147" t="n"/>
      <c r="I238" s="150" t="n"/>
      <c r="J238" s="150" t="n"/>
      <c r="K238" s="150" t="n"/>
      <c r="L238" s="150" t="n"/>
      <c r="M238" s="150" t="n"/>
    </row>
    <row r="239" spans="1:14">
      <c r="A239" s="60" t="n"/>
      <c r="B239" s="60" t="n"/>
      <c r="D239" s="147" t="n"/>
      <c r="E239" s="147" t="n"/>
      <c r="F239" s="148" t="n"/>
      <c r="G239" s="149" t="n"/>
      <c r="H239" s="147" t="n"/>
      <c r="I239" s="150" t="n"/>
      <c r="J239" s="150" t="n"/>
      <c r="K239" s="150" t="n"/>
      <c r="L239" s="150" t="n"/>
      <c r="M239" s="150" t="n"/>
    </row>
    <row r="240" spans="1:14">
      <c r="A240" s="60" t="n"/>
      <c r="B240" s="60" t="n"/>
      <c r="D240" s="147" t="n"/>
      <c r="E240" s="147" t="n"/>
      <c r="F240" s="148" t="n"/>
      <c r="G240" s="149" t="n"/>
      <c r="H240" s="147" t="n"/>
      <c r="I240" s="150" t="n"/>
      <c r="J240" s="150" t="n"/>
      <c r="K240" s="150" t="n"/>
      <c r="L240" s="150" t="n"/>
      <c r="M240" s="150" t="n"/>
    </row>
    <row r="241" spans="1:14">
      <c r="A241" s="60" t="n"/>
      <c r="B241" s="60" t="n"/>
      <c r="D241" s="147" t="n"/>
      <c r="E241" s="147" t="n"/>
      <c r="F241" s="148" t="n"/>
      <c r="G241" s="149" t="n"/>
      <c r="H241" s="147" t="n"/>
      <c r="I241" s="150" t="n"/>
      <c r="J241" s="150" t="n"/>
      <c r="K241" s="150" t="n"/>
      <c r="L241" s="150" t="n"/>
      <c r="M241" s="150" t="n"/>
    </row>
    <row r="242" spans="1:14">
      <c r="A242" s="60" t="n"/>
      <c r="B242" s="60" t="n"/>
      <c r="D242" s="147" t="n"/>
      <c r="E242" s="147" t="n"/>
      <c r="F242" s="148" t="n"/>
      <c r="G242" s="149" t="n"/>
      <c r="H242" s="147" t="n"/>
      <c r="I242" s="150" t="n"/>
      <c r="J242" s="150" t="n"/>
      <c r="K242" s="150" t="n"/>
      <c r="L242" s="150" t="n"/>
      <c r="M242" s="150" t="n"/>
    </row>
    <row r="243" spans="1:14">
      <c r="A243" s="60" t="n"/>
      <c r="B243" s="60" t="n"/>
      <c r="D243" s="147" t="n"/>
      <c r="E243" s="147" t="n"/>
      <c r="F243" s="148" t="n"/>
      <c r="G243" s="149" t="n"/>
      <c r="H243" s="147" t="n"/>
      <c r="I243" s="150" t="n"/>
      <c r="J243" s="150" t="n"/>
      <c r="K243" s="150" t="n"/>
      <c r="L243" s="150" t="n"/>
      <c r="M243" s="150" t="n"/>
    </row>
    <row r="244" spans="1:14">
      <c r="A244" s="60" t="n"/>
      <c r="B244" s="60" t="n"/>
      <c r="D244" s="147" t="n"/>
      <c r="E244" s="147" t="n"/>
      <c r="F244" s="148" t="n"/>
      <c r="G244" s="149" t="n"/>
      <c r="H244" s="147" t="n"/>
      <c r="I244" s="150" t="n"/>
      <c r="J244" s="150" t="n"/>
      <c r="K244" s="150" t="n"/>
      <c r="L244" s="150" t="n"/>
      <c r="M244" s="150" t="n"/>
    </row>
    <row r="245" spans="1:14">
      <c r="A245" s="60" t="n"/>
      <c r="B245" s="60" t="n"/>
      <c r="D245" s="147" t="n"/>
      <c r="E245" s="147" t="n"/>
      <c r="F245" s="148" t="n"/>
      <c r="G245" s="149" t="n"/>
      <c r="H245" s="147" t="n"/>
      <c r="I245" s="150" t="n"/>
      <c r="J245" s="150" t="n"/>
      <c r="K245" s="150" t="n"/>
      <c r="L245" s="150" t="n"/>
      <c r="M245" s="150" t="n"/>
    </row>
    <row r="246" spans="1:14">
      <c r="A246" s="60" t="n"/>
      <c r="B246" s="60" t="n"/>
      <c r="D246" s="147" t="n"/>
      <c r="E246" s="147" t="n"/>
      <c r="F246" s="148" t="n"/>
      <c r="G246" s="149" t="n"/>
      <c r="H246" s="147" t="n"/>
      <c r="I246" s="150" t="n"/>
      <c r="J246" s="150" t="n"/>
      <c r="K246" s="150" t="n"/>
      <c r="L246" s="150" t="n"/>
      <c r="M246" s="150" t="n"/>
    </row>
    <row r="247" spans="1:14">
      <c r="A247" s="60" t="n"/>
      <c r="B247" s="60" t="n"/>
      <c r="D247" s="147" t="n"/>
      <c r="E247" s="147" t="n"/>
      <c r="F247" s="148" t="n"/>
      <c r="G247" s="149" t="n"/>
      <c r="H247" s="147" t="n"/>
      <c r="I247" s="150" t="n"/>
      <c r="J247" s="150" t="n"/>
      <c r="K247" s="150" t="n"/>
      <c r="L247" s="150" t="n"/>
      <c r="M247" s="150" t="n"/>
    </row>
    <row r="248" spans="1:14">
      <c r="A248" s="60" t="n"/>
      <c r="B248" s="60" t="n"/>
      <c r="D248" s="147" t="n"/>
      <c r="E248" s="147" t="n"/>
      <c r="F248" s="148" t="n"/>
      <c r="G248" s="149" t="n"/>
      <c r="H248" s="147" t="n"/>
      <c r="I248" s="150" t="n"/>
      <c r="J248" s="150" t="n"/>
      <c r="K248" s="150" t="n"/>
      <c r="L248" s="150" t="n"/>
      <c r="M248" s="150" t="n"/>
    </row>
    <row r="249" spans="1:14">
      <c r="A249" s="60" t="n"/>
      <c r="B249" s="60" t="n"/>
      <c r="D249" s="147" t="n"/>
      <c r="E249" s="147" t="n"/>
      <c r="F249" s="148" t="n"/>
      <c r="G249" s="149" t="n"/>
      <c r="H249" s="147" t="n"/>
      <c r="I249" s="150" t="n"/>
      <c r="J249" s="150" t="n"/>
      <c r="K249" s="150" t="n"/>
      <c r="L249" s="150" t="n"/>
      <c r="M249" s="150" t="n"/>
    </row>
    <row r="250" spans="1:14">
      <c r="A250" s="60" t="n"/>
      <c r="B250" s="60" t="n"/>
      <c r="D250" s="147" t="n"/>
      <c r="E250" s="147" t="n"/>
      <c r="F250" s="148" t="n"/>
      <c r="G250" s="149" t="n"/>
      <c r="H250" s="147" t="n"/>
      <c r="I250" s="150" t="n"/>
      <c r="J250" s="150" t="n"/>
      <c r="K250" s="150" t="n"/>
      <c r="L250" s="150" t="n"/>
      <c r="M250" s="150" t="n"/>
    </row>
    <row r="251" spans="1:14">
      <c r="A251" s="60" t="n"/>
      <c r="B251" s="60" t="n"/>
      <c r="D251" s="147" t="n"/>
      <c r="E251" s="147" t="n"/>
      <c r="F251" s="148" t="n"/>
      <c r="G251" s="149" t="n"/>
      <c r="H251" s="147" t="n"/>
      <c r="I251" s="150" t="n"/>
      <c r="J251" s="150" t="n"/>
      <c r="K251" s="150" t="n"/>
      <c r="L251" s="150" t="n"/>
      <c r="M251" s="150" t="n"/>
    </row>
    <row r="252" spans="1:14">
      <c r="A252" s="60" t="n"/>
      <c r="B252" s="60" t="n"/>
      <c r="D252" s="147" t="n"/>
      <c r="E252" s="147" t="n"/>
      <c r="F252" s="148" t="n"/>
      <c r="G252" s="149" t="n"/>
      <c r="H252" s="147" t="n"/>
      <c r="I252" s="150" t="n"/>
      <c r="J252" s="150" t="n"/>
      <c r="K252" s="150" t="n"/>
      <c r="L252" s="150" t="n"/>
      <c r="M252" s="150" t="n"/>
    </row>
    <row r="253" spans="1:14">
      <c r="A253" s="60" t="n"/>
      <c r="B253" s="60" t="n"/>
      <c r="D253" s="147" t="n"/>
      <c r="E253" s="147" t="n"/>
      <c r="F253" s="148" t="n"/>
      <c r="G253" s="149" t="n"/>
      <c r="H253" s="147" t="n"/>
      <c r="I253" s="150" t="n"/>
      <c r="J253" s="150" t="n"/>
      <c r="K253" s="150" t="n"/>
      <c r="L253" s="150" t="n"/>
      <c r="M253" s="150" t="n"/>
    </row>
    <row r="254" spans="1:14">
      <c r="A254" s="60" t="n"/>
      <c r="B254" s="60" t="n"/>
      <c r="D254" s="147" t="n"/>
      <c r="E254" s="147" t="n"/>
      <c r="F254" s="148" t="n"/>
      <c r="G254" s="149" t="n"/>
      <c r="H254" s="147" t="n"/>
      <c r="I254" s="150" t="n"/>
      <c r="J254" s="150" t="n"/>
      <c r="K254" s="150" t="n"/>
      <c r="L254" s="150" t="n"/>
      <c r="M254" s="150" t="n"/>
    </row>
    <row r="255" spans="1:14">
      <c r="A255" s="60" t="n"/>
      <c r="B255" s="60" t="n"/>
      <c r="D255" s="147" t="n"/>
      <c r="E255" s="147" t="n"/>
      <c r="F255" s="148" t="n"/>
      <c r="G255" s="149" t="n"/>
      <c r="H255" s="147" t="n"/>
      <c r="I255" s="150" t="n"/>
      <c r="J255" s="150" t="n"/>
      <c r="K255" s="150" t="n"/>
      <c r="L255" s="150" t="n"/>
      <c r="M255" s="150" t="n"/>
    </row>
    <row r="256" spans="1:14">
      <c r="A256" s="60" t="n"/>
      <c r="B256" s="60" t="n"/>
      <c r="D256" s="147" t="n"/>
      <c r="E256" s="147" t="n"/>
      <c r="F256" s="148" t="n"/>
      <c r="G256" s="149" t="n"/>
      <c r="H256" s="147" t="n"/>
      <c r="I256" s="150" t="n"/>
      <c r="J256" s="150" t="n"/>
      <c r="K256" s="150" t="n"/>
      <c r="L256" s="150" t="n"/>
      <c r="M256" s="150" t="n"/>
    </row>
    <row r="257" spans="1:14">
      <c r="A257" s="60" t="n"/>
      <c r="B257" s="60" t="n"/>
      <c r="D257" s="147" t="n"/>
      <c r="E257" s="147" t="n"/>
      <c r="F257" s="148" t="n"/>
      <c r="G257" s="149" t="n"/>
      <c r="H257" s="147" t="n"/>
      <c r="I257" s="150" t="n"/>
      <c r="J257" s="150" t="n"/>
      <c r="K257" s="150" t="n"/>
      <c r="L257" s="150" t="n"/>
      <c r="M257" s="150" t="n"/>
    </row>
    <row r="258" spans="1:14">
      <c r="A258" s="60" t="n"/>
      <c r="B258" s="60" t="n"/>
      <c r="D258" s="147" t="n"/>
      <c r="E258" s="147" t="n"/>
      <c r="F258" s="148" t="n"/>
      <c r="G258" s="149" t="n"/>
      <c r="H258" s="147" t="n"/>
      <c r="I258" s="150" t="n"/>
      <c r="J258" s="150" t="n"/>
      <c r="K258" s="150" t="n"/>
      <c r="L258" s="150" t="n"/>
      <c r="M258" s="150" t="n"/>
    </row>
    <row r="259" spans="1:14">
      <c r="A259" s="60" t="n"/>
      <c r="B259" s="60" t="n"/>
      <c r="D259" s="147" t="n"/>
      <c r="E259" s="147" t="n"/>
      <c r="F259" s="148" t="n"/>
      <c r="G259" s="149" t="n"/>
      <c r="H259" s="147" t="n"/>
      <c r="I259" s="150" t="n"/>
      <c r="J259" s="150" t="n"/>
      <c r="K259" s="150" t="n"/>
      <c r="L259" s="150" t="n"/>
      <c r="M259" s="150" t="n"/>
    </row>
    <row r="260" spans="1:14">
      <c r="A260" s="60" t="n"/>
      <c r="B260" s="60" t="n"/>
      <c r="D260" s="147" t="n"/>
      <c r="E260" s="147" t="n"/>
      <c r="F260" s="148" t="n"/>
      <c r="G260" s="149" t="n"/>
      <c r="H260" s="147" t="n"/>
      <c r="I260" s="150" t="n"/>
      <c r="J260" s="150" t="n"/>
      <c r="K260" s="150" t="n"/>
      <c r="L260" s="150" t="n"/>
      <c r="M260" s="150" t="n"/>
    </row>
    <row r="261" spans="1:14">
      <c r="A261" s="60" t="n"/>
      <c r="B261" s="60" t="n"/>
      <c r="D261" s="147" t="n"/>
      <c r="E261" s="147" t="n"/>
      <c r="F261" s="148" t="n"/>
      <c r="G261" s="149" t="n"/>
      <c r="H261" s="147" t="n"/>
      <c r="I261" s="150" t="n"/>
      <c r="J261" s="150" t="n"/>
      <c r="K261" s="150" t="n"/>
      <c r="L261" s="150" t="n"/>
      <c r="M261" s="150" t="n"/>
    </row>
    <row r="262" spans="1:14">
      <c r="A262" s="60" t="n"/>
      <c r="B262" s="60" t="n"/>
      <c r="D262" s="147" t="n"/>
      <c r="E262" s="147" t="n"/>
      <c r="F262" s="148" t="n"/>
      <c r="G262" s="149" t="n"/>
      <c r="H262" s="147" t="n"/>
      <c r="I262" s="150" t="n"/>
      <c r="J262" s="150" t="n"/>
      <c r="K262" s="150" t="n"/>
      <c r="L262" s="150" t="n"/>
      <c r="M262" s="150" t="n"/>
    </row>
    <row r="263" spans="1:14">
      <c r="A263" s="60" t="n"/>
      <c r="B263" s="60" t="n"/>
      <c r="D263" s="147" t="n"/>
      <c r="E263" s="147" t="n"/>
      <c r="F263" s="148" t="n"/>
      <c r="G263" s="149" t="n"/>
      <c r="H263" s="147" t="n"/>
      <c r="I263" s="150" t="n"/>
      <c r="J263" s="150" t="n"/>
      <c r="K263" s="150" t="n"/>
      <c r="L263" s="150" t="n"/>
      <c r="M263" s="150" t="n"/>
    </row>
    <row r="264" spans="1:14">
      <c r="A264" s="60" t="n"/>
      <c r="B264" s="60" t="n"/>
      <c r="D264" s="147" t="n"/>
      <c r="E264" s="147" t="n"/>
      <c r="F264" s="148" t="n"/>
      <c r="G264" s="149" t="n"/>
      <c r="H264" s="147" t="n"/>
      <c r="I264" s="150" t="n"/>
      <c r="J264" s="150" t="n"/>
      <c r="K264" s="150" t="n"/>
      <c r="L264" s="150" t="n"/>
      <c r="M264" s="150" t="n"/>
    </row>
    <row r="265" spans="1:14">
      <c r="A265" s="60" t="n"/>
      <c r="B265" s="60" t="n"/>
      <c r="D265" s="147" t="n"/>
      <c r="E265" s="147" t="n"/>
      <c r="F265" s="148" t="n"/>
      <c r="G265" s="149" t="n"/>
      <c r="H265" s="147" t="n"/>
      <c r="I265" s="150" t="n"/>
      <c r="J265" s="150" t="n"/>
      <c r="K265" s="150" t="n"/>
      <c r="L265" s="150" t="n"/>
      <c r="M265" s="150" t="n"/>
    </row>
    <row r="266" spans="1:14">
      <c r="A266" s="60" t="n"/>
      <c r="B266" s="60" t="n"/>
      <c r="D266" s="147" t="n"/>
      <c r="E266" s="147" t="n"/>
      <c r="F266" s="148" t="n"/>
      <c r="G266" s="149" t="n"/>
      <c r="H266" s="147" t="n"/>
      <c r="I266" s="150" t="n"/>
      <c r="J266" s="150" t="n"/>
      <c r="K266" s="150" t="n"/>
      <c r="L266" s="150" t="n"/>
      <c r="M266" s="150" t="n"/>
    </row>
    <row r="267" spans="1:14">
      <c r="A267" s="60" t="n"/>
      <c r="B267" s="60" t="n"/>
      <c r="D267" s="147" t="n"/>
      <c r="E267" s="147" t="n"/>
      <c r="F267" s="148" t="n"/>
      <c r="G267" s="149" t="n"/>
      <c r="H267" s="147" t="n"/>
      <c r="I267" s="150" t="n"/>
      <c r="J267" s="150" t="n"/>
      <c r="K267" s="150" t="n"/>
      <c r="L267" s="150" t="n"/>
      <c r="M267" s="150" t="n"/>
    </row>
    <row r="268" spans="1:14">
      <c r="A268" s="60" t="n"/>
      <c r="B268" s="60" t="n"/>
      <c r="D268" s="147" t="n"/>
      <c r="E268" s="147" t="n"/>
      <c r="F268" s="148" t="n"/>
      <c r="G268" s="149" t="n"/>
      <c r="H268" s="147" t="n"/>
      <c r="I268" s="150" t="n"/>
      <c r="J268" s="150" t="n"/>
      <c r="K268" s="150" t="n"/>
      <c r="L268" s="150" t="n"/>
      <c r="M268" s="150" t="n"/>
    </row>
    <row r="269" spans="1:14">
      <c r="A269" s="60" t="n"/>
      <c r="B269" s="60" t="n"/>
      <c r="D269" s="147" t="n"/>
      <c r="E269" s="147" t="n"/>
      <c r="F269" s="148" t="n"/>
      <c r="G269" s="149" t="n"/>
      <c r="H269" s="147" t="n"/>
      <c r="I269" s="150" t="n"/>
      <c r="J269" s="150" t="n"/>
      <c r="K269" s="150" t="n"/>
      <c r="L269" s="150" t="n"/>
      <c r="M269" s="150" t="n"/>
    </row>
    <row r="270" spans="1:14">
      <c r="A270" s="60" t="n"/>
      <c r="B270" s="60" t="n"/>
      <c r="D270" s="147" t="n"/>
      <c r="E270" s="147" t="n"/>
      <c r="F270" s="148" t="n"/>
      <c r="G270" s="149" t="n"/>
      <c r="H270" s="147" t="n"/>
      <c r="I270" s="150" t="n"/>
      <c r="J270" s="150" t="n"/>
      <c r="K270" s="150" t="n"/>
      <c r="L270" s="150" t="n"/>
      <c r="M270" s="150" t="n"/>
    </row>
    <row r="271" spans="1:14">
      <c r="A271" s="60" t="n"/>
      <c r="B271" s="60" t="n"/>
      <c r="D271" s="147" t="n"/>
      <c r="E271" s="147" t="n"/>
      <c r="F271" s="148" t="n"/>
      <c r="G271" s="149" t="n"/>
      <c r="H271" s="147" t="n"/>
      <c r="I271" s="150" t="n"/>
      <c r="J271" s="150" t="n"/>
      <c r="K271" s="150" t="n"/>
      <c r="L271" s="150" t="n"/>
      <c r="M271" s="150" t="n"/>
    </row>
    <row r="272" spans="1:14">
      <c r="A272" s="60" t="n"/>
      <c r="B272" s="60" t="n"/>
      <c r="D272" s="147" t="n"/>
      <c r="E272" s="147" t="n"/>
      <c r="F272" s="148" t="n"/>
      <c r="G272" s="149" t="n"/>
      <c r="H272" s="147" t="n"/>
      <c r="I272" s="150" t="n"/>
      <c r="J272" s="150" t="n"/>
      <c r="K272" s="150" t="n"/>
      <c r="L272" s="150" t="n"/>
      <c r="M272" s="150" t="n"/>
    </row>
    <row r="273" spans="1:14">
      <c r="A273" s="60" t="n"/>
      <c r="B273" s="60" t="n"/>
      <c r="D273" s="147" t="n"/>
      <c r="E273" s="147" t="n"/>
      <c r="F273" s="148" t="n"/>
      <c r="G273" s="149" t="n"/>
      <c r="H273" s="147" t="n"/>
      <c r="I273" s="150" t="n"/>
      <c r="J273" s="150" t="n"/>
      <c r="K273" s="150" t="n"/>
      <c r="L273" s="150" t="n"/>
      <c r="M273" s="150" t="n"/>
    </row>
    <row r="274" spans="1:14">
      <c r="A274" s="60" t="n"/>
      <c r="B274" s="60" t="n"/>
      <c r="D274" s="147" t="n"/>
      <c r="E274" s="147" t="n"/>
      <c r="F274" s="148" t="n"/>
      <c r="G274" s="149" t="n"/>
      <c r="H274" s="147" t="n"/>
      <c r="I274" s="150" t="n"/>
      <c r="J274" s="150" t="n"/>
      <c r="K274" s="150" t="n"/>
      <c r="L274" s="150" t="n"/>
      <c r="M274" s="150" t="n"/>
    </row>
    <row r="275" spans="1:14">
      <c r="A275" s="60" t="n"/>
      <c r="B275" s="60" t="n"/>
      <c r="D275" s="147" t="n"/>
      <c r="E275" s="147" t="n"/>
      <c r="F275" s="148" t="n"/>
      <c r="G275" s="149" t="n"/>
      <c r="H275" s="147" t="n"/>
      <c r="I275" s="150" t="n"/>
      <c r="J275" s="150" t="n"/>
      <c r="K275" s="150" t="n"/>
      <c r="L275" s="150" t="n"/>
      <c r="M275" s="150" t="n"/>
    </row>
    <row r="276" spans="1:14">
      <c r="A276" s="60" t="n"/>
      <c r="B276" s="60" t="n"/>
      <c r="D276" s="147" t="n"/>
      <c r="E276" s="147" t="n"/>
      <c r="F276" s="148" t="n"/>
      <c r="G276" s="149" t="n"/>
      <c r="H276" s="147" t="n"/>
      <c r="I276" s="150" t="n"/>
      <c r="J276" s="150" t="n"/>
      <c r="K276" s="150" t="n"/>
      <c r="L276" s="150" t="n"/>
      <c r="M276" s="150" t="n"/>
    </row>
    <row r="277" spans="1:14">
      <c r="A277" s="60" t="n"/>
      <c r="B277" s="60" t="n"/>
      <c r="D277" s="147" t="n"/>
      <c r="E277" s="147" t="n"/>
      <c r="F277" s="148" t="n"/>
      <c r="G277" s="149" t="n"/>
      <c r="H277" s="147" t="n"/>
      <c r="I277" s="150" t="n"/>
      <c r="J277" s="150" t="n"/>
      <c r="K277" s="150" t="n"/>
      <c r="L277" s="150" t="n"/>
      <c r="M277" s="150" t="n"/>
    </row>
    <row r="278" spans="1:14">
      <c r="A278" s="60" t="n"/>
      <c r="B278" s="60" t="n"/>
      <c r="D278" s="147" t="n"/>
      <c r="E278" s="147" t="n"/>
      <c r="F278" s="148" t="n"/>
      <c r="G278" s="149" t="n"/>
      <c r="H278" s="147" t="n"/>
      <c r="I278" s="150" t="n"/>
      <c r="J278" s="150" t="n"/>
      <c r="K278" s="150" t="n"/>
      <c r="L278" s="150" t="n"/>
      <c r="M278" s="150" t="n"/>
    </row>
    <row r="279" spans="1:14">
      <c r="A279" s="60" t="n"/>
      <c r="B279" s="60" t="n"/>
      <c r="D279" s="147" t="n"/>
      <c r="E279" s="147" t="n"/>
      <c r="F279" s="148" t="n"/>
      <c r="G279" s="149" t="n"/>
      <c r="H279" s="147" t="n"/>
      <c r="I279" s="150" t="n"/>
      <c r="J279" s="150" t="n"/>
      <c r="K279" s="150" t="n"/>
      <c r="L279" s="150" t="n"/>
      <c r="M279" s="150" t="n"/>
    </row>
    <row r="280" spans="1:14">
      <c r="A280" s="60" t="n"/>
      <c r="B280" s="60" t="n"/>
      <c r="D280" s="147" t="n"/>
      <c r="E280" s="147" t="n"/>
      <c r="F280" s="148" t="n"/>
      <c r="G280" s="149" t="n"/>
      <c r="H280" s="147" t="n"/>
      <c r="I280" s="150" t="n"/>
      <c r="J280" s="150" t="n"/>
      <c r="K280" s="150" t="n"/>
      <c r="L280" s="150" t="n"/>
      <c r="M280" s="150" t="n"/>
    </row>
    <row r="281" spans="1:14">
      <c r="A281" s="60" t="n"/>
      <c r="B281" s="60" t="n"/>
      <c r="D281" s="147" t="n"/>
      <c r="E281" s="147" t="n"/>
      <c r="F281" s="148" t="n"/>
      <c r="G281" s="149" t="n"/>
      <c r="H281" s="147" t="n"/>
      <c r="I281" s="150" t="n"/>
      <c r="J281" s="150" t="n"/>
      <c r="K281" s="150" t="n"/>
      <c r="L281" s="150" t="n"/>
      <c r="M281" s="150" t="n"/>
    </row>
    <row r="282" spans="1:14">
      <c r="A282" s="60" t="n"/>
      <c r="B282" s="60" t="n"/>
      <c r="D282" s="147" t="n"/>
      <c r="E282" s="147" t="n"/>
      <c r="F282" s="148" t="n"/>
      <c r="G282" s="149" t="n"/>
      <c r="H282" s="147" t="n"/>
      <c r="I282" s="150" t="n"/>
      <c r="J282" s="150" t="n"/>
      <c r="K282" s="150" t="n"/>
      <c r="L282" s="150" t="n"/>
      <c r="M282" s="150" t="n"/>
    </row>
    <row r="283" spans="1:14">
      <c r="A283" s="60" t="n"/>
      <c r="B283" s="60" t="n"/>
      <c r="D283" s="147" t="n"/>
      <c r="E283" s="147" t="n"/>
      <c r="F283" s="148" t="n"/>
      <c r="G283" s="149" t="n"/>
      <c r="H283" s="147" t="n"/>
      <c r="I283" s="150" t="n"/>
      <c r="J283" s="150" t="n"/>
      <c r="K283" s="150" t="n"/>
      <c r="L283" s="150" t="n"/>
      <c r="M283" s="150" t="n"/>
    </row>
    <row r="284" spans="1:14">
      <c r="A284" s="60" t="n"/>
      <c r="B284" s="60" t="n"/>
      <c r="D284" s="147" t="n"/>
      <c r="E284" s="147" t="n"/>
      <c r="F284" s="148" t="n"/>
      <c r="G284" s="149" t="n"/>
      <c r="H284" s="147" t="n"/>
      <c r="I284" s="150" t="n"/>
      <c r="J284" s="150" t="n"/>
      <c r="K284" s="150" t="n"/>
      <c r="L284" s="150" t="n"/>
      <c r="M284" s="150" t="n"/>
    </row>
    <row r="285" spans="1:14">
      <c r="A285" s="60" t="n"/>
      <c r="B285" s="60" t="n"/>
      <c r="D285" s="147" t="n"/>
      <c r="E285" s="147" t="n"/>
      <c r="F285" s="148" t="n"/>
      <c r="G285" s="149" t="n"/>
      <c r="H285" s="147" t="n"/>
      <c r="I285" s="150" t="n"/>
      <c r="J285" s="150" t="n"/>
      <c r="K285" s="150" t="n"/>
      <c r="L285" s="150" t="n"/>
      <c r="M285" s="150" t="n"/>
    </row>
    <row r="286" spans="1:14">
      <c r="A286" s="60" t="n"/>
      <c r="B286" s="60" t="n"/>
      <c r="D286" s="147" t="n"/>
      <c r="E286" s="147" t="n"/>
      <c r="F286" s="148" t="n"/>
      <c r="G286" s="149" t="n"/>
      <c r="H286" s="147" t="n"/>
      <c r="I286" s="150" t="n"/>
      <c r="J286" s="150" t="n"/>
      <c r="K286" s="150" t="n"/>
      <c r="L286" s="150" t="n"/>
      <c r="M286" s="150" t="n"/>
    </row>
    <row r="287" spans="1:14">
      <c r="A287" s="60" t="n"/>
      <c r="B287" s="60" t="n"/>
      <c r="D287" s="147" t="n"/>
      <c r="E287" s="147" t="n"/>
      <c r="F287" s="148" t="n"/>
      <c r="G287" s="149" t="n"/>
      <c r="H287" s="147" t="n"/>
      <c r="I287" s="150" t="n"/>
      <c r="J287" s="150" t="n"/>
      <c r="K287" s="150" t="n"/>
      <c r="L287" s="150" t="n"/>
      <c r="M287" s="150" t="n"/>
    </row>
    <row r="288" spans="1:14">
      <c r="A288" s="60" t="n"/>
      <c r="B288" s="60" t="n"/>
      <c r="D288" s="147" t="n"/>
      <c r="E288" s="147" t="n"/>
      <c r="F288" s="148" t="n"/>
      <c r="G288" s="149" t="n"/>
      <c r="H288" s="147" t="n"/>
      <c r="I288" s="150" t="n"/>
      <c r="J288" s="150" t="n"/>
      <c r="K288" s="150" t="n"/>
      <c r="L288" s="150" t="n"/>
      <c r="M288" s="150" t="n"/>
    </row>
    <row r="289" spans="1:14">
      <c r="A289" s="60" t="n"/>
      <c r="B289" s="60" t="n"/>
      <c r="D289" s="147" t="n"/>
      <c r="E289" s="147" t="n"/>
      <c r="F289" s="148" t="n"/>
      <c r="G289" s="149" t="n"/>
      <c r="H289" s="147" t="n"/>
      <c r="I289" s="150" t="n"/>
      <c r="J289" s="150" t="n"/>
      <c r="K289" s="150" t="n"/>
      <c r="L289" s="150" t="n"/>
      <c r="M289" s="150" t="n"/>
    </row>
    <row r="290" spans="1:14">
      <c r="A290" s="60" t="n"/>
      <c r="B290" s="60" t="n"/>
      <c r="D290" s="147" t="n"/>
      <c r="E290" s="147" t="n"/>
      <c r="F290" s="148" t="n"/>
      <c r="G290" s="149" t="n"/>
      <c r="H290" s="147" t="n"/>
      <c r="I290" s="150" t="n"/>
      <c r="J290" s="150" t="n"/>
      <c r="K290" s="150" t="n"/>
      <c r="L290" s="150" t="n"/>
      <c r="M290" s="150" t="n"/>
    </row>
    <row r="291" spans="1:14">
      <c r="A291" s="60" t="n"/>
      <c r="B291" s="60" t="n"/>
      <c r="D291" s="147" t="n"/>
      <c r="E291" s="147" t="n"/>
      <c r="F291" s="148" t="n"/>
      <c r="G291" s="149" t="n"/>
      <c r="H291" s="147" t="n"/>
      <c r="I291" s="150" t="n"/>
      <c r="J291" s="150" t="n"/>
      <c r="K291" s="150" t="n"/>
      <c r="L291" s="150" t="n"/>
      <c r="M291" s="150" t="n"/>
    </row>
    <row r="292" spans="1:14">
      <c r="A292" s="60" t="n"/>
      <c r="B292" s="60" t="n"/>
      <c r="D292" s="147" t="n"/>
      <c r="E292" s="147" t="n"/>
      <c r="F292" s="148" t="n"/>
      <c r="G292" s="149" t="n"/>
      <c r="H292" s="147" t="n"/>
      <c r="I292" s="150" t="n"/>
      <c r="J292" s="150" t="n"/>
      <c r="K292" s="150" t="n"/>
      <c r="L292" s="150" t="n"/>
      <c r="M292" s="150" t="n"/>
    </row>
    <row r="293" spans="1:14">
      <c r="A293" s="60" t="n"/>
      <c r="B293" s="60" t="n"/>
      <c r="D293" s="147" t="n"/>
      <c r="E293" s="147" t="n"/>
      <c r="F293" s="148" t="n"/>
      <c r="G293" s="149" t="n"/>
      <c r="H293" s="147" t="n"/>
      <c r="I293" s="150" t="n"/>
      <c r="J293" s="150" t="n"/>
      <c r="K293" s="150" t="n"/>
      <c r="L293" s="150" t="n"/>
      <c r="M293" s="150" t="n"/>
    </row>
    <row r="294" spans="1:14">
      <c r="A294" s="60" t="n"/>
      <c r="B294" s="60" t="n"/>
      <c r="D294" s="147" t="n"/>
      <c r="E294" s="147" t="n"/>
      <c r="F294" s="148" t="n"/>
      <c r="G294" s="149" t="n"/>
      <c r="H294" s="147" t="n"/>
      <c r="I294" s="150" t="n"/>
      <c r="J294" s="150" t="n"/>
      <c r="K294" s="150" t="n"/>
      <c r="L294" s="150" t="n"/>
      <c r="M294" s="150" t="n"/>
    </row>
    <row r="295" spans="1:14">
      <c r="A295" s="60" t="n"/>
      <c r="B295" s="60" t="n"/>
      <c r="D295" s="147" t="n"/>
      <c r="E295" s="147" t="n"/>
      <c r="F295" s="148" t="n"/>
      <c r="G295" s="149" t="n"/>
      <c r="H295" s="147" t="n"/>
      <c r="I295" s="150" t="n"/>
      <c r="J295" s="150" t="n"/>
      <c r="K295" s="150" t="n"/>
      <c r="L295" s="150" t="n"/>
      <c r="M295" s="150" t="n"/>
    </row>
    <row r="296" spans="1:14">
      <c r="A296" s="60" t="n"/>
      <c r="B296" s="60" t="n"/>
      <c r="D296" s="147" t="n"/>
      <c r="E296" s="147" t="n"/>
      <c r="F296" s="148" t="n"/>
      <c r="G296" s="149" t="n"/>
      <c r="H296" s="147" t="n"/>
      <c r="I296" s="150" t="n"/>
      <c r="J296" s="150" t="n"/>
      <c r="K296" s="150" t="n"/>
      <c r="L296" s="150" t="n"/>
      <c r="M296" s="150" t="n"/>
    </row>
    <row r="297" spans="1:14">
      <c r="A297" s="60" t="n"/>
      <c r="B297" s="60" t="n"/>
      <c r="D297" s="147" t="n"/>
      <c r="E297" s="147" t="n"/>
      <c r="F297" s="148" t="n"/>
      <c r="G297" s="149" t="n"/>
      <c r="H297" s="147" t="n"/>
      <c r="I297" s="150" t="n"/>
      <c r="J297" s="150" t="n"/>
      <c r="K297" s="150" t="n"/>
      <c r="L297" s="150" t="n"/>
      <c r="M297" s="150" t="n"/>
    </row>
    <row r="298" spans="1:14">
      <c r="A298" s="60" t="n"/>
      <c r="B298" s="60" t="n"/>
      <c r="D298" s="147" t="n"/>
      <c r="E298" s="147" t="n"/>
      <c r="F298" s="148" t="n"/>
      <c r="G298" s="149" t="n"/>
      <c r="H298" s="147" t="n"/>
      <c r="I298" s="150" t="n"/>
      <c r="J298" s="150" t="n"/>
      <c r="K298" s="150" t="n"/>
      <c r="L298" s="150" t="n"/>
      <c r="M298" s="150" t="n"/>
    </row>
    <row r="299" spans="1:14">
      <c r="A299" s="60" t="n"/>
      <c r="B299" s="60" t="n"/>
      <c r="D299" s="147" t="n"/>
      <c r="E299" s="147" t="n"/>
      <c r="F299" s="148" t="n"/>
      <c r="G299" s="149" t="n"/>
      <c r="H299" s="147" t="n"/>
      <c r="I299" s="150" t="n"/>
      <c r="J299" s="150" t="n"/>
      <c r="K299" s="150" t="n"/>
      <c r="L299" s="150" t="n"/>
      <c r="M299" s="150" t="n"/>
    </row>
    <row r="300" spans="1:14">
      <c r="A300" s="60" t="n"/>
      <c r="B300" s="60" t="n"/>
      <c r="D300" s="147" t="n"/>
      <c r="E300" s="147" t="n"/>
      <c r="F300" s="148" t="n"/>
      <c r="G300" s="149" t="n"/>
      <c r="H300" s="147" t="n"/>
      <c r="I300" s="150" t="n"/>
      <c r="J300" s="150" t="n"/>
      <c r="K300" s="150" t="n"/>
      <c r="L300" s="150" t="n"/>
      <c r="M300" s="150" t="n"/>
    </row>
    <row r="301" spans="1:14">
      <c r="A301" s="60" t="n"/>
      <c r="B301" s="60" t="n"/>
      <c r="D301" s="147" t="n"/>
      <c r="E301" s="147" t="n"/>
      <c r="F301" s="148" t="n"/>
      <c r="G301" s="149" t="n"/>
      <c r="H301" s="147" t="n"/>
      <c r="I301" s="150" t="n"/>
      <c r="J301" s="150" t="n"/>
      <c r="K301" s="150" t="n"/>
      <c r="L301" s="150" t="n"/>
      <c r="M301" s="150" t="n"/>
    </row>
    <row r="302" spans="1:14">
      <c r="A302" s="60" t="n"/>
      <c r="B302" s="60" t="n"/>
      <c r="D302" s="147" t="n"/>
      <c r="E302" s="147" t="n"/>
      <c r="F302" s="148" t="n"/>
      <c r="G302" s="149" t="n"/>
      <c r="H302" s="147" t="n"/>
      <c r="I302" s="150" t="n"/>
      <c r="J302" s="150" t="n"/>
      <c r="K302" s="150" t="n"/>
      <c r="L302" s="150" t="n"/>
      <c r="M302" s="150" t="n"/>
    </row>
    <row r="303" spans="1:14">
      <c r="A303" s="60" t="n"/>
      <c r="B303" s="60" t="n"/>
      <c r="D303" s="147" t="n"/>
      <c r="E303" s="147" t="n"/>
      <c r="F303" s="148" t="n"/>
      <c r="G303" s="149" t="n"/>
      <c r="H303" s="147" t="n"/>
      <c r="I303" s="150" t="n"/>
      <c r="J303" s="150" t="n"/>
      <c r="K303" s="150" t="n"/>
      <c r="L303" s="150" t="n"/>
      <c r="M303" s="150" t="n"/>
    </row>
    <row r="304" spans="1:14">
      <c r="A304" s="60" t="n"/>
      <c r="B304" s="60" t="n"/>
      <c r="D304" s="147" t="n"/>
      <c r="E304" s="147" t="n"/>
      <c r="F304" s="148" t="n"/>
      <c r="G304" s="149" t="n"/>
      <c r="H304" s="147" t="n"/>
      <c r="I304" s="150" t="n"/>
      <c r="J304" s="150" t="n"/>
      <c r="K304" s="150" t="n"/>
      <c r="L304" s="150" t="n"/>
      <c r="M304" s="150" t="n"/>
    </row>
    <row r="305" spans="1:14">
      <c r="A305" s="60" t="n"/>
      <c r="B305" s="60" t="n"/>
      <c r="D305" s="147" t="n"/>
      <c r="E305" s="147" t="n"/>
      <c r="F305" s="148" t="n"/>
      <c r="G305" s="149" t="n"/>
      <c r="H305" s="147" t="n"/>
      <c r="I305" s="150" t="n"/>
      <c r="J305" s="150" t="n"/>
      <c r="K305" s="150" t="n"/>
      <c r="L305" s="150" t="n"/>
      <c r="M305" s="150" t="n"/>
    </row>
    <row r="306" spans="1:14">
      <c r="A306" s="60" t="n"/>
      <c r="B306" s="60" t="n"/>
      <c r="D306" s="147" t="n"/>
      <c r="E306" s="147" t="n"/>
      <c r="F306" s="148" t="n"/>
      <c r="G306" s="149" t="n"/>
      <c r="H306" s="147" t="n"/>
      <c r="I306" s="150" t="n"/>
      <c r="J306" s="150" t="n"/>
      <c r="K306" s="150" t="n"/>
      <c r="L306" s="150" t="n"/>
      <c r="M306" s="150" t="n"/>
    </row>
    <row r="307" spans="1:14">
      <c r="A307" s="60" t="n"/>
      <c r="B307" s="60" t="n"/>
      <c r="D307" s="147" t="n"/>
      <c r="E307" s="147" t="n"/>
      <c r="F307" s="148" t="n"/>
      <c r="G307" s="149" t="n"/>
      <c r="H307" s="147" t="n"/>
      <c r="I307" s="150" t="n"/>
      <c r="J307" s="150" t="n"/>
      <c r="K307" s="150" t="n"/>
      <c r="L307" s="150" t="n"/>
      <c r="M307" s="150" t="n"/>
    </row>
    <row r="308" spans="1:14">
      <c r="A308" s="60" t="n"/>
      <c r="B308" s="60" t="n"/>
      <c r="D308" s="147" t="n"/>
      <c r="E308" s="147" t="n"/>
      <c r="F308" s="148" t="n"/>
      <c r="G308" s="149" t="n"/>
      <c r="H308" s="147" t="n"/>
      <c r="I308" s="150" t="n"/>
      <c r="J308" s="150" t="n"/>
      <c r="K308" s="150" t="n"/>
      <c r="L308" s="150" t="n"/>
      <c r="M308" s="150" t="n"/>
    </row>
    <row r="309" spans="1:14">
      <c r="A309" s="60" t="n"/>
      <c r="B309" s="60" t="n"/>
      <c r="D309" s="147" t="n"/>
      <c r="E309" s="147" t="n"/>
      <c r="F309" s="148" t="n"/>
      <c r="G309" s="149" t="n"/>
      <c r="H309" s="147" t="n"/>
      <c r="I309" s="150" t="n"/>
      <c r="J309" s="150" t="n"/>
      <c r="K309" s="150" t="n"/>
      <c r="L309" s="150" t="n"/>
      <c r="M309" s="150" t="n"/>
    </row>
    <row r="310" spans="1:14">
      <c r="A310" s="60" t="n"/>
      <c r="B310" s="60" t="n"/>
      <c r="D310" s="147" t="n"/>
      <c r="E310" s="147" t="n"/>
      <c r="F310" s="148" t="n"/>
      <c r="G310" s="149" t="n"/>
      <c r="H310" s="147" t="n"/>
      <c r="I310" s="150" t="n"/>
      <c r="J310" s="150" t="n"/>
      <c r="K310" s="150" t="n"/>
      <c r="L310" s="150" t="n"/>
      <c r="M310" s="150" t="n"/>
    </row>
    <row r="311" spans="1:14">
      <c r="A311" s="60" t="n"/>
      <c r="B311" s="60" t="n"/>
      <c r="D311" s="147" t="n"/>
      <c r="E311" s="147" t="n"/>
      <c r="F311" s="148" t="n"/>
      <c r="G311" s="149" t="n"/>
      <c r="H311" s="147" t="n"/>
      <c r="I311" s="150" t="n"/>
      <c r="J311" s="150" t="n"/>
      <c r="K311" s="150" t="n"/>
      <c r="L311" s="150" t="n"/>
      <c r="M311" s="150" t="n"/>
    </row>
    <row r="312" spans="1:14">
      <c r="A312" s="60" t="n"/>
      <c r="B312" s="60" t="n"/>
      <c r="D312" s="147" t="n"/>
      <c r="E312" s="147" t="n"/>
      <c r="F312" s="148" t="n"/>
      <c r="G312" s="149" t="n"/>
      <c r="H312" s="147" t="n"/>
      <c r="I312" s="150" t="n"/>
      <c r="J312" s="150" t="n"/>
      <c r="K312" s="150" t="n"/>
      <c r="L312" s="150" t="n"/>
      <c r="M312" s="150" t="n"/>
    </row>
    <row r="313" spans="1:14">
      <c r="A313" s="60" t="n"/>
      <c r="B313" s="60" t="n"/>
      <c r="D313" s="147" t="n"/>
      <c r="E313" s="147" t="n"/>
      <c r="F313" s="148" t="n"/>
      <c r="G313" s="149" t="n"/>
      <c r="H313" s="147" t="n"/>
      <c r="I313" s="150" t="n"/>
      <c r="J313" s="150" t="n"/>
      <c r="K313" s="150" t="n"/>
      <c r="L313" s="150" t="n"/>
      <c r="M313" s="150" t="n"/>
    </row>
    <row r="314" spans="1:14">
      <c r="A314" s="60" t="n"/>
      <c r="B314" s="60" t="n"/>
      <c r="D314" s="147" t="n"/>
      <c r="E314" s="147" t="n"/>
      <c r="F314" s="148" t="n"/>
      <c r="G314" s="149" t="n"/>
      <c r="H314" s="147" t="n"/>
      <c r="I314" s="150" t="n"/>
      <c r="J314" s="150" t="n"/>
      <c r="K314" s="150" t="n"/>
      <c r="L314" s="150" t="n"/>
      <c r="M314" s="150" t="n"/>
    </row>
    <row r="315" spans="1:14">
      <c r="A315" s="60" t="n"/>
      <c r="B315" s="60" t="n"/>
      <c r="D315" s="147" t="n"/>
      <c r="E315" s="147" t="n"/>
      <c r="F315" s="148" t="n"/>
      <c r="G315" s="149" t="n"/>
      <c r="H315" s="147" t="n"/>
      <c r="I315" s="150" t="n"/>
      <c r="J315" s="150" t="n"/>
      <c r="K315" s="150" t="n"/>
      <c r="L315" s="150" t="n"/>
      <c r="M315" s="150" t="n"/>
    </row>
    <row r="316" spans="1:14">
      <c r="A316" s="60" t="n"/>
      <c r="B316" s="60" t="n"/>
      <c r="D316" s="147" t="n"/>
      <c r="E316" s="147" t="n"/>
      <c r="F316" s="148" t="n"/>
      <c r="G316" s="149" t="n"/>
      <c r="H316" s="147" t="n"/>
      <c r="I316" s="150" t="n"/>
      <c r="J316" s="150" t="n"/>
      <c r="K316" s="150" t="n"/>
      <c r="L316" s="150" t="n"/>
      <c r="M316" s="150" t="n"/>
    </row>
    <row r="317" spans="1:14">
      <c r="A317" s="60" t="n"/>
      <c r="B317" s="60" t="n"/>
      <c r="D317" s="147" t="n"/>
      <c r="E317" s="147" t="n"/>
      <c r="F317" s="148" t="n"/>
      <c r="G317" s="149" t="n"/>
      <c r="H317" s="147" t="n"/>
      <c r="I317" s="150" t="n"/>
      <c r="J317" s="150" t="n"/>
      <c r="K317" s="150" t="n"/>
      <c r="L317" s="150" t="n"/>
      <c r="M317" s="150" t="n"/>
    </row>
    <row r="318" spans="1:14">
      <c r="A318" s="60" t="n"/>
      <c r="B318" s="60" t="n"/>
      <c r="D318" s="147" t="n"/>
      <c r="E318" s="147" t="n"/>
      <c r="F318" s="148" t="n"/>
      <c r="G318" s="149" t="n"/>
      <c r="H318" s="147" t="n"/>
      <c r="I318" s="150" t="n"/>
      <c r="J318" s="150" t="n"/>
      <c r="K318" s="150" t="n"/>
      <c r="L318" s="150" t="n"/>
      <c r="M318" s="150" t="n"/>
    </row>
    <row r="319" spans="1:14">
      <c r="A319" s="60" t="n"/>
      <c r="B319" s="60" t="n"/>
      <c r="D319" s="147" t="n"/>
      <c r="E319" s="147" t="n"/>
      <c r="F319" s="148" t="n"/>
      <c r="G319" s="149" t="n"/>
      <c r="H319" s="147" t="n"/>
      <c r="I319" s="150" t="n"/>
      <c r="J319" s="150" t="n"/>
      <c r="K319" s="150" t="n"/>
      <c r="L319" s="150" t="n"/>
      <c r="M319" s="150" t="n"/>
    </row>
    <row r="320" spans="1:14">
      <c r="A320" s="60" t="n"/>
      <c r="B320" s="60" t="n"/>
      <c r="D320" s="147" t="n"/>
      <c r="E320" s="147" t="n"/>
      <c r="F320" s="148" t="n"/>
      <c r="G320" s="149" t="n"/>
      <c r="H320" s="147" t="n"/>
      <c r="I320" s="150" t="n"/>
      <c r="J320" s="150" t="n"/>
      <c r="K320" s="150" t="n"/>
      <c r="L320" s="150" t="n"/>
      <c r="M320" s="150" t="n"/>
    </row>
    <row r="321" spans="1:14">
      <c r="A321" s="60" t="n"/>
      <c r="B321" s="60" t="n"/>
      <c r="D321" s="147" t="n"/>
      <c r="E321" s="147" t="n"/>
      <c r="F321" s="148" t="n"/>
      <c r="G321" s="149" t="n"/>
      <c r="H321" s="147" t="n"/>
      <c r="I321" s="150" t="n"/>
      <c r="J321" s="150" t="n"/>
      <c r="K321" s="150" t="n"/>
      <c r="L321" s="150" t="n"/>
      <c r="M321" s="150" t="n"/>
    </row>
    <row r="322" spans="1:14">
      <c r="A322" s="60" t="n"/>
      <c r="B322" s="60" t="n"/>
      <c r="D322" s="147" t="n"/>
      <c r="E322" s="147" t="n"/>
      <c r="F322" s="148" t="n"/>
      <c r="G322" s="149" t="n"/>
      <c r="H322" s="147" t="n"/>
      <c r="I322" s="150" t="n"/>
      <c r="J322" s="150" t="n"/>
      <c r="K322" s="150" t="n"/>
      <c r="L322" s="150" t="n"/>
      <c r="M322" s="150" t="n"/>
    </row>
    <row r="323" spans="1:14">
      <c r="A323" s="60" t="n"/>
      <c r="B323" s="60" t="n"/>
      <c r="D323" s="147" t="n"/>
      <c r="E323" s="147" t="n"/>
      <c r="F323" s="148" t="n"/>
      <c r="G323" s="149" t="n"/>
      <c r="H323" s="147" t="n"/>
      <c r="I323" s="150" t="n"/>
      <c r="J323" s="150" t="n"/>
      <c r="K323" s="150" t="n"/>
      <c r="L323" s="150" t="n"/>
      <c r="M323" s="150" t="n"/>
    </row>
    <row r="324" spans="1:14">
      <c r="A324" s="60" t="n"/>
      <c r="B324" s="60" t="n"/>
      <c r="D324" s="147" t="n"/>
      <c r="E324" s="147" t="n"/>
      <c r="F324" s="148" t="n"/>
      <c r="G324" s="149" t="n"/>
      <c r="H324" s="147" t="n"/>
      <c r="I324" s="150" t="n"/>
      <c r="J324" s="150" t="n"/>
      <c r="K324" s="150" t="n"/>
      <c r="L324" s="150" t="n"/>
      <c r="M324" s="150" t="n"/>
    </row>
    <row r="325" spans="1:14">
      <c r="A325" s="60" t="n"/>
      <c r="B325" s="60" t="n"/>
      <c r="D325" s="147" t="n"/>
      <c r="E325" s="147" t="n"/>
      <c r="F325" s="148" t="n"/>
      <c r="G325" s="149" t="n"/>
      <c r="H325" s="147" t="n"/>
      <c r="I325" s="150" t="n"/>
      <c r="J325" s="150" t="n"/>
      <c r="K325" s="150" t="n"/>
      <c r="L325" s="150" t="n"/>
      <c r="M325" s="150" t="n"/>
    </row>
    <row r="326" spans="1:14">
      <c r="A326" s="60" t="n"/>
      <c r="B326" s="60" t="n"/>
      <c r="D326" s="147" t="n"/>
      <c r="E326" s="147" t="n"/>
      <c r="F326" s="148" t="n"/>
      <c r="G326" s="149" t="n"/>
      <c r="H326" s="147" t="n"/>
      <c r="I326" s="150" t="n"/>
      <c r="J326" s="150" t="n"/>
      <c r="K326" s="150" t="n"/>
      <c r="L326" s="150" t="n"/>
      <c r="M326" s="150" t="n"/>
    </row>
    <row r="327" spans="1:14">
      <c r="A327" s="60" t="n"/>
      <c r="B327" s="60" t="n"/>
      <c r="D327" s="147" t="n"/>
      <c r="E327" s="147" t="n"/>
      <c r="F327" s="148" t="n"/>
      <c r="G327" s="149" t="n"/>
      <c r="H327" s="147" t="n"/>
      <c r="I327" s="150" t="n"/>
      <c r="J327" s="150" t="n"/>
      <c r="K327" s="150" t="n"/>
      <c r="L327" s="150" t="n"/>
      <c r="M327" s="150" t="n"/>
    </row>
    <row r="328" spans="1:14">
      <c r="A328" s="60" t="n"/>
      <c r="B328" s="60" t="n"/>
      <c r="D328" s="147" t="n"/>
      <c r="E328" s="147" t="n"/>
      <c r="F328" s="148" t="n"/>
      <c r="G328" s="149" t="n"/>
      <c r="H328" s="147" t="n"/>
      <c r="I328" s="150" t="n"/>
      <c r="J328" s="150" t="n"/>
      <c r="K328" s="150" t="n"/>
      <c r="L328" s="150" t="n"/>
      <c r="M328" s="150" t="n"/>
    </row>
    <row r="329" spans="1:14">
      <c r="A329" s="60" t="n"/>
      <c r="B329" s="60" t="n"/>
      <c r="D329" s="147" t="n"/>
      <c r="E329" s="147" t="n"/>
      <c r="F329" s="148" t="n"/>
      <c r="G329" s="149" t="n"/>
      <c r="H329" s="147" t="n"/>
      <c r="I329" s="150" t="n"/>
      <c r="J329" s="150" t="n"/>
      <c r="K329" s="150" t="n"/>
      <c r="L329" s="150" t="n"/>
      <c r="M329" s="150" t="n"/>
    </row>
    <row r="330" spans="1:14">
      <c r="A330" s="60" t="n"/>
      <c r="B330" s="60" t="n"/>
      <c r="D330" s="147" t="n"/>
      <c r="E330" s="147" t="n"/>
      <c r="F330" s="148" t="n"/>
      <c r="G330" s="149" t="n"/>
      <c r="H330" s="147" t="n"/>
      <c r="I330" s="150" t="n"/>
      <c r="J330" s="150" t="n"/>
      <c r="K330" s="150" t="n"/>
      <c r="L330" s="150" t="n"/>
      <c r="M330" s="150" t="n"/>
    </row>
    <row r="331" spans="1:14">
      <c r="A331" s="60" t="n"/>
      <c r="B331" s="60" t="n"/>
      <c r="D331" s="147" t="n"/>
      <c r="E331" s="147" t="n"/>
      <c r="F331" s="148" t="n"/>
      <c r="G331" s="149" t="n"/>
      <c r="H331" s="147" t="n"/>
      <c r="I331" s="150" t="n"/>
      <c r="J331" s="150" t="n"/>
      <c r="K331" s="150" t="n"/>
      <c r="L331" s="150" t="n"/>
      <c r="M331" s="150" t="n"/>
    </row>
    <row r="332" spans="1:14">
      <c r="A332" s="60" t="n"/>
      <c r="B332" s="60" t="n"/>
      <c r="D332" s="147" t="n"/>
      <c r="E332" s="147" t="n"/>
      <c r="F332" s="148" t="n"/>
      <c r="G332" s="149" t="n"/>
      <c r="H332" s="147" t="n"/>
      <c r="I332" s="150" t="n"/>
      <c r="J332" s="150" t="n"/>
      <c r="K332" s="150" t="n"/>
      <c r="L332" s="150" t="n"/>
      <c r="M332" s="150" t="n"/>
    </row>
    <row r="333" spans="1:14">
      <c r="A333" s="60" t="n"/>
      <c r="B333" s="60" t="n"/>
      <c r="D333" s="147" t="n"/>
      <c r="E333" s="147" t="n"/>
      <c r="F333" s="148" t="n"/>
      <c r="G333" s="149" t="n"/>
      <c r="H333" s="147" t="n"/>
      <c r="I333" s="150" t="n"/>
      <c r="J333" s="150" t="n"/>
      <c r="K333" s="150" t="n"/>
      <c r="L333" s="150" t="n"/>
      <c r="M333" s="150" t="n"/>
    </row>
    <row r="334" spans="1:14">
      <c r="A334" s="60" t="n"/>
      <c r="B334" s="60" t="n"/>
      <c r="D334" s="147" t="n"/>
      <c r="E334" s="147" t="n"/>
      <c r="F334" s="148" t="n"/>
      <c r="G334" s="149" t="n"/>
      <c r="H334" s="147" t="n"/>
      <c r="I334" s="150" t="n"/>
      <c r="J334" s="150" t="n"/>
      <c r="K334" s="150" t="n"/>
      <c r="L334" s="150" t="n"/>
      <c r="M334" s="150" t="n"/>
    </row>
    <row r="335" spans="1:14">
      <c r="A335" s="60" t="n"/>
      <c r="B335" s="60" t="n"/>
      <c r="D335" s="147" t="n"/>
      <c r="E335" s="147" t="n"/>
      <c r="F335" s="148" t="n"/>
      <c r="G335" s="149" t="n"/>
      <c r="H335" s="147" t="n"/>
      <c r="I335" s="150" t="n"/>
      <c r="J335" s="150" t="n"/>
      <c r="K335" s="150" t="n"/>
      <c r="L335" s="150" t="n"/>
      <c r="M335" s="150" t="n"/>
    </row>
    <row r="336" spans="1:14">
      <c r="A336" s="60" t="n"/>
      <c r="B336" s="60" t="n"/>
      <c r="D336" s="147" t="n"/>
      <c r="E336" s="147" t="n"/>
      <c r="F336" s="148" t="n"/>
      <c r="G336" s="149" t="n"/>
      <c r="H336" s="147" t="n"/>
      <c r="I336" s="150" t="n"/>
      <c r="J336" s="150" t="n"/>
      <c r="K336" s="150" t="n"/>
      <c r="L336" s="150" t="n"/>
      <c r="M336" s="150" t="n"/>
    </row>
    <row r="337" spans="1:14">
      <c r="A337" s="60" t="n"/>
      <c r="B337" s="60" t="n"/>
      <c r="D337" s="147" t="n"/>
      <c r="E337" s="147" t="n"/>
      <c r="F337" s="148" t="n"/>
      <c r="G337" s="149" t="n"/>
      <c r="H337" s="147" t="n"/>
      <c r="I337" s="150" t="n"/>
      <c r="J337" s="150" t="n"/>
      <c r="K337" s="150" t="n"/>
      <c r="L337" s="150" t="n"/>
      <c r="M337" s="150" t="n"/>
    </row>
    <row r="338" spans="1:14">
      <c r="A338" s="60" t="n"/>
      <c r="B338" s="60" t="n"/>
      <c r="D338" s="147" t="n"/>
      <c r="E338" s="147" t="n"/>
      <c r="F338" s="148" t="n"/>
      <c r="G338" s="149" t="n"/>
      <c r="H338" s="147" t="n"/>
      <c r="I338" s="150" t="n"/>
      <c r="J338" s="150" t="n"/>
      <c r="K338" s="150" t="n"/>
      <c r="L338" s="150" t="n"/>
      <c r="M338" s="150" t="n"/>
    </row>
    <row r="339" spans="1:14">
      <c r="A339" s="60" t="n"/>
      <c r="B339" s="60" t="n"/>
      <c r="D339" s="147" t="n"/>
      <c r="E339" s="147" t="n"/>
      <c r="F339" s="148" t="n"/>
      <c r="G339" s="149" t="n"/>
      <c r="H339" s="147" t="n"/>
      <c r="I339" s="150" t="n"/>
      <c r="J339" s="150" t="n"/>
      <c r="K339" s="150" t="n"/>
      <c r="L339" s="150" t="n"/>
      <c r="M339" s="150" t="n"/>
    </row>
    <row r="340" spans="1:14">
      <c r="A340" s="60" t="n"/>
      <c r="B340" s="60" t="n"/>
      <c r="D340" s="147" t="n"/>
      <c r="E340" s="147" t="n"/>
      <c r="F340" s="148" t="n"/>
      <c r="G340" s="149" t="n"/>
      <c r="H340" s="147" t="n"/>
      <c r="I340" s="150" t="n"/>
      <c r="J340" s="150" t="n"/>
      <c r="K340" s="150" t="n"/>
      <c r="L340" s="150" t="n"/>
      <c r="M340" s="150" t="n"/>
    </row>
    <row r="341" spans="1:14">
      <c r="A341" s="60" t="n"/>
      <c r="B341" s="60" t="n"/>
      <c r="D341" s="147" t="n"/>
      <c r="E341" s="147" t="n"/>
      <c r="F341" s="148" t="n"/>
      <c r="G341" s="149" t="n"/>
      <c r="H341" s="147" t="n"/>
      <c r="I341" s="150" t="n"/>
      <c r="J341" s="150" t="n"/>
      <c r="K341" s="150" t="n"/>
      <c r="L341" s="150" t="n"/>
      <c r="M341" s="150" t="n"/>
    </row>
    <row r="342" spans="1:14">
      <c r="A342" s="60" t="n"/>
      <c r="B342" s="60" t="n"/>
      <c r="D342" s="147" t="n"/>
      <c r="E342" s="147" t="n"/>
      <c r="F342" s="148" t="n"/>
      <c r="G342" s="149" t="n"/>
      <c r="H342" s="147" t="n"/>
      <c r="I342" s="150" t="n"/>
      <c r="J342" s="150" t="n"/>
      <c r="K342" s="150" t="n"/>
      <c r="L342" s="150" t="n"/>
      <c r="M342" s="150" t="n"/>
    </row>
    <row r="343" spans="1:14">
      <c r="A343" s="60" t="n"/>
      <c r="B343" s="60" t="n"/>
      <c r="D343" s="147" t="n"/>
      <c r="E343" s="147" t="n"/>
      <c r="F343" s="148" t="n"/>
      <c r="G343" s="149" t="n"/>
      <c r="H343" s="147" t="n"/>
      <c r="I343" s="150" t="n"/>
      <c r="J343" s="150" t="n"/>
      <c r="K343" s="150" t="n"/>
      <c r="L343" s="150" t="n"/>
      <c r="M343" s="150" t="n"/>
    </row>
    <row r="344" spans="1:14">
      <c r="A344" s="60" t="n"/>
      <c r="B344" s="60" t="n"/>
      <c r="D344" s="147" t="n"/>
      <c r="E344" s="147" t="n"/>
      <c r="F344" s="148" t="n"/>
      <c r="G344" s="149" t="n"/>
      <c r="H344" s="147" t="n"/>
      <c r="I344" s="150" t="n"/>
      <c r="J344" s="150" t="n"/>
      <c r="K344" s="150" t="n"/>
      <c r="L344" s="150" t="n"/>
      <c r="M344" s="150" t="n"/>
    </row>
    <row r="345" spans="1:14">
      <c r="A345" s="60" t="n"/>
      <c r="B345" s="60" t="n"/>
      <c r="D345" s="147" t="n"/>
      <c r="E345" s="147" t="n"/>
      <c r="F345" s="148" t="n"/>
      <c r="G345" s="149" t="n"/>
      <c r="H345" s="147" t="n"/>
      <c r="I345" s="150" t="n"/>
      <c r="J345" s="150" t="n"/>
      <c r="K345" s="150" t="n"/>
      <c r="L345" s="150" t="n"/>
      <c r="M345" s="150" t="n"/>
    </row>
    <row r="346" spans="1:14">
      <c r="A346" s="60" t="n"/>
      <c r="B346" s="60" t="n"/>
      <c r="D346" s="147" t="n"/>
      <c r="E346" s="147" t="n"/>
      <c r="F346" s="148" t="n"/>
      <c r="G346" s="149" t="n"/>
      <c r="H346" s="147" t="n"/>
      <c r="I346" s="150" t="n"/>
      <c r="J346" s="150" t="n"/>
      <c r="K346" s="150" t="n"/>
      <c r="L346" s="150" t="n"/>
      <c r="M346" s="150" t="n"/>
    </row>
    <row r="347" spans="1:14">
      <c r="A347" s="60" t="n"/>
      <c r="B347" s="60" t="n"/>
      <c r="D347" s="147" t="n"/>
      <c r="E347" s="147" t="n"/>
      <c r="F347" s="148" t="n"/>
      <c r="G347" s="149" t="n"/>
      <c r="H347" s="147" t="n"/>
      <c r="I347" s="150" t="n"/>
      <c r="J347" s="150" t="n"/>
      <c r="K347" s="150" t="n"/>
      <c r="L347" s="150" t="n"/>
      <c r="M347" s="150" t="n"/>
    </row>
    <row r="348" spans="1:14">
      <c r="A348" s="60" t="n"/>
      <c r="B348" s="60" t="n"/>
      <c r="D348" s="147" t="n"/>
      <c r="E348" s="147" t="n"/>
      <c r="F348" s="148" t="n"/>
      <c r="G348" s="149" t="n"/>
      <c r="H348" s="147" t="n"/>
      <c r="I348" s="150" t="n"/>
      <c r="J348" s="150" t="n"/>
      <c r="K348" s="150" t="n"/>
      <c r="L348" s="150" t="n"/>
      <c r="M348" s="150" t="n"/>
    </row>
    <row r="349" spans="1:14">
      <c r="A349" s="60" t="n"/>
      <c r="B349" s="60" t="n"/>
      <c r="D349" s="147" t="n"/>
      <c r="E349" s="147" t="n"/>
      <c r="F349" s="148" t="n"/>
      <c r="G349" s="149" t="n"/>
      <c r="H349" s="147" t="n"/>
      <c r="I349" s="150" t="n"/>
      <c r="J349" s="150" t="n"/>
      <c r="K349" s="150" t="n"/>
      <c r="L349" s="150" t="n"/>
      <c r="M349" s="150" t="n"/>
    </row>
    <row r="350" spans="1:14">
      <c r="A350" s="60" t="n"/>
      <c r="B350" s="60" t="n"/>
      <c r="D350" s="147" t="n"/>
      <c r="E350" s="147" t="n"/>
      <c r="F350" s="148" t="n"/>
      <c r="G350" s="149" t="n"/>
      <c r="H350" s="147" t="n"/>
      <c r="I350" s="150" t="n"/>
      <c r="J350" s="150" t="n"/>
      <c r="K350" s="150" t="n"/>
      <c r="L350" s="150" t="n"/>
      <c r="M350" s="150" t="n"/>
    </row>
    <row r="351" spans="1:14">
      <c r="A351" s="60" t="n"/>
      <c r="B351" s="60" t="n"/>
      <c r="D351" s="147" t="n"/>
      <c r="E351" s="147" t="n"/>
      <c r="F351" s="148" t="n"/>
      <c r="G351" s="149" t="n"/>
      <c r="H351" s="147" t="n"/>
      <c r="I351" s="150" t="n"/>
      <c r="J351" s="150" t="n"/>
      <c r="K351" s="150" t="n"/>
      <c r="L351" s="150" t="n"/>
      <c r="M351" s="150" t="n"/>
    </row>
    <row r="352" spans="1:14">
      <c r="A352" s="60" t="n"/>
      <c r="B352" s="60" t="n"/>
      <c r="D352" s="147" t="n"/>
      <c r="E352" s="147" t="n"/>
      <c r="F352" s="148" t="n"/>
      <c r="G352" s="149" t="n"/>
      <c r="H352" s="147" t="n"/>
      <c r="I352" s="150" t="n"/>
      <c r="J352" s="150" t="n"/>
      <c r="K352" s="150" t="n"/>
      <c r="L352" s="150" t="n"/>
      <c r="M352" s="150" t="n"/>
    </row>
    <row r="353" spans="1:14">
      <c r="A353" s="60" t="n"/>
      <c r="B353" s="60" t="n"/>
      <c r="D353" s="147" t="n"/>
      <c r="E353" s="147" t="n"/>
      <c r="F353" s="148" t="n"/>
      <c r="G353" s="149" t="n"/>
      <c r="H353" s="147" t="n"/>
      <c r="I353" s="150" t="n"/>
      <c r="J353" s="150" t="n"/>
      <c r="K353" s="150" t="n"/>
      <c r="L353" s="150" t="n"/>
      <c r="M353" s="150" t="n"/>
    </row>
    <row r="354" spans="1:14">
      <c r="A354" s="60" t="n"/>
      <c r="B354" s="60" t="n"/>
      <c r="D354" s="147" t="n"/>
      <c r="E354" s="147" t="n"/>
      <c r="F354" s="148" t="n"/>
      <c r="G354" s="149" t="n"/>
      <c r="H354" s="147" t="n"/>
      <c r="I354" s="150" t="n"/>
      <c r="J354" s="150" t="n"/>
      <c r="K354" s="150" t="n"/>
      <c r="L354" s="150" t="n"/>
      <c r="M354" s="150" t="n"/>
    </row>
    <row r="355" spans="1:14">
      <c r="A355" s="60" t="n"/>
      <c r="B355" s="60" t="n"/>
      <c r="D355" s="147" t="n"/>
      <c r="E355" s="147" t="n"/>
      <c r="F355" s="148" t="n"/>
      <c r="G355" s="149" t="n"/>
      <c r="H355" s="147" t="n"/>
      <c r="I355" s="150" t="n"/>
      <c r="J355" s="150" t="n"/>
      <c r="K355" s="150" t="n"/>
      <c r="L355" s="150" t="n"/>
      <c r="M355" s="150" t="n"/>
    </row>
    <row r="356" spans="1:14">
      <c r="A356" s="60" t="n"/>
      <c r="B356" s="60" t="n"/>
      <c r="D356" s="147" t="n"/>
      <c r="E356" s="147" t="n"/>
      <c r="F356" s="148" t="n"/>
      <c r="G356" s="149" t="n"/>
      <c r="H356" s="147" t="n"/>
      <c r="I356" s="150" t="n"/>
      <c r="J356" s="150" t="n"/>
      <c r="K356" s="150" t="n"/>
      <c r="L356" s="150" t="n"/>
      <c r="M356" s="150" t="n"/>
    </row>
    <row r="357" spans="1:14">
      <c r="A357" s="60" t="n"/>
      <c r="B357" s="60" t="n"/>
      <c r="D357" s="147" t="n"/>
      <c r="E357" s="147" t="n"/>
      <c r="F357" s="148" t="n"/>
      <c r="G357" s="149" t="n"/>
      <c r="H357" s="147" t="n"/>
      <c r="I357" s="150" t="n"/>
      <c r="J357" s="150" t="n"/>
      <c r="K357" s="150" t="n"/>
      <c r="L357" s="150" t="n"/>
      <c r="M357" s="150" t="n"/>
    </row>
    <row r="358" spans="1:14">
      <c r="A358" s="60" t="n"/>
      <c r="B358" s="60" t="n"/>
      <c r="D358" s="147" t="n"/>
      <c r="E358" s="147" t="n"/>
      <c r="F358" s="148" t="n"/>
      <c r="G358" s="149" t="n"/>
      <c r="H358" s="147" t="n"/>
      <c r="I358" s="150" t="n"/>
      <c r="J358" s="150" t="n"/>
      <c r="K358" s="150" t="n"/>
      <c r="L358" s="150" t="n"/>
      <c r="M358" s="150" t="n"/>
    </row>
    <row r="359" spans="1:14">
      <c r="A359" s="60" t="n"/>
      <c r="B359" s="60" t="n"/>
      <c r="D359" s="147" t="n"/>
      <c r="E359" s="147" t="n"/>
      <c r="F359" s="148" t="n"/>
      <c r="G359" s="149" t="n"/>
      <c r="H359" s="147" t="n"/>
      <c r="I359" s="150" t="n"/>
      <c r="J359" s="150" t="n"/>
      <c r="K359" s="150" t="n"/>
      <c r="L359" s="150" t="n"/>
      <c r="M359" s="150" t="n"/>
    </row>
    <row r="360" spans="1:14">
      <c r="A360" s="60" t="n"/>
      <c r="B360" s="60" t="n"/>
      <c r="D360" s="147" t="n"/>
      <c r="E360" s="147" t="n"/>
      <c r="F360" s="148" t="n"/>
      <c r="G360" s="149" t="n"/>
      <c r="H360" s="147" t="n"/>
      <c r="I360" s="150" t="n"/>
      <c r="J360" s="150" t="n"/>
      <c r="K360" s="150" t="n"/>
      <c r="L360" s="150" t="n"/>
      <c r="M360" s="150" t="n"/>
    </row>
    <row r="361" spans="1:14">
      <c r="A361" s="60" t="n"/>
      <c r="B361" s="60" t="n"/>
      <c r="D361" s="147" t="n"/>
      <c r="E361" s="147" t="n"/>
      <c r="F361" s="148" t="n"/>
      <c r="G361" s="149" t="n"/>
      <c r="H361" s="147" t="n"/>
      <c r="I361" s="150" t="n"/>
      <c r="J361" s="150" t="n"/>
      <c r="K361" s="150" t="n"/>
      <c r="L361" s="150" t="n"/>
      <c r="M361" s="150" t="n"/>
    </row>
    <row r="362" spans="1:14">
      <c r="A362" s="60" t="n"/>
      <c r="B362" s="60" t="n"/>
      <c r="D362" s="147" t="n"/>
      <c r="E362" s="147" t="n"/>
      <c r="F362" s="148" t="n"/>
      <c r="G362" s="149" t="n"/>
      <c r="H362" s="147" t="n"/>
      <c r="I362" s="150" t="n"/>
      <c r="J362" s="150" t="n"/>
      <c r="K362" s="150" t="n"/>
      <c r="L362" s="150" t="n"/>
      <c r="M362" s="150" t="n"/>
    </row>
    <row r="363" spans="1:14">
      <c r="A363" s="60" t="n"/>
      <c r="B363" s="60" t="n"/>
      <c r="D363" s="147" t="n"/>
      <c r="E363" s="147" t="n"/>
      <c r="F363" s="148" t="n"/>
      <c r="G363" s="149" t="n"/>
      <c r="H363" s="147" t="n"/>
      <c r="I363" s="150" t="n"/>
      <c r="J363" s="150" t="n"/>
      <c r="K363" s="150" t="n"/>
      <c r="L363" s="150" t="n"/>
      <c r="M363" s="150" t="n"/>
    </row>
    <row r="364" spans="1:14">
      <c r="A364" s="60" t="n"/>
      <c r="B364" s="60" t="n"/>
      <c r="D364" s="147" t="n"/>
      <c r="E364" s="147" t="n"/>
      <c r="F364" s="148" t="n"/>
      <c r="G364" s="149" t="n"/>
      <c r="H364" s="147" t="n"/>
      <c r="I364" s="150" t="n"/>
      <c r="J364" s="150" t="n"/>
      <c r="K364" s="150" t="n"/>
      <c r="L364" s="150" t="n"/>
      <c r="M364" s="150" t="n"/>
    </row>
    <row r="365" spans="1:14">
      <c r="A365" s="60" t="n"/>
      <c r="B365" s="60" t="n"/>
      <c r="D365" s="147" t="n"/>
      <c r="E365" s="147" t="n"/>
      <c r="F365" s="148" t="n"/>
      <c r="G365" s="149" t="n"/>
      <c r="H365" s="147" t="n"/>
      <c r="I365" s="150" t="n"/>
      <c r="J365" s="150" t="n"/>
      <c r="K365" s="150" t="n"/>
      <c r="L365" s="150" t="n"/>
      <c r="M365" s="150" t="n"/>
    </row>
    <row r="366" spans="1:14">
      <c r="A366" s="60" t="n"/>
      <c r="B366" s="60" t="n"/>
      <c r="D366" s="147" t="n"/>
      <c r="E366" s="147" t="n"/>
      <c r="F366" s="148" t="n"/>
      <c r="G366" s="149" t="n"/>
      <c r="H366" s="147" t="n"/>
      <c r="I366" s="150" t="n"/>
      <c r="J366" s="150" t="n"/>
      <c r="K366" s="150" t="n"/>
      <c r="L366" s="150" t="n"/>
      <c r="M366" s="150" t="n"/>
    </row>
    <row r="367" spans="1:14">
      <c r="A367" s="60" t="n"/>
      <c r="B367" s="60" t="n"/>
      <c r="D367" s="147" t="n"/>
      <c r="E367" s="147" t="n"/>
      <c r="F367" s="148" t="n"/>
      <c r="G367" s="149" t="n"/>
      <c r="H367" s="147" t="n"/>
      <c r="I367" s="150" t="n"/>
      <c r="J367" s="150" t="n"/>
      <c r="K367" s="150" t="n"/>
      <c r="L367" s="150" t="n"/>
      <c r="M367" s="150" t="n"/>
    </row>
    <row r="368" spans="1:14">
      <c r="A368" s="60" t="n"/>
      <c r="B368" s="60" t="n"/>
      <c r="D368" s="147" t="n"/>
      <c r="E368" s="147" t="n"/>
      <c r="F368" s="148" t="n"/>
      <c r="G368" s="149" t="n"/>
      <c r="H368" s="147" t="n"/>
      <c r="I368" s="150" t="n"/>
      <c r="J368" s="150" t="n"/>
      <c r="K368" s="150" t="n"/>
      <c r="L368" s="150" t="n"/>
      <c r="M368" s="150" t="n"/>
    </row>
    <row r="369" spans="1:14">
      <c r="A369" s="60" t="n"/>
      <c r="B369" s="60" t="n"/>
      <c r="D369" s="147" t="n"/>
      <c r="E369" s="147" t="n"/>
      <c r="F369" s="148" t="n"/>
      <c r="G369" s="149" t="n"/>
      <c r="H369" s="147" t="n"/>
      <c r="I369" s="150" t="n"/>
      <c r="J369" s="150" t="n"/>
      <c r="K369" s="150" t="n"/>
      <c r="L369" s="150" t="n"/>
      <c r="M369" s="150" t="n"/>
    </row>
    <row r="370" spans="1:14">
      <c r="A370" s="60" t="n"/>
      <c r="B370" s="60" t="n"/>
      <c r="D370" s="147" t="n"/>
      <c r="E370" s="147" t="n"/>
      <c r="F370" s="148" t="n"/>
      <c r="G370" s="149" t="n"/>
      <c r="H370" s="147" t="n"/>
      <c r="I370" s="150" t="n"/>
      <c r="J370" s="150" t="n"/>
      <c r="K370" s="150" t="n"/>
      <c r="L370" s="150" t="n"/>
      <c r="M370" s="150" t="n"/>
    </row>
    <row r="371" spans="1:14">
      <c r="A371" s="60" t="n"/>
      <c r="B371" s="60" t="n"/>
      <c r="D371" s="147" t="n"/>
      <c r="E371" s="147" t="n"/>
      <c r="F371" s="148" t="n"/>
      <c r="G371" s="149" t="n"/>
      <c r="H371" s="147" t="n"/>
      <c r="I371" s="150" t="n"/>
      <c r="J371" s="150" t="n"/>
      <c r="K371" s="150" t="n"/>
      <c r="L371" s="150" t="n"/>
      <c r="M371" s="150" t="n"/>
    </row>
    <row r="372" spans="1:14">
      <c r="A372" s="60" t="n"/>
      <c r="B372" s="60" t="n"/>
      <c r="D372" s="147" t="n"/>
      <c r="E372" s="147" t="n"/>
      <c r="F372" s="148" t="n"/>
      <c r="G372" s="149" t="n"/>
      <c r="H372" s="147" t="n"/>
      <c r="I372" s="150" t="n"/>
      <c r="J372" s="150" t="n"/>
      <c r="K372" s="150" t="n"/>
      <c r="L372" s="150" t="n"/>
      <c r="M372" s="150" t="n"/>
    </row>
    <row r="373" spans="1:14">
      <c r="A373" s="60" t="n"/>
      <c r="B373" s="60" t="n"/>
      <c r="D373" s="147" t="n"/>
      <c r="E373" s="147" t="n"/>
      <c r="F373" s="148" t="n"/>
      <c r="G373" s="149" t="n"/>
      <c r="H373" s="147" t="n"/>
      <c r="I373" s="150" t="n"/>
      <c r="J373" s="150" t="n"/>
      <c r="K373" s="150" t="n"/>
      <c r="L373" s="150" t="n"/>
      <c r="M373" s="150" t="n"/>
    </row>
    <row r="374" spans="1:14">
      <c r="A374" s="60" t="n"/>
      <c r="B374" s="60" t="n"/>
      <c r="D374" s="147" t="n"/>
      <c r="E374" s="147" t="n"/>
      <c r="F374" s="148" t="n"/>
      <c r="G374" s="149" t="n"/>
      <c r="H374" s="147" t="n"/>
      <c r="I374" s="150" t="n"/>
      <c r="J374" s="150" t="n"/>
      <c r="K374" s="150" t="n"/>
      <c r="L374" s="150" t="n"/>
      <c r="M374" s="150" t="n"/>
    </row>
    <row r="375" spans="1:14">
      <c r="A375" s="60" t="n"/>
      <c r="B375" s="60" t="n"/>
      <c r="D375" s="147" t="n"/>
      <c r="E375" s="147" t="n"/>
      <c r="F375" s="148" t="n"/>
      <c r="G375" s="149" t="n"/>
      <c r="H375" s="147" t="n"/>
      <c r="I375" s="150" t="n"/>
      <c r="J375" s="150" t="n"/>
      <c r="K375" s="150" t="n"/>
      <c r="L375" s="150" t="n"/>
      <c r="M375" s="150" t="n"/>
    </row>
    <row r="376" spans="1:14">
      <c r="A376" s="60" t="n"/>
      <c r="B376" s="60" t="n"/>
      <c r="D376" s="147" t="n"/>
      <c r="E376" s="147" t="n"/>
      <c r="F376" s="148" t="n"/>
      <c r="G376" s="149" t="n"/>
      <c r="H376" s="147" t="n"/>
      <c r="I376" s="150" t="n"/>
      <c r="J376" s="150" t="n"/>
      <c r="K376" s="150" t="n"/>
      <c r="L376" s="150" t="n"/>
      <c r="M376" s="150" t="n"/>
    </row>
    <row r="377" spans="1:14">
      <c r="A377" s="60" t="n"/>
      <c r="B377" s="60" t="n"/>
      <c r="D377" s="147" t="n"/>
      <c r="E377" s="147" t="n"/>
      <c r="F377" s="148" t="n"/>
      <c r="G377" s="149" t="n"/>
      <c r="H377" s="147" t="n"/>
      <c r="I377" s="150" t="n"/>
      <c r="J377" s="150" t="n"/>
      <c r="K377" s="150" t="n"/>
      <c r="L377" s="150" t="n"/>
      <c r="M377" s="150" t="n"/>
    </row>
    <row r="378" spans="1:14">
      <c r="A378" s="60" t="n"/>
      <c r="B378" s="60" t="n"/>
      <c r="D378" s="147" t="n"/>
      <c r="E378" s="147" t="n"/>
      <c r="F378" s="148" t="n"/>
      <c r="G378" s="149" t="n"/>
      <c r="H378" s="147" t="n"/>
      <c r="I378" s="150" t="n"/>
      <c r="J378" s="150" t="n"/>
      <c r="K378" s="150" t="n"/>
      <c r="L378" s="150" t="n"/>
      <c r="M378" s="150" t="n"/>
    </row>
    <row r="379" spans="1:14">
      <c r="A379" s="60" t="n"/>
      <c r="B379" s="60" t="n"/>
      <c r="D379" s="147" t="n"/>
      <c r="E379" s="147" t="n"/>
      <c r="F379" s="148" t="n"/>
      <c r="G379" s="149" t="n"/>
      <c r="H379" s="147" t="n"/>
      <c r="I379" s="150" t="n"/>
      <c r="J379" s="150" t="n"/>
      <c r="K379" s="150" t="n"/>
      <c r="L379" s="150" t="n"/>
      <c r="M379" s="150" t="n"/>
    </row>
    <row r="380" spans="1:14">
      <c r="A380" s="60" t="n"/>
      <c r="B380" s="60" t="n"/>
      <c r="D380" s="147" t="n"/>
      <c r="E380" s="147" t="n"/>
      <c r="F380" s="148" t="n"/>
      <c r="G380" s="149" t="n"/>
      <c r="H380" s="147" t="n"/>
      <c r="I380" s="150" t="n"/>
      <c r="J380" s="150" t="n"/>
      <c r="K380" s="150" t="n"/>
      <c r="L380" s="150" t="n"/>
      <c r="M380" s="150" t="n"/>
    </row>
    <row r="381" spans="1:14">
      <c r="A381" s="60" t="n"/>
      <c r="B381" s="60" t="n"/>
      <c r="D381" s="147" t="n"/>
      <c r="E381" s="147" t="n"/>
      <c r="F381" s="148" t="n"/>
      <c r="G381" s="149" t="n"/>
      <c r="H381" s="147" t="n"/>
      <c r="I381" s="150" t="n"/>
      <c r="J381" s="150" t="n"/>
      <c r="K381" s="150" t="n"/>
      <c r="L381" s="150" t="n"/>
      <c r="M381" s="150" t="n"/>
    </row>
    <row r="382" spans="1:14">
      <c r="A382" s="60" t="n"/>
      <c r="B382" s="60" t="n"/>
      <c r="D382" s="147" t="n"/>
      <c r="E382" s="147" t="n"/>
      <c r="F382" s="148" t="n"/>
      <c r="G382" s="149" t="n"/>
      <c r="H382" s="147" t="n"/>
      <c r="I382" s="150" t="n"/>
      <c r="J382" s="150" t="n"/>
      <c r="K382" s="150" t="n"/>
      <c r="L382" s="150" t="n"/>
      <c r="M382" s="150" t="n"/>
    </row>
    <row r="383" spans="1:14">
      <c r="A383" s="60" t="n"/>
      <c r="B383" s="60" t="n"/>
      <c r="D383" s="147" t="n"/>
      <c r="E383" s="147" t="n"/>
      <c r="F383" s="148" t="n"/>
      <c r="G383" s="149" t="n"/>
      <c r="H383" s="147" t="n"/>
      <c r="I383" s="150" t="n"/>
      <c r="J383" s="150" t="n"/>
      <c r="K383" s="150" t="n"/>
      <c r="L383" s="150" t="n"/>
      <c r="M383" s="150" t="n"/>
    </row>
    <row r="384" spans="1:14">
      <c r="A384" s="60" t="n"/>
      <c r="B384" s="60" t="n"/>
      <c r="D384" s="147" t="n"/>
      <c r="E384" s="147" t="n"/>
      <c r="F384" s="148" t="n"/>
      <c r="G384" s="149" t="n"/>
      <c r="H384" s="147" t="n"/>
      <c r="I384" s="150" t="n"/>
      <c r="J384" s="150" t="n"/>
      <c r="K384" s="150" t="n"/>
      <c r="L384" s="150" t="n"/>
      <c r="M384" s="150" t="n"/>
    </row>
    <row r="385" spans="1:14">
      <c r="A385" s="60" t="n"/>
      <c r="B385" s="60" t="n"/>
      <c r="D385" s="147" t="n"/>
      <c r="E385" s="147" t="n"/>
      <c r="F385" s="148" t="n"/>
      <c r="G385" s="149" t="n"/>
      <c r="H385" s="147" t="n"/>
      <c r="I385" s="150" t="n"/>
      <c r="J385" s="150" t="n"/>
      <c r="K385" s="150" t="n"/>
      <c r="L385" s="150" t="n"/>
      <c r="M385" s="150" t="n"/>
    </row>
    <row r="386" spans="1:14">
      <c r="A386" s="60" t="n"/>
      <c r="B386" s="60" t="n"/>
      <c r="D386" s="147" t="n"/>
      <c r="E386" s="147" t="n"/>
      <c r="F386" s="148" t="n"/>
      <c r="G386" s="149" t="n"/>
      <c r="H386" s="147" t="n"/>
      <c r="I386" s="150" t="n"/>
      <c r="J386" s="150" t="n"/>
      <c r="K386" s="150" t="n"/>
      <c r="L386" s="150" t="n"/>
      <c r="M386" s="150" t="n"/>
    </row>
    <row r="387" spans="1:14">
      <c r="A387" s="60" t="n"/>
      <c r="B387" s="60" t="n"/>
      <c r="D387" s="147" t="n"/>
      <c r="E387" s="147" t="n"/>
      <c r="F387" s="148" t="n"/>
      <c r="G387" s="149" t="n"/>
      <c r="H387" s="147" t="n"/>
      <c r="I387" s="150" t="n"/>
      <c r="J387" s="150" t="n"/>
      <c r="K387" s="150" t="n"/>
      <c r="L387" s="150" t="n"/>
      <c r="M387" s="150" t="n"/>
    </row>
    <row r="388" spans="1:14">
      <c r="A388" s="60" t="n"/>
      <c r="B388" s="60" t="n"/>
      <c r="D388" s="147" t="n"/>
      <c r="E388" s="147" t="n"/>
      <c r="F388" s="148" t="n"/>
      <c r="G388" s="149" t="n"/>
      <c r="H388" s="147" t="n"/>
      <c r="I388" s="150" t="n"/>
      <c r="J388" s="150" t="n"/>
      <c r="K388" s="150" t="n"/>
      <c r="L388" s="150" t="n"/>
      <c r="M388" s="150" t="n"/>
    </row>
    <row r="389" spans="1:14">
      <c r="A389" s="60" t="n"/>
      <c r="B389" s="60" t="n"/>
      <c r="D389" s="147" t="n"/>
      <c r="E389" s="147" t="n"/>
      <c r="F389" s="148" t="n"/>
      <c r="G389" s="149" t="n"/>
      <c r="H389" s="147" t="n"/>
      <c r="I389" s="150" t="n"/>
      <c r="J389" s="150" t="n"/>
      <c r="K389" s="150" t="n"/>
      <c r="L389" s="150" t="n"/>
      <c r="M389" s="150" t="n"/>
    </row>
    <row r="390" spans="1:14">
      <c r="A390" s="60" t="n"/>
      <c r="B390" s="60" t="n"/>
      <c r="D390" s="147" t="n"/>
      <c r="E390" s="147" t="n"/>
      <c r="F390" s="148" t="n"/>
      <c r="G390" s="149" t="n"/>
      <c r="H390" s="147" t="n"/>
      <c r="I390" s="150" t="n"/>
      <c r="J390" s="150" t="n"/>
      <c r="K390" s="150" t="n"/>
      <c r="L390" s="150" t="n"/>
      <c r="M390" s="150" t="n"/>
    </row>
    <row r="391" spans="1:14">
      <c r="A391" s="60" t="n"/>
      <c r="B391" s="60" t="n"/>
      <c r="D391" s="147" t="n"/>
      <c r="E391" s="147" t="n"/>
      <c r="F391" s="148" t="n"/>
      <c r="G391" s="149" t="n"/>
      <c r="H391" s="147" t="n"/>
      <c r="I391" s="150" t="n"/>
      <c r="J391" s="150" t="n"/>
      <c r="K391" s="150" t="n"/>
      <c r="L391" s="150" t="n"/>
      <c r="M391" s="150" t="n"/>
    </row>
    <row r="392" spans="1:14">
      <c r="A392" s="60" t="n"/>
      <c r="B392" s="60" t="n"/>
      <c r="D392" s="147" t="n"/>
      <c r="E392" s="147" t="n"/>
      <c r="F392" s="148" t="n"/>
      <c r="G392" s="149" t="n"/>
      <c r="H392" s="147" t="n"/>
      <c r="I392" s="150" t="n"/>
      <c r="J392" s="150" t="n"/>
      <c r="K392" s="150" t="n"/>
      <c r="L392" s="150" t="n"/>
      <c r="M392" s="150" t="n"/>
    </row>
    <row r="393" spans="1:14">
      <c r="A393" s="60" t="n"/>
      <c r="B393" s="60" t="n"/>
      <c r="D393" s="147" t="n"/>
      <c r="E393" s="147" t="n"/>
      <c r="F393" s="148" t="n"/>
      <c r="G393" s="149" t="n"/>
      <c r="H393" s="147" t="n"/>
      <c r="I393" s="150" t="n"/>
      <c r="J393" s="150" t="n"/>
      <c r="K393" s="150" t="n"/>
      <c r="L393" s="150" t="n"/>
      <c r="M393" s="150" t="n"/>
    </row>
    <row r="394" spans="1:14">
      <c r="A394" s="60" t="n"/>
      <c r="B394" s="60" t="n"/>
      <c r="D394" s="147" t="n"/>
      <c r="E394" s="147" t="n"/>
      <c r="F394" s="148" t="n"/>
      <c r="G394" s="149" t="n"/>
      <c r="H394" s="147" t="n"/>
      <c r="I394" s="150" t="n"/>
      <c r="J394" s="150" t="n"/>
      <c r="K394" s="150" t="n"/>
      <c r="L394" s="150" t="n"/>
      <c r="M394" s="150" t="n"/>
    </row>
    <row r="395" spans="1:14">
      <c r="A395" s="60" t="n"/>
      <c r="B395" s="60" t="n"/>
      <c r="D395" s="147" t="n"/>
      <c r="E395" s="147" t="n"/>
      <c r="F395" s="148" t="n"/>
      <c r="G395" s="149" t="n"/>
      <c r="H395" s="147" t="n"/>
      <c r="I395" s="150" t="n"/>
      <c r="J395" s="150" t="n"/>
      <c r="K395" s="150" t="n"/>
      <c r="L395" s="150" t="n"/>
      <c r="M395" s="150" t="n"/>
    </row>
    <row r="396" spans="1:14">
      <c r="A396" s="60" t="n"/>
      <c r="B396" s="60" t="n"/>
      <c r="D396" s="147" t="n"/>
      <c r="E396" s="147" t="n"/>
      <c r="F396" s="148" t="n"/>
      <c r="G396" s="149" t="n"/>
      <c r="H396" s="147" t="n"/>
      <c r="I396" s="150" t="n"/>
      <c r="J396" s="150" t="n"/>
      <c r="K396" s="150" t="n"/>
      <c r="L396" s="150" t="n"/>
      <c r="M396" s="150" t="n"/>
    </row>
    <row r="397" spans="1:14">
      <c r="A397" s="60" t="n"/>
      <c r="B397" s="60" t="n"/>
      <c r="D397" s="147" t="n"/>
      <c r="E397" s="147" t="n"/>
      <c r="F397" s="148" t="n"/>
      <c r="G397" s="149" t="n"/>
      <c r="H397" s="147" t="n"/>
      <c r="I397" s="150" t="n"/>
      <c r="J397" s="150" t="n"/>
      <c r="K397" s="150" t="n"/>
      <c r="L397" s="150" t="n"/>
      <c r="M397" s="150" t="n"/>
    </row>
    <row r="398" spans="1:14">
      <c r="A398" s="60" t="n"/>
      <c r="B398" s="60" t="n"/>
      <c r="D398" s="147" t="n"/>
      <c r="E398" s="147" t="n"/>
      <c r="F398" s="148" t="n"/>
      <c r="G398" s="149" t="n"/>
      <c r="H398" s="147" t="n"/>
      <c r="I398" s="150" t="n"/>
      <c r="J398" s="150" t="n"/>
      <c r="K398" s="150" t="n"/>
      <c r="L398" s="150" t="n"/>
      <c r="M398" s="150" t="n"/>
    </row>
    <row r="399" spans="1:14">
      <c r="A399" s="60" t="n"/>
      <c r="B399" s="60" t="n"/>
      <c r="D399" s="147" t="n"/>
      <c r="E399" s="147" t="n"/>
      <c r="F399" s="148" t="n"/>
      <c r="G399" s="149" t="n"/>
      <c r="H399" s="147" t="n"/>
      <c r="I399" s="150" t="n"/>
      <c r="J399" s="150" t="n"/>
      <c r="K399" s="150" t="n"/>
      <c r="L399" s="150" t="n"/>
      <c r="M399" s="150" t="n"/>
    </row>
    <row r="400" spans="1:14">
      <c r="A400" s="60" t="n"/>
      <c r="B400" s="60" t="n"/>
      <c r="D400" s="147" t="n"/>
      <c r="E400" s="147" t="n"/>
      <c r="F400" s="148" t="n"/>
      <c r="G400" s="149" t="n"/>
      <c r="H400" s="147" t="n"/>
      <c r="I400" s="150" t="n"/>
      <c r="J400" s="150" t="n"/>
      <c r="K400" s="150" t="n"/>
      <c r="L400" s="150" t="n"/>
      <c r="M400" s="150" t="n"/>
    </row>
    <row r="401" spans="1:14">
      <c r="A401" s="60" t="n"/>
      <c r="B401" s="60" t="n"/>
      <c r="D401" s="147" t="n"/>
      <c r="E401" s="147" t="n"/>
      <c r="F401" s="148" t="n"/>
      <c r="G401" s="149" t="n"/>
      <c r="H401" s="147" t="n"/>
      <c r="I401" s="150" t="n"/>
      <c r="J401" s="150" t="n"/>
      <c r="K401" s="150" t="n"/>
      <c r="L401" s="150" t="n"/>
      <c r="M401" s="150" t="n"/>
    </row>
    <row r="402" spans="1:14">
      <c r="A402" s="60" t="n"/>
      <c r="B402" s="60" t="n"/>
      <c r="D402" s="147" t="n"/>
      <c r="E402" s="147" t="n"/>
      <c r="F402" s="148" t="n"/>
      <c r="G402" s="149" t="n"/>
      <c r="H402" s="147" t="n"/>
      <c r="I402" s="150" t="n"/>
      <c r="J402" s="150" t="n"/>
      <c r="K402" s="150" t="n"/>
      <c r="L402" s="150" t="n"/>
      <c r="M402" s="150" t="n"/>
    </row>
    <row r="403" spans="1:14">
      <c r="A403" s="60" t="n"/>
      <c r="B403" s="60" t="n"/>
      <c r="D403" s="147" t="n"/>
      <c r="E403" s="147" t="n"/>
      <c r="F403" s="148" t="n"/>
      <c r="G403" s="149" t="n"/>
      <c r="H403" s="147" t="n"/>
      <c r="I403" s="150" t="n"/>
      <c r="J403" s="150" t="n"/>
      <c r="K403" s="150" t="n"/>
      <c r="L403" s="150" t="n"/>
      <c r="M403" s="150" t="n"/>
    </row>
    <row r="404" spans="1:14">
      <c r="A404" s="60" t="n"/>
      <c r="B404" s="60" t="n"/>
      <c r="D404" s="147" t="n"/>
      <c r="E404" s="147" t="n"/>
      <c r="F404" s="148" t="n"/>
      <c r="G404" s="149" t="n"/>
      <c r="H404" s="147" t="n"/>
      <c r="I404" s="150" t="n"/>
      <c r="J404" s="150" t="n"/>
      <c r="K404" s="150" t="n"/>
      <c r="L404" s="150" t="n"/>
      <c r="M404" s="150" t="n"/>
    </row>
    <row r="405" spans="1:14">
      <c r="A405" s="60" t="n"/>
      <c r="B405" s="60" t="n"/>
      <c r="D405" s="147" t="n"/>
      <c r="E405" s="147" t="n"/>
      <c r="F405" s="148" t="n"/>
      <c r="G405" s="149" t="n"/>
      <c r="H405" s="147" t="n"/>
      <c r="I405" s="150" t="n"/>
      <c r="J405" s="150" t="n"/>
      <c r="K405" s="150" t="n"/>
      <c r="L405" s="150" t="n"/>
      <c r="M405" s="150" t="n"/>
    </row>
    <row r="406" spans="1:14">
      <c r="A406" s="60" t="n"/>
      <c r="B406" s="60" t="n"/>
      <c r="D406" s="147" t="n"/>
      <c r="E406" s="147" t="n"/>
      <c r="F406" s="148" t="n"/>
      <c r="G406" s="149" t="n"/>
      <c r="H406" s="147" t="n"/>
      <c r="I406" s="150" t="n"/>
      <c r="J406" s="150" t="n"/>
      <c r="K406" s="150" t="n"/>
      <c r="L406" s="150" t="n"/>
      <c r="M406" s="150" t="n"/>
    </row>
    <row r="407" spans="1:14">
      <c r="A407" s="60" t="n"/>
      <c r="B407" s="60" t="n"/>
      <c r="D407" s="147" t="n"/>
      <c r="E407" s="147" t="n"/>
      <c r="F407" s="148" t="n"/>
      <c r="G407" s="149" t="n"/>
      <c r="H407" s="147" t="n"/>
      <c r="I407" s="150" t="n"/>
      <c r="J407" s="150" t="n"/>
      <c r="K407" s="150" t="n"/>
      <c r="L407" s="150" t="n"/>
      <c r="M407" s="150" t="n"/>
    </row>
    <row r="408" spans="1:14">
      <c r="A408" s="60" t="n"/>
      <c r="B408" s="60" t="n"/>
      <c r="D408" s="147" t="n"/>
      <c r="E408" s="147" t="n"/>
      <c r="F408" s="148" t="n"/>
      <c r="G408" s="149" t="n"/>
      <c r="H408" s="147" t="n"/>
      <c r="I408" s="150" t="n"/>
      <c r="J408" s="150" t="n"/>
      <c r="K408" s="150" t="n"/>
      <c r="L408" s="150" t="n"/>
      <c r="M408" s="150" t="n"/>
    </row>
    <row r="409" spans="1:14">
      <c r="A409" s="60" t="n"/>
      <c r="B409" s="60" t="n"/>
      <c r="D409" s="147" t="n"/>
      <c r="E409" s="147" t="n"/>
      <c r="F409" s="148" t="n"/>
      <c r="G409" s="149" t="n"/>
      <c r="H409" s="147" t="n"/>
      <c r="I409" s="150" t="n"/>
      <c r="J409" s="150" t="n"/>
      <c r="K409" s="150" t="n"/>
      <c r="L409" s="150" t="n"/>
      <c r="M409" s="150" t="n"/>
    </row>
    <row r="410" spans="1:14">
      <c r="A410" s="60" t="n"/>
      <c r="B410" s="60" t="n"/>
      <c r="D410" s="147" t="n"/>
      <c r="E410" s="147" t="n"/>
      <c r="F410" s="148" t="n"/>
      <c r="G410" s="149" t="n"/>
      <c r="H410" s="147" t="n"/>
      <c r="I410" s="150" t="n"/>
      <c r="J410" s="150" t="n"/>
      <c r="K410" s="150" t="n"/>
      <c r="L410" s="150" t="n"/>
      <c r="M410" s="150" t="n"/>
    </row>
    <row r="411" spans="1:14">
      <c r="A411" s="60" t="n"/>
      <c r="B411" s="60" t="n"/>
      <c r="D411" s="147" t="n"/>
      <c r="E411" s="147" t="n"/>
      <c r="F411" s="148" t="n"/>
      <c r="G411" s="149" t="n"/>
      <c r="H411" s="147" t="n"/>
      <c r="I411" s="150" t="n"/>
      <c r="J411" s="150" t="n"/>
      <c r="K411" s="150" t="n"/>
      <c r="L411" s="150" t="n"/>
      <c r="M411" s="150" t="n"/>
    </row>
    <row r="412" spans="1:14">
      <c r="A412" s="60" t="n"/>
      <c r="B412" s="60" t="n"/>
      <c r="D412" s="147" t="n"/>
      <c r="E412" s="147" t="n"/>
      <c r="F412" s="148" t="n"/>
      <c r="G412" s="149" t="n"/>
      <c r="H412" s="147" t="n"/>
      <c r="I412" s="150" t="n"/>
      <c r="J412" s="150" t="n"/>
      <c r="K412" s="150" t="n"/>
      <c r="L412" s="150" t="n"/>
      <c r="M412" s="150" t="n"/>
    </row>
    <row r="413" spans="1:14">
      <c r="A413" s="60" t="n"/>
      <c r="B413" s="60" t="n"/>
      <c r="D413" s="147" t="n"/>
      <c r="E413" s="147" t="n"/>
      <c r="F413" s="148" t="n"/>
      <c r="G413" s="149" t="n"/>
      <c r="H413" s="147" t="n"/>
      <c r="I413" s="150" t="n"/>
      <c r="J413" s="150" t="n"/>
      <c r="K413" s="150" t="n"/>
      <c r="L413" s="150" t="n"/>
      <c r="M413" s="150" t="n"/>
    </row>
    <row r="414" spans="1:14">
      <c r="A414" s="60" t="n"/>
      <c r="B414" s="60" t="n"/>
      <c r="D414" s="147" t="n"/>
      <c r="E414" s="147" t="n"/>
      <c r="F414" s="148" t="n"/>
      <c r="G414" s="149" t="n"/>
      <c r="H414" s="147" t="n"/>
      <c r="I414" s="150" t="n"/>
      <c r="J414" s="150" t="n"/>
      <c r="K414" s="150" t="n"/>
      <c r="L414" s="150" t="n"/>
      <c r="M414" s="150" t="n"/>
    </row>
    <row r="415" spans="1:14">
      <c r="A415" s="60" t="n"/>
      <c r="B415" s="60" t="n"/>
      <c r="D415" s="147" t="n"/>
      <c r="E415" s="147" t="n"/>
      <c r="F415" s="148" t="n"/>
      <c r="G415" s="149" t="n"/>
      <c r="H415" s="147" t="n"/>
      <c r="I415" s="150" t="n"/>
      <c r="J415" s="150" t="n"/>
      <c r="K415" s="150" t="n"/>
      <c r="L415" s="150" t="n"/>
      <c r="M415" s="150" t="n"/>
    </row>
    <row r="416" spans="1:14">
      <c r="A416" s="60" t="n"/>
      <c r="B416" s="60" t="n"/>
      <c r="D416" s="147" t="n"/>
      <c r="E416" s="147" t="n"/>
      <c r="F416" s="148" t="n"/>
      <c r="G416" s="149" t="n"/>
      <c r="H416" s="147" t="n"/>
      <c r="I416" s="150" t="n"/>
      <c r="J416" s="150" t="n"/>
      <c r="K416" s="150" t="n"/>
      <c r="L416" s="150" t="n"/>
      <c r="M416" s="150" t="n"/>
    </row>
    <row r="417" spans="1:14">
      <c r="A417" s="60" t="n"/>
      <c r="B417" s="60" t="n"/>
      <c r="D417" s="147" t="n"/>
      <c r="E417" s="147" t="n"/>
      <c r="F417" s="148" t="n"/>
      <c r="G417" s="149" t="n"/>
      <c r="H417" s="147" t="n"/>
      <c r="I417" s="150" t="n"/>
      <c r="J417" s="150" t="n"/>
      <c r="K417" s="150" t="n"/>
      <c r="L417" s="150" t="n"/>
      <c r="M417" s="150" t="n"/>
    </row>
    <row r="418" spans="1:14">
      <c r="A418" s="60" t="n"/>
      <c r="B418" s="60" t="n"/>
      <c r="D418" s="147" t="n"/>
      <c r="E418" s="147" t="n"/>
      <c r="F418" s="148" t="n"/>
      <c r="G418" s="149" t="n"/>
      <c r="H418" s="147" t="n"/>
      <c r="I418" s="150" t="n"/>
      <c r="J418" s="150" t="n"/>
      <c r="K418" s="150" t="n"/>
      <c r="L418" s="150" t="n"/>
      <c r="M418" s="150" t="n"/>
    </row>
    <row r="419" spans="1:14">
      <c r="A419" s="60" t="n"/>
      <c r="B419" s="60" t="n"/>
      <c r="D419" s="147" t="n"/>
      <c r="E419" s="147" t="n"/>
      <c r="F419" s="148" t="n"/>
      <c r="G419" s="149" t="n"/>
      <c r="H419" s="147" t="n"/>
      <c r="I419" s="150" t="n"/>
      <c r="J419" s="150" t="n"/>
      <c r="K419" s="150" t="n"/>
      <c r="L419" s="150" t="n"/>
      <c r="M419" s="150" t="n"/>
    </row>
    <row r="420" spans="1:14">
      <c r="A420" s="60" t="n"/>
      <c r="B420" s="60" t="n"/>
      <c r="D420" s="147" t="n"/>
      <c r="E420" s="147" t="n"/>
      <c r="F420" s="148" t="n"/>
      <c r="G420" s="149" t="n"/>
      <c r="H420" s="147" t="n"/>
      <c r="I420" s="150" t="n"/>
      <c r="J420" s="150" t="n"/>
      <c r="K420" s="150" t="n"/>
      <c r="L420" s="150" t="n"/>
      <c r="M420" s="150" t="n"/>
    </row>
    <row r="421" spans="1:14">
      <c r="A421" s="60" t="n"/>
      <c r="B421" s="60" t="n"/>
      <c r="D421" s="147" t="n"/>
      <c r="E421" s="147" t="n"/>
      <c r="F421" s="148" t="n"/>
      <c r="G421" s="149" t="n"/>
      <c r="H421" s="147" t="n"/>
      <c r="I421" s="150" t="n"/>
      <c r="J421" s="150" t="n"/>
      <c r="K421" s="150" t="n"/>
      <c r="L421" s="150" t="n"/>
      <c r="M421" s="150" t="n"/>
    </row>
    <row r="422" spans="1:14">
      <c r="A422" s="60" t="n"/>
      <c r="B422" s="60" t="n"/>
      <c r="D422" s="147" t="n"/>
      <c r="E422" s="147" t="n"/>
      <c r="F422" s="148" t="n"/>
      <c r="G422" s="149" t="n"/>
      <c r="H422" s="147" t="n"/>
      <c r="I422" s="150" t="n"/>
      <c r="J422" s="150" t="n"/>
      <c r="K422" s="150" t="n"/>
      <c r="L422" s="150" t="n"/>
      <c r="M422" s="150" t="n"/>
    </row>
    <row r="423" spans="1:14">
      <c r="A423" s="60" t="n"/>
      <c r="B423" s="60" t="n"/>
      <c r="D423" s="147" t="n"/>
      <c r="E423" s="147" t="n"/>
      <c r="F423" s="148" t="n"/>
      <c r="G423" s="149" t="n"/>
      <c r="H423" s="147" t="n"/>
      <c r="I423" s="150" t="n"/>
      <c r="J423" s="150" t="n"/>
      <c r="K423" s="150" t="n"/>
      <c r="L423" s="150" t="n"/>
      <c r="M423" s="150" t="n"/>
    </row>
    <row r="424" spans="1:14">
      <c r="A424" s="60" t="n"/>
      <c r="B424" s="60" t="n"/>
      <c r="D424" s="147" t="n"/>
      <c r="E424" s="147" t="n"/>
      <c r="F424" s="148" t="n"/>
      <c r="G424" s="149" t="n"/>
      <c r="H424" s="147" t="n"/>
      <c r="I424" s="150" t="n"/>
      <c r="J424" s="150" t="n"/>
      <c r="K424" s="150" t="n"/>
      <c r="L424" s="150" t="n"/>
      <c r="M424" s="150" t="n"/>
    </row>
    <row r="425" spans="1:14">
      <c r="A425" s="60" t="n"/>
      <c r="B425" s="60" t="n"/>
      <c r="D425" s="147" t="n"/>
      <c r="E425" s="147" t="n"/>
      <c r="F425" s="148" t="n"/>
      <c r="G425" s="149" t="n"/>
      <c r="H425" s="147" t="n"/>
      <c r="I425" s="150" t="n"/>
      <c r="J425" s="150" t="n"/>
      <c r="K425" s="150" t="n"/>
      <c r="L425" s="150" t="n"/>
      <c r="M425" s="150" t="n"/>
    </row>
    <row r="426" spans="1:14">
      <c r="A426" s="60" t="n"/>
      <c r="B426" s="60" t="n"/>
      <c r="D426" s="147" t="n"/>
      <c r="E426" s="147" t="n"/>
      <c r="F426" s="148" t="n"/>
      <c r="G426" s="149" t="n"/>
      <c r="H426" s="147" t="n"/>
      <c r="I426" s="150" t="n"/>
      <c r="J426" s="150" t="n"/>
      <c r="K426" s="150" t="n"/>
      <c r="L426" s="150" t="n"/>
      <c r="M426" s="150" t="n"/>
    </row>
    <row r="427" spans="1:14">
      <c r="A427" s="60" t="n"/>
      <c r="B427" s="60" t="n"/>
      <c r="D427" s="147" t="n"/>
      <c r="E427" s="147" t="n"/>
      <c r="F427" s="148" t="n"/>
      <c r="G427" s="149" t="n"/>
      <c r="H427" s="147" t="n"/>
      <c r="I427" s="150" t="n"/>
      <c r="J427" s="150" t="n"/>
      <c r="K427" s="150" t="n"/>
      <c r="L427" s="150" t="n"/>
      <c r="M427" s="150" t="n"/>
    </row>
    <row r="428" spans="1:14">
      <c r="A428" s="60" t="n"/>
      <c r="B428" s="60" t="n"/>
      <c r="D428" s="147" t="n"/>
      <c r="E428" s="147" t="n"/>
      <c r="F428" s="148" t="n"/>
      <c r="G428" s="149" t="n"/>
      <c r="H428" s="147" t="n"/>
      <c r="I428" s="150" t="n"/>
      <c r="J428" s="150" t="n"/>
      <c r="K428" s="150" t="n"/>
      <c r="L428" s="150" t="n"/>
      <c r="M428" s="150" t="n"/>
    </row>
    <row r="429" spans="1:14">
      <c r="A429" s="60" t="n"/>
      <c r="B429" s="60" t="n"/>
      <c r="D429" s="147" t="n"/>
      <c r="E429" s="147" t="n"/>
      <c r="F429" s="148" t="n"/>
      <c r="G429" s="149" t="n"/>
      <c r="H429" s="147" t="n"/>
      <c r="I429" s="150" t="n"/>
      <c r="J429" s="150" t="n"/>
      <c r="K429" s="150" t="n"/>
      <c r="L429" s="150" t="n"/>
      <c r="M429" s="150" t="n"/>
    </row>
    <row r="430" spans="1:14">
      <c r="A430" s="60" t="n"/>
      <c r="B430" s="60" t="n"/>
      <c r="D430" s="147" t="n"/>
      <c r="E430" s="147" t="n"/>
      <c r="F430" s="148" t="n"/>
      <c r="G430" s="149" t="n"/>
      <c r="H430" s="147" t="n"/>
      <c r="I430" s="150" t="n"/>
      <c r="J430" s="150" t="n"/>
      <c r="K430" s="150" t="n"/>
      <c r="L430" s="150" t="n"/>
      <c r="M430" s="150" t="n"/>
    </row>
    <row r="431" spans="1:14">
      <c r="A431" s="60" t="n"/>
      <c r="B431" s="60" t="n"/>
      <c r="D431" s="147" t="n"/>
      <c r="E431" s="147" t="n"/>
      <c r="F431" s="148" t="n"/>
      <c r="G431" s="149" t="n"/>
      <c r="H431" s="147" t="n"/>
      <c r="I431" s="150" t="n"/>
      <c r="J431" s="150" t="n"/>
      <c r="K431" s="150" t="n"/>
      <c r="L431" s="150" t="n"/>
      <c r="M431" s="150" t="n"/>
    </row>
    <row r="432" spans="1:14">
      <c r="A432" s="60" t="n"/>
      <c r="B432" s="60" t="n"/>
      <c r="D432" s="147" t="n"/>
      <c r="E432" s="147" t="n"/>
      <c r="F432" s="148" t="n"/>
      <c r="G432" s="149" t="n"/>
      <c r="H432" s="147" t="n"/>
      <c r="I432" s="150" t="n"/>
      <c r="J432" s="150" t="n"/>
      <c r="K432" s="150" t="n"/>
      <c r="L432" s="150" t="n"/>
      <c r="M432" s="150" t="n"/>
    </row>
    <row r="433" spans="1:14">
      <c r="A433" s="60" t="n"/>
      <c r="B433" s="60" t="n"/>
      <c r="D433" s="147" t="n"/>
      <c r="E433" s="147" t="n"/>
      <c r="F433" s="148" t="n"/>
      <c r="G433" s="149" t="n"/>
      <c r="H433" s="147" t="n"/>
      <c r="I433" s="150" t="n"/>
      <c r="J433" s="150" t="n"/>
      <c r="K433" s="150" t="n"/>
      <c r="L433" s="150" t="n"/>
      <c r="M433" s="150" t="n"/>
    </row>
    <row r="434" spans="1:14">
      <c r="A434" s="60" t="n"/>
      <c r="B434" s="60" t="n"/>
      <c r="D434" s="147" t="n"/>
      <c r="E434" s="147" t="n"/>
      <c r="F434" s="148" t="n"/>
      <c r="G434" s="149" t="n"/>
      <c r="H434" s="147" t="n"/>
      <c r="I434" s="150" t="n"/>
      <c r="J434" s="150" t="n"/>
      <c r="K434" s="150" t="n"/>
      <c r="L434" s="150" t="n"/>
      <c r="M434" s="150" t="n"/>
    </row>
    <row r="435" spans="1:14">
      <c r="A435" s="60" t="n"/>
      <c r="B435" s="60" t="n"/>
      <c r="D435" s="147" t="n"/>
      <c r="E435" s="147" t="n"/>
      <c r="F435" s="148" t="n"/>
      <c r="G435" s="149" t="n"/>
      <c r="H435" s="147" t="n"/>
      <c r="I435" s="150" t="n"/>
      <c r="J435" s="150" t="n"/>
      <c r="K435" s="150" t="n"/>
      <c r="L435" s="150" t="n"/>
      <c r="M435" s="150" t="n"/>
    </row>
    <row r="436" spans="1:14">
      <c r="A436" s="60" t="n"/>
      <c r="B436" s="60" t="n"/>
      <c r="D436" s="147" t="n"/>
      <c r="E436" s="147" t="n"/>
      <c r="F436" s="148" t="n"/>
      <c r="G436" s="149" t="n"/>
      <c r="H436" s="147" t="n"/>
      <c r="I436" s="150" t="n"/>
      <c r="J436" s="150" t="n"/>
      <c r="K436" s="150" t="n"/>
      <c r="L436" s="150" t="n"/>
      <c r="M436" s="150" t="n"/>
    </row>
    <row r="437" spans="1:14">
      <c r="A437" s="60" t="n"/>
      <c r="B437" s="60" t="n"/>
      <c r="D437" s="147" t="n"/>
      <c r="E437" s="147" t="n"/>
      <c r="F437" s="148" t="n"/>
      <c r="G437" s="149" t="n"/>
      <c r="H437" s="147" t="n"/>
      <c r="I437" s="150" t="n"/>
      <c r="J437" s="150" t="n"/>
      <c r="K437" s="150" t="n"/>
      <c r="L437" s="150" t="n"/>
      <c r="M437" s="150" t="n"/>
    </row>
    <row r="438" spans="1:14">
      <c r="A438" s="60" t="n"/>
      <c r="B438" s="60" t="n"/>
      <c r="D438" s="147" t="n"/>
      <c r="E438" s="147" t="n"/>
      <c r="F438" s="148" t="n"/>
      <c r="G438" s="149" t="n"/>
      <c r="H438" s="147" t="n"/>
      <c r="I438" s="150" t="n"/>
      <c r="J438" s="150" t="n"/>
      <c r="K438" s="150" t="n"/>
      <c r="L438" s="150" t="n"/>
      <c r="M438" s="150" t="n"/>
    </row>
    <row r="439" spans="1:14">
      <c r="A439" s="60" t="n"/>
      <c r="B439" s="60" t="n"/>
      <c r="D439" s="147" t="n"/>
      <c r="E439" s="147" t="n"/>
      <c r="F439" s="148" t="n"/>
      <c r="G439" s="149" t="n"/>
      <c r="H439" s="147" t="n"/>
      <c r="I439" s="150" t="n"/>
      <c r="J439" s="150" t="n"/>
      <c r="K439" s="150" t="n"/>
      <c r="L439" s="150" t="n"/>
      <c r="M439" s="150" t="n"/>
    </row>
    <row r="440" spans="1:14">
      <c r="A440" s="60" t="n"/>
      <c r="B440" s="60" t="n"/>
      <c r="D440" s="147" t="n"/>
      <c r="E440" s="147" t="n"/>
      <c r="F440" s="148" t="n"/>
      <c r="G440" s="149" t="n"/>
      <c r="H440" s="147" t="n"/>
      <c r="I440" s="150" t="n"/>
      <c r="J440" s="150" t="n"/>
      <c r="K440" s="150" t="n"/>
      <c r="L440" s="150" t="n"/>
      <c r="M440" s="150" t="n"/>
    </row>
    <row r="441" spans="1:14">
      <c r="A441" s="60" t="n"/>
      <c r="B441" s="60" t="n"/>
      <c r="D441" s="147" t="n"/>
      <c r="E441" s="147" t="n"/>
      <c r="F441" s="148" t="n"/>
      <c r="G441" s="149" t="n"/>
      <c r="H441" s="147" t="n"/>
      <c r="I441" s="150" t="n"/>
      <c r="J441" s="150" t="n"/>
      <c r="K441" s="150" t="n"/>
      <c r="L441" s="150" t="n"/>
      <c r="M441" s="150" t="n"/>
    </row>
    <row r="442" spans="1:14">
      <c r="A442" s="60" t="n"/>
      <c r="B442" s="60" t="n"/>
      <c r="D442" s="147" t="n"/>
      <c r="E442" s="147" t="n"/>
      <c r="F442" s="148" t="n"/>
      <c r="G442" s="149" t="n"/>
      <c r="H442" s="147" t="n"/>
      <c r="I442" s="150" t="n"/>
      <c r="J442" s="150" t="n"/>
      <c r="K442" s="150" t="n"/>
      <c r="L442" s="150" t="n"/>
      <c r="M442" s="150" t="n"/>
    </row>
    <row r="443" spans="1:14">
      <c r="A443" s="60" t="n"/>
      <c r="B443" s="60" t="n"/>
      <c r="D443" s="147" t="n"/>
      <c r="E443" s="147" t="n"/>
      <c r="F443" s="148" t="n"/>
      <c r="G443" s="149" t="n"/>
      <c r="H443" s="147" t="n"/>
      <c r="I443" s="150" t="n"/>
      <c r="J443" s="150" t="n"/>
      <c r="K443" s="150" t="n"/>
      <c r="L443" s="150" t="n"/>
      <c r="M443" s="150" t="n"/>
    </row>
    <row r="444" spans="1:14">
      <c r="A444" s="60" t="n"/>
      <c r="B444" s="60" t="n"/>
      <c r="D444" s="147" t="n"/>
      <c r="E444" s="147" t="n"/>
      <c r="F444" s="148" t="n"/>
      <c r="G444" s="149" t="n"/>
      <c r="H444" s="147" t="n"/>
      <c r="I444" s="150" t="n"/>
      <c r="J444" s="150" t="n"/>
      <c r="K444" s="150" t="n"/>
      <c r="L444" s="150" t="n"/>
      <c r="M444" s="150" t="n"/>
    </row>
    <row r="445" spans="1:14">
      <c r="A445" s="60" t="n"/>
      <c r="B445" s="60" t="n"/>
      <c r="D445" s="147" t="n"/>
      <c r="E445" s="147" t="n"/>
      <c r="F445" s="148" t="n"/>
      <c r="G445" s="149" t="n"/>
      <c r="H445" s="147" t="n"/>
      <c r="I445" s="150" t="n"/>
      <c r="J445" s="150" t="n"/>
      <c r="K445" s="150" t="n"/>
      <c r="L445" s="150" t="n"/>
      <c r="M445" s="150" t="n"/>
    </row>
    <row r="446" spans="1:14">
      <c r="A446" s="60" t="n"/>
      <c r="B446" s="60" t="n"/>
      <c r="D446" s="147" t="n"/>
      <c r="E446" s="147" t="n"/>
      <c r="F446" s="148" t="n"/>
      <c r="G446" s="149" t="n"/>
      <c r="H446" s="147" t="n"/>
      <c r="I446" s="150" t="n"/>
      <c r="J446" s="150" t="n"/>
      <c r="K446" s="150" t="n"/>
      <c r="L446" s="150" t="n"/>
      <c r="M446" s="150" t="n"/>
    </row>
    <row r="447" spans="1:14">
      <c r="A447" s="60" t="n"/>
      <c r="B447" s="60" t="n"/>
      <c r="D447" s="147" t="n"/>
      <c r="E447" s="147" t="n"/>
      <c r="F447" s="148" t="n"/>
      <c r="G447" s="149" t="n"/>
      <c r="H447" s="147" t="n"/>
      <c r="I447" s="150" t="n"/>
      <c r="J447" s="150" t="n"/>
      <c r="K447" s="150" t="n"/>
      <c r="L447" s="150" t="n"/>
      <c r="M447" s="150" t="n"/>
    </row>
    <row r="448" spans="1:14">
      <c r="A448" s="60" t="n"/>
      <c r="B448" s="60" t="n"/>
      <c r="D448" s="147" t="n"/>
      <c r="E448" s="147" t="n"/>
      <c r="F448" s="148" t="n"/>
      <c r="G448" s="149" t="n"/>
      <c r="H448" s="147" t="n"/>
      <c r="I448" s="150" t="n"/>
      <c r="J448" s="150" t="n"/>
      <c r="K448" s="150" t="n"/>
      <c r="L448" s="150" t="n"/>
      <c r="M448" s="150" t="n"/>
    </row>
    <row r="449" spans="1:14">
      <c r="A449" s="60" t="n"/>
      <c r="B449" s="60" t="n"/>
      <c r="D449" s="147" t="n"/>
      <c r="E449" s="147" t="n"/>
      <c r="F449" s="148" t="n"/>
      <c r="G449" s="149" t="n"/>
      <c r="H449" s="147" t="n"/>
      <c r="I449" s="150" t="n"/>
      <c r="J449" s="150" t="n"/>
      <c r="K449" s="150" t="n"/>
      <c r="L449" s="150" t="n"/>
      <c r="M449" s="150" t="n"/>
    </row>
    <row r="450" spans="1:14">
      <c r="A450" s="60" t="n"/>
      <c r="B450" s="60" t="n"/>
      <c r="D450" s="147" t="n"/>
      <c r="E450" s="147" t="n"/>
      <c r="F450" s="148" t="n"/>
      <c r="G450" s="149" t="n"/>
      <c r="H450" s="147" t="n"/>
      <c r="I450" s="150" t="n"/>
      <c r="J450" s="150" t="n"/>
      <c r="K450" s="150" t="n"/>
      <c r="L450" s="150" t="n"/>
      <c r="M450" s="150" t="n"/>
    </row>
    <row r="451" spans="1:14">
      <c r="A451" s="60" t="n"/>
      <c r="B451" s="60" t="n"/>
      <c r="D451" s="147" t="n"/>
      <c r="E451" s="147" t="n"/>
      <c r="F451" s="148" t="n"/>
      <c r="G451" s="149" t="n"/>
      <c r="H451" s="147" t="n"/>
      <c r="I451" s="150" t="n"/>
      <c r="J451" s="150" t="n"/>
      <c r="K451" s="150" t="n"/>
      <c r="L451" s="150" t="n"/>
      <c r="M451" s="150" t="n"/>
    </row>
    <row r="452" spans="1:14">
      <c r="A452" s="60" t="n"/>
      <c r="B452" s="60" t="n"/>
      <c r="D452" s="147" t="n"/>
      <c r="E452" s="147" t="n"/>
      <c r="F452" s="148" t="n"/>
      <c r="G452" s="149" t="n"/>
      <c r="H452" s="147" t="n"/>
      <c r="I452" s="150" t="n"/>
      <c r="J452" s="150" t="n"/>
      <c r="K452" s="150" t="n"/>
      <c r="L452" s="150" t="n"/>
      <c r="M452" s="150" t="n"/>
    </row>
    <row r="453" spans="1:14">
      <c r="A453" s="60" t="n"/>
      <c r="B453" s="60" t="n"/>
      <c r="D453" s="147" t="n"/>
      <c r="E453" s="147" t="n"/>
      <c r="F453" s="148" t="n"/>
      <c r="G453" s="149" t="n"/>
      <c r="H453" s="147" t="n"/>
      <c r="I453" s="150" t="n"/>
      <c r="J453" s="150" t="n"/>
      <c r="K453" s="150" t="n"/>
      <c r="L453" s="150" t="n"/>
      <c r="M453" s="150" t="n"/>
    </row>
    <row r="454" spans="1:14">
      <c r="A454" s="60" t="n"/>
      <c r="B454" s="60" t="n"/>
      <c r="D454" s="147" t="n"/>
      <c r="E454" s="147" t="n"/>
      <c r="F454" s="148" t="n"/>
      <c r="G454" s="149" t="n"/>
      <c r="H454" s="147" t="n"/>
      <c r="I454" s="150" t="n"/>
      <c r="J454" s="150" t="n"/>
      <c r="K454" s="150" t="n"/>
      <c r="L454" s="150" t="n"/>
      <c r="M454" s="150" t="n"/>
    </row>
    <row r="455" spans="1:14">
      <c r="A455" s="60" t="n"/>
      <c r="B455" s="60" t="n"/>
      <c r="D455" s="147" t="n"/>
      <c r="E455" s="147" t="n"/>
      <c r="F455" s="148" t="n"/>
      <c r="G455" s="149" t="n"/>
      <c r="H455" s="147" t="n"/>
      <c r="I455" s="150" t="n"/>
      <c r="J455" s="150" t="n"/>
      <c r="K455" s="150" t="n"/>
      <c r="L455" s="150" t="n"/>
      <c r="M455" s="150" t="n"/>
    </row>
    <row r="456" spans="1:14">
      <c r="A456" s="60" t="n"/>
      <c r="B456" s="60" t="n"/>
      <c r="D456" s="147" t="n"/>
      <c r="E456" s="147" t="n"/>
      <c r="F456" s="148" t="n"/>
      <c r="G456" s="149" t="n"/>
      <c r="H456" s="147" t="n"/>
      <c r="I456" s="150" t="n"/>
      <c r="J456" s="150" t="n"/>
      <c r="K456" s="150" t="n"/>
      <c r="L456" s="150" t="n"/>
      <c r="M456" s="150" t="n"/>
    </row>
    <row r="457" spans="1:14">
      <c r="A457" s="60" t="n"/>
      <c r="B457" s="60" t="n"/>
      <c r="D457" s="147" t="n"/>
      <c r="E457" s="147" t="n"/>
      <c r="F457" s="148" t="n"/>
      <c r="G457" s="149" t="n"/>
      <c r="H457" s="147" t="n"/>
      <c r="I457" s="150" t="n"/>
      <c r="J457" s="150" t="n"/>
      <c r="K457" s="150" t="n"/>
      <c r="L457" s="150" t="n"/>
      <c r="M457" s="150" t="n"/>
    </row>
    <row r="458" spans="1:14">
      <c r="A458" s="60" t="n"/>
      <c r="B458" s="60" t="n"/>
      <c r="D458" s="147" t="n"/>
      <c r="E458" s="147" t="n"/>
      <c r="F458" s="148" t="n"/>
      <c r="G458" s="149" t="n"/>
      <c r="H458" s="147" t="n"/>
      <c r="I458" s="150" t="n"/>
      <c r="J458" s="150" t="n"/>
      <c r="K458" s="150" t="n"/>
      <c r="L458" s="150" t="n"/>
      <c r="M458" s="150" t="n"/>
    </row>
    <row r="459" spans="1:14">
      <c r="A459" s="60" t="n"/>
      <c r="B459" s="60" t="n"/>
      <c r="D459" s="147" t="n"/>
      <c r="E459" s="147" t="n"/>
      <c r="F459" s="148" t="n"/>
      <c r="G459" s="149" t="n"/>
      <c r="H459" s="147" t="n"/>
      <c r="I459" s="150" t="n"/>
      <c r="J459" s="150" t="n"/>
      <c r="K459" s="150" t="n"/>
      <c r="L459" s="150" t="n"/>
      <c r="M459" s="150" t="n"/>
    </row>
    <row r="460" spans="1:14">
      <c r="A460" s="60" t="n"/>
      <c r="B460" s="60" t="n"/>
      <c r="D460" s="147" t="n"/>
      <c r="E460" s="147" t="n"/>
      <c r="F460" s="148" t="n"/>
      <c r="G460" s="149" t="n"/>
      <c r="H460" s="147" t="n"/>
      <c r="I460" s="150" t="n"/>
      <c r="J460" s="150" t="n"/>
      <c r="K460" s="150" t="n"/>
      <c r="L460" s="150" t="n"/>
      <c r="M460" s="150" t="n"/>
    </row>
    <row r="461" spans="1:14">
      <c r="A461" s="60" t="n"/>
      <c r="B461" s="60" t="n"/>
      <c r="D461" s="147" t="n"/>
      <c r="E461" s="147" t="n"/>
      <c r="F461" s="148" t="n"/>
      <c r="G461" s="149" t="n"/>
      <c r="H461" s="147" t="n"/>
      <c r="I461" s="150" t="n"/>
      <c r="J461" s="150" t="n"/>
      <c r="K461" s="150" t="n"/>
      <c r="L461" s="150" t="n"/>
      <c r="M461" s="150" t="n"/>
    </row>
    <row r="462" spans="1:14">
      <c r="A462" s="60" t="n"/>
      <c r="B462" s="60" t="n"/>
      <c r="D462" s="147" t="n"/>
      <c r="E462" s="147" t="n"/>
      <c r="F462" s="148" t="n"/>
      <c r="G462" s="149" t="n"/>
      <c r="H462" s="147" t="n"/>
      <c r="I462" s="150" t="n"/>
      <c r="J462" s="150" t="n"/>
      <c r="K462" s="150" t="n"/>
      <c r="L462" s="150" t="n"/>
      <c r="M462" s="150" t="n"/>
    </row>
    <row r="463" spans="1:14">
      <c r="A463" s="60" t="n"/>
      <c r="B463" s="60" t="n"/>
      <c r="D463" s="147" t="n"/>
      <c r="E463" s="147" t="n"/>
      <c r="F463" s="148" t="n"/>
      <c r="G463" s="149" t="n"/>
      <c r="H463" s="147" t="n"/>
      <c r="I463" s="150" t="n"/>
      <c r="J463" s="150" t="n"/>
      <c r="K463" s="150" t="n"/>
      <c r="L463" s="150" t="n"/>
      <c r="M463" s="150" t="n"/>
    </row>
    <row r="464" spans="1:14">
      <c r="A464" s="60" t="n"/>
      <c r="B464" s="60" t="n"/>
      <c r="D464" s="147" t="n"/>
      <c r="E464" s="147" t="n"/>
      <c r="F464" s="148" t="n"/>
      <c r="G464" s="149" t="n"/>
      <c r="H464" s="147" t="n"/>
      <c r="I464" s="150" t="n"/>
      <c r="J464" s="150" t="n"/>
      <c r="K464" s="150" t="n"/>
      <c r="L464" s="150" t="n"/>
      <c r="M464" s="150" t="n"/>
    </row>
    <row r="465" spans="1:14">
      <c r="A465" s="60" t="n"/>
      <c r="B465" s="60" t="n"/>
      <c r="D465" s="147" t="n"/>
      <c r="E465" s="147" t="n"/>
      <c r="F465" s="148" t="n"/>
      <c r="G465" s="149" t="n"/>
      <c r="H465" s="147" t="n"/>
      <c r="I465" s="150" t="n"/>
      <c r="J465" s="150" t="n"/>
      <c r="K465" s="150" t="n"/>
      <c r="L465" s="150" t="n"/>
      <c r="M465" s="150" t="n"/>
    </row>
    <row r="466" spans="1:14">
      <c r="A466" s="60" t="n"/>
      <c r="B466" s="60" t="n"/>
      <c r="D466" s="147" t="n"/>
      <c r="E466" s="147" t="n"/>
      <c r="F466" s="148" t="n"/>
      <c r="G466" s="149" t="n"/>
      <c r="H466" s="147" t="n"/>
      <c r="I466" s="150" t="n"/>
      <c r="J466" s="150" t="n"/>
      <c r="K466" s="150" t="n"/>
      <c r="L466" s="150" t="n"/>
      <c r="M466" s="150" t="n"/>
    </row>
    <row r="467" spans="1:14">
      <c r="A467" s="60" t="n"/>
      <c r="B467" s="60" t="n"/>
      <c r="D467" s="147" t="n"/>
      <c r="E467" s="147" t="n"/>
      <c r="F467" s="148" t="n"/>
      <c r="G467" s="149" t="n"/>
      <c r="H467" s="147" t="n"/>
      <c r="I467" s="150" t="n"/>
      <c r="J467" s="150" t="n"/>
      <c r="K467" s="150" t="n"/>
      <c r="L467" s="150" t="n"/>
      <c r="M467" s="150" t="n"/>
    </row>
    <row r="468" spans="1:14">
      <c r="A468" s="60" t="n"/>
      <c r="B468" s="60" t="n"/>
      <c r="D468" s="147" t="n"/>
      <c r="E468" s="147" t="n"/>
      <c r="F468" s="148" t="n"/>
      <c r="G468" s="149" t="n"/>
      <c r="H468" s="147" t="n"/>
      <c r="I468" s="150" t="n"/>
      <c r="J468" s="150" t="n"/>
      <c r="K468" s="150" t="n"/>
      <c r="L468" s="150" t="n"/>
      <c r="M468" s="150" t="n"/>
    </row>
    <row r="469" spans="1:14">
      <c r="A469" s="60" t="n"/>
      <c r="B469" s="60" t="n"/>
      <c r="D469" s="147" t="n"/>
      <c r="E469" s="147" t="n"/>
      <c r="F469" s="148" t="n"/>
      <c r="G469" s="149" t="n"/>
      <c r="H469" s="147" t="n"/>
      <c r="I469" s="150" t="n"/>
      <c r="J469" s="150" t="n"/>
      <c r="K469" s="150" t="n"/>
      <c r="L469" s="150" t="n"/>
      <c r="M469" s="150" t="n"/>
    </row>
    <row r="470" spans="1:14">
      <c r="A470" s="60" t="n"/>
      <c r="B470" s="60" t="n"/>
      <c r="D470" s="147" t="n"/>
      <c r="E470" s="147" t="n"/>
      <c r="F470" s="148" t="n"/>
      <c r="G470" s="149" t="n"/>
      <c r="H470" s="147" t="n"/>
      <c r="I470" s="150" t="n"/>
      <c r="J470" s="150" t="n"/>
      <c r="K470" s="150" t="n"/>
      <c r="L470" s="150" t="n"/>
      <c r="M470" s="150" t="n"/>
    </row>
    <row r="471" spans="1:14">
      <c r="A471" s="60" t="n"/>
      <c r="B471" s="60" t="n"/>
      <c r="D471" s="147" t="n"/>
      <c r="E471" s="147" t="n"/>
      <c r="F471" s="148" t="n"/>
      <c r="G471" s="149" t="n"/>
      <c r="H471" s="147" t="n"/>
      <c r="I471" s="150" t="n"/>
      <c r="J471" s="150" t="n"/>
      <c r="K471" s="150" t="n"/>
      <c r="L471" s="150" t="n"/>
      <c r="M471" s="150" t="n"/>
    </row>
    <row r="472" spans="1:14">
      <c r="A472" s="60" t="n"/>
      <c r="B472" s="60" t="n"/>
      <c r="D472" s="147" t="n"/>
      <c r="E472" s="147" t="n"/>
      <c r="F472" s="148" t="n"/>
      <c r="G472" s="149" t="n"/>
      <c r="H472" s="147" t="n"/>
      <c r="I472" s="150" t="n"/>
      <c r="J472" s="150" t="n"/>
      <c r="K472" s="150" t="n"/>
      <c r="L472" s="150" t="n"/>
      <c r="M472" s="150" t="n"/>
    </row>
    <row r="473" spans="1:14">
      <c r="A473" s="60" t="n"/>
      <c r="B473" s="60" t="n"/>
      <c r="D473" s="147" t="n"/>
      <c r="E473" s="147" t="n"/>
      <c r="F473" s="148" t="n"/>
      <c r="G473" s="149" t="n"/>
      <c r="H473" s="147" t="n"/>
      <c r="I473" s="150" t="n"/>
      <c r="J473" s="150" t="n"/>
      <c r="K473" s="150" t="n"/>
      <c r="L473" s="150" t="n"/>
      <c r="M473" s="150" t="n"/>
    </row>
    <row r="474" spans="1:14">
      <c r="A474" s="60" t="n"/>
      <c r="B474" s="60" t="n"/>
      <c r="D474" s="147" t="n"/>
      <c r="E474" s="147" t="n"/>
      <c r="F474" s="148" t="n"/>
      <c r="G474" s="149" t="n"/>
      <c r="H474" s="147" t="n"/>
      <c r="I474" s="150" t="n"/>
      <c r="J474" s="150" t="n"/>
      <c r="K474" s="150" t="n"/>
      <c r="L474" s="150" t="n"/>
      <c r="M474" s="150" t="n"/>
    </row>
    <row r="475" spans="1:14">
      <c r="A475" s="60" t="n"/>
      <c r="B475" s="60" t="n"/>
      <c r="D475" s="147" t="n"/>
      <c r="E475" s="147" t="n"/>
      <c r="F475" s="148" t="n"/>
      <c r="G475" s="149" t="n"/>
      <c r="H475" s="147" t="n"/>
      <c r="I475" s="150" t="n"/>
      <c r="J475" s="150" t="n"/>
      <c r="K475" s="150" t="n"/>
      <c r="L475" s="150" t="n"/>
      <c r="M475" s="150" t="n"/>
    </row>
    <row r="476" spans="1:14">
      <c r="A476" s="60" t="n"/>
      <c r="B476" s="60" t="n"/>
      <c r="D476" s="147" t="n"/>
      <c r="E476" s="147" t="n"/>
      <c r="F476" s="148" t="n"/>
      <c r="G476" s="149" t="n"/>
      <c r="H476" s="147" t="n"/>
      <c r="I476" s="150" t="n"/>
      <c r="J476" s="150" t="n"/>
      <c r="K476" s="150" t="n"/>
      <c r="L476" s="150" t="n"/>
      <c r="M476" s="150" t="n"/>
    </row>
    <row r="477" spans="1:14">
      <c r="A477" s="60" t="n"/>
      <c r="B477" s="60" t="n"/>
      <c r="D477" s="147" t="n"/>
      <c r="E477" s="147" t="n"/>
      <c r="F477" s="148" t="n"/>
      <c r="G477" s="149" t="n"/>
      <c r="H477" s="147" t="n"/>
      <c r="I477" s="150" t="n"/>
      <c r="J477" s="150" t="n"/>
      <c r="K477" s="150" t="n"/>
      <c r="L477" s="150" t="n"/>
      <c r="M477" s="150" t="n"/>
    </row>
    <row r="478" spans="1:14">
      <c r="A478" s="60" t="n"/>
      <c r="B478" s="60" t="n"/>
      <c r="D478" s="147" t="n"/>
      <c r="E478" s="147" t="n"/>
      <c r="F478" s="148" t="n"/>
      <c r="G478" s="149" t="n"/>
      <c r="H478" s="147" t="n"/>
      <c r="I478" s="150" t="n"/>
      <c r="J478" s="150" t="n"/>
      <c r="K478" s="150" t="n"/>
      <c r="L478" s="150" t="n"/>
      <c r="M478" s="150" t="n"/>
    </row>
    <row r="479" spans="1:14">
      <c r="A479" s="60" t="n"/>
      <c r="B479" s="60" t="n"/>
      <c r="D479" s="147" t="n"/>
      <c r="E479" s="147" t="n"/>
      <c r="F479" s="148" t="n"/>
      <c r="G479" s="149" t="n"/>
      <c r="H479" s="147" t="n"/>
      <c r="I479" s="150" t="n"/>
      <c r="J479" s="150" t="n"/>
      <c r="K479" s="150" t="n"/>
      <c r="L479" s="150" t="n"/>
      <c r="M479" s="150" t="n"/>
    </row>
    <row r="480" spans="1:14">
      <c r="A480" s="60" t="n"/>
      <c r="B480" s="60" t="n"/>
      <c r="D480" s="147" t="n"/>
      <c r="E480" s="147" t="n"/>
      <c r="F480" s="148" t="n"/>
      <c r="G480" s="149" t="n"/>
      <c r="H480" s="147" t="n"/>
      <c r="I480" s="150" t="n"/>
      <c r="J480" s="150" t="n"/>
      <c r="K480" s="150" t="n"/>
      <c r="L480" s="150" t="n"/>
      <c r="M480" s="150" t="n"/>
    </row>
    <row r="481" spans="1:14">
      <c r="A481" s="60" t="n"/>
      <c r="B481" s="60" t="n"/>
      <c r="D481" s="147" t="n"/>
      <c r="E481" s="147" t="n"/>
      <c r="F481" s="148" t="n"/>
      <c r="G481" s="149" t="n"/>
      <c r="H481" s="147" t="n"/>
      <c r="I481" s="150" t="n"/>
      <c r="J481" s="150" t="n"/>
      <c r="K481" s="150" t="n"/>
      <c r="L481" s="150" t="n"/>
      <c r="M481" s="150" t="n"/>
    </row>
    <row r="482" spans="1:14">
      <c r="A482" s="60" t="n"/>
      <c r="B482" s="60" t="n"/>
      <c r="D482" s="147" t="n"/>
      <c r="E482" s="147" t="n"/>
      <c r="F482" s="148" t="n"/>
      <c r="G482" s="149" t="n"/>
      <c r="H482" s="147" t="n"/>
      <c r="I482" s="150" t="n"/>
      <c r="J482" s="150" t="n"/>
      <c r="K482" s="150" t="n"/>
      <c r="L482" s="150" t="n"/>
      <c r="M482" s="150" t="n"/>
    </row>
    <row r="483" spans="1:14">
      <c r="A483" s="60" t="n"/>
      <c r="B483" s="60" t="n"/>
      <c r="D483" s="147" t="n"/>
      <c r="E483" s="147" t="n"/>
      <c r="F483" s="148" t="n"/>
      <c r="G483" s="149" t="n"/>
      <c r="H483" s="147" t="n"/>
      <c r="I483" s="150" t="n"/>
      <c r="J483" s="150" t="n"/>
      <c r="K483" s="150" t="n"/>
      <c r="L483" s="150" t="n"/>
      <c r="M483" s="150" t="n"/>
    </row>
    <row r="484" spans="1:14">
      <c r="A484" s="60" t="n"/>
      <c r="B484" s="60" t="n"/>
      <c r="D484" s="147" t="n"/>
      <c r="E484" s="147" t="n"/>
      <c r="F484" s="148" t="n"/>
      <c r="G484" s="149" t="n"/>
      <c r="H484" s="147" t="n"/>
      <c r="I484" s="150" t="n"/>
      <c r="J484" s="150" t="n"/>
      <c r="K484" s="150" t="n"/>
      <c r="L484" s="150" t="n"/>
      <c r="M484" s="150" t="n"/>
    </row>
    <row r="485" spans="1:14">
      <c r="A485" s="60" t="n"/>
      <c r="B485" s="60" t="n"/>
      <c r="D485" s="147" t="n"/>
      <c r="E485" s="147" t="n"/>
      <c r="F485" s="148" t="n"/>
      <c r="G485" s="149" t="n"/>
      <c r="H485" s="147" t="n"/>
      <c r="I485" s="150" t="n"/>
      <c r="J485" s="150" t="n"/>
      <c r="K485" s="150" t="n"/>
      <c r="L485" s="150" t="n"/>
      <c r="M485" s="150" t="n"/>
    </row>
    <row r="486" spans="1:14">
      <c r="A486" s="60" t="n"/>
      <c r="B486" s="60" t="n"/>
      <c r="D486" s="147" t="n"/>
      <c r="E486" s="147" t="n"/>
      <c r="F486" s="148" t="n"/>
      <c r="G486" s="149" t="n"/>
      <c r="H486" s="147" t="n"/>
      <c r="I486" s="150" t="n"/>
      <c r="J486" s="150" t="n"/>
      <c r="K486" s="150" t="n"/>
      <c r="L486" s="150" t="n"/>
      <c r="M486" s="150" t="n"/>
    </row>
    <row r="487" spans="1:14">
      <c r="A487" s="60" t="n"/>
      <c r="B487" s="60" t="n"/>
      <c r="D487" s="147" t="n"/>
      <c r="E487" s="147" t="n"/>
      <c r="F487" s="148" t="n"/>
      <c r="G487" s="149" t="n"/>
      <c r="H487" s="147" t="n"/>
      <c r="I487" s="150" t="n"/>
      <c r="J487" s="150" t="n"/>
      <c r="K487" s="150" t="n"/>
      <c r="L487" s="150" t="n"/>
      <c r="M487" s="150" t="n"/>
    </row>
    <row r="488" spans="1:14">
      <c r="A488" s="60" t="n"/>
      <c r="B488" s="60" t="n"/>
      <c r="D488" s="147" t="n"/>
      <c r="E488" s="147" t="n"/>
      <c r="F488" s="148" t="n"/>
      <c r="G488" s="149" t="n"/>
      <c r="H488" s="147" t="n"/>
      <c r="I488" s="150" t="n"/>
      <c r="J488" s="150" t="n"/>
      <c r="K488" s="150" t="n"/>
      <c r="L488" s="150" t="n"/>
      <c r="M488" s="150" t="n"/>
    </row>
    <row r="489" spans="1:14">
      <c r="A489" s="60" t="n"/>
      <c r="B489" s="60" t="n"/>
      <c r="D489" s="147" t="n"/>
      <c r="E489" s="147" t="n"/>
      <c r="F489" s="148" t="n"/>
      <c r="G489" s="149" t="n"/>
      <c r="H489" s="147" t="n"/>
      <c r="I489" s="150" t="n"/>
      <c r="J489" s="150" t="n"/>
      <c r="K489" s="150" t="n"/>
      <c r="L489" s="150" t="n"/>
      <c r="M489" s="150" t="n"/>
    </row>
    <row r="490" spans="1:14">
      <c r="A490" s="60" t="n"/>
      <c r="B490" s="60" t="n"/>
      <c r="D490" s="147" t="n"/>
      <c r="E490" s="147" t="n"/>
      <c r="F490" s="148" t="n"/>
      <c r="G490" s="149" t="n"/>
      <c r="H490" s="147" t="n"/>
      <c r="I490" s="150" t="n"/>
      <c r="J490" s="150" t="n"/>
      <c r="K490" s="150" t="n"/>
      <c r="L490" s="150" t="n"/>
      <c r="M490" s="150" t="n"/>
    </row>
    <row r="491" spans="1:14">
      <c r="A491" s="60" t="n"/>
      <c r="B491" s="60" t="n"/>
      <c r="D491" s="147" t="n"/>
      <c r="E491" s="147" t="n"/>
      <c r="F491" s="148" t="n"/>
      <c r="G491" s="149" t="n"/>
      <c r="H491" s="147" t="n"/>
      <c r="I491" s="150" t="n"/>
      <c r="J491" s="150" t="n"/>
      <c r="K491" s="150" t="n"/>
      <c r="L491" s="150" t="n"/>
      <c r="M491" s="150" t="n"/>
    </row>
    <row r="492" spans="1:14">
      <c r="A492" s="60" t="n"/>
      <c r="B492" s="60" t="n"/>
      <c r="D492" s="147" t="n"/>
      <c r="E492" s="147" t="n"/>
      <c r="F492" s="148" t="n"/>
      <c r="G492" s="149" t="n"/>
      <c r="H492" s="147" t="n"/>
      <c r="I492" s="150" t="n"/>
      <c r="J492" s="150" t="n"/>
      <c r="K492" s="150" t="n"/>
      <c r="L492" s="150" t="n"/>
      <c r="M492" s="150" t="n"/>
    </row>
    <row r="493" spans="1:14">
      <c r="A493" s="60" t="n"/>
      <c r="B493" s="60" t="n"/>
      <c r="D493" s="147" t="n"/>
      <c r="E493" s="147" t="n"/>
      <c r="F493" s="148" t="n"/>
      <c r="G493" s="149" t="n"/>
      <c r="H493" s="147" t="n"/>
      <c r="I493" s="150" t="n"/>
      <c r="J493" s="150" t="n"/>
      <c r="K493" s="150" t="n"/>
      <c r="L493" s="150" t="n"/>
      <c r="M493" s="150" t="n"/>
    </row>
    <row r="494" spans="1:14">
      <c r="A494" s="60" t="n"/>
      <c r="B494" s="60" t="n"/>
      <c r="D494" s="147" t="n"/>
      <c r="E494" s="147" t="n"/>
      <c r="F494" s="148" t="n"/>
      <c r="G494" s="149" t="n"/>
      <c r="H494" s="147" t="n"/>
      <c r="I494" s="150" t="n"/>
      <c r="J494" s="150" t="n"/>
      <c r="K494" s="150" t="n"/>
      <c r="L494" s="150" t="n"/>
      <c r="M494" s="150" t="n"/>
    </row>
    <row r="495" spans="1:14">
      <c r="A495" s="60" t="n"/>
      <c r="B495" s="60" t="n"/>
      <c r="D495" s="147" t="n"/>
      <c r="E495" s="147" t="n"/>
      <c r="F495" s="148" t="n"/>
      <c r="G495" s="149" t="n"/>
      <c r="H495" s="147" t="n"/>
      <c r="I495" s="150" t="n"/>
      <c r="J495" s="150" t="n"/>
      <c r="K495" s="150" t="n"/>
      <c r="L495" s="150" t="n"/>
      <c r="M495" s="150" t="n"/>
    </row>
    <row r="496" spans="1:14">
      <c r="A496" s="60" t="n"/>
      <c r="B496" s="60" t="n"/>
      <c r="D496" s="147" t="n"/>
      <c r="E496" s="147" t="n"/>
      <c r="F496" s="148" t="n"/>
      <c r="G496" s="149" t="n"/>
      <c r="H496" s="147" t="n"/>
      <c r="I496" s="150" t="n"/>
      <c r="J496" s="150" t="n"/>
      <c r="K496" s="150" t="n"/>
      <c r="L496" s="150" t="n"/>
      <c r="M496" s="150" t="n"/>
    </row>
    <row r="497" spans="1:14">
      <c r="A497" s="60" t="n"/>
      <c r="B497" s="60" t="n"/>
      <c r="D497" s="147" t="n"/>
      <c r="E497" s="147" t="n"/>
      <c r="F497" s="148" t="n"/>
      <c r="G497" s="149" t="n"/>
      <c r="H497" s="147" t="n"/>
      <c r="I497" s="150" t="n"/>
      <c r="J497" s="150" t="n"/>
      <c r="K497" s="150" t="n"/>
      <c r="L497" s="150" t="n"/>
      <c r="M497" s="150" t="n"/>
    </row>
    <row r="498" spans="1:14">
      <c r="A498" s="60" t="n"/>
      <c r="B498" s="60" t="n"/>
      <c r="D498" s="147" t="n"/>
      <c r="E498" s="147" t="n"/>
      <c r="F498" s="148" t="n"/>
      <c r="G498" s="149" t="n"/>
      <c r="H498" s="147" t="n"/>
      <c r="I498" s="150" t="n"/>
      <c r="J498" s="150" t="n"/>
      <c r="K498" s="150" t="n"/>
      <c r="L498" s="150" t="n"/>
      <c r="M498" s="150" t="n"/>
    </row>
    <row r="499" spans="1:14">
      <c r="A499" s="60" t="n"/>
      <c r="B499" s="60" t="n"/>
      <c r="D499" s="147" t="n"/>
      <c r="E499" s="147" t="n"/>
      <c r="F499" s="148" t="n"/>
      <c r="G499" s="149" t="n"/>
      <c r="H499" s="147" t="n"/>
      <c r="I499" s="150" t="n"/>
      <c r="J499" s="150" t="n"/>
      <c r="K499" s="150" t="n"/>
      <c r="L499" s="150" t="n"/>
      <c r="M499" s="150" t="n"/>
    </row>
    <row r="500" spans="1:14">
      <c r="A500" s="60" t="n"/>
      <c r="B500" s="60" t="n"/>
      <c r="D500" s="147" t="n"/>
      <c r="E500" s="147" t="n"/>
      <c r="F500" s="148" t="n"/>
      <c r="G500" s="149" t="n"/>
      <c r="H500" s="147" t="n"/>
      <c r="I500" s="150" t="n"/>
      <c r="J500" s="150" t="n"/>
      <c r="K500" s="150" t="n"/>
      <c r="L500" s="150" t="n"/>
      <c r="M500" s="150" t="n"/>
    </row>
    <row r="501" spans="1:14">
      <c r="A501" s="60" t="n"/>
      <c r="B501" s="60" t="n"/>
      <c r="D501" s="147" t="n"/>
      <c r="E501" s="147" t="n"/>
      <c r="F501" s="148" t="n"/>
      <c r="G501" s="149" t="n"/>
      <c r="H501" s="147" t="n"/>
      <c r="I501" s="150" t="n"/>
      <c r="J501" s="150" t="n"/>
      <c r="K501" s="150" t="n"/>
      <c r="L501" s="150" t="n"/>
      <c r="M501" s="150" t="n"/>
    </row>
    <row r="502" spans="1:14">
      <c r="A502" s="60" t="n"/>
      <c r="B502" s="60" t="n"/>
      <c r="D502" s="147" t="n"/>
      <c r="E502" s="147" t="n"/>
      <c r="F502" s="148" t="n"/>
      <c r="G502" s="149" t="n"/>
      <c r="H502" s="147" t="n"/>
      <c r="I502" s="150" t="n"/>
      <c r="J502" s="150" t="n"/>
      <c r="K502" s="150" t="n"/>
      <c r="L502" s="150" t="n"/>
      <c r="M502" s="150" t="n"/>
    </row>
    <row r="503" spans="1:14">
      <c r="A503" s="60" t="n"/>
      <c r="B503" s="60" t="n"/>
      <c r="D503" s="147" t="n"/>
      <c r="E503" s="147" t="n"/>
      <c r="F503" s="148" t="n"/>
      <c r="G503" s="149" t="n"/>
      <c r="H503" s="147" t="n"/>
      <c r="I503" s="150" t="n"/>
      <c r="J503" s="150" t="n"/>
      <c r="K503" s="150" t="n"/>
      <c r="L503" s="150" t="n"/>
      <c r="M503" s="150" t="n"/>
    </row>
    <row r="504" spans="1:14">
      <c r="A504" s="60" t="n"/>
      <c r="B504" s="60" t="n"/>
      <c r="D504" s="147" t="n"/>
      <c r="E504" s="147" t="n"/>
      <c r="F504" s="148" t="n"/>
      <c r="G504" s="149" t="n"/>
      <c r="H504" s="147" t="n"/>
      <c r="I504" s="150" t="n"/>
      <c r="J504" s="150" t="n"/>
      <c r="K504" s="150" t="n"/>
      <c r="L504" s="150" t="n"/>
      <c r="M504" s="150" t="n"/>
    </row>
    <row r="505" spans="1:14">
      <c r="A505" s="60" t="n"/>
      <c r="B505" s="60" t="n"/>
      <c r="D505" s="147" t="n"/>
      <c r="E505" s="147" t="n"/>
      <c r="F505" s="148" t="n"/>
      <c r="G505" s="149" t="n"/>
      <c r="H505" s="147" t="n"/>
      <c r="I505" s="150" t="n"/>
      <c r="J505" s="150" t="n"/>
      <c r="K505" s="150" t="n"/>
      <c r="L505" s="150" t="n"/>
      <c r="M505" s="150" t="n"/>
    </row>
    <row r="506" spans="1:14">
      <c r="A506" s="60" t="n"/>
      <c r="B506" s="60" t="n"/>
      <c r="D506" s="147" t="n"/>
      <c r="E506" s="147" t="n"/>
      <c r="F506" s="148" t="n"/>
      <c r="G506" s="149" t="n"/>
      <c r="H506" s="147" t="n"/>
      <c r="I506" s="150" t="n"/>
      <c r="J506" s="150" t="n"/>
      <c r="K506" s="150" t="n"/>
      <c r="L506" s="150" t="n"/>
      <c r="M506" s="150" t="n"/>
    </row>
    <row r="507" spans="1:14">
      <c r="A507" s="60" t="n"/>
      <c r="B507" s="60" t="n"/>
      <c r="D507" s="147" t="n"/>
      <c r="E507" s="147" t="n"/>
      <c r="F507" s="148" t="n"/>
      <c r="G507" s="149" t="n"/>
      <c r="H507" s="147" t="n"/>
      <c r="I507" s="150" t="n"/>
      <c r="J507" s="150" t="n"/>
      <c r="K507" s="150" t="n"/>
      <c r="L507" s="150" t="n"/>
      <c r="M507" s="150" t="n"/>
    </row>
    <row r="508" spans="1:14">
      <c r="A508" s="60" t="n"/>
      <c r="B508" s="60" t="n"/>
      <c r="D508" s="147" t="n"/>
      <c r="E508" s="147" t="n"/>
      <c r="F508" s="148" t="n"/>
      <c r="G508" s="149" t="n"/>
      <c r="H508" s="147" t="n"/>
      <c r="I508" s="150" t="n"/>
      <c r="J508" s="150" t="n"/>
      <c r="K508" s="150" t="n"/>
      <c r="L508" s="150" t="n"/>
      <c r="M508" s="150" t="n"/>
    </row>
    <row r="509" spans="1:14">
      <c r="A509" s="60" t="n"/>
      <c r="B509" s="60" t="n"/>
      <c r="D509" s="147" t="n"/>
      <c r="E509" s="147" t="n"/>
      <c r="F509" s="148" t="n"/>
      <c r="G509" s="149" t="n"/>
      <c r="H509" s="147" t="n"/>
      <c r="I509" s="150" t="n"/>
      <c r="J509" s="150" t="n"/>
      <c r="K509" s="150" t="n"/>
      <c r="L509" s="150" t="n"/>
      <c r="M509" s="150" t="n"/>
    </row>
    <row r="510" spans="1:14">
      <c r="A510" s="60" t="n"/>
      <c r="B510" s="60" t="n"/>
      <c r="D510" s="147" t="n"/>
      <c r="E510" s="147" t="n"/>
      <c r="F510" s="148" t="n"/>
      <c r="G510" s="149" t="n"/>
      <c r="H510" s="147" t="n"/>
      <c r="I510" s="150" t="n"/>
      <c r="J510" s="150" t="n"/>
      <c r="K510" s="150" t="n"/>
      <c r="L510" s="150" t="n"/>
      <c r="M510" s="150" t="n"/>
    </row>
    <row r="511" spans="1:14">
      <c r="A511" s="60" t="n"/>
      <c r="B511" s="60" t="n"/>
      <c r="D511" s="147" t="n"/>
      <c r="E511" s="147" t="n"/>
      <c r="F511" s="148" t="n"/>
      <c r="G511" s="149" t="n"/>
      <c r="H511" s="147" t="n"/>
      <c r="I511" s="150" t="n"/>
      <c r="J511" s="150" t="n"/>
      <c r="K511" s="150" t="n"/>
      <c r="L511" s="150" t="n"/>
      <c r="M511" s="150" t="n"/>
    </row>
    <row r="512" spans="1:14">
      <c r="A512" s="60" t="n"/>
      <c r="B512" s="60" t="n"/>
      <c r="D512" s="147" t="n"/>
      <c r="E512" s="147" t="n"/>
      <c r="F512" s="148" t="n"/>
      <c r="G512" s="149" t="n"/>
      <c r="H512" s="147" t="n"/>
      <c r="I512" s="150" t="n"/>
      <c r="J512" s="150" t="n"/>
      <c r="K512" s="150" t="n"/>
      <c r="L512" s="150" t="n"/>
      <c r="M512" s="150" t="n"/>
    </row>
    <row r="513" spans="1:14">
      <c r="A513" s="60" t="n"/>
      <c r="B513" s="60" t="n"/>
      <c r="D513" s="147" t="n"/>
      <c r="E513" s="147" t="n"/>
      <c r="F513" s="148" t="n"/>
      <c r="G513" s="149" t="n"/>
      <c r="H513" s="147" t="n"/>
      <c r="I513" s="150" t="n"/>
      <c r="J513" s="150" t="n"/>
      <c r="K513" s="150" t="n"/>
      <c r="L513" s="150" t="n"/>
      <c r="M513" s="150" t="n"/>
    </row>
    <row r="514" spans="1:14">
      <c r="A514" s="60" t="n"/>
      <c r="B514" s="60" t="n"/>
      <c r="D514" s="147" t="n"/>
      <c r="E514" s="147" t="n"/>
      <c r="F514" s="148" t="n"/>
      <c r="G514" s="149" t="n"/>
      <c r="H514" s="147" t="n"/>
      <c r="I514" s="150" t="n"/>
      <c r="J514" s="150" t="n"/>
      <c r="K514" s="150" t="n"/>
      <c r="L514" s="150" t="n"/>
      <c r="M514" s="150" t="n"/>
    </row>
    <row r="515" spans="1:14">
      <c r="A515" s="60" t="n"/>
      <c r="B515" s="60" t="n"/>
      <c r="D515" s="147" t="n"/>
      <c r="E515" s="147" t="n"/>
      <c r="F515" s="148" t="n"/>
      <c r="G515" s="149" t="n"/>
      <c r="H515" s="147" t="n"/>
      <c r="I515" s="150" t="n"/>
      <c r="J515" s="150" t="n"/>
      <c r="K515" s="150" t="n"/>
      <c r="L515" s="150" t="n"/>
      <c r="M515" s="150" t="n"/>
    </row>
    <row r="516" spans="1:14">
      <c r="A516" s="60" t="n"/>
      <c r="B516" s="60" t="n"/>
      <c r="D516" s="147" t="n"/>
      <c r="E516" s="147" t="n"/>
      <c r="F516" s="148" t="n"/>
      <c r="G516" s="149" t="n"/>
      <c r="H516" s="147" t="n"/>
      <c r="I516" s="150" t="n"/>
      <c r="J516" s="150" t="n"/>
      <c r="K516" s="150" t="n"/>
      <c r="L516" s="150" t="n"/>
      <c r="M516" s="150" t="n"/>
    </row>
    <row r="517" spans="1:14">
      <c r="A517" s="60" t="n"/>
      <c r="B517" s="60" t="n"/>
      <c r="D517" s="147" t="n"/>
      <c r="E517" s="147" t="n"/>
      <c r="F517" s="148" t="n"/>
      <c r="G517" s="149" t="n"/>
      <c r="H517" s="147" t="n"/>
      <c r="I517" s="150" t="n"/>
      <c r="J517" s="150" t="n"/>
      <c r="K517" s="150" t="n"/>
      <c r="L517" s="150" t="n"/>
      <c r="M517" s="150" t="n"/>
    </row>
    <row r="518" spans="1:14">
      <c r="A518" s="60" t="n"/>
      <c r="B518" s="60" t="n"/>
      <c r="D518" s="147" t="n"/>
      <c r="E518" s="147" t="n"/>
      <c r="F518" s="148" t="n"/>
      <c r="G518" s="149" t="n"/>
      <c r="H518" s="147" t="n"/>
      <c r="I518" s="150" t="n"/>
      <c r="J518" s="150" t="n"/>
      <c r="K518" s="150" t="n"/>
      <c r="L518" s="150" t="n"/>
      <c r="M518" s="150" t="n"/>
    </row>
    <row r="519" spans="1:14">
      <c r="A519" s="60" t="n"/>
      <c r="B519" s="60" t="n"/>
      <c r="D519" s="147" t="n"/>
      <c r="E519" s="147" t="n"/>
      <c r="F519" s="148" t="n"/>
      <c r="G519" s="149" t="n"/>
      <c r="H519" s="147" t="n"/>
      <c r="I519" s="150" t="n"/>
      <c r="J519" s="150" t="n"/>
      <c r="K519" s="150" t="n"/>
      <c r="L519" s="150" t="n"/>
      <c r="M519" s="150" t="n"/>
    </row>
    <row r="520" spans="1:14">
      <c r="A520" s="60" t="n"/>
      <c r="B520" s="60" t="n"/>
      <c r="D520" s="147" t="n"/>
      <c r="E520" s="147" t="n"/>
      <c r="F520" s="148" t="n"/>
      <c r="G520" s="149" t="n"/>
      <c r="H520" s="147" t="n"/>
      <c r="I520" s="150" t="n"/>
      <c r="J520" s="150" t="n"/>
      <c r="K520" s="150" t="n"/>
      <c r="L520" s="150" t="n"/>
      <c r="M520" s="150" t="n"/>
    </row>
    <row r="521" spans="1:14">
      <c r="A521" s="60" t="n"/>
      <c r="B521" s="60" t="n"/>
      <c r="D521" s="147" t="n"/>
      <c r="E521" s="147" t="n"/>
      <c r="F521" s="148" t="n"/>
      <c r="G521" s="149" t="n"/>
      <c r="H521" s="147" t="n"/>
      <c r="I521" s="150" t="n"/>
      <c r="J521" s="150" t="n"/>
      <c r="K521" s="150" t="n"/>
      <c r="L521" s="150" t="n"/>
      <c r="M521" s="150" t="n"/>
    </row>
    <row r="522" spans="1:14">
      <c r="A522" s="60" t="n"/>
      <c r="B522" s="60" t="n"/>
      <c r="D522" s="147" t="n"/>
      <c r="E522" s="147" t="n"/>
      <c r="F522" s="148" t="n"/>
      <c r="G522" s="149" t="n"/>
      <c r="H522" s="147" t="n"/>
      <c r="I522" s="150" t="n"/>
      <c r="J522" s="150" t="n"/>
      <c r="K522" s="150" t="n"/>
      <c r="L522" s="150" t="n"/>
      <c r="M522" s="150" t="n"/>
    </row>
    <row r="523" spans="1:14">
      <c r="A523" s="60" t="n"/>
      <c r="B523" s="60" t="n"/>
      <c r="D523" s="147" t="n"/>
      <c r="E523" s="147" t="n"/>
      <c r="F523" s="148" t="n"/>
      <c r="G523" s="149" t="n"/>
      <c r="H523" s="147" t="n"/>
      <c r="I523" s="150" t="n"/>
      <c r="J523" s="150" t="n"/>
      <c r="K523" s="150" t="n"/>
      <c r="L523" s="150" t="n"/>
      <c r="M523" s="150" t="n"/>
    </row>
    <row r="524" spans="1:14">
      <c r="A524" s="60" t="n"/>
      <c r="B524" s="60" t="n"/>
      <c r="D524" s="147" t="n"/>
      <c r="E524" s="147" t="n"/>
      <c r="F524" s="148" t="n"/>
      <c r="G524" s="149" t="n"/>
      <c r="H524" s="147" t="n"/>
      <c r="I524" s="150" t="n"/>
      <c r="J524" s="150" t="n"/>
      <c r="K524" s="150" t="n"/>
      <c r="L524" s="150" t="n"/>
      <c r="M524" s="150" t="n"/>
    </row>
    <row r="525" spans="1:14">
      <c r="A525" s="60" t="n"/>
      <c r="B525" s="60" t="n"/>
      <c r="D525" s="147" t="n"/>
      <c r="E525" s="147" t="n"/>
      <c r="F525" s="148" t="n"/>
      <c r="G525" s="149" t="n"/>
      <c r="H525" s="147" t="n"/>
      <c r="I525" s="150" t="n"/>
      <c r="J525" s="150" t="n"/>
      <c r="K525" s="150" t="n"/>
      <c r="L525" s="150" t="n"/>
      <c r="M525" s="150" t="n"/>
    </row>
    <row r="526" spans="1:14">
      <c r="A526" s="60" t="n"/>
      <c r="B526" s="60" t="n"/>
      <c r="D526" s="147" t="n"/>
      <c r="E526" s="147" t="n"/>
      <c r="F526" s="148" t="n"/>
      <c r="G526" s="149" t="n"/>
      <c r="H526" s="147" t="n"/>
      <c r="I526" s="150" t="n"/>
      <c r="J526" s="150" t="n"/>
      <c r="K526" s="150" t="n"/>
      <c r="L526" s="150" t="n"/>
      <c r="M526" s="150" t="n"/>
    </row>
    <row r="527" spans="1:14">
      <c r="A527" s="60" t="n"/>
      <c r="B527" s="60" t="n"/>
      <c r="D527" s="147" t="n"/>
      <c r="E527" s="147" t="n"/>
      <c r="F527" s="148" t="n"/>
      <c r="G527" s="149" t="n"/>
      <c r="H527" s="147" t="n"/>
      <c r="I527" s="150" t="n"/>
      <c r="J527" s="150" t="n"/>
      <c r="K527" s="150" t="n"/>
      <c r="L527" s="150" t="n"/>
      <c r="M527" s="150" t="n"/>
    </row>
    <row r="528" spans="1:14">
      <c r="A528" s="60" t="n"/>
      <c r="B528" s="60" t="n"/>
      <c r="D528" s="147" t="n"/>
      <c r="E528" s="147" t="n"/>
      <c r="F528" s="148" t="n"/>
      <c r="G528" s="149" t="n"/>
      <c r="H528" s="147" t="n"/>
      <c r="I528" s="150" t="n"/>
      <c r="J528" s="150" t="n"/>
      <c r="K528" s="150" t="n"/>
      <c r="L528" s="150" t="n"/>
      <c r="M528" s="150" t="n"/>
    </row>
    <row r="529" spans="1:14">
      <c r="A529" s="60" t="n"/>
      <c r="B529" s="60" t="n"/>
      <c r="D529" s="147" t="n"/>
      <c r="E529" s="147" t="n"/>
      <c r="F529" s="148" t="n"/>
      <c r="G529" s="149" t="n"/>
      <c r="H529" s="147" t="n"/>
      <c r="I529" s="150" t="n"/>
      <c r="J529" s="150" t="n"/>
      <c r="K529" s="150" t="n"/>
      <c r="L529" s="150" t="n"/>
      <c r="M529" s="150" t="n"/>
    </row>
    <row r="530" spans="1:14">
      <c r="A530" s="60" t="n"/>
      <c r="B530" s="60" t="n"/>
      <c r="D530" s="147" t="n"/>
      <c r="E530" s="147" t="n"/>
      <c r="F530" s="148" t="n"/>
      <c r="G530" s="149" t="n"/>
      <c r="H530" s="147" t="n"/>
      <c r="I530" s="150" t="n"/>
      <c r="J530" s="150" t="n"/>
      <c r="K530" s="150" t="n"/>
      <c r="L530" s="150" t="n"/>
      <c r="M530" s="150" t="n"/>
    </row>
    <row r="531" spans="1:14">
      <c r="A531" s="60" t="n"/>
      <c r="B531" s="60" t="n"/>
      <c r="D531" s="147" t="n"/>
      <c r="E531" s="147" t="n"/>
      <c r="F531" s="148" t="n"/>
      <c r="G531" s="149" t="n"/>
      <c r="H531" s="147" t="n"/>
      <c r="I531" s="150" t="n"/>
      <c r="J531" s="150" t="n"/>
      <c r="K531" s="150" t="n"/>
      <c r="L531" s="150" t="n"/>
      <c r="M531" s="150" t="n"/>
    </row>
    <row r="532" spans="1:14">
      <c r="A532" s="60" t="n"/>
      <c r="B532" s="60" t="n"/>
      <c r="D532" s="147" t="n"/>
      <c r="E532" s="147" t="n"/>
      <c r="F532" s="148" t="n"/>
      <c r="G532" s="149" t="n"/>
      <c r="H532" s="147" t="n"/>
      <c r="I532" s="150" t="n"/>
      <c r="J532" s="150" t="n"/>
      <c r="K532" s="150" t="n"/>
      <c r="L532" s="150" t="n"/>
      <c r="M532" s="150" t="n"/>
    </row>
    <row r="533" spans="1:14">
      <c r="A533" s="60" t="n"/>
      <c r="B533" s="60" t="n"/>
      <c r="D533" s="147" t="n"/>
      <c r="E533" s="147" t="n"/>
      <c r="F533" s="148" t="n"/>
      <c r="G533" s="149" t="n"/>
      <c r="H533" s="147" t="n"/>
      <c r="I533" s="150" t="n"/>
      <c r="J533" s="150" t="n"/>
      <c r="K533" s="150" t="n"/>
      <c r="L533" s="150" t="n"/>
      <c r="M533" s="150" t="n"/>
    </row>
    <row r="534" spans="1:14">
      <c r="A534" s="60" t="n"/>
      <c r="B534" s="60" t="n"/>
      <c r="D534" s="147" t="n"/>
      <c r="E534" s="147" t="n"/>
      <c r="F534" s="148" t="n"/>
      <c r="G534" s="149" t="n"/>
      <c r="H534" s="147" t="n"/>
      <c r="I534" s="150" t="n"/>
      <c r="J534" s="150" t="n"/>
      <c r="K534" s="150" t="n"/>
      <c r="L534" s="150" t="n"/>
      <c r="M534" s="150" t="n"/>
    </row>
    <row r="535" spans="1:14">
      <c r="A535" s="60" t="n"/>
      <c r="B535" s="60" t="n"/>
      <c r="D535" s="147" t="n"/>
      <c r="E535" s="147" t="n"/>
      <c r="F535" s="148" t="n"/>
      <c r="G535" s="149" t="n"/>
      <c r="H535" s="147" t="n"/>
      <c r="I535" s="150" t="n"/>
      <c r="J535" s="150" t="n"/>
      <c r="K535" s="150" t="n"/>
      <c r="L535" s="150" t="n"/>
      <c r="M535" s="150" t="n"/>
    </row>
    <row r="536" spans="1:14">
      <c r="A536" s="60" t="n"/>
      <c r="B536" s="60" t="n"/>
      <c r="D536" s="147" t="n"/>
      <c r="E536" s="147" t="n"/>
      <c r="F536" s="148" t="n"/>
      <c r="G536" s="149" t="n"/>
      <c r="H536" s="147" t="n"/>
      <c r="I536" s="150" t="n"/>
      <c r="J536" s="150" t="n"/>
      <c r="K536" s="150" t="n"/>
      <c r="L536" s="150" t="n"/>
      <c r="M536" s="150" t="n"/>
    </row>
    <row r="537" spans="1:14">
      <c r="A537" s="60" t="n"/>
      <c r="B537" s="60" t="n"/>
      <c r="D537" s="147" t="n"/>
      <c r="E537" s="147" t="n"/>
      <c r="F537" s="148" t="n"/>
      <c r="G537" s="149" t="n"/>
      <c r="H537" s="147" t="n"/>
      <c r="I537" s="150" t="n"/>
      <c r="J537" s="150" t="n"/>
      <c r="K537" s="150" t="n"/>
      <c r="L537" s="150" t="n"/>
      <c r="M537" s="150" t="n"/>
    </row>
    <row r="538" spans="1:14">
      <c r="A538" s="60" t="n"/>
      <c r="B538" s="60" t="n"/>
      <c r="D538" s="147" t="n"/>
      <c r="E538" s="147" t="n"/>
      <c r="F538" s="148" t="n"/>
      <c r="G538" s="149" t="n"/>
      <c r="H538" s="147" t="n"/>
      <c r="I538" s="150" t="n"/>
      <c r="J538" s="150" t="n"/>
      <c r="K538" s="150" t="n"/>
      <c r="L538" s="150" t="n"/>
      <c r="M538" s="150" t="n"/>
    </row>
    <row r="539" spans="1:14">
      <c r="A539" s="60" t="n"/>
      <c r="B539" s="60" t="n"/>
      <c r="D539" s="147" t="n"/>
      <c r="E539" s="147" t="n"/>
      <c r="F539" s="148" t="n"/>
      <c r="G539" s="149" t="n"/>
      <c r="H539" s="147" t="n"/>
      <c r="I539" s="150" t="n"/>
      <c r="J539" s="150" t="n"/>
      <c r="K539" s="150" t="n"/>
      <c r="L539" s="150" t="n"/>
      <c r="M539" s="150" t="n"/>
    </row>
    <row r="540" spans="1:14">
      <c r="A540" s="60" t="n"/>
      <c r="B540" s="60" t="n"/>
      <c r="D540" s="147" t="n"/>
      <c r="E540" s="147" t="n"/>
      <c r="F540" s="148" t="n"/>
      <c r="G540" s="149" t="n"/>
      <c r="H540" s="147" t="n"/>
      <c r="I540" s="150" t="n"/>
      <c r="J540" s="150" t="n"/>
      <c r="K540" s="150" t="n"/>
      <c r="L540" s="150" t="n"/>
      <c r="M540" s="150" t="n"/>
    </row>
    <row r="541" spans="1:14">
      <c r="A541" s="60" t="n"/>
      <c r="B541" s="60" t="n"/>
      <c r="D541" s="147" t="n"/>
      <c r="E541" s="147" t="n"/>
      <c r="F541" s="148" t="n"/>
      <c r="G541" s="149" t="n"/>
      <c r="H541" s="147" t="n"/>
      <c r="I541" s="150" t="n"/>
      <c r="J541" s="150" t="n"/>
      <c r="K541" s="150" t="n"/>
      <c r="L541" s="150" t="n"/>
      <c r="M541" s="150" t="n"/>
    </row>
    <row r="542" spans="1:14">
      <c r="A542" s="60" t="n"/>
      <c r="B542" s="60" t="n"/>
      <c r="D542" s="147" t="n"/>
      <c r="E542" s="147" t="n"/>
      <c r="F542" s="148" t="n"/>
      <c r="G542" s="149" t="n"/>
      <c r="H542" s="147" t="n"/>
      <c r="I542" s="150" t="n"/>
      <c r="J542" s="150" t="n"/>
      <c r="K542" s="150" t="n"/>
      <c r="L542" s="150" t="n"/>
      <c r="M542" s="150" t="n"/>
    </row>
    <row r="543" spans="1:14">
      <c r="A543" s="60" t="n"/>
      <c r="B543" s="60" t="n"/>
      <c r="D543" s="147" t="n"/>
      <c r="E543" s="147" t="n"/>
      <c r="F543" s="148" t="n"/>
      <c r="G543" s="149" t="n"/>
      <c r="H543" s="147" t="n"/>
      <c r="I543" s="150" t="n"/>
      <c r="J543" s="150" t="n"/>
      <c r="K543" s="150" t="n"/>
      <c r="L543" s="150" t="n"/>
      <c r="M543" s="150" t="n"/>
    </row>
    <row r="544" spans="1:14">
      <c r="A544" s="60" t="n"/>
      <c r="B544" s="60" t="n"/>
      <c r="D544" s="147" t="n"/>
      <c r="E544" s="147" t="n"/>
      <c r="F544" s="148" t="n"/>
      <c r="G544" s="149" t="n"/>
      <c r="H544" s="147" t="n"/>
      <c r="I544" s="150" t="n"/>
      <c r="J544" s="150" t="n"/>
      <c r="K544" s="150" t="n"/>
      <c r="L544" s="150" t="n"/>
      <c r="M544" s="150" t="n"/>
    </row>
    <row r="545" spans="1:14">
      <c r="A545" s="60" t="n"/>
      <c r="B545" s="60" t="n"/>
      <c r="D545" s="147" t="n"/>
      <c r="E545" s="147" t="n"/>
      <c r="F545" s="148" t="n"/>
      <c r="G545" s="149" t="n"/>
      <c r="H545" s="147" t="n"/>
      <c r="I545" s="150" t="n"/>
      <c r="J545" s="150" t="n"/>
      <c r="K545" s="150" t="n"/>
      <c r="L545" s="150" t="n"/>
      <c r="M545" s="150" t="n"/>
    </row>
    <row r="546" spans="1:14">
      <c r="A546" s="60" t="n"/>
      <c r="B546" s="60" t="n"/>
      <c r="D546" s="147" t="n"/>
      <c r="E546" s="147" t="n"/>
      <c r="F546" s="148" t="n"/>
      <c r="G546" s="149" t="n"/>
      <c r="H546" s="147" t="n"/>
      <c r="I546" s="150" t="n"/>
      <c r="J546" s="150" t="n"/>
      <c r="K546" s="150" t="n"/>
      <c r="L546" s="150" t="n"/>
      <c r="M546" s="150" t="n"/>
    </row>
    <row r="547" spans="1:14">
      <c r="A547" s="60" t="n"/>
      <c r="B547" s="60" t="n"/>
      <c r="D547" s="147" t="n"/>
      <c r="E547" s="147" t="n"/>
      <c r="F547" s="148" t="n"/>
      <c r="G547" s="149" t="n"/>
      <c r="H547" s="147" t="n"/>
      <c r="I547" s="150" t="n"/>
      <c r="J547" s="150" t="n"/>
      <c r="K547" s="150" t="n"/>
      <c r="L547" s="150" t="n"/>
      <c r="M547" s="150" t="n"/>
    </row>
    <row r="548" spans="1:14">
      <c r="A548" s="60" t="n"/>
      <c r="B548" s="60" t="n"/>
      <c r="D548" s="147" t="n"/>
      <c r="E548" s="147" t="n"/>
      <c r="F548" s="148" t="n"/>
      <c r="G548" s="149" t="n"/>
      <c r="H548" s="147" t="n"/>
      <c r="I548" s="150" t="n"/>
      <c r="J548" s="150" t="n"/>
      <c r="K548" s="150" t="n"/>
      <c r="L548" s="150" t="n"/>
      <c r="M548" s="150" t="n"/>
    </row>
    <row r="549" spans="1:14">
      <c r="A549" s="60" t="n"/>
      <c r="B549" s="60" t="n"/>
      <c r="D549" s="147" t="n"/>
      <c r="E549" s="147" t="n"/>
      <c r="F549" s="148" t="n"/>
      <c r="G549" s="149" t="n"/>
      <c r="H549" s="147" t="n"/>
      <c r="I549" s="150" t="n"/>
      <c r="J549" s="150" t="n"/>
      <c r="K549" s="150" t="n"/>
      <c r="L549" s="150" t="n"/>
      <c r="M549" s="150" t="n"/>
    </row>
    <row r="550" spans="1:14">
      <c r="A550" s="60" t="n"/>
      <c r="B550" s="60" t="n"/>
      <c r="D550" s="147" t="n"/>
      <c r="E550" s="147" t="n"/>
      <c r="F550" s="148" t="n"/>
      <c r="G550" s="149" t="n"/>
      <c r="H550" s="147" t="n"/>
      <c r="I550" s="150" t="n"/>
      <c r="J550" s="150" t="n"/>
      <c r="K550" s="150" t="n"/>
      <c r="L550" s="150" t="n"/>
      <c r="M550" s="150" t="n"/>
    </row>
    <row r="551" spans="1:14">
      <c r="A551" s="60" t="n"/>
      <c r="B551" s="60" t="n"/>
      <c r="D551" s="147" t="n"/>
      <c r="E551" s="147" t="n"/>
      <c r="F551" s="148" t="n"/>
      <c r="G551" s="149" t="n"/>
      <c r="H551" s="147" t="n"/>
      <c r="I551" s="150" t="n"/>
      <c r="J551" s="150" t="n"/>
      <c r="K551" s="150" t="n"/>
      <c r="L551" s="150" t="n"/>
      <c r="M551" s="150" t="n"/>
    </row>
    <row r="552" spans="1:14">
      <c r="A552" s="60" t="n"/>
      <c r="B552" s="60" t="n"/>
      <c r="D552" s="147" t="n"/>
      <c r="E552" s="147" t="n"/>
      <c r="F552" s="148" t="n"/>
      <c r="G552" s="149" t="n"/>
      <c r="H552" s="147" t="n"/>
      <c r="I552" s="150" t="n"/>
      <c r="J552" s="150" t="n"/>
      <c r="K552" s="150" t="n"/>
      <c r="L552" s="150" t="n"/>
      <c r="M552" s="150" t="n"/>
    </row>
    <row r="553" spans="1:14">
      <c r="A553" s="60" t="n"/>
      <c r="B553" s="60" t="n"/>
      <c r="D553" s="147" t="n"/>
      <c r="E553" s="147" t="n"/>
      <c r="F553" s="148" t="n"/>
      <c r="G553" s="149" t="n"/>
      <c r="H553" s="147" t="n"/>
      <c r="I553" s="150" t="n"/>
      <c r="J553" s="150" t="n"/>
      <c r="K553" s="150" t="n"/>
      <c r="L553" s="150" t="n"/>
      <c r="M553" s="150" t="n"/>
    </row>
    <row r="554" spans="1:14">
      <c r="A554" s="60" t="n"/>
      <c r="B554" s="60" t="n"/>
      <c r="D554" s="147" t="n"/>
      <c r="E554" s="147" t="n"/>
      <c r="F554" s="148" t="n"/>
      <c r="G554" s="149" t="n"/>
      <c r="H554" s="147" t="n"/>
      <c r="I554" s="150" t="n"/>
      <c r="J554" s="150" t="n"/>
      <c r="K554" s="150" t="n"/>
      <c r="L554" s="150" t="n"/>
      <c r="M554" s="150" t="n"/>
    </row>
    <row r="555" spans="1:14">
      <c r="A555" s="60" t="n"/>
      <c r="B555" s="60" t="n"/>
      <c r="D555" s="147" t="n"/>
      <c r="E555" s="147" t="n"/>
      <c r="F555" s="148" t="n"/>
      <c r="G555" s="149" t="n"/>
      <c r="H555" s="147" t="n"/>
      <c r="I555" s="150" t="n"/>
      <c r="J555" s="150" t="n"/>
      <c r="K555" s="150" t="n"/>
      <c r="L555" s="150" t="n"/>
      <c r="M555" s="150" t="n"/>
    </row>
    <row r="556" spans="1:14">
      <c r="A556" s="60" t="n"/>
      <c r="B556" s="60" t="n"/>
      <c r="D556" s="147" t="n"/>
      <c r="E556" s="147" t="n"/>
      <c r="F556" s="148" t="n"/>
      <c r="G556" s="149" t="n"/>
      <c r="H556" s="147" t="n"/>
      <c r="I556" s="150" t="n"/>
      <c r="J556" s="150" t="n"/>
      <c r="K556" s="150" t="n"/>
      <c r="L556" s="150" t="n"/>
      <c r="M556" s="150" t="n"/>
    </row>
    <row r="557" spans="1:14">
      <c r="A557" s="60" t="n"/>
      <c r="B557" s="60" t="n"/>
      <c r="D557" s="147" t="n"/>
      <c r="E557" s="147" t="n"/>
      <c r="F557" s="148" t="n"/>
      <c r="G557" s="149" t="n"/>
      <c r="H557" s="147" t="n"/>
      <c r="I557" s="150" t="n"/>
      <c r="J557" s="150" t="n"/>
      <c r="K557" s="150" t="n"/>
      <c r="L557" s="150" t="n"/>
      <c r="M557" s="150" t="n"/>
    </row>
    <row r="558" spans="1:14">
      <c r="A558" s="60" t="n"/>
      <c r="B558" s="60" t="n"/>
      <c r="D558" s="147" t="n"/>
      <c r="E558" s="147" t="n"/>
      <c r="F558" s="148" t="n"/>
      <c r="G558" s="149" t="n"/>
      <c r="H558" s="147" t="n"/>
      <c r="I558" s="150" t="n"/>
      <c r="J558" s="150" t="n"/>
      <c r="K558" s="150" t="n"/>
      <c r="L558" s="150" t="n"/>
      <c r="M558" s="150" t="n"/>
    </row>
    <row r="559" spans="1:14">
      <c r="A559" s="60" t="n"/>
      <c r="B559" s="60" t="n"/>
      <c r="D559" s="147" t="n"/>
      <c r="E559" s="147" t="n"/>
      <c r="F559" s="148" t="n"/>
      <c r="G559" s="149" t="n"/>
      <c r="H559" s="147" t="n"/>
      <c r="I559" s="150" t="n"/>
      <c r="J559" s="150" t="n"/>
      <c r="K559" s="150" t="n"/>
      <c r="L559" s="150" t="n"/>
      <c r="M559" s="150" t="n"/>
    </row>
    <row r="560" spans="1:14">
      <c r="A560" s="60" t="n"/>
      <c r="B560" s="60" t="n"/>
      <c r="D560" s="147" t="n"/>
      <c r="E560" s="147" t="n"/>
      <c r="F560" s="148" t="n"/>
      <c r="G560" s="149" t="n"/>
      <c r="H560" s="147" t="n"/>
      <c r="I560" s="150" t="n"/>
      <c r="J560" s="150" t="n"/>
      <c r="K560" s="150" t="n"/>
      <c r="L560" s="150" t="n"/>
      <c r="M560" s="150" t="n"/>
    </row>
    <row r="561" spans="1:14">
      <c r="A561" s="60" t="n"/>
      <c r="B561" s="60" t="n"/>
      <c r="D561" s="147" t="n"/>
      <c r="E561" s="147" t="n"/>
      <c r="F561" s="148" t="n"/>
      <c r="G561" s="149" t="n"/>
      <c r="H561" s="147" t="n"/>
      <c r="I561" s="150" t="n"/>
      <c r="J561" s="150" t="n"/>
      <c r="K561" s="150" t="n"/>
      <c r="L561" s="150" t="n"/>
      <c r="M561" s="150" t="n"/>
    </row>
    <row r="562" spans="1:14">
      <c r="A562" s="60" t="n"/>
      <c r="B562" s="60" t="n"/>
      <c r="D562" s="147" t="n"/>
      <c r="E562" s="147" t="n"/>
      <c r="F562" s="148" t="n"/>
      <c r="G562" s="149" t="n"/>
      <c r="H562" s="147" t="n"/>
      <c r="I562" s="150" t="n"/>
      <c r="J562" s="150" t="n"/>
      <c r="K562" s="150" t="n"/>
      <c r="L562" s="150" t="n"/>
      <c r="M562" s="150" t="n"/>
    </row>
    <row r="563" spans="1:14">
      <c r="A563" s="60" t="n"/>
      <c r="B563" s="60" t="n"/>
      <c r="D563" s="147" t="n"/>
      <c r="E563" s="147" t="n"/>
      <c r="F563" s="148" t="n"/>
      <c r="G563" s="149" t="n"/>
      <c r="H563" s="147" t="n"/>
      <c r="I563" s="150" t="n"/>
      <c r="J563" s="150" t="n"/>
      <c r="K563" s="150" t="n"/>
      <c r="L563" s="150" t="n"/>
      <c r="M563" s="150" t="n"/>
    </row>
    <row r="564" spans="1:14">
      <c r="A564" s="60" t="n"/>
      <c r="B564" s="60" t="n"/>
      <c r="D564" s="147" t="n"/>
      <c r="E564" s="147" t="n"/>
      <c r="F564" s="148" t="n"/>
      <c r="G564" s="149" t="n"/>
      <c r="H564" s="147" t="n"/>
      <c r="I564" s="150" t="n"/>
      <c r="J564" s="150" t="n"/>
      <c r="K564" s="150" t="n"/>
      <c r="L564" s="150" t="n"/>
      <c r="M564" s="150" t="n"/>
    </row>
    <row r="565" spans="1:14">
      <c r="A565" s="60" t="n"/>
      <c r="B565" s="60" t="n"/>
      <c r="D565" s="147" t="n"/>
      <c r="E565" s="147" t="n"/>
      <c r="F565" s="148" t="n"/>
      <c r="G565" s="149" t="n"/>
      <c r="H565" s="147" t="n"/>
      <c r="I565" s="150" t="n"/>
      <c r="J565" s="150" t="n"/>
      <c r="K565" s="150" t="n"/>
      <c r="L565" s="150" t="n"/>
      <c r="M565" s="150" t="n"/>
    </row>
    <row r="566" spans="1:14">
      <c r="A566" s="60" t="n"/>
      <c r="B566" s="60" t="n"/>
      <c r="D566" s="147" t="n"/>
      <c r="E566" s="147" t="n"/>
      <c r="F566" s="148" t="n"/>
      <c r="G566" s="149" t="n"/>
      <c r="H566" s="147" t="n"/>
      <c r="I566" s="150" t="n"/>
      <c r="J566" s="150" t="n"/>
      <c r="K566" s="150" t="n"/>
      <c r="L566" s="150" t="n"/>
      <c r="M566" s="150" t="n"/>
    </row>
    <row r="567" spans="1:14">
      <c r="A567" s="60" t="n"/>
      <c r="B567" s="60" t="n"/>
      <c r="D567" s="147" t="n"/>
      <c r="E567" s="147" t="n"/>
      <c r="F567" s="148" t="n"/>
      <c r="G567" s="149" t="n"/>
      <c r="H567" s="147" t="n"/>
      <c r="I567" s="150" t="n"/>
      <c r="J567" s="150" t="n"/>
      <c r="K567" s="150" t="n"/>
      <c r="L567" s="150" t="n"/>
      <c r="M567" s="150" t="n"/>
    </row>
    <row r="568" spans="1:14">
      <c r="A568" s="60" t="n"/>
      <c r="B568" s="60" t="n"/>
      <c r="D568" s="147" t="n"/>
      <c r="E568" s="147" t="n"/>
      <c r="F568" s="148" t="n"/>
      <c r="G568" s="149" t="n"/>
      <c r="H568" s="147" t="n"/>
      <c r="I568" s="150" t="n"/>
      <c r="J568" s="150" t="n"/>
      <c r="K568" s="150" t="n"/>
      <c r="L568" s="150" t="n"/>
      <c r="M568" s="150" t="n"/>
    </row>
    <row r="569" spans="1:14">
      <c r="A569" s="60" t="n"/>
      <c r="B569" s="60" t="n"/>
      <c r="D569" s="147" t="n"/>
      <c r="E569" s="147" t="n"/>
      <c r="F569" s="148" t="n"/>
      <c r="G569" s="149" t="n"/>
      <c r="H569" s="147" t="n"/>
      <c r="I569" s="150" t="n"/>
      <c r="J569" s="150" t="n"/>
      <c r="K569" s="150" t="n"/>
      <c r="L569" s="150" t="n"/>
      <c r="M569" s="150" t="n"/>
    </row>
    <row r="570" spans="1:14">
      <c r="A570" s="60" t="n"/>
      <c r="B570" s="60" t="n"/>
      <c r="D570" s="147" t="n"/>
      <c r="E570" s="147" t="n"/>
      <c r="F570" s="148" t="n"/>
      <c r="G570" s="149" t="n"/>
      <c r="H570" s="147" t="n"/>
      <c r="I570" s="150" t="n"/>
      <c r="J570" s="150" t="n"/>
      <c r="K570" s="150" t="n"/>
      <c r="L570" s="150" t="n"/>
      <c r="M570" s="150" t="n"/>
    </row>
    <row r="571" spans="1:14">
      <c r="A571" s="60" t="n"/>
      <c r="B571" s="60" t="n"/>
      <c r="D571" s="147" t="n"/>
      <c r="E571" s="147" t="n"/>
      <c r="F571" s="148" t="n"/>
      <c r="G571" s="149" t="n"/>
      <c r="H571" s="147" t="n"/>
      <c r="I571" s="150" t="n"/>
      <c r="J571" s="150" t="n"/>
      <c r="K571" s="150" t="n"/>
      <c r="L571" s="150" t="n"/>
      <c r="M571" s="150" t="n"/>
    </row>
    <row r="572" spans="1:14">
      <c r="A572" s="60" t="n"/>
      <c r="B572" s="60" t="n"/>
      <c r="D572" s="147" t="n"/>
      <c r="E572" s="147" t="n"/>
      <c r="F572" s="148" t="n"/>
      <c r="G572" s="149" t="n"/>
      <c r="H572" s="147" t="n"/>
      <c r="I572" s="150" t="n"/>
      <c r="J572" s="150" t="n"/>
      <c r="K572" s="150" t="n"/>
      <c r="L572" s="150" t="n"/>
      <c r="M572" s="150" t="n"/>
    </row>
    <row r="573" spans="1:14">
      <c r="A573" s="60" t="n"/>
      <c r="B573" s="60" t="n"/>
      <c r="D573" s="147" t="n"/>
      <c r="E573" s="147" t="n"/>
      <c r="F573" s="148" t="n"/>
      <c r="G573" s="149" t="n"/>
      <c r="H573" s="147" t="n"/>
      <c r="I573" s="150" t="n"/>
      <c r="J573" s="150" t="n"/>
      <c r="K573" s="150" t="n"/>
      <c r="L573" s="150" t="n"/>
      <c r="M573" s="150" t="n"/>
    </row>
    <row r="574" spans="1:14">
      <c r="A574" s="60" t="n"/>
      <c r="B574" s="60" t="n"/>
      <c r="D574" s="147" t="n"/>
      <c r="E574" s="147" t="n"/>
      <c r="F574" s="148" t="n"/>
      <c r="G574" s="149" t="n"/>
      <c r="H574" s="147" t="n"/>
      <c r="I574" s="150" t="n"/>
      <c r="J574" s="150" t="n"/>
      <c r="K574" s="150" t="n"/>
      <c r="L574" s="150" t="n"/>
      <c r="M574" s="150" t="n"/>
    </row>
    <row r="575" spans="1:14">
      <c r="A575" s="60" t="n"/>
      <c r="B575" s="60" t="n"/>
      <c r="D575" s="147" t="n"/>
      <c r="E575" s="147" t="n"/>
      <c r="F575" s="148" t="n"/>
      <c r="G575" s="149" t="n"/>
      <c r="H575" s="147" t="n"/>
      <c r="I575" s="150" t="n"/>
      <c r="J575" s="150" t="n"/>
      <c r="K575" s="150" t="n"/>
      <c r="L575" s="150" t="n"/>
      <c r="M575" s="150" t="n"/>
    </row>
    <row r="576" spans="1:14">
      <c r="A576" s="60" t="n"/>
      <c r="B576" s="60" t="n"/>
      <c r="D576" s="147" t="n"/>
      <c r="E576" s="147" t="n"/>
      <c r="F576" s="148" t="n"/>
      <c r="G576" s="149" t="n"/>
      <c r="H576" s="147" t="n"/>
      <c r="I576" s="150" t="n"/>
      <c r="J576" s="150" t="n"/>
      <c r="K576" s="150" t="n"/>
      <c r="L576" s="150" t="n"/>
      <c r="M576" s="150" t="n"/>
    </row>
    <row r="577" spans="1:14">
      <c r="A577" s="60" t="n"/>
      <c r="B577" s="60" t="n"/>
      <c r="D577" s="147" t="n"/>
      <c r="E577" s="147" t="n"/>
      <c r="F577" s="148" t="n"/>
      <c r="G577" s="149" t="n"/>
      <c r="H577" s="147" t="n"/>
      <c r="I577" s="150" t="n"/>
      <c r="J577" s="150" t="n"/>
      <c r="K577" s="150" t="n"/>
      <c r="L577" s="150" t="n"/>
      <c r="M577" s="150" t="n"/>
    </row>
    <row r="578" spans="1:14">
      <c r="A578" s="60" t="n"/>
      <c r="B578" s="60" t="n"/>
      <c r="D578" s="147" t="n"/>
      <c r="E578" s="147" t="n"/>
      <c r="F578" s="148" t="n"/>
      <c r="G578" s="149" t="n"/>
      <c r="H578" s="147" t="n"/>
      <c r="I578" s="150" t="n"/>
      <c r="J578" s="150" t="n"/>
      <c r="K578" s="150" t="n"/>
      <c r="L578" s="150" t="n"/>
      <c r="M578" s="150" t="n"/>
    </row>
    <row r="579" spans="1:14">
      <c r="A579" s="60" t="n"/>
      <c r="B579" s="60" t="n"/>
      <c r="D579" s="147" t="n"/>
      <c r="E579" s="147" t="n"/>
      <c r="F579" s="148" t="n"/>
      <c r="G579" s="149" t="n"/>
      <c r="H579" s="147" t="n"/>
      <c r="I579" s="150" t="n"/>
      <c r="J579" s="150" t="n"/>
      <c r="K579" s="150" t="n"/>
      <c r="L579" s="150" t="n"/>
      <c r="M579" s="150" t="n"/>
    </row>
    <row r="580" spans="1:14">
      <c r="A580" s="60" t="n"/>
      <c r="B580" s="60" t="n"/>
      <c r="D580" s="147" t="n"/>
      <c r="E580" s="147" t="n"/>
      <c r="F580" s="148" t="n"/>
      <c r="G580" s="149" t="n"/>
      <c r="H580" s="147" t="n"/>
      <c r="I580" s="150" t="n"/>
      <c r="J580" s="150" t="n"/>
      <c r="K580" s="150" t="n"/>
      <c r="L580" s="150" t="n"/>
      <c r="M580" s="150" t="n"/>
    </row>
    <row r="581" spans="1:14">
      <c r="A581" s="60" t="n"/>
      <c r="B581" s="60" t="n"/>
      <c r="D581" s="147" t="n"/>
      <c r="E581" s="147" t="n"/>
      <c r="F581" s="148" t="n"/>
      <c r="G581" s="149" t="n"/>
      <c r="H581" s="147" t="n"/>
      <c r="I581" s="150" t="n"/>
      <c r="J581" s="150" t="n"/>
      <c r="K581" s="150" t="n"/>
      <c r="L581" s="150" t="n"/>
      <c r="M581" s="150" t="n"/>
    </row>
    <row r="582" spans="1:14">
      <c r="A582" s="60" t="n"/>
      <c r="B582" s="60" t="n"/>
      <c r="D582" s="147" t="n"/>
      <c r="E582" s="147" t="n"/>
      <c r="F582" s="148" t="n"/>
      <c r="G582" s="149" t="n"/>
      <c r="H582" s="147" t="n"/>
      <c r="I582" s="150" t="n"/>
      <c r="J582" s="150" t="n"/>
      <c r="K582" s="150" t="n"/>
      <c r="L582" s="150" t="n"/>
      <c r="M582" s="150" t="n"/>
    </row>
    <row r="583" spans="1:14">
      <c r="A583" s="60" t="n"/>
      <c r="B583" s="60" t="n"/>
      <c r="D583" s="147" t="n"/>
      <c r="E583" s="147" t="n"/>
      <c r="F583" s="148" t="n"/>
      <c r="G583" s="149" t="n"/>
      <c r="H583" s="147" t="n"/>
      <c r="I583" s="150" t="n"/>
      <c r="J583" s="150" t="n"/>
      <c r="K583" s="150" t="n"/>
      <c r="L583" s="150" t="n"/>
      <c r="M583" s="150" t="n"/>
    </row>
    <row r="584" spans="1:14">
      <c r="A584" s="60" t="n"/>
      <c r="B584" s="60" t="n"/>
      <c r="D584" s="147" t="n"/>
      <c r="E584" s="147" t="n"/>
      <c r="F584" s="148" t="n"/>
      <c r="G584" s="149" t="n"/>
      <c r="H584" s="147" t="n"/>
      <c r="I584" s="150" t="n"/>
      <c r="J584" s="150" t="n"/>
      <c r="K584" s="150" t="n"/>
      <c r="L584" s="150" t="n"/>
      <c r="M584" s="150" t="n"/>
    </row>
    <row r="585" spans="1:14">
      <c r="A585" s="60" t="n"/>
      <c r="B585" s="60" t="n"/>
      <c r="D585" s="147" t="n"/>
      <c r="E585" s="147" t="n"/>
      <c r="F585" s="148" t="n"/>
      <c r="G585" s="149" t="n"/>
      <c r="H585" s="147" t="n"/>
      <c r="I585" s="150" t="n"/>
      <c r="J585" s="150" t="n"/>
      <c r="K585" s="150" t="n"/>
      <c r="L585" s="150" t="n"/>
      <c r="M585" s="150" t="n"/>
    </row>
    <row r="586" spans="1:14">
      <c r="A586" s="60" t="n"/>
      <c r="B586" s="60" t="n"/>
      <c r="D586" s="147" t="n"/>
      <c r="E586" s="147" t="n"/>
      <c r="F586" s="148" t="n"/>
      <c r="G586" s="149" t="n"/>
      <c r="H586" s="147" t="n"/>
      <c r="I586" s="150" t="n"/>
      <c r="J586" s="150" t="n"/>
      <c r="K586" s="150" t="n"/>
      <c r="L586" s="150" t="n"/>
      <c r="M586" s="150" t="n"/>
    </row>
    <row r="587" spans="1:14">
      <c r="A587" s="60" t="n"/>
      <c r="B587" s="60" t="n"/>
      <c r="D587" s="147" t="n"/>
      <c r="E587" s="147" t="n"/>
      <c r="F587" s="148" t="n"/>
      <c r="G587" s="149" t="n"/>
      <c r="H587" s="147" t="n"/>
      <c r="I587" s="150" t="n"/>
      <c r="J587" s="150" t="n"/>
      <c r="K587" s="150" t="n"/>
      <c r="L587" s="150" t="n"/>
      <c r="M587" s="150" t="n"/>
    </row>
    <row r="588" spans="1:14">
      <c r="A588" s="60" t="n"/>
      <c r="B588" s="60" t="n"/>
      <c r="D588" s="147" t="n"/>
      <c r="E588" s="147" t="n"/>
      <c r="F588" s="148" t="n"/>
      <c r="G588" s="149" t="n"/>
      <c r="H588" s="147" t="n"/>
      <c r="I588" s="150" t="n"/>
      <c r="J588" s="150" t="n"/>
      <c r="K588" s="150" t="n"/>
      <c r="L588" s="150" t="n"/>
      <c r="M588" s="150" t="n"/>
    </row>
    <row r="589" spans="1:14">
      <c r="A589" s="60" t="n"/>
      <c r="B589" s="60" t="n"/>
      <c r="D589" s="147" t="n"/>
      <c r="E589" s="147" t="n"/>
      <c r="F589" s="148" t="n"/>
      <c r="G589" s="149" t="n"/>
      <c r="H589" s="147" t="n"/>
      <c r="I589" s="150" t="n"/>
      <c r="J589" s="150" t="n"/>
      <c r="K589" s="150" t="n"/>
      <c r="L589" s="150" t="n"/>
      <c r="M589" s="150" t="n"/>
    </row>
    <row r="590" spans="1:14">
      <c r="A590" s="60" t="n"/>
      <c r="B590" s="60" t="n"/>
      <c r="D590" s="147" t="n"/>
      <c r="E590" s="147" t="n"/>
      <c r="F590" s="148" t="n"/>
      <c r="G590" s="149" t="n"/>
      <c r="H590" s="147" t="n"/>
      <c r="I590" s="150" t="n"/>
      <c r="J590" s="150" t="n"/>
      <c r="K590" s="150" t="n"/>
      <c r="L590" s="150" t="n"/>
      <c r="M590" s="150" t="n"/>
    </row>
    <row r="591" spans="1:14">
      <c r="A591" s="60" t="n"/>
      <c r="B591" s="60" t="n"/>
      <c r="D591" s="147" t="n"/>
      <c r="E591" s="147" t="n"/>
      <c r="F591" s="148" t="n"/>
      <c r="G591" s="149" t="n"/>
      <c r="H591" s="147" t="n"/>
      <c r="I591" s="150" t="n"/>
      <c r="J591" s="150" t="n"/>
      <c r="K591" s="150" t="n"/>
      <c r="L591" s="150" t="n"/>
      <c r="M591" s="150" t="n"/>
    </row>
    <row r="592" spans="1:14">
      <c r="A592" s="60" t="n"/>
      <c r="B592" s="60" t="n"/>
      <c r="D592" s="147" t="n"/>
      <c r="E592" s="147" t="n"/>
      <c r="F592" s="148" t="n"/>
      <c r="G592" s="149" t="n"/>
      <c r="H592" s="147" t="n"/>
      <c r="I592" s="150" t="n"/>
      <c r="J592" s="150" t="n"/>
      <c r="K592" s="150" t="n"/>
      <c r="L592" s="150" t="n"/>
      <c r="M592" s="150" t="n"/>
    </row>
    <row r="593" spans="1:14">
      <c r="A593" s="60" t="n"/>
      <c r="B593" s="60" t="n"/>
      <c r="D593" s="147" t="n"/>
      <c r="E593" s="147" t="n"/>
      <c r="F593" s="148" t="n"/>
      <c r="G593" s="149" t="n"/>
      <c r="H593" s="147" t="n"/>
      <c r="I593" s="150" t="n"/>
      <c r="J593" s="150" t="n"/>
      <c r="K593" s="150" t="n"/>
      <c r="L593" s="150" t="n"/>
      <c r="M593" s="150" t="n"/>
    </row>
    <row r="594" spans="1:14">
      <c r="A594" s="60" t="n"/>
      <c r="B594" s="60" t="n"/>
      <c r="D594" s="147" t="n"/>
      <c r="E594" s="147" t="n"/>
      <c r="F594" s="148" t="n"/>
      <c r="G594" s="149" t="n"/>
      <c r="H594" s="147" t="n"/>
      <c r="I594" s="150" t="n"/>
      <c r="J594" s="150" t="n"/>
      <c r="K594" s="150" t="n"/>
      <c r="L594" s="150" t="n"/>
      <c r="M594" s="150" t="n"/>
    </row>
    <row r="595" spans="1:14">
      <c r="A595" s="60" t="n"/>
      <c r="B595" s="60" t="n"/>
      <c r="D595" s="147" t="n"/>
      <c r="E595" s="147" t="n"/>
      <c r="F595" s="148" t="n"/>
      <c r="G595" s="149" t="n"/>
      <c r="H595" s="147" t="n"/>
      <c r="I595" s="150" t="n"/>
      <c r="J595" s="150" t="n"/>
      <c r="K595" s="150" t="n"/>
      <c r="L595" s="150" t="n"/>
      <c r="M595" s="150" t="n"/>
    </row>
    <row r="596" spans="1:14">
      <c r="A596" s="60" t="n"/>
      <c r="B596" s="60" t="n"/>
      <c r="D596" s="147" t="n"/>
      <c r="E596" s="147" t="n"/>
      <c r="F596" s="148" t="n"/>
      <c r="G596" s="149" t="n"/>
      <c r="H596" s="147" t="n"/>
      <c r="I596" s="150" t="n"/>
      <c r="J596" s="150" t="n"/>
      <c r="K596" s="150" t="n"/>
      <c r="L596" s="150" t="n"/>
      <c r="M596" s="150" t="n"/>
    </row>
    <row r="597" spans="1:14">
      <c r="A597" s="60" t="n"/>
      <c r="B597" s="60" t="n"/>
      <c r="D597" s="147" t="n"/>
      <c r="E597" s="147" t="n"/>
      <c r="F597" s="148" t="n"/>
      <c r="G597" s="149" t="n"/>
      <c r="H597" s="147" t="n"/>
      <c r="I597" s="150" t="n"/>
      <c r="J597" s="150" t="n"/>
      <c r="K597" s="150" t="n"/>
      <c r="L597" s="150" t="n"/>
      <c r="M597" s="150" t="n"/>
    </row>
    <row r="598" spans="1:14">
      <c r="A598" s="60" t="n"/>
      <c r="B598" s="60" t="n"/>
      <c r="D598" s="147" t="n"/>
      <c r="E598" s="147" t="n"/>
      <c r="F598" s="148" t="n"/>
      <c r="G598" s="149" t="n"/>
      <c r="H598" s="147" t="n"/>
      <c r="I598" s="150" t="n"/>
      <c r="J598" s="150" t="n"/>
      <c r="K598" s="150" t="n"/>
      <c r="L598" s="150" t="n"/>
      <c r="M598" s="150" t="n"/>
    </row>
    <row r="599" spans="1:14">
      <c r="A599" s="60" t="n"/>
      <c r="B599" s="60" t="n"/>
      <c r="D599" s="147" t="n"/>
      <c r="E599" s="147" t="n"/>
      <c r="F599" s="148" t="n"/>
      <c r="G599" s="149" t="n"/>
      <c r="H599" s="147" t="n"/>
      <c r="I599" s="150" t="n"/>
      <c r="J599" s="150" t="n"/>
      <c r="K599" s="150" t="n"/>
      <c r="L599" s="150" t="n"/>
      <c r="M599" s="150" t="n"/>
    </row>
    <row r="600" spans="1:14">
      <c r="A600" s="60" t="n"/>
      <c r="B600" s="60" t="n"/>
      <c r="D600" s="147" t="n"/>
      <c r="E600" s="147" t="n"/>
      <c r="F600" s="148" t="n"/>
      <c r="G600" s="149" t="n"/>
      <c r="H600" s="147" t="n"/>
      <c r="I600" s="150" t="n"/>
      <c r="J600" s="150" t="n"/>
      <c r="K600" s="150" t="n"/>
      <c r="L600" s="150" t="n"/>
      <c r="M600" s="150" t="n"/>
    </row>
    <row r="601" spans="1:14">
      <c r="A601" s="60" t="n"/>
      <c r="B601" s="60" t="n"/>
      <c r="D601" s="147" t="n"/>
      <c r="E601" s="147" t="n"/>
      <c r="F601" s="148" t="n"/>
      <c r="G601" s="149" t="n"/>
      <c r="H601" s="147" t="n"/>
      <c r="I601" s="150" t="n"/>
      <c r="J601" s="150" t="n"/>
      <c r="K601" s="150" t="n"/>
      <c r="L601" s="150" t="n"/>
      <c r="M601" s="150" t="n"/>
    </row>
    <row r="602" spans="1:14">
      <c r="A602" s="60" t="n"/>
      <c r="B602" s="60" t="n"/>
      <c r="D602" s="147" t="n"/>
      <c r="E602" s="147" t="n"/>
      <c r="F602" s="148" t="n"/>
      <c r="G602" s="149" t="n"/>
      <c r="H602" s="147" t="n"/>
      <c r="I602" s="150" t="n"/>
      <c r="J602" s="150" t="n"/>
      <c r="K602" s="150" t="n"/>
      <c r="L602" s="150" t="n"/>
      <c r="M602" s="150" t="n"/>
    </row>
    <row r="603" spans="1:14">
      <c r="A603" s="60" t="n"/>
      <c r="B603" s="60" t="n"/>
      <c r="D603" s="147" t="n"/>
      <c r="E603" s="147" t="n"/>
      <c r="F603" s="148" t="n"/>
      <c r="G603" s="149" t="n"/>
      <c r="H603" s="147" t="n"/>
      <c r="I603" s="150" t="n"/>
      <c r="J603" s="150" t="n"/>
      <c r="K603" s="150" t="n"/>
      <c r="L603" s="150" t="n"/>
      <c r="M603" s="150" t="n"/>
    </row>
    <row r="604" spans="1:14">
      <c r="A604" s="60" t="n"/>
      <c r="B604" s="60" t="n"/>
      <c r="D604" s="147" t="n"/>
      <c r="E604" s="147" t="n"/>
      <c r="F604" s="148" t="n"/>
      <c r="G604" s="149" t="n"/>
      <c r="H604" s="147" t="n"/>
      <c r="I604" s="150" t="n"/>
      <c r="J604" s="150" t="n"/>
      <c r="K604" s="150" t="n"/>
      <c r="L604" s="150" t="n"/>
      <c r="M604" s="150" t="n"/>
    </row>
    <row r="605" spans="1:14">
      <c r="A605" s="60" t="n"/>
      <c r="B605" s="60" t="n"/>
      <c r="D605" s="147" t="n"/>
      <c r="E605" s="147" t="n"/>
      <c r="F605" s="148" t="n"/>
      <c r="G605" s="149" t="n"/>
      <c r="H605" s="147" t="n"/>
      <c r="I605" s="150" t="n"/>
      <c r="J605" s="150" t="n"/>
      <c r="K605" s="150" t="n"/>
      <c r="L605" s="150" t="n"/>
      <c r="M605" s="150" t="n"/>
    </row>
    <row r="606" spans="1:14">
      <c r="A606" s="60" t="n"/>
      <c r="B606" s="60" t="n"/>
      <c r="D606" s="147" t="n"/>
      <c r="E606" s="147" t="n"/>
      <c r="F606" s="148" t="n"/>
      <c r="G606" s="149" t="n"/>
      <c r="H606" s="147" t="n"/>
      <c r="I606" s="150" t="n"/>
      <c r="J606" s="150" t="n"/>
      <c r="K606" s="150" t="n"/>
      <c r="L606" s="150" t="n"/>
      <c r="M606" s="150" t="n"/>
    </row>
    <row r="607" spans="1:14">
      <c r="A607" s="60" t="n"/>
      <c r="B607" s="60" t="n"/>
      <c r="D607" s="147" t="n"/>
      <c r="E607" s="147" t="n"/>
      <c r="F607" s="148" t="n"/>
      <c r="G607" s="149" t="n"/>
      <c r="H607" s="147" t="n"/>
      <c r="I607" s="150" t="n"/>
      <c r="J607" s="150" t="n"/>
      <c r="K607" s="150" t="n"/>
      <c r="L607" s="150" t="n"/>
      <c r="M607" s="150" t="n"/>
    </row>
    <row r="608" spans="1:14">
      <c r="A608" s="60" t="n"/>
      <c r="B608" s="60" t="n"/>
      <c r="D608" s="147" t="n"/>
      <c r="E608" s="147" t="n"/>
      <c r="F608" s="148" t="n"/>
      <c r="G608" s="149" t="n"/>
      <c r="H608" s="147" t="n"/>
      <c r="I608" s="150" t="n"/>
      <c r="J608" s="150" t="n"/>
      <c r="K608" s="150" t="n"/>
      <c r="L608" s="150" t="n"/>
      <c r="M608" s="150" t="n"/>
    </row>
    <row r="609" spans="1:14">
      <c r="A609" s="60" t="n"/>
      <c r="B609" s="60" t="n"/>
      <c r="D609" s="147" t="n"/>
      <c r="E609" s="147" t="n"/>
      <c r="F609" s="148" t="n"/>
      <c r="G609" s="149" t="n"/>
      <c r="H609" s="147" t="n"/>
      <c r="I609" s="150" t="n"/>
      <c r="J609" s="150" t="n"/>
      <c r="K609" s="150" t="n"/>
      <c r="L609" s="150" t="n"/>
      <c r="M609" s="150" t="n"/>
    </row>
    <row r="610" spans="1:14">
      <c r="A610" s="60" t="n"/>
      <c r="B610" s="60" t="n"/>
      <c r="D610" s="147" t="n"/>
      <c r="E610" s="147" t="n"/>
      <c r="F610" s="148" t="n"/>
      <c r="G610" s="149" t="n"/>
      <c r="H610" s="147" t="n"/>
      <c r="I610" s="150" t="n"/>
      <c r="J610" s="150" t="n"/>
      <c r="K610" s="150" t="n"/>
      <c r="L610" s="150" t="n"/>
      <c r="M610" s="150" t="n"/>
    </row>
    <row r="611" spans="1:14">
      <c r="A611" s="60" t="n"/>
      <c r="B611" s="60" t="n"/>
      <c r="D611" s="147" t="n"/>
      <c r="E611" s="147" t="n"/>
      <c r="F611" s="148" t="n"/>
      <c r="G611" s="149" t="n"/>
      <c r="H611" s="147" t="n"/>
      <c r="I611" s="150" t="n"/>
      <c r="J611" s="150" t="n"/>
      <c r="K611" s="150" t="n"/>
      <c r="L611" s="150" t="n"/>
      <c r="M611" s="150" t="n"/>
    </row>
    <row r="612" spans="1:14">
      <c r="A612" s="60" t="n"/>
      <c r="B612" s="60" t="n"/>
      <c r="D612" s="147" t="n"/>
      <c r="E612" s="147" t="n"/>
      <c r="F612" s="148" t="n"/>
      <c r="G612" s="149" t="n"/>
      <c r="H612" s="147" t="n"/>
      <c r="I612" s="150" t="n"/>
      <c r="J612" s="150" t="n"/>
      <c r="K612" s="150" t="n"/>
      <c r="L612" s="150" t="n"/>
      <c r="M612" s="150" t="n"/>
    </row>
    <row r="613" spans="1:14">
      <c r="A613" s="60" t="n"/>
      <c r="B613" s="60" t="n"/>
      <c r="D613" s="147" t="n"/>
      <c r="E613" s="147" t="n"/>
      <c r="F613" s="148" t="n"/>
      <c r="G613" s="149" t="n"/>
      <c r="H613" s="147" t="n"/>
      <c r="I613" s="150" t="n"/>
      <c r="J613" s="150" t="n"/>
      <c r="K613" s="150" t="n"/>
      <c r="L613" s="150" t="n"/>
      <c r="M613" s="150" t="n"/>
    </row>
    <row r="614" spans="1:14">
      <c r="A614" s="60" t="n"/>
      <c r="B614" s="60" t="n"/>
      <c r="D614" s="147" t="n"/>
      <c r="E614" s="147" t="n"/>
      <c r="F614" s="148" t="n"/>
      <c r="G614" s="149" t="n"/>
      <c r="H614" s="147" t="n"/>
      <c r="I614" s="150" t="n"/>
      <c r="J614" s="150" t="n"/>
      <c r="K614" s="150" t="n"/>
      <c r="L614" s="150" t="n"/>
      <c r="M614" s="150" t="n"/>
    </row>
    <row r="615" spans="1:14">
      <c r="A615" s="60" t="n"/>
      <c r="B615" s="60" t="n"/>
      <c r="D615" s="147" t="n"/>
      <c r="E615" s="147" t="n"/>
      <c r="F615" s="148" t="n"/>
      <c r="G615" s="149" t="n"/>
      <c r="H615" s="147" t="n"/>
      <c r="I615" s="150" t="n"/>
      <c r="J615" s="150" t="n"/>
      <c r="K615" s="150" t="n"/>
      <c r="L615" s="150" t="n"/>
      <c r="M615" s="150" t="n"/>
    </row>
    <row r="616" spans="1:14">
      <c r="A616" s="60" t="n"/>
      <c r="B616" s="60" t="n"/>
      <c r="D616" s="147" t="n"/>
      <c r="E616" s="147" t="n"/>
      <c r="F616" s="148" t="n"/>
      <c r="G616" s="149" t="n"/>
      <c r="H616" s="147" t="n"/>
      <c r="I616" s="150" t="n"/>
      <c r="J616" s="150" t="n"/>
      <c r="K616" s="150" t="n"/>
      <c r="L616" s="150" t="n"/>
      <c r="M616" s="150" t="n"/>
    </row>
    <row r="617" spans="1:14">
      <c r="A617" s="60" t="n"/>
      <c r="B617" s="60" t="n"/>
      <c r="D617" s="147" t="n"/>
      <c r="E617" s="147" t="n"/>
      <c r="F617" s="148" t="n"/>
      <c r="G617" s="149" t="n"/>
      <c r="H617" s="147" t="n"/>
      <c r="I617" s="150" t="n"/>
      <c r="J617" s="150" t="n"/>
      <c r="K617" s="150" t="n"/>
      <c r="L617" s="150" t="n"/>
      <c r="M617" s="150" t="n"/>
    </row>
    <row r="618" spans="1:14">
      <c r="A618" s="60" t="n"/>
      <c r="B618" s="60" t="n"/>
      <c r="D618" s="147" t="n"/>
      <c r="E618" s="147" t="n"/>
      <c r="F618" s="148" t="n"/>
      <c r="G618" s="149" t="n"/>
      <c r="H618" s="147" t="n"/>
      <c r="I618" s="150" t="n"/>
      <c r="J618" s="150" t="n"/>
      <c r="K618" s="150" t="n"/>
      <c r="L618" s="150" t="n"/>
      <c r="M618" s="150" t="n"/>
    </row>
    <row r="619" spans="1:14">
      <c r="A619" s="60" t="n"/>
      <c r="B619" s="60" t="n"/>
      <c r="D619" s="147" t="n"/>
      <c r="E619" s="147" t="n"/>
      <c r="F619" s="148" t="n"/>
      <c r="G619" s="149" t="n"/>
      <c r="H619" s="147" t="n"/>
      <c r="I619" s="150" t="n"/>
      <c r="J619" s="150" t="n"/>
      <c r="K619" s="150" t="n"/>
      <c r="L619" s="150" t="n"/>
      <c r="M619" s="150" t="n"/>
    </row>
    <row r="620" spans="1:14">
      <c r="A620" s="60" t="n"/>
      <c r="B620" s="60" t="n"/>
      <c r="D620" s="147" t="n"/>
      <c r="E620" s="147" t="n"/>
      <c r="F620" s="148" t="n"/>
      <c r="G620" s="149" t="n"/>
      <c r="H620" s="147" t="n"/>
      <c r="I620" s="150" t="n"/>
      <c r="J620" s="150" t="n"/>
      <c r="K620" s="150" t="n"/>
      <c r="L620" s="150" t="n"/>
      <c r="M620" s="150" t="n"/>
    </row>
    <row r="621" spans="1:14">
      <c r="A621" s="60" t="n"/>
      <c r="B621" s="60" t="n"/>
      <c r="D621" s="147" t="n"/>
      <c r="E621" s="147" t="n"/>
      <c r="F621" s="148" t="n"/>
      <c r="G621" s="149" t="n"/>
      <c r="H621" s="147" t="n"/>
      <c r="I621" s="150" t="n"/>
      <c r="J621" s="150" t="n"/>
      <c r="K621" s="150" t="n"/>
      <c r="L621" s="150" t="n"/>
      <c r="M621" s="150" t="n"/>
    </row>
    <row r="622" spans="1:14">
      <c r="A622" s="60" t="n"/>
      <c r="B622" s="60" t="n"/>
      <c r="D622" s="147" t="n"/>
      <c r="E622" s="147" t="n"/>
      <c r="F622" s="148" t="n"/>
      <c r="G622" s="149" t="n"/>
      <c r="H622" s="147" t="n"/>
      <c r="I622" s="150" t="n"/>
      <c r="J622" s="150" t="n"/>
      <c r="K622" s="150" t="n"/>
      <c r="L622" s="150" t="n"/>
      <c r="M622" s="150" t="n"/>
    </row>
    <row r="623" spans="1:14">
      <c r="A623" s="60" t="n"/>
      <c r="B623" s="60" t="n"/>
      <c r="D623" s="147" t="n"/>
      <c r="E623" s="147" t="n"/>
      <c r="F623" s="148" t="n"/>
      <c r="G623" s="149" t="n"/>
      <c r="H623" s="147" t="n"/>
      <c r="I623" s="150" t="n"/>
      <c r="J623" s="150" t="n"/>
      <c r="K623" s="150" t="n"/>
      <c r="L623" s="150" t="n"/>
      <c r="M623" s="150" t="n"/>
    </row>
    <row r="624" spans="1:14">
      <c r="A624" s="60" t="n"/>
      <c r="B624" s="60" t="n"/>
      <c r="D624" s="147" t="n"/>
      <c r="E624" s="147" t="n"/>
      <c r="F624" s="148" t="n"/>
      <c r="G624" s="149" t="n"/>
      <c r="H624" s="147" t="n"/>
      <c r="I624" s="150" t="n"/>
      <c r="J624" s="150" t="n"/>
      <c r="K624" s="150" t="n"/>
      <c r="L624" s="150" t="n"/>
      <c r="M624" s="150" t="n"/>
    </row>
    <row r="625" spans="1:14">
      <c r="A625" s="60" t="n"/>
      <c r="B625" s="60" t="n"/>
      <c r="D625" s="147" t="n"/>
      <c r="E625" s="147" t="n"/>
      <c r="F625" s="148" t="n"/>
      <c r="G625" s="149" t="n"/>
      <c r="H625" s="147" t="n"/>
      <c r="I625" s="150" t="n"/>
      <c r="J625" s="150" t="n"/>
      <c r="K625" s="150" t="n"/>
      <c r="L625" s="150" t="n"/>
      <c r="M625" s="150" t="n"/>
    </row>
    <row r="626" spans="1:14">
      <c r="A626" s="60" t="n"/>
      <c r="B626" s="60" t="n"/>
      <c r="D626" s="147" t="n"/>
      <c r="E626" s="147" t="n"/>
      <c r="F626" s="148" t="n"/>
      <c r="G626" s="149" t="n"/>
      <c r="H626" s="147" t="n"/>
      <c r="I626" s="150" t="n"/>
      <c r="J626" s="150" t="n"/>
      <c r="K626" s="150" t="n"/>
      <c r="L626" s="150" t="n"/>
      <c r="M626" s="150" t="n"/>
    </row>
    <row r="627" spans="1:14">
      <c r="A627" s="60" t="n"/>
      <c r="B627" s="60" t="n"/>
      <c r="D627" s="147" t="n"/>
      <c r="E627" s="147" t="n"/>
      <c r="F627" s="148" t="n"/>
      <c r="G627" s="149" t="n"/>
      <c r="H627" s="147" t="n"/>
      <c r="I627" s="150" t="n"/>
      <c r="J627" s="150" t="n"/>
      <c r="K627" s="150" t="n"/>
      <c r="L627" s="150" t="n"/>
      <c r="M627" s="150" t="n"/>
    </row>
    <row r="628" spans="1:14">
      <c r="A628" s="60" t="n"/>
      <c r="B628" s="60" t="n"/>
      <c r="D628" s="147" t="n"/>
      <c r="E628" s="147" t="n"/>
      <c r="F628" s="148" t="n"/>
      <c r="G628" s="149" t="n"/>
      <c r="H628" s="147" t="n"/>
      <c r="I628" s="150" t="n"/>
      <c r="J628" s="150" t="n"/>
      <c r="K628" s="150" t="n"/>
      <c r="L628" s="150" t="n"/>
      <c r="M628" s="150" t="n"/>
    </row>
    <row r="629" spans="1:14">
      <c r="A629" s="60" t="n"/>
      <c r="B629" s="60" t="n"/>
      <c r="D629" s="147" t="n"/>
      <c r="E629" s="147" t="n"/>
      <c r="F629" s="148" t="n"/>
      <c r="G629" s="149" t="n"/>
      <c r="H629" s="147" t="n"/>
      <c r="I629" s="150" t="n"/>
      <c r="J629" s="150" t="n"/>
      <c r="K629" s="150" t="n"/>
      <c r="L629" s="150" t="n"/>
      <c r="M629" s="150" t="n"/>
    </row>
    <row r="630" spans="1:14">
      <c r="A630" s="60" t="n"/>
      <c r="B630" s="60" t="n"/>
      <c r="D630" s="147" t="n"/>
      <c r="E630" s="147" t="n"/>
      <c r="F630" s="148" t="n"/>
      <c r="G630" s="149" t="n"/>
      <c r="H630" s="147" t="n"/>
      <c r="I630" s="150" t="n"/>
      <c r="J630" s="150" t="n"/>
      <c r="K630" s="150" t="n"/>
      <c r="L630" s="150" t="n"/>
      <c r="M630" s="150" t="n"/>
    </row>
    <row r="631" spans="1:14">
      <c r="A631" s="60" t="n"/>
      <c r="B631" s="60" t="n"/>
      <c r="D631" s="147" t="n"/>
      <c r="E631" s="147" t="n"/>
      <c r="F631" s="148" t="n"/>
      <c r="G631" s="149" t="n"/>
      <c r="H631" s="147" t="n"/>
      <c r="I631" s="150" t="n"/>
      <c r="J631" s="150" t="n"/>
      <c r="K631" s="150" t="n"/>
      <c r="L631" s="150" t="n"/>
      <c r="M631" s="150" t="n"/>
    </row>
    <row r="632" spans="1:14">
      <c r="A632" s="60" t="n"/>
      <c r="B632" s="60" t="n"/>
      <c r="D632" s="147" t="n"/>
      <c r="E632" s="147" t="n"/>
      <c r="F632" s="148" t="n"/>
      <c r="G632" s="149" t="n"/>
      <c r="H632" s="147" t="n"/>
      <c r="I632" s="150" t="n"/>
      <c r="J632" s="150" t="n"/>
      <c r="K632" s="150" t="n"/>
      <c r="L632" s="150" t="n"/>
      <c r="M632" s="150" t="n"/>
    </row>
    <row r="633" spans="1:14">
      <c r="A633" s="60" t="n"/>
      <c r="B633" s="60" t="n"/>
      <c r="D633" s="147" t="n"/>
      <c r="E633" s="147" t="n"/>
      <c r="F633" s="148" t="n"/>
      <c r="G633" s="149" t="n"/>
      <c r="H633" s="147" t="n"/>
      <c r="I633" s="150" t="n"/>
      <c r="J633" s="150" t="n"/>
      <c r="K633" s="150" t="n"/>
      <c r="L633" s="150" t="n"/>
      <c r="M633" s="150" t="n"/>
    </row>
    <row r="634" spans="1:14">
      <c r="A634" s="60" t="n"/>
      <c r="B634" s="60" t="n"/>
      <c r="D634" s="147" t="n"/>
      <c r="E634" s="147" t="n"/>
      <c r="F634" s="148" t="n"/>
      <c r="G634" s="149" t="n"/>
      <c r="H634" s="147" t="n"/>
      <c r="I634" s="150" t="n"/>
      <c r="J634" s="150" t="n"/>
      <c r="K634" s="150" t="n"/>
      <c r="L634" s="150" t="n"/>
      <c r="M634" s="150" t="n"/>
    </row>
    <row r="635" spans="1:14">
      <c r="A635" s="60" t="n"/>
      <c r="B635" s="60" t="n"/>
      <c r="D635" s="147" t="n"/>
      <c r="E635" s="147" t="n"/>
      <c r="F635" s="148" t="n"/>
      <c r="G635" s="149" t="n"/>
      <c r="H635" s="147" t="n"/>
      <c r="I635" s="150" t="n"/>
      <c r="J635" s="150" t="n"/>
      <c r="K635" s="150" t="n"/>
      <c r="L635" s="150" t="n"/>
      <c r="M635" s="150" t="n"/>
    </row>
    <row r="636" spans="1:14">
      <c r="A636" s="60" t="n"/>
      <c r="B636" s="60" t="n"/>
      <c r="D636" s="147" t="n"/>
      <c r="E636" s="147" t="n"/>
      <c r="F636" s="148" t="n"/>
      <c r="G636" s="149" t="n"/>
      <c r="H636" s="147" t="n"/>
      <c r="I636" s="150" t="n"/>
      <c r="J636" s="150" t="n"/>
      <c r="K636" s="150" t="n"/>
      <c r="L636" s="150" t="n"/>
      <c r="M636" s="150" t="n"/>
    </row>
    <row r="637" spans="1:14">
      <c r="A637" s="60" t="n"/>
      <c r="B637" s="60" t="n"/>
      <c r="D637" s="147" t="n"/>
      <c r="E637" s="147" t="n"/>
      <c r="F637" s="148" t="n"/>
      <c r="G637" s="149" t="n"/>
      <c r="H637" s="147" t="n"/>
      <c r="I637" s="150" t="n"/>
      <c r="J637" s="150" t="n"/>
      <c r="K637" s="150" t="n"/>
      <c r="L637" s="150" t="n"/>
      <c r="M637" s="150" t="n"/>
    </row>
    <row r="638" spans="1:14">
      <c r="A638" s="60" t="n"/>
      <c r="B638" s="60" t="n"/>
      <c r="D638" s="147" t="n"/>
      <c r="E638" s="147" t="n"/>
      <c r="F638" s="148" t="n"/>
      <c r="G638" s="149" t="n"/>
      <c r="H638" s="147" t="n"/>
      <c r="I638" s="150" t="n"/>
      <c r="J638" s="150" t="n"/>
      <c r="K638" s="150" t="n"/>
      <c r="L638" s="150" t="n"/>
      <c r="M638" s="150" t="n"/>
    </row>
    <row r="639" spans="1:14">
      <c r="A639" s="60" t="n"/>
      <c r="B639" s="60" t="n"/>
      <c r="D639" s="147" t="n"/>
      <c r="E639" s="147" t="n"/>
      <c r="F639" s="148" t="n"/>
      <c r="G639" s="149" t="n"/>
      <c r="H639" s="147" t="n"/>
      <c r="I639" s="150" t="n"/>
      <c r="J639" s="150" t="n"/>
      <c r="K639" s="150" t="n"/>
      <c r="L639" s="150" t="n"/>
      <c r="M639" s="150" t="n"/>
    </row>
    <row r="640" spans="1:14">
      <c r="A640" s="60" t="n"/>
      <c r="B640" s="60" t="n"/>
      <c r="D640" s="147" t="n"/>
      <c r="E640" s="147" t="n"/>
      <c r="F640" s="148" t="n"/>
      <c r="G640" s="149" t="n"/>
      <c r="H640" s="147" t="n"/>
      <c r="I640" s="150" t="n"/>
      <c r="J640" s="150" t="n"/>
      <c r="K640" s="150" t="n"/>
      <c r="L640" s="150" t="n"/>
      <c r="M640" s="150" t="n"/>
    </row>
    <row r="641" spans="1:14">
      <c r="A641" s="60" t="n"/>
      <c r="B641" s="60" t="n"/>
      <c r="D641" s="147" t="n"/>
      <c r="E641" s="147" t="n"/>
      <c r="F641" s="148" t="n"/>
      <c r="G641" s="149" t="n"/>
      <c r="H641" s="147" t="n"/>
      <c r="I641" s="150" t="n"/>
      <c r="J641" s="150" t="n"/>
      <c r="K641" s="150" t="n"/>
      <c r="L641" s="150" t="n"/>
      <c r="M641" s="150" t="n"/>
    </row>
    <row r="642" spans="1:14">
      <c r="A642" s="60" t="n"/>
      <c r="B642" s="60" t="n"/>
      <c r="D642" s="147" t="n"/>
      <c r="E642" s="147" t="n"/>
      <c r="F642" s="148" t="n"/>
      <c r="G642" s="149" t="n"/>
      <c r="H642" s="147" t="n"/>
      <c r="I642" s="150" t="n"/>
      <c r="J642" s="150" t="n"/>
      <c r="K642" s="150" t="n"/>
      <c r="L642" s="150" t="n"/>
      <c r="M642" s="150" t="n"/>
    </row>
    <row r="643" spans="1:14">
      <c r="A643" s="60" t="n"/>
      <c r="B643" s="60" t="n"/>
      <c r="D643" s="147" t="n"/>
      <c r="E643" s="147" t="n"/>
      <c r="F643" s="148" t="n"/>
      <c r="G643" s="149" t="n"/>
      <c r="H643" s="147" t="n"/>
      <c r="I643" s="150" t="n"/>
      <c r="J643" s="150" t="n"/>
      <c r="K643" s="150" t="n"/>
      <c r="L643" s="150" t="n"/>
      <c r="M643" s="150" t="n"/>
    </row>
    <row r="644" spans="1:14">
      <c r="A644" s="60" t="n"/>
      <c r="B644" s="60" t="n"/>
      <c r="D644" s="147" t="n"/>
      <c r="E644" s="147" t="n"/>
      <c r="F644" s="148" t="n"/>
      <c r="G644" s="149" t="n"/>
      <c r="H644" s="147" t="n"/>
      <c r="I644" s="150" t="n"/>
      <c r="J644" s="150" t="n"/>
      <c r="K644" s="150" t="n"/>
      <c r="L644" s="150" t="n"/>
      <c r="M644" s="150" t="n"/>
    </row>
    <row r="645" spans="1:14">
      <c r="A645" s="60" t="n"/>
      <c r="B645" s="60" t="n"/>
      <c r="D645" s="147" t="n"/>
      <c r="E645" s="147" t="n"/>
      <c r="F645" s="148" t="n"/>
      <c r="G645" s="149" t="n"/>
      <c r="H645" s="147" t="n"/>
      <c r="I645" s="150" t="n"/>
      <c r="J645" s="150" t="n"/>
      <c r="K645" s="150" t="n"/>
      <c r="L645" s="150" t="n"/>
      <c r="M645" s="150" t="n"/>
    </row>
    <row r="646" spans="1:14">
      <c r="A646" s="60" t="n"/>
      <c r="B646" s="60" t="n"/>
      <c r="D646" s="147" t="n"/>
      <c r="E646" s="147" t="n"/>
      <c r="F646" s="148" t="n"/>
      <c r="G646" s="149" t="n"/>
      <c r="H646" s="147" t="n"/>
      <c r="I646" s="150" t="n"/>
      <c r="J646" s="150" t="n"/>
      <c r="K646" s="150" t="n"/>
      <c r="L646" s="150" t="n"/>
      <c r="M646" s="150" t="n"/>
    </row>
    <row r="647" spans="1:14">
      <c r="A647" s="60" t="n"/>
      <c r="B647" s="60" t="n"/>
      <c r="D647" s="147" t="n"/>
      <c r="E647" s="147" t="n"/>
      <c r="F647" s="148" t="n"/>
      <c r="G647" s="149" t="n"/>
      <c r="H647" s="147" t="n"/>
      <c r="I647" s="150" t="n"/>
      <c r="J647" s="150" t="n"/>
      <c r="K647" s="150" t="n"/>
      <c r="L647" s="150" t="n"/>
      <c r="M647" s="150" t="n"/>
    </row>
    <row r="648" spans="1:14">
      <c r="A648" s="60" t="n"/>
      <c r="B648" s="60" t="n"/>
      <c r="D648" s="147" t="n"/>
      <c r="E648" s="147" t="n"/>
      <c r="F648" s="148" t="n"/>
      <c r="G648" s="149" t="n"/>
      <c r="H648" s="147" t="n"/>
      <c r="I648" s="150" t="n"/>
      <c r="J648" s="150" t="n"/>
      <c r="K648" s="150" t="n"/>
      <c r="L648" s="150" t="n"/>
      <c r="M648" s="150" t="n"/>
    </row>
    <row r="649" spans="1:14">
      <c r="A649" s="60" t="n"/>
      <c r="B649" s="60" t="n"/>
      <c r="D649" s="147" t="n"/>
      <c r="E649" s="147" t="n"/>
      <c r="F649" s="148" t="n"/>
      <c r="G649" s="149" t="n"/>
      <c r="H649" s="147" t="n"/>
      <c r="I649" s="150" t="n"/>
      <c r="J649" s="150" t="n"/>
      <c r="K649" s="150" t="n"/>
      <c r="L649" s="150" t="n"/>
      <c r="M649" s="150" t="n"/>
    </row>
    <row r="650" spans="1:14">
      <c r="A650" s="60" t="n"/>
      <c r="B650" s="60" t="n"/>
      <c r="D650" s="147" t="n"/>
      <c r="E650" s="147" t="n"/>
      <c r="F650" s="148" t="n"/>
      <c r="G650" s="149" t="n"/>
      <c r="H650" s="147" t="n"/>
      <c r="I650" s="150" t="n"/>
      <c r="J650" s="150" t="n"/>
      <c r="K650" s="150" t="n"/>
      <c r="L650" s="150" t="n"/>
      <c r="M650" s="150" t="n"/>
    </row>
    <row r="651" spans="1:14">
      <c r="A651" s="60" t="n"/>
      <c r="B651" s="60" t="n"/>
      <c r="D651" s="147" t="n"/>
      <c r="E651" s="147" t="n"/>
      <c r="F651" s="148" t="n"/>
      <c r="G651" s="149" t="n"/>
      <c r="H651" s="147" t="n"/>
      <c r="I651" s="150" t="n"/>
      <c r="J651" s="150" t="n"/>
      <c r="K651" s="150" t="n"/>
      <c r="L651" s="150" t="n"/>
      <c r="M651" s="150" t="n"/>
    </row>
    <row r="652" spans="1:14">
      <c r="A652" s="60" t="n"/>
      <c r="B652" s="60" t="n"/>
      <c r="D652" s="147" t="n"/>
      <c r="E652" s="147" t="n"/>
      <c r="F652" s="148" t="n"/>
      <c r="G652" s="149" t="n"/>
      <c r="H652" s="147" t="n"/>
      <c r="I652" s="150" t="n"/>
      <c r="J652" s="150" t="n"/>
      <c r="K652" s="150" t="n"/>
      <c r="L652" s="150" t="n"/>
      <c r="M652" s="150" t="n"/>
    </row>
    <row r="653" spans="1:14">
      <c r="A653" s="60" t="n"/>
      <c r="B653" s="60" t="n"/>
      <c r="D653" s="147" t="n"/>
      <c r="E653" s="147" t="n"/>
      <c r="F653" s="148" t="n"/>
      <c r="G653" s="149" t="n"/>
      <c r="H653" s="147" t="n"/>
      <c r="I653" s="150" t="n"/>
      <c r="J653" s="150" t="n"/>
      <c r="K653" s="150" t="n"/>
      <c r="L653" s="150" t="n"/>
      <c r="M653" s="150" t="n"/>
    </row>
    <row r="654" spans="1:14">
      <c r="A654" s="60" t="n"/>
      <c r="B654" s="60" t="n"/>
      <c r="D654" s="147" t="n"/>
      <c r="E654" s="147" t="n"/>
      <c r="F654" s="148" t="n"/>
      <c r="G654" s="149" t="n"/>
      <c r="H654" s="147" t="n"/>
      <c r="I654" s="150" t="n"/>
      <c r="J654" s="150" t="n"/>
      <c r="K654" s="150" t="n"/>
      <c r="L654" s="150" t="n"/>
      <c r="M654" s="150" t="n"/>
    </row>
    <row r="655" spans="1:14">
      <c r="A655" s="60" t="n"/>
      <c r="B655" s="60" t="n"/>
      <c r="D655" s="147" t="n"/>
      <c r="E655" s="147" t="n"/>
      <c r="F655" s="148" t="n"/>
      <c r="G655" s="149" t="n"/>
      <c r="H655" s="147" t="n"/>
      <c r="I655" s="150" t="n"/>
      <c r="J655" s="150" t="n"/>
      <c r="K655" s="150" t="n"/>
      <c r="L655" s="150" t="n"/>
      <c r="M655" s="150" t="n"/>
    </row>
    <row r="656" spans="1:14">
      <c r="A656" s="60" t="n"/>
      <c r="B656" s="60" t="n"/>
      <c r="D656" s="147" t="n"/>
      <c r="E656" s="147" t="n"/>
      <c r="F656" s="148" t="n"/>
      <c r="G656" s="149" t="n"/>
      <c r="H656" s="147" t="n"/>
      <c r="I656" s="150" t="n"/>
      <c r="J656" s="150" t="n"/>
      <c r="K656" s="150" t="n"/>
      <c r="L656" s="150" t="n"/>
      <c r="M656" s="150" t="n"/>
    </row>
    <row r="657" spans="1:14">
      <c r="A657" s="60" t="n"/>
      <c r="B657" s="60" t="n"/>
      <c r="D657" s="147" t="n"/>
      <c r="E657" s="147" t="n"/>
      <c r="F657" s="148" t="n"/>
      <c r="G657" s="149" t="n"/>
      <c r="H657" s="147" t="n"/>
      <c r="I657" s="150" t="n"/>
      <c r="J657" s="150" t="n"/>
      <c r="K657" s="150" t="n"/>
      <c r="L657" s="150" t="n"/>
      <c r="M657" s="150" t="n"/>
    </row>
    <row r="658" spans="1:14">
      <c r="A658" s="60" t="n"/>
      <c r="B658" s="60" t="n"/>
      <c r="D658" s="147" t="n"/>
      <c r="E658" s="147" t="n"/>
      <c r="F658" s="148" t="n"/>
      <c r="G658" s="149" t="n"/>
      <c r="H658" s="147" t="n"/>
      <c r="I658" s="150" t="n"/>
      <c r="J658" s="150" t="n"/>
      <c r="K658" s="150" t="n"/>
      <c r="L658" s="150" t="n"/>
      <c r="M658" s="150" t="n"/>
    </row>
    <row r="659" spans="1:14">
      <c r="A659" s="60" t="n"/>
      <c r="B659" s="60" t="n"/>
      <c r="D659" s="147" t="n"/>
      <c r="E659" s="147" t="n"/>
      <c r="F659" s="148" t="n"/>
      <c r="G659" s="149" t="n"/>
      <c r="H659" s="147" t="n"/>
      <c r="I659" s="150" t="n"/>
      <c r="J659" s="150" t="n"/>
      <c r="K659" s="150" t="n"/>
      <c r="L659" s="150" t="n"/>
      <c r="M659" s="150" t="n"/>
    </row>
    <row r="660" spans="1:14">
      <c r="A660" s="60" t="n"/>
      <c r="B660" s="60" t="n"/>
      <c r="D660" s="147" t="n"/>
      <c r="E660" s="147" t="n"/>
      <c r="F660" s="148" t="n"/>
      <c r="G660" s="149" t="n"/>
      <c r="H660" s="147" t="n"/>
      <c r="I660" s="150" t="n"/>
      <c r="J660" s="150" t="n"/>
      <c r="K660" s="150" t="n"/>
      <c r="L660" s="150" t="n"/>
      <c r="M660" s="150" t="n"/>
    </row>
    <row r="661" spans="1:14">
      <c r="A661" s="60" t="n"/>
      <c r="B661" s="60" t="n"/>
      <c r="D661" s="147" t="n"/>
      <c r="E661" s="147" t="n"/>
      <c r="F661" s="148" t="n"/>
      <c r="G661" s="149" t="n"/>
      <c r="H661" s="147" t="n"/>
      <c r="I661" s="150" t="n"/>
      <c r="J661" s="150" t="n"/>
      <c r="K661" s="150" t="n"/>
      <c r="L661" s="150" t="n"/>
      <c r="M661" s="150" t="n"/>
    </row>
    <row r="662" spans="1:14">
      <c r="A662" s="60" t="n"/>
      <c r="B662" s="60" t="n"/>
      <c r="D662" s="147" t="n"/>
      <c r="E662" s="147" t="n"/>
      <c r="F662" s="148" t="n"/>
      <c r="G662" s="149" t="n"/>
      <c r="H662" s="147" t="n"/>
      <c r="I662" s="150" t="n"/>
      <c r="J662" s="150" t="n"/>
      <c r="K662" s="150" t="n"/>
      <c r="L662" s="150" t="n"/>
      <c r="M662" s="150" t="n"/>
    </row>
    <row r="663" spans="1:14">
      <c r="A663" s="60" t="n"/>
      <c r="B663" s="60" t="n"/>
      <c r="D663" s="147" t="n"/>
      <c r="E663" s="147" t="n"/>
      <c r="F663" s="148" t="n"/>
      <c r="G663" s="149" t="n"/>
      <c r="H663" s="147" t="n"/>
      <c r="I663" s="150" t="n"/>
      <c r="J663" s="150" t="n"/>
      <c r="K663" s="150" t="n"/>
      <c r="L663" s="150" t="n"/>
      <c r="M663" s="150" t="n"/>
    </row>
    <row r="664" spans="1:14">
      <c r="A664" s="60" t="n"/>
      <c r="B664" s="60" t="n"/>
      <c r="D664" s="147" t="n"/>
      <c r="E664" s="147" t="n"/>
      <c r="F664" s="148" t="n"/>
      <c r="G664" s="149" t="n"/>
      <c r="H664" s="147" t="n"/>
      <c r="I664" s="150" t="n"/>
      <c r="J664" s="150" t="n"/>
      <c r="K664" s="150" t="n"/>
      <c r="L664" s="150" t="n"/>
      <c r="M664" s="150" t="n"/>
    </row>
    <row r="665" spans="1:14">
      <c r="A665" s="60" t="n"/>
      <c r="B665" s="60" t="n"/>
      <c r="D665" s="147" t="n"/>
      <c r="E665" s="147" t="n"/>
      <c r="F665" s="148" t="n"/>
      <c r="G665" s="149" t="n"/>
      <c r="H665" s="147" t="n"/>
      <c r="I665" s="150" t="n"/>
      <c r="J665" s="150" t="n"/>
      <c r="K665" s="150" t="n"/>
      <c r="L665" s="150" t="n"/>
      <c r="M665" s="150" t="n"/>
    </row>
    <row r="666" spans="1:14">
      <c r="A666" s="60" t="n"/>
      <c r="B666" s="60" t="n"/>
      <c r="D666" s="147" t="n"/>
      <c r="E666" s="147" t="n"/>
      <c r="F666" s="148" t="n"/>
      <c r="G666" s="149" t="n"/>
      <c r="H666" s="147" t="n"/>
      <c r="I666" s="150" t="n"/>
      <c r="J666" s="150" t="n"/>
      <c r="K666" s="150" t="n"/>
      <c r="L666" s="150" t="n"/>
      <c r="M666" s="150" t="n"/>
    </row>
    <row r="667" spans="1:14">
      <c r="A667" s="60" t="n"/>
      <c r="B667" s="60" t="n"/>
      <c r="D667" s="147" t="n"/>
      <c r="E667" s="147" t="n"/>
      <c r="F667" s="148" t="n"/>
      <c r="G667" s="149" t="n"/>
      <c r="H667" s="147" t="n"/>
      <c r="I667" s="150" t="n"/>
      <c r="J667" s="150" t="n"/>
      <c r="K667" s="150" t="n"/>
      <c r="L667" s="150" t="n"/>
      <c r="M667" s="150" t="n"/>
    </row>
    <row r="668" spans="1:14">
      <c r="A668" s="60" t="n"/>
      <c r="B668" s="60" t="n"/>
      <c r="D668" s="147" t="n"/>
      <c r="E668" s="147" t="n"/>
      <c r="F668" s="148" t="n"/>
      <c r="G668" s="149" t="n"/>
      <c r="H668" s="147" t="n"/>
      <c r="I668" s="150" t="n"/>
      <c r="J668" s="150" t="n"/>
      <c r="K668" s="150" t="n"/>
      <c r="L668" s="150" t="n"/>
      <c r="M668" s="150" t="n"/>
    </row>
    <row r="669" spans="1:14">
      <c r="A669" s="60" t="n"/>
      <c r="B669" s="60" t="n"/>
      <c r="D669" s="147" t="n"/>
      <c r="E669" s="147" t="n"/>
      <c r="F669" s="148" t="n"/>
      <c r="G669" s="149" t="n"/>
      <c r="H669" s="147" t="n"/>
      <c r="I669" s="150" t="n"/>
      <c r="J669" s="150" t="n"/>
      <c r="K669" s="150" t="n"/>
      <c r="L669" s="150" t="n"/>
      <c r="M669" s="150" t="n"/>
    </row>
    <row r="670" spans="1:14">
      <c r="A670" s="60" t="n"/>
      <c r="B670" s="60" t="n"/>
      <c r="D670" s="147" t="n"/>
      <c r="E670" s="147" t="n"/>
      <c r="F670" s="148" t="n"/>
      <c r="G670" s="149" t="n"/>
      <c r="H670" s="147" t="n"/>
      <c r="I670" s="150" t="n"/>
      <c r="J670" s="150" t="n"/>
      <c r="K670" s="150" t="n"/>
      <c r="L670" s="150" t="n"/>
      <c r="M670" s="150" t="n"/>
    </row>
    <row r="671" spans="1:14">
      <c r="A671" s="60" t="n"/>
      <c r="B671" s="60" t="n"/>
      <c r="D671" s="147" t="n"/>
      <c r="E671" s="147" t="n"/>
      <c r="F671" s="148" t="n"/>
      <c r="G671" s="149" t="n"/>
      <c r="H671" s="147" t="n"/>
      <c r="I671" s="150" t="n"/>
      <c r="J671" s="150" t="n"/>
      <c r="K671" s="150" t="n"/>
      <c r="L671" s="150" t="n"/>
      <c r="M671" s="150" t="n"/>
    </row>
    <row r="672" spans="1:14">
      <c r="A672" s="60" t="n"/>
      <c r="B672" s="60" t="n"/>
      <c r="D672" s="147" t="n"/>
      <c r="E672" s="147" t="n"/>
      <c r="F672" s="148" t="n"/>
      <c r="G672" s="149" t="n"/>
      <c r="H672" s="147" t="n"/>
      <c r="I672" s="150" t="n"/>
      <c r="J672" s="150" t="n"/>
      <c r="K672" s="150" t="n"/>
      <c r="L672" s="150" t="n"/>
      <c r="M672" s="150" t="n"/>
    </row>
    <row r="673" spans="1:14">
      <c r="A673" s="60" t="n"/>
      <c r="B673" s="60" t="n"/>
      <c r="D673" s="147" t="n"/>
      <c r="E673" s="147" t="n"/>
      <c r="F673" s="148" t="n"/>
      <c r="G673" s="149" t="n"/>
      <c r="H673" s="147" t="n"/>
      <c r="I673" s="150" t="n"/>
      <c r="J673" s="150" t="n"/>
      <c r="K673" s="150" t="n"/>
      <c r="L673" s="150" t="n"/>
      <c r="M673" s="150" t="n"/>
    </row>
    <row r="674" spans="1:14">
      <c r="A674" s="60" t="n"/>
      <c r="B674" s="60" t="n"/>
      <c r="D674" s="147" t="n"/>
      <c r="E674" s="147" t="n"/>
      <c r="F674" s="148" t="n"/>
      <c r="G674" s="149" t="n"/>
      <c r="H674" s="147" t="n"/>
      <c r="I674" s="150" t="n"/>
      <c r="J674" s="150" t="n"/>
      <c r="K674" s="150" t="n"/>
      <c r="L674" s="150" t="n"/>
      <c r="M674" s="150" t="n"/>
    </row>
    <row r="675" spans="1:14">
      <c r="A675" s="60" t="n"/>
      <c r="B675" s="60" t="n"/>
      <c r="D675" s="147" t="n"/>
      <c r="E675" s="147" t="n"/>
      <c r="F675" s="148" t="n"/>
      <c r="G675" s="149" t="n"/>
      <c r="H675" s="147" t="n"/>
      <c r="I675" s="150" t="n"/>
      <c r="J675" s="150" t="n"/>
      <c r="K675" s="150" t="n"/>
      <c r="L675" s="150" t="n"/>
      <c r="M675" s="150" t="n"/>
    </row>
    <row r="676" spans="1:14">
      <c r="A676" s="60" t="n"/>
      <c r="B676" s="60" t="n"/>
      <c r="D676" s="147" t="n"/>
      <c r="E676" s="147" t="n"/>
      <c r="F676" s="148" t="n"/>
      <c r="G676" s="149" t="n"/>
      <c r="H676" s="147" t="n"/>
      <c r="I676" s="150" t="n"/>
      <c r="J676" s="150" t="n"/>
      <c r="K676" s="150" t="n"/>
      <c r="L676" s="150" t="n"/>
      <c r="M676" s="150" t="n"/>
    </row>
    <row r="677" spans="1:14">
      <c r="A677" s="60" t="n"/>
      <c r="B677" s="60" t="n"/>
      <c r="D677" s="147" t="n"/>
      <c r="E677" s="147" t="n"/>
      <c r="F677" s="148" t="n"/>
      <c r="G677" s="149" t="n"/>
      <c r="H677" s="147" t="n"/>
      <c r="I677" s="150" t="n"/>
      <c r="J677" s="150" t="n"/>
      <c r="K677" s="150" t="n"/>
      <c r="L677" s="150" t="n"/>
      <c r="M677" s="150" t="n"/>
    </row>
    <row r="678" spans="1:14">
      <c r="A678" s="60" t="n"/>
      <c r="B678" s="60" t="n"/>
      <c r="D678" s="147" t="n"/>
      <c r="E678" s="147" t="n"/>
      <c r="F678" s="148" t="n"/>
      <c r="G678" s="149" t="n"/>
      <c r="H678" s="147" t="n"/>
      <c r="I678" s="150" t="n"/>
      <c r="J678" s="150" t="n"/>
      <c r="K678" s="150" t="n"/>
      <c r="L678" s="150" t="n"/>
      <c r="M678" s="150" t="n"/>
    </row>
    <row r="679" spans="1:14">
      <c r="A679" s="60" t="n"/>
      <c r="B679" s="60" t="n"/>
      <c r="D679" s="147" t="n"/>
      <c r="E679" s="147" t="n"/>
      <c r="F679" s="148" t="n"/>
      <c r="G679" s="149" t="n"/>
      <c r="H679" s="147" t="n"/>
      <c r="I679" s="150" t="n"/>
      <c r="J679" s="150" t="n"/>
      <c r="K679" s="150" t="n"/>
      <c r="L679" s="150" t="n"/>
      <c r="M679" s="150" t="n"/>
    </row>
    <row r="680" spans="1:14">
      <c r="A680" s="60" t="n"/>
      <c r="B680" s="60" t="n"/>
      <c r="D680" s="147" t="n"/>
      <c r="E680" s="147" t="n"/>
      <c r="F680" s="148" t="n"/>
      <c r="G680" s="149" t="n"/>
      <c r="H680" s="147" t="n"/>
      <c r="I680" s="150" t="n"/>
      <c r="J680" s="150" t="n"/>
      <c r="K680" s="150" t="n"/>
      <c r="L680" s="150" t="n"/>
      <c r="M680" s="150" t="n"/>
    </row>
    <row r="681" spans="1:14">
      <c r="A681" s="60" t="n"/>
      <c r="B681" s="60" t="n"/>
      <c r="D681" s="147" t="n"/>
      <c r="E681" s="147" t="n"/>
      <c r="F681" s="148" t="n"/>
      <c r="G681" s="149" t="n"/>
      <c r="H681" s="147" t="n"/>
      <c r="I681" s="150" t="n"/>
      <c r="J681" s="150" t="n"/>
      <c r="K681" s="150" t="n"/>
      <c r="L681" s="150" t="n"/>
      <c r="M681" s="150" t="n"/>
    </row>
    <row r="682" spans="1:14">
      <c r="A682" s="60" t="n"/>
      <c r="B682" s="60" t="n"/>
      <c r="D682" s="147" t="n"/>
      <c r="E682" s="147" t="n"/>
      <c r="F682" s="148" t="n"/>
      <c r="G682" s="149" t="n"/>
      <c r="H682" s="147" t="n"/>
      <c r="I682" s="150" t="n"/>
      <c r="J682" s="150" t="n"/>
      <c r="K682" s="150" t="n"/>
      <c r="L682" s="150" t="n"/>
      <c r="M682" s="150" t="n"/>
    </row>
    <row r="683" spans="1:14">
      <c r="A683" s="60" t="n"/>
      <c r="B683" s="60" t="n"/>
      <c r="D683" s="147" t="n"/>
      <c r="E683" s="147" t="n"/>
      <c r="F683" s="148" t="n"/>
      <c r="G683" s="149" t="n"/>
      <c r="H683" s="147" t="n"/>
      <c r="I683" s="150" t="n"/>
      <c r="J683" s="150" t="n"/>
      <c r="K683" s="150" t="n"/>
      <c r="L683" s="150" t="n"/>
      <c r="M683" s="150" t="n"/>
    </row>
    <row r="684" spans="1:14">
      <c r="A684" s="60" t="n"/>
      <c r="B684" s="60" t="n"/>
      <c r="D684" s="147" t="n"/>
      <c r="E684" s="147" t="n"/>
      <c r="F684" s="148" t="n"/>
      <c r="G684" s="149" t="n"/>
      <c r="H684" s="147" t="n"/>
      <c r="I684" s="150" t="n"/>
      <c r="J684" s="150" t="n"/>
      <c r="K684" s="150" t="n"/>
      <c r="L684" s="150" t="n"/>
      <c r="M684" s="150" t="n"/>
    </row>
    <row r="685" spans="1:14">
      <c r="A685" s="60" t="n"/>
      <c r="B685" s="60" t="n"/>
      <c r="D685" s="147" t="n"/>
      <c r="E685" s="147" t="n"/>
      <c r="F685" s="148" t="n"/>
      <c r="G685" s="149" t="n"/>
      <c r="H685" s="147" t="n"/>
      <c r="I685" s="150" t="n"/>
      <c r="J685" s="150" t="n"/>
      <c r="K685" s="150" t="n"/>
      <c r="L685" s="150" t="n"/>
      <c r="M685" s="150" t="n"/>
    </row>
    <row r="686" spans="1:14">
      <c r="A686" s="60" t="n"/>
      <c r="B686" s="60" t="n"/>
      <c r="D686" s="147" t="n"/>
      <c r="E686" s="147" t="n"/>
      <c r="F686" s="148" t="n"/>
      <c r="G686" s="149" t="n"/>
      <c r="H686" s="147" t="n"/>
      <c r="I686" s="150" t="n"/>
      <c r="J686" s="150" t="n"/>
      <c r="K686" s="150" t="n"/>
      <c r="L686" s="150" t="n"/>
      <c r="M686" s="150" t="n"/>
    </row>
    <row r="687" spans="1:14">
      <c r="A687" s="60" t="n"/>
      <c r="B687" s="60" t="n"/>
      <c r="D687" s="147" t="n"/>
      <c r="E687" s="147" t="n"/>
      <c r="F687" s="148" t="n"/>
      <c r="G687" s="149" t="n"/>
      <c r="H687" s="147" t="n"/>
      <c r="I687" s="150" t="n"/>
      <c r="J687" s="150" t="n"/>
      <c r="K687" s="150" t="n"/>
      <c r="L687" s="150" t="n"/>
      <c r="M687" s="150" t="n"/>
    </row>
    <row r="688" spans="1:14">
      <c r="A688" s="60" t="n"/>
      <c r="B688" s="60" t="n"/>
      <c r="D688" s="147" t="n"/>
      <c r="E688" s="147" t="n"/>
      <c r="F688" s="148" t="n"/>
      <c r="G688" s="149" t="n"/>
      <c r="H688" s="147" t="n"/>
      <c r="I688" s="150" t="n"/>
      <c r="J688" s="150" t="n"/>
      <c r="K688" s="150" t="n"/>
      <c r="L688" s="150" t="n"/>
      <c r="M688" s="150" t="n"/>
    </row>
    <row r="689" spans="1:14">
      <c r="A689" s="60" t="n"/>
      <c r="B689" s="60" t="n"/>
      <c r="D689" s="147" t="n"/>
      <c r="E689" s="147" t="n"/>
      <c r="F689" s="148" t="n"/>
      <c r="G689" s="149" t="n"/>
      <c r="H689" s="147" t="n"/>
      <c r="I689" s="150" t="n"/>
      <c r="J689" s="150" t="n"/>
      <c r="K689" s="150" t="n"/>
      <c r="L689" s="150" t="n"/>
      <c r="M689" s="150" t="n"/>
    </row>
    <row r="690" spans="1:14">
      <c r="A690" s="60" t="n"/>
      <c r="B690" s="60" t="n"/>
      <c r="D690" s="147" t="n"/>
      <c r="E690" s="147" t="n"/>
      <c r="F690" s="148" t="n"/>
      <c r="G690" s="149" t="n"/>
      <c r="H690" s="147" t="n"/>
      <c r="I690" s="150" t="n"/>
      <c r="J690" s="150" t="n"/>
      <c r="K690" s="150" t="n"/>
      <c r="L690" s="150" t="n"/>
      <c r="M690" s="150" t="n"/>
    </row>
    <row r="691" spans="1:14">
      <c r="A691" s="60" t="n"/>
      <c r="B691" s="60" t="n"/>
      <c r="D691" s="147" t="n"/>
      <c r="E691" s="147" t="n"/>
      <c r="F691" s="148" t="n"/>
      <c r="G691" s="149" t="n"/>
      <c r="H691" s="147" t="n"/>
      <c r="I691" s="150" t="n"/>
      <c r="J691" s="150" t="n"/>
      <c r="K691" s="150" t="n"/>
      <c r="L691" s="150" t="n"/>
      <c r="M691" s="150" t="n"/>
    </row>
    <row r="692" spans="1:14">
      <c r="A692" s="60" t="n"/>
      <c r="B692" s="60" t="n"/>
      <c r="D692" s="147" t="n"/>
      <c r="E692" s="147" t="n"/>
      <c r="F692" s="148" t="n"/>
      <c r="G692" s="149" t="n"/>
      <c r="H692" s="147" t="n"/>
      <c r="I692" s="150" t="n"/>
      <c r="J692" s="150" t="n"/>
      <c r="K692" s="150" t="n"/>
      <c r="L692" s="150" t="n"/>
      <c r="M692" s="150" t="n"/>
    </row>
    <row r="693" spans="1:14">
      <c r="A693" s="60" t="n"/>
      <c r="B693" s="60" t="n"/>
      <c r="D693" s="147" t="n"/>
      <c r="E693" s="147" t="n"/>
      <c r="F693" s="148" t="n"/>
      <c r="G693" s="149" t="n"/>
      <c r="H693" s="147" t="n"/>
      <c r="I693" s="150" t="n"/>
      <c r="J693" s="150" t="n"/>
      <c r="K693" s="150" t="n"/>
      <c r="L693" s="150" t="n"/>
      <c r="M693" s="150" t="n"/>
    </row>
    <row r="694" spans="1:14">
      <c r="A694" s="60" t="n"/>
      <c r="B694" s="60" t="n"/>
      <c r="D694" s="147" t="n"/>
      <c r="E694" s="147" t="n"/>
      <c r="F694" s="148" t="n"/>
      <c r="G694" s="149" t="n"/>
      <c r="H694" s="147" t="n"/>
      <c r="I694" s="150" t="n"/>
      <c r="J694" s="150" t="n"/>
      <c r="K694" s="150" t="n"/>
      <c r="L694" s="150" t="n"/>
      <c r="M694" s="150" t="n"/>
    </row>
    <row r="695" spans="1:14">
      <c r="A695" s="60" t="n"/>
      <c r="B695" s="60" t="n"/>
      <c r="D695" s="147" t="n"/>
      <c r="E695" s="147" t="n"/>
      <c r="F695" s="148" t="n"/>
      <c r="G695" s="149" t="n"/>
      <c r="H695" s="147" t="n"/>
      <c r="I695" s="150" t="n"/>
      <c r="J695" s="150" t="n"/>
      <c r="K695" s="150" t="n"/>
      <c r="L695" s="150" t="n"/>
      <c r="M695" s="150" t="n"/>
    </row>
    <row r="696" spans="1:14">
      <c r="A696" s="60" t="n"/>
      <c r="B696" s="60" t="n"/>
      <c r="D696" s="147" t="n"/>
      <c r="E696" s="147" t="n"/>
      <c r="F696" s="148" t="n"/>
      <c r="G696" s="149" t="n"/>
      <c r="H696" s="147" t="n"/>
      <c r="I696" s="150" t="n"/>
      <c r="J696" s="150" t="n"/>
      <c r="K696" s="150" t="n"/>
      <c r="L696" s="150" t="n"/>
      <c r="M696" s="150" t="n"/>
    </row>
    <row r="697" spans="1:14">
      <c r="A697" s="60" t="n"/>
      <c r="B697" s="60" t="n"/>
      <c r="D697" s="147" t="n"/>
      <c r="E697" s="147" t="n"/>
      <c r="F697" s="148" t="n"/>
      <c r="G697" s="149" t="n"/>
      <c r="H697" s="147" t="n"/>
      <c r="I697" s="150" t="n"/>
      <c r="J697" s="150" t="n"/>
      <c r="K697" s="150" t="n"/>
      <c r="L697" s="150" t="n"/>
      <c r="M697" s="150" t="n"/>
    </row>
    <row r="698" spans="1:14">
      <c r="A698" s="60" t="n"/>
      <c r="B698" s="60" t="n"/>
      <c r="D698" s="147" t="n"/>
      <c r="E698" s="147" t="n"/>
      <c r="F698" s="148" t="n"/>
      <c r="G698" s="149" t="n"/>
      <c r="H698" s="147" t="n"/>
      <c r="I698" s="150" t="n"/>
      <c r="J698" s="150" t="n"/>
      <c r="K698" s="150" t="n"/>
      <c r="L698" s="150" t="n"/>
      <c r="M698" s="150" t="n"/>
    </row>
    <row r="699" spans="1:14">
      <c r="A699" s="60" t="n"/>
      <c r="B699" s="60" t="n"/>
      <c r="D699" s="147" t="n"/>
      <c r="E699" s="147" t="n"/>
      <c r="F699" s="148" t="n"/>
      <c r="G699" s="149" t="n"/>
      <c r="H699" s="147" t="n"/>
      <c r="I699" s="150" t="n"/>
      <c r="J699" s="150" t="n"/>
      <c r="K699" s="150" t="n"/>
      <c r="L699" s="150" t="n"/>
      <c r="M699" s="150" t="n"/>
    </row>
    <row r="700" spans="1:14">
      <c r="A700" s="60" t="n"/>
      <c r="B700" s="60" t="n"/>
      <c r="D700" s="147" t="n"/>
      <c r="E700" s="147" t="n"/>
      <c r="F700" s="148" t="n"/>
      <c r="G700" s="149" t="n"/>
      <c r="H700" s="147" t="n"/>
      <c r="I700" s="150" t="n"/>
      <c r="J700" s="150" t="n"/>
      <c r="K700" s="150" t="n"/>
      <c r="L700" s="150" t="n"/>
      <c r="M700" s="150" t="n"/>
    </row>
    <row r="701" spans="1:14">
      <c r="A701" s="60" t="n"/>
      <c r="B701" s="60" t="n"/>
      <c r="D701" s="147" t="n"/>
      <c r="E701" s="147" t="n"/>
      <c r="F701" s="148" t="n"/>
      <c r="G701" s="149" t="n"/>
      <c r="H701" s="147" t="n"/>
      <c r="I701" s="150" t="n"/>
      <c r="J701" s="150" t="n"/>
      <c r="K701" s="150" t="n"/>
      <c r="L701" s="150" t="n"/>
      <c r="M701" s="150" t="n"/>
    </row>
    <row r="702" spans="1:14">
      <c r="A702" s="60" t="n"/>
      <c r="B702" s="60" t="n"/>
      <c r="D702" s="147" t="n"/>
      <c r="E702" s="147" t="n"/>
      <c r="F702" s="148" t="n"/>
      <c r="G702" s="149" t="n"/>
      <c r="H702" s="147" t="n"/>
      <c r="I702" s="150" t="n"/>
      <c r="J702" s="150" t="n"/>
      <c r="K702" s="150" t="n"/>
      <c r="L702" s="150" t="n"/>
      <c r="M702" s="150" t="n"/>
    </row>
    <row r="703" spans="1:14">
      <c r="A703" s="60" t="n"/>
      <c r="B703" s="60" t="n"/>
      <c r="D703" s="147" t="n"/>
      <c r="E703" s="147" t="n"/>
      <c r="F703" s="148" t="n"/>
      <c r="G703" s="149" t="n"/>
      <c r="H703" s="147" t="n"/>
      <c r="I703" s="150" t="n"/>
      <c r="J703" s="150" t="n"/>
      <c r="K703" s="150" t="n"/>
      <c r="L703" s="150" t="n"/>
      <c r="M703" s="150" t="n"/>
    </row>
    <row r="704" spans="1:14">
      <c r="A704" s="60" t="n"/>
      <c r="B704" s="60" t="n"/>
      <c r="D704" s="147" t="n"/>
      <c r="E704" s="147" t="n"/>
      <c r="F704" s="148" t="n"/>
      <c r="G704" s="149" t="n"/>
      <c r="H704" s="147" t="n"/>
      <c r="I704" s="150" t="n"/>
      <c r="J704" s="150" t="n"/>
      <c r="K704" s="150" t="n"/>
      <c r="L704" s="150" t="n"/>
      <c r="M704" s="150" t="n"/>
    </row>
    <row r="705" spans="1:14">
      <c r="A705" s="60" t="n"/>
      <c r="B705" s="60" t="n"/>
      <c r="D705" s="147" t="n"/>
      <c r="E705" s="147" t="n"/>
      <c r="F705" s="148" t="n"/>
      <c r="G705" s="149" t="n"/>
      <c r="H705" s="147" t="n"/>
      <c r="I705" s="150" t="n"/>
      <c r="J705" s="150" t="n"/>
      <c r="K705" s="150" t="n"/>
      <c r="L705" s="150" t="n"/>
      <c r="M705" s="150" t="n"/>
    </row>
    <row r="706" spans="1:14">
      <c r="A706" s="60" t="n"/>
      <c r="B706" s="60" t="n"/>
      <c r="D706" s="147" t="n"/>
      <c r="E706" s="147" t="n"/>
      <c r="F706" s="148" t="n"/>
      <c r="G706" s="149" t="n"/>
      <c r="H706" s="147" t="n"/>
      <c r="I706" s="150" t="n"/>
      <c r="J706" s="150" t="n"/>
      <c r="K706" s="150" t="n"/>
      <c r="L706" s="150" t="n"/>
      <c r="M706" s="150" t="n"/>
    </row>
    <row r="707" spans="1:14">
      <c r="A707" s="60" t="n"/>
      <c r="B707" s="60" t="n"/>
      <c r="D707" s="147" t="n"/>
      <c r="E707" s="147" t="n"/>
      <c r="F707" s="148" t="n"/>
      <c r="G707" s="149" t="n"/>
      <c r="H707" s="147" t="n"/>
      <c r="I707" s="150" t="n"/>
      <c r="J707" s="150" t="n"/>
      <c r="K707" s="150" t="n"/>
      <c r="L707" s="150" t="n"/>
      <c r="M707" s="150" t="n"/>
    </row>
    <row r="708" spans="1:14">
      <c r="A708" s="60" t="n"/>
      <c r="B708" s="60" t="n"/>
      <c r="D708" s="147" t="n"/>
      <c r="E708" s="147" t="n"/>
      <c r="F708" s="148" t="n"/>
      <c r="G708" s="149" t="n"/>
      <c r="H708" s="147" t="n"/>
      <c r="I708" s="150" t="n"/>
      <c r="J708" s="150" t="n"/>
      <c r="K708" s="150" t="n"/>
      <c r="L708" s="150" t="n"/>
      <c r="M708" s="150" t="n"/>
    </row>
    <row r="709" spans="1:14">
      <c r="A709" s="60" t="n"/>
      <c r="B709" s="60" t="n"/>
      <c r="D709" s="147" t="n"/>
      <c r="E709" s="147" t="n"/>
      <c r="F709" s="148" t="n"/>
      <c r="G709" s="149" t="n"/>
      <c r="H709" s="147" t="n"/>
      <c r="I709" s="150" t="n"/>
      <c r="J709" s="150" t="n"/>
      <c r="K709" s="150" t="n"/>
      <c r="L709" s="150" t="n"/>
      <c r="M709" s="150" t="n"/>
    </row>
    <row r="710" spans="1:14">
      <c r="A710" s="60" t="n"/>
      <c r="B710" s="60" t="n"/>
      <c r="D710" s="147" t="n"/>
      <c r="E710" s="147" t="n"/>
      <c r="F710" s="148" t="n"/>
      <c r="G710" s="149" t="n"/>
      <c r="H710" s="147" t="n"/>
      <c r="I710" s="150" t="n"/>
      <c r="J710" s="150" t="n"/>
      <c r="K710" s="150" t="n"/>
      <c r="L710" s="150" t="n"/>
      <c r="M710" s="150" t="n"/>
    </row>
    <row r="711" spans="1:14">
      <c r="A711" s="60" t="n"/>
      <c r="B711" s="60" t="n"/>
      <c r="D711" s="147" t="n"/>
      <c r="E711" s="147" t="n"/>
      <c r="F711" s="148" t="n"/>
      <c r="G711" s="149" t="n"/>
      <c r="H711" s="147" t="n"/>
      <c r="I711" s="150" t="n"/>
      <c r="J711" s="150" t="n"/>
      <c r="K711" s="150" t="n"/>
      <c r="L711" s="150" t="n"/>
      <c r="M711" s="150" t="n"/>
    </row>
    <row r="712" spans="1:14">
      <c r="A712" s="60" t="n"/>
      <c r="B712" s="60" t="n"/>
      <c r="D712" s="147" t="n"/>
      <c r="E712" s="147" t="n"/>
      <c r="F712" s="148" t="n"/>
      <c r="G712" s="149" t="n"/>
      <c r="H712" s="147" t="n"/>
      <c r="I712" s="150" t="n"/>
      <c r="J712" s="150" t="n"/>
      <c r="K712" s="150" t="n"/>
      <c r="L712" s="150" t="n"/>
      <c r="M712" s="150" t="n"/>
    </row>
    <row r="713" spans="1:14">
      <c r="A713" s="60" t="n"/>
      <c r="B713" s="60" t="n"/>
      <c r="D713" s="147" t="n"/>
      <c r="E713" s="147" t="n"/>
      <c r="F713" s="148" t="n"/>
      <c r="G713" s="149" t="n"/>
      <c r="H713" s="147" t="n"/>
      <c r="I713" s="150" t="n"/>
      <c r="J713" s="150" t="n"/>
      <c r="K713" s="150" t="n"/>
      <c r="L713" s="150" t="n"/>
      <c r="M713" s="150" t="n"/>
    </row>
    <row r="714" spans="1:14">
      <c r="A714" s="60" t="n"/>
      <c r="B714" s="60" t="n"/>
      <c r="D714" s="147" t="n"/>
      <c r="E714" s="147" t="n"/>
      <c r="F714" s="148" t="n"/>
      <c r="G714" s="149" t="n"/>
      <c r="H714" s="147" t="n"/>
      <c r="I714" s="150" t="n"/>
      <c r="J714" s="150" t="n"/>
      <c r="K714" s="150" t="n"/>
      <c r="L714" s="150" t="n"/>
      <c r="M714" s="150" t="n"/>
    </row>
    <row r="715" spans="1:14">
      <c r="A715" s="60" t="n"/>
      <c r="B715" s="60" t="n"/>
      <c r="D715" s="147" t="n"/>
      <c r="E715" s="147" t="n"/>
      <c r="F715" s="148" t="n"/>
      <c r="G715" s="149" t="n"/>
      <c r="H715" s="147" t="n"/>
      <c r="I715" s="150" t="n"/>
      <c r="J715" s="150" t="n"/>
      <c r="K715" s="150" t="n"/>
      <c r="L715" s="150" t="n"/>
      <c r="M715" s="150" t="n"/>
    </row>
    <row r="716" spans="1:14">
      <c r="A716" s="60" t="n"/>
      <c r="B716" s="60" t="n"/>
      <c r="D716" s="147" t="n"/>
      <c r="E716" s="147" t="n"/>
      <c r="F716" s="148" t="n"/>
      <c r="G716" s="149" t="n"/>
      <c r="H716" s="147" t="n"/>
      <c r="I716" s="150" t="n"/>
      <c r="J716" s="150" t="n"/>
      <c r="K716" s="150" t="n"/>
      <c r="L716" s="150" t="n"/>
      <c r="M716" s="150" t="n"/>
    </row>
    <row r="717" spans="1:14">
      <c r="A717" s="60" t="n"/>
      <c r="B717" s="60" t="n"/>
      <c r="D717" s="147" t="n"/>
      <c r="E717" s="147" t="n"/>
      <c r="F717" s="148" t="n"/>
      <c r="G717" s="149" t="n"/>
      <c r="H717" s="147" t="n"/>
      <c r="I717" s="150" t="n"/>
      <c r="J717" s="150" t="n"/>
      <c r="K717" s="150" t="n"/>
      <c r="L717" s="150" t="n"/>
      <c r="M717" s="150" t="n"/>
    </row>
    <row r="718" spans="1:14">
      <c r="A718" s="60" t="n"/>
      <c r="B718" s="60" t="n"/>
      <c r="D718" s="147" t="n"/>
      <c r="E718" s="147" t="n"/>
      <c r="F718" s="148" t="n"/>
      <c r="G718" s="149" t="n"/>
      <c r="H718" s="147" t="n"/>
      <c r="I718" s="150" t="n"/>
      <c r="J718" s="150" t="n"/>
      <c r="K718" s="150" t="n"/>
      <c r="L718" s="150" t="n"/>
      <c r="M718" s="150" t="n"/>
    </row>
    <row r="719" spans="1:14">
      <c r="A719" s="60" t="n"/>
      <c r="B719" s="60" t="n"/>
      <c r="D719" s="147" t="n"/>
      <c r="E719" s="147" t="n"/>
      <c r="F719" s="148" t="n"/>
      <c r="G719" s="149" t="n"/>
      <c r="H719" s="147" t="n"/>
      <c r="I719" s="150" t="n"/>
      <c r="J719" s="150" t="n"/>
      <c r="K719" s="150" t="n"/>
      <c r="L719" s="150" t="n"/>
      <c r="M719" s="150" t="n"/>
    </row>
    <row r="720" spans="1:14">
      <c r="A720" s="60" t="n"/>
      <c r="B720" s="60" t="n"/>
      <c r="D720" s="147" t="n"/>
      <c r="E720" s="147" t="n"/>
      <c r="F720" s="148" t="n"/>
      <c r="G720" s="149" t="n"/>
      <c r="H720" s="147" t="n"/>
      <c r="I720" s="150" t="n"/>
      <c r="J720" s="150" t="n"/>
      <c r="K720" s="150" t="n"/>
      <c r="L720" s="150" t="n"/>
      <c r="M720" s="150" t="n"/>
    </row>
    <row r="721" spans="1:14">
      <c r="A721" s="60" t="n"/>
      <c r="B721" s="60" t="n"/>
      <c r="D721" s="147" t="n"/>
      <c r="E721" s="147" t="n"/>
      <c r="F721" s="148" t="n"/>
      <c r="G721" s="149" t="n"/>
      <c r="H721" s="147" t="n"/>
      <c r="I721" s="150" t="n"/>
      <c r="J721" s="150" t="n"/>
      <c r="K721" s="150" t="n"/>
      <c r="L721" s="150" t="n"/>
      <c r="M721" s="150" t="n"/>
    </row>
    <row r="722" spans="1:14">
      <c r="A722" s="60" t="n"/>
      <c r="B722" s="60" t="n"/>
      <c r="D722" s="147" t="n"/>
      <c r="E722" s="147" t="n"/>
      <c r="F722" s="148" t="n"/>
      <c r="G722" s="149" t="n"/>
      <c r="H722" s="147" t="n"/>
      <c r="I722" s="150" t="n"/>
      <c r="J722" s="150" t="n"/>
      <c r="K722" s="150" t="n"/>
      <c r="L722" s="150" t="n"/>
      <c r="M722" s="150" t="n"/>
    </row>
    <row r="723" spans="1:14">
      <c r="A723" s="60" t="n"/>
      <c r="B723" s="60" t="n"/>
      <c r="D723" s="147" t="n"/>
      <c r="E723" s="147" t="n"/>
      <c r="F723" s="148" t="n"/>
      <c r="G723" s="149" t="n"/>
      <c r="H723" s="147" t="n"/>
      <c r="I723" s="150" t="n"/>
      <c r="J723" s="150" t="n"/>
      <c r="K723" s="150" t="n"/>
      <c r="L723" s="150" t="n"/>
      <c r="M723" s="150" t="n"/>
    </row>
    <row r="724" spans="1:14">
      <c r="A724" s="60" t="n"/>
      <c r="B724" s="60" t="n"/>
      <c r="D724" s="147" t="n"/>
      <c r="E724" s="147" t="n"/>
      <c r="F724" s="148" t="n"/>
      <c r="G724" s="149" t="n"/>
      <c r="H724" s="147" t="n"/>
      <c r="I724" s="150" t="n"/>
      <c r="J724" s="150" t="n"/>
      <c r="K724" s="150" t="n"/>
      <c r="L724" s="150" t="n"/>
      <c r="M724" s="150" t="n"/>
    </row>
    <row r="725" spans="1:14">
      <c r="A725" s="60" t="n"/>
      <c r="B725" s="60" t="n"/>
      <c r="D725" s="147" t="n"/>
      <c r="E725" s="147" t="n"/>
      <c r="F725" s="148" t="n"/>
      <c r="G725" s="149" t="n"/>
      <c r="H725" s="147" t="n"/>
      <c r="I725" s="150" t="n"/>
      <c r="J725" s="150" t="n"/>
      <c r="K725" s="150" t="n"/>
      <c r="L725" s="150" t="n"/>
      <c r="M725" s="150" t="n"/>
    </row>
    <row r="726" spans="1:14">
      <c r="A726" s="60" t="n"/>
      <c r="B726" s="60" t="n"/>
      <c r="D726" s="147" t="n"/>
      <c r="E726" s="147" t="n"/>
      <c r="F726" s="148" t="n"/>
      <c r="G726" s="149" t="n"/>
      <c r="H726" s="147" t="n"/>
      <c r="I726" s="150" t="n"/>
      <c r="J726" s="150" t="n"/>
      <c r="K726" s="150" t="n"/>
      <c r="L726" s="150" t="n"/>
      <c r="M726" s="150" t="n"/>
    </row>
    <row r="727" spans="1:14">
      <c r="A727" s="60" t="n"/>
      <c r="B727" s="60" t="n"/>
      <c r="D727" s="147" t="n"/>
      <c r="E727" s="147" t="n"/>
      <c r="F727" s="148" t="n"/>
      <c r="G727" s="149" t="n"/>
      <c r="H727" s="147" t="n"/>
      <c r="I727" s="150" t="n"/>
      <c r="J727" s="150" t="n"/>
      <c r="K727" s="150" t="n"/>
      <c r="L727" s="150" t="n"/>
      <c r="M727" s="150" t="n"/>
    </row>
    <row r="728" spans="1:14">
      <c r="A728" s="60" t="n"/>
      <c r="B728" s="60" t="n"/>
      <c r="D728" s="147" t="n"/>
      <c r="E728" s="147" t="n"/>
      <c r="F728" s="148" t="n"/>
      <c r="G728" s="149" t="n"/>
      <c r="H728" s="147" t="n"/>
      <c r="I728" s="150" t="n"/>
      <c r="J728" s="150" t="n"/>
      <c r="K728" s="150" t="n"/>
      <c r="L728" s="150" t="n"/>
      <c r="M728" s="150" t="n"/>
    </row>
    <row r="729" spans="1:14">
      <c r="A729" s="60" t="n"/>
      <c r="B729" s="60" t="n"/>
      <c r="D729" s="147" t="n"/>
      <c r="E729" s="147" t="n"/>
      <c r="F729" s="148" t="n"/>
      <c r="G729" s="149" t="n"/>
      <c r="H729" s="147" t="n"/>
      <c r="I729" s="150" t="n"/>
      <c r="J729" s="150" t="n"/>
      <c r="K729" s="150" t="n"/>
      <c r="L729" s="150" t="n"/>
      <c r="M729" s="150" t="n"/>
    </row>
    <row r="730" spans="1:14">
      <c r="A730" s="60" t="n"/>
      <c r="B730" s="60" t="n"/>
      <c r="D730" s="147" t="n"/>
      <c r="E730" s="147" t="n"/>
      <c r="F730" s="148" t="n"/>
      <c r="G730" s="149" t="n"/>
      <c r="H730" s="147" t="n"/>
      <c r="I730" s="150" t="n"/>
      <c r="J730" s="150" t="n"/>
      <c r="K730" s="150" t="n"/>
      <c r="L730" s="150" t="n"/>
      <c r="M730" s="150" t="n"/>
    </row>
    <row r="731" spans="1:14">
      <c r="A731" s="60" t="n"/>
      <c r="B731" s="60" t="n"/>
      <c r="D731" s="147" t="n"/>
      <c r="E731" s="147" t="n"/>
      <c r="F731" s="148" t="n"/>
      <c r="G731" s="149" t="n"/>
      <c r="H731" s="147" t="n"/>
      <c r="I731" s="150" t="n"/>
      <c r="J731" s="150" t="n"/>
      <c r="K731" s="150" t="n"/>
      <c r="L731" s="150" t="n"/>
      <c r="M731" s="150" t="n"/>
    </row>
    <row r="732" spans="1:14">
      <c r="A732" s="60" t="n"/>
      <c r="B732" s="60" t="n"/>
      <c r="D732" s="147" t="n"/>
      <c r="E732" s="147" t="n"/>
      <c r="F732" s="148" t="n"/>
      <c r="G732" s="149" t="n"/>
      <c r="H732" s="147" t="n"/>
      <c r="I732" s="150" t="n"/>
      <c r="J732" s="150" t="n"/>
      <c r="K732" s="150" t="n"/>
      <c r="L732" s="150" t="n"/>
      <c r="M732" s="150" t="n"/>
    </row>
    <row r="733" spans="1:14">
      <c r="A733" s="60" t="n"/>
      <c r="B733" s="60" t="n"/>
      <c r="D733" s="147" t="n"/>
      <c r="E733" s="147" t="n"/>
      <c r="F733" s="148" t="n"/>
      <c r="G733" s="149" t="n"/>
      <c r="H733" s="147" t="n"/>
      <c r="I733" s="150" t="n"/>
      <c r="J733" s="150" t="n"/>
      <c r="K733" s="150" t="n"/>
      <c r="L733" s="150" t="n"/>
      <c r="M733" s="150" t="n"/>
    </row>
    <row r="734" spans="1:14">
      <c r="A734" s="60" t="n"/>
      <c r="B734" s="60" t="n"/>
      <c r="D734" s="147" t="n"/>
      <c r="E734" s="147" t="n"/>
      <c r="F734" s="148" t="n"/>
      <c r="G734" s="149" t="n"/>
      <c r="H734" s="147" t="n"/>
      <c r="I734" s="150" t="n"/>
      <c r="J734" s="150" t="n"/>
      <c r="K734" s="150" t="n"/>
      <c r="L734" s="150" t="n"/>
      <c r="M734" s="150" t="n"/>
    </row>
    <row r="735" spans="1:14">
      <c r="A735" s="60" t="n"/>
      <c r="B735" s="60" t="n"/>
      <c r="D735" s="147" t="n"/>
      <c r="E735" s="147" t="n"/>
      <c r="F735" s="148" t="n"/>
      <c r="G735" s="149" t="n"/>
      <c r="H735" s="147" t="n"/>
      <c r="I735" s="150" t="n"/>
      <c r="J735" s="150" t="n"/>
      <c r="K735" s="150" t="n"/>
      <c r="L735" s="150" t="n"/>
      <c r="M735" s="150" t="n"/>
    </row>
    <row r="736" spans="1:14">
      <c r="A736" s="60" t="n"/>
      <c r="B736" s="60" t="n"/>
      <c r="D736" s="147" t="n"/>
      <c r="E736" s="147" t="n"/>
      <c r="F736" s="148" t="n"/>
      <c r="G736" s="149" t="n"/>
      <c r="H736" s="147" t="n"/>
      <c r="I736" s="150" t="n"/>
      <c r="J736" s="150" t="n"/>
      <c r="K736" s="150" t="n"/>
      <c r="L736" s="150" t="n"/>
      <c r="M736" s="150" t="n"/>
    </row>
    <row r="737" spans="1:14">
      <c r="A737" s="60" t="n"/>
      <c r="B737" s="60" t="n"/>
      <c r="D737" s="147" t="n"/>
      <c r="E737" s="147" t="n"/>
      <c r="F737" s="148" t="n"/>
      <c r="G737" s="149" t="n"/>
      <c r="H737" s="147" t="n"/>
      <c r="I737" s="150" t="n"/>
      <c r="J737" s="150" t="n"/>
      <c r="K737" s="150" t="n"/>
      <c r="L737" s="150" t="n"/>
      <c r="M737" s="150" t="n"/>
    </row>
    <row r="738" spans="1:14">
      <c r="A738" s="60" t="n"/>
      <c r="B738" s="60" t="n"/>
      <c r="D738" s="147" t="n"/>
      <c r="E738" s="147" t="n"/>
      <c r="F738" s="148" t="n"/>
      <c r="G738" s="149" t="n"/>
      <c r="H738" s="147" t="n"/>
      <c r="I738" s="150" t="n"/>
      <c r="J738" s="150" t="n"/>
      <c r="K738" s="150" t="n"/>
      <c r="L738" s="150" t="n"/>
      <c r="M738" s="150" t="n"/>
    </row>
    <row r="739" spans="1:14">
      <c r="A739" s="60" t="n"/>
      <c r="B739" s="60" t="n"/>
      <c r="D739" s="147" t="n"/>
      <c r="E739" s="147" t="n"/>
      <c r="F739" s="148" t="n"/>
      <c r="G739" s="149" t="n"/>
      <c r="H739" s="147" t="n"/>
      <c r="I739" s="150" t="n"/>
      <c r="J739" s="150" t="n"/>
      <c r="K739" s="150" t="n"/>
      <c r="L739" s="150" t="n"/>
      <c r="M739" s="150" t="n"/>
    </row>
    <row r="740" spans="1:14">
      <c r="A740" s="60" t="n"/>
      <c r="B740" s="60" t="n"/>
    </row>
    <row r="741" spans="1:14">
      <c r="A741" s="60" t="n"/>
      <c r="B741" s="60" t="n"/>
    </row>
    <row r="742" spans="1:14">
      <c r="A742" s="60" t="n"/>
      <c r="B742" s="60" t="n"/>
    </row>
    <row r="743" spans="1:14">
      <c r="A743" s="60" t="n"/>
      <c r="B743" s="60" t="n"/>
    </row>
    <row r="744" spans="1:14">
      <c r="A744" s="60" t="n"/>
      <c r="B744" s="60" t="n"/>
    </row>
    <row r="745" spans="1:14">
      <c r="A745" s="60" t="n"/>
      <c r="B745" s="60" t="n"/>
    </row>
    <row r="746" spans="1:14">
      <c r="A746" s="60" t="n"/>
      <c r="B746" s="60" t="n"/>
    </row>
    <row r="747" spans="1:14">
      <c r="A747" s="60" t="n"/>
      <c r="B747" s="60" t="n"/>
    </row>
    <row r="748" spans="1:14">
      <c r="A748" s="60" t="n"/>
      <c r="B748" s="60" t="n"/>
    </row>
    <row r="749" spans="1:14">
      <c r="A749" s="60" t="n"/>
      <c r="B749" s="60" t="n"/>
    </row>
    <row r="750" spans="1:14">
      <c r="A750" s="60" t="n"/>
      <c r="B750" s="60" t="n"/>
    </row>
    <row r="751" spans="1:14">
      <c r="A751" s="60" t="n"/>
      <c r="B751" s="60" t="n"/>
    </row>
    <row r="752" spans="1:14">
      <c r="A752" s="60" t="n"/>
      <c r="B752" s="60" t="n"/>
    </row>
    <row r="753" spans="1:14">
      <c r="A753" s="60" t="n"/>
      <c r="B753" s="60" t="n"/>
    </row>
    <row r="754" spans="1:14">
      <c r="A754" s="60" t="n"/>
      <c r="B754" s="60" t="n"/>
    </row>
    <row r="755" spans="1:14">
      <c r="A755" s="60" t="n"/>
      <c r="B755" s="60" t="n"/>
    </row>
    <row r="756" spans="1:14">
      <c r="A756" s="60" t="n"/>
      <c r="B756" s="60" t="n"/>
    </row>
    <row r="757" spans="1:14">
      <c r="A757" s="60" t="n"/>
      <c r="B757" s="60" t="n"/>
    </row>
    <row r="758" spans="1:14">
      <c r="A758" s="60" t="n"/>
      <c r="B758" s="60" t="n"/>
    </row>
    <row r="759" spans="1:14">
      <c r="A759" s="60" t="n"/>
      <c r="B759" s="60" t="n"/>
    </row>
    <row r="760" spans="1:14">
      <c r="A760" s="60" t="n"/>
      <c r="B760" s="60" t="n"/>
    </row>
    <row r="761" spans="1:14">
      <c r="A761" s="60" t="n"/>
      <c r="B761" s="60" t="n"/>
    </row>
    <row r="762" spans="1:14">
      <c r="A762" s="60" t="n"/>
      <c r="B762" s="60" t="n"/>
    </row>
    <row r="763" spans="1:14">
      <c r="A763" s="60" t="n"/>
      <c r="B763" s="60" t="n"/>
    </row>
    <row r="764" spans="1:14">
      <c r="A764" s="60" t="n"/>
      <c r="B764" s="60" t="n"/>
    </row>
    <row r="765" spans="1:14">
      <c r="A765" s="60" t="n"/>
      <c r="B765" s="60" t="n"/>
    </row>
    <row r="766" spans="1:14">
      <c r="A766" s="60" t="n"/>
      <c r="B766" s="60" t="n"/>
    </row>
    <row r="767" spans="1:14">
      <c r="A767" s="60" t="n"/>
      <c r="B767" s="60" t="n"/>
    </row>
    <row r="768" spans="1:14">
      <c r="A768" s="60" t="n"/>
      <c r="B768" s="60" t="n"/>
    </row>
    <row r="769" spans="1:14">
      <c r="A769" s="60" t="n"/>
      <c r="B769" s="60" t="n"/>
    </row>
  </sheetData>
  <conditionalFormatting sqref="D1:D1048576">
    <cfRule dxfId="0" priority="3" type="duplicateValues"/>
  </conditionalFormatting>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F1"/>
  <sheetViews>
    <sheetView workbookViewId="0">
      <selection activeCell="G1" sqref="A1:G1"/>
    </sheetView>
  </sheetViews>
  <sheetFormatPr baseColWidth="8" defaultRowHeight="13.5" outlineLevelCol="0"/>
  <cols>
    <col customWidth="1" max="2" min="1" style="114" width="12.875"/>
    <col customWidth="1" max="4" min="3" style="115" width="12.875"/>
    <col customWidth="1" max="5" min="5" style="115" width="18.625"/>
    <col customWidth="1" max="6" min="6" style="115" width="12.875"/>
  </cols>
  <sheetData>
    <row customHeight="1" ht="16.5" r="1" s="224" spans="1:6">
      <c r="A1" s="97" t="s">
        <v>121</v>
      </c>
      <c r="B1" s="97" t="s">
        <v>123</v>
      </c>
      <c r="C1" s="113" t="s">
        <v>130</v>
      </c>
      <c r="D1" s="113" t="s">
        <v>621</v>
      </c>
      <c r="E1" s="113" t="s">
        <v>622</v>
      </c>
      <c r="F1" s="113" t="s">
        <v>623</v>
      </c>
    </row>
  </sheetData>
  <pageMargins bottom="0.75" footer="0.3" header="0.3" left="0.7" right="0.7" top="0.75"/>
</worksheet>
</file>

<file path=xl/worksheets/sheet15.xml><?xml version="1.0" encoding="utf-8"?>
<worksheet xmlns="http://schemas.openxmlformats.org/spreadsheetml/2006/main">
  <sheetPr>
    <outlinePr summaryBelow="1" summaryRight="1"/>
    <pageSetUpPr/>
  </sheetPr>
  <dimension ref="A1:O10"/>
  <sheetViews>
    <sheetView workbookViewId="0">
      <pane activePane="bottomLeft" state="frozen" topLeftCell="A2" ySplit="1"/>
      <selection activeCell="H16" pane="bottomLeft" sqref="H16"/>
    </sheetView>
  </sheetViews>
  <sheetFormatPr baseColWidth="8" defaultColWidth="8.875" defaultRowHeight="16.5" outlineLevelCol="0"/>
  <cols>
    <col customWidth="1" max="2" min="1" style="65" width="7.75"/>
    <col customWidth="1" max="4" min="3" style="64" width="12.625"/>
    <col customWidth="1" max="5" min="5" style="64" width="9"/>
    <col customWidth="1" max="6" min="6" style="64" width="29.125"/>
    <col customWidth="1" max="7" min="7" style="64" width="18.625"/>
    <col customWidth="1" max="8" min="8" style="64" width="9"/>
    <col customWidth="1" max="9" min="9" style="64" width="5.25"/>
    <col customWidth="1" max="10" min="10" style="65" width="8.5"/>
    <col customWidth="1" max="12" min="11" style="65" width="9"/>
    <col customWidth="1" max="13" min="13" style="64" width="28.375"/>
    <col customWidth="1" max="14" min="14" style="64" width="16.375"/>
    <col customWidth="1" max="15" min="15" style="64" width="20.5"/>
    <col customWidth="1" max="20" min="16" style="63" width="8.875"/>
    <col customWidth="1" max="16384" min="21" style="63" width="8.875"/>
  </cols>
  <sheetData>
    <row r="1" spans="1:15">
      <c r="A1" s="65" t="s">
        <v>121</v>
      </c>
      <c r="B1" s="65" t="s">
        <v>123</v>
      </c>
      <c r="C1" s="64" t="s">
        <v>129</v>
      </c>
      <c r="D1" s="64" t="s">
        <v>615</v>
      </c>
      <c r="E1" s="64" t="s">
        <v>624</v>
      </c>
      <c r="F1" s="64" t="s">
        <v>625</v>
      </c>
      <c r="G1" s="64" t="s">
        <v>626</v>
      </c>
      <c r="H1" s="64" t="s">
        <v>179</v>
      </c>
      <c r="I1" s="64" t="s">
        <v>627</v>
      </c>
      <c r="J1" s="65" t="s">
        <v>105</v>
      </c>
      <c r="K1" s="65" t="s">
        <v>106</v>
      </c>
      <c r="L1" s="65" t="s">
        <v>107</v>
      </c>
      <c r="M1" s="64" t="s">
        <v>628</v>
      </c>
      <c r="N1" s="64" t="s">
        <v>629</v>
      </c>
      <c r="O1" s="64" t="s">
        <v>614</v>
      </c>
    </row>
    <row r="2" spans="1:15">
      <c r="A2" t="n">
        <v>2018</v>
      </c>
      <c r="B2" t="n">
        <v>9</v>
      </c>
      <c r="C2" t="s">
        <v>447</v>
      </c>
      <c r="D2" t="s">
        <v>630</v>
      </c>
      <c r="E2" t="s">
        <v>631</v>
      </c>
      <c r="F2" t="s">
        <v>632</v>
      </c>
      <c r="G2" t="s">
        <v>245</v>
      </c>
      <c r="H2" t="n">
        <v>5</v>
      </c>
      <c r="I2" t="s">
        <v>633</v>
      </c>
      <c r="J2" t="n">
        <v>5</v>
      </c>
      <c r="K2" t="n">
        <v>5</v>
      </c>
      <c r="L2" t="n">
        <v>4</v>
      </c>
      <c r="M2" t="s">
        <v>634</v>
      </c>
      <c r="N2" t="s">
        <v>635</v>
      </c>
      <c r="O2" t="s">
        <v>197</v>
      </c>
    </row>
    <row r="3" spans="1:15">
      <c r="A3" t="n">
        <v>2018</v>
      </c>
      <c r="B3" t="n">
        <v>9</v>
      </c>
      <c r="C3" t="s">
        <v>488</v>
      </c>
      <c r="D3" t="s">
        <v>636</v>
      </c>
      <c r="E3" t="s">
        <v>631</v>
      </c>
      <c r="F3" t="s">
        <v>632</v>
      </c>
      <c r="G3" t="s">
        <v>376</v>
      </c>
      <c r="H3" t="n">
        <v>5</v>
      </c>
      <c r="I3" s="65" t="s">
        <v>637</v>
      </c>
      <c r="J3" t="n">
        <v>5</v>
      </c>
      <c r="K3" t="n">
        <v>5</v>
      </c>
      <c r="L3" s="64" t="n">
        <v>5</v>
      </c>
      <c r="M3" t="s">
        <v>638</v>
      </c>
      <c r="N3" t="s">
        <v>635</v>
      </c>
      <c r="O3" t="s">
        <v>197</v>
      </c>
    </row>
    <row r="4" spans="1:15">
      <c r="A4" t="n">
        <v>2018</v>
      </c>
      <c r="B4" t="n">
        <v>9</v>
      </c>
      <c r="C4" t="s">
        <v>639</v>
      </c>
      <c r="D4" t="s">
        <v>640</v>
      </c>
      <c r="E4" t="s">
        <v>631</v>
      </c>
      <c r="F4" t="s">
        <v>632</v>
      </c>
      <c r="G4" t="s">
        <v>254</v>
      </c>
      <c r="H4" t="n">
        <v>5</v>
      </c>
      <c r="I4" t="s">
        <v>637</v>
      </c>
      <c r="J4" t="n">
        <v>5</v>
      </c>
      <c r="K4" t="n">
        <v>5</v>
      </c>
      <c r="L4" t="n">
        <v>5</v>
      </c>
      <c r="M4" t="s">
        <v>641</v>
      </c>
      <c r="N4" t="s">
        <v>635</v>
      </c>
      <c r="O4" t="s">
        <v>197</v>
      </c>
    </row>
    <row r="5" spans="1:15">
      <c r="A5" t="n">
        <v>2018</v>
      </c>
      <c r="B5" t="n">
        <v>9</v>
      </c>
      <c r="C5" t="s">
        <v>642</v>
      </c>
      <c r="D5" t="s">
        <v>643</v>
      </c>
      <c r="E5" t="s">
        <v>631</v>
      </c>
      <c r="F5" t="s">
        <v>632</v>
      </c>
      <c r="G5" t="s">
        <v>644</v>
      </c>
      <c r="H5" t="n">
        <v>5</v>
      </c>
      <c r="I5" t="s">
        <v>637</v>
      </c>
      <c r="J5" t="n">
        <v>5</v>
      </c>
      <c r="K5" t="n">
        <v>5</v>
      </c>
      <c r="L5" t="n">
        <v>5</v>
      </c>
      <c r="M5" t="s">
        <v>645</v>
      </c>
      <c r="N5" t="s">
        <v>635</v>
      </c>
      <c r="O5" t="s">
        <v>197</v>
      </c>
    </row>
    <row r="6" spans="1:15">
      <c r="A6" t="n">
        <v>2018</v>
      </c>
      <c r="B6" t="n">
        <v>9</v>
      </c>
      <c r="C6" t="s">
        <v>642</v>
      </c>
      <c r="D6" t="s">
        <v>646</v>
      </c>
      <c r="E6" t="s">
        <v>631</v>
      </c>
      <c r="F6" t="s">
        <v>632</v>
      </c>
      <c r="G6" t="s">
        <v>647</v>
      </c>
      <c r="H6" t="n">
        <v>5</v>
      </c>
      <c r="I6" t="s">
        <v>637</v>
      </c>
      <c r="J6" t="n">
        <v>5</v>
      </c>
      <c r="K6" t="n">
        <v>5</v>
      </c>
      <c r="L6" t="n">
        <v>5</v>
      </c>
      <c r="M6" t="s">
        <v>648</v>
      </c>
      <c r="N6" t="s">
        <v>635</v>
      </c>
      <c r="O6" t="s">
        <v>197</v>
      </c>
    </row>
    <row r="7" spans="1:15">
      <c r="A7" t="n">
        <v>2018</v>
      </c>
      <c r="B7" t="n">
        <v>9</v>
      </c>
      <c r="C7" t="s">
        <v>649</v>
      </c>
      <c r="D7" t="s">
        <v>650</v>
      </c>
      <c r="E7" t="s">
        <v>631</v>
      </c>
      <c r="F7" t="s">
        <v>632</v>
      </c>
      <c r="G7" t="s">
        <v>651</v>
      </c>
      <c r="H7" t="n">
        <v>5</v>
      </c>
      <c r="I7" t="s">
        <v>637</v>
      </c>
      <c r="J7" t="n">
        <v>5</v>
      </c>
      <c r="K7" t="n">
        <v>5</v>
      </c>
      <c r="L7" t="n">
        <v>5</v>
      </c>
      <c r="M7" t="s">
        <v>652</v>
      </c>
      <c r="N7" t="s">
        <v>635</v>
      </c>
      <c r="O7" t="s">
        <v>197</v>
      </c>
    </row>
    <row r="8" spans="1:15">
      <c r="A8" t="n">
        <v>2018</v>
      </c>
      <c r="B8" t="n">
        <v>8</v>
      </c>
      <c r="C8" t="s">
        <v>571</v>
      </c>
      <c r="D8" t="s">
        <v>653</v>
      </c>
      <c r="E8" t="s">
        <v>631</v>
      </c>
      <c r="F8" t="s">
        <v>632</v>
      </c>
      <c r="G8" t="s">
        <v>654</v>
      </c>
      <c r="H8" t="n">
        <v>5</v>
      </c>
      <c r="I8" t="s">
        <v>637</v>
      </c>
      <c r="J8" t="n">
        <v>5</v>
      </c>
      <c r="K8" t="n">
        <v>5</v>
      </c>
      <c r="L8" t="n">
        <v>5</v>
      </c>
      <c r="M8" t="s">
        <v>655</v>
      </c>
      <c r="N8" t="s">
        <v>635</v>
      </c>
      <c r="O8" t="s">
        <v>197</v>
      </c>
    </row>
    <row r="9" spans="1:15">
      <c r="A9" t="n">
        <v>2018</v>
      </c>
      <c r="B9" t="n">
        <v>8</v>
      </c>
      <c r="C9" t="s">
        <v>580</v>
      </c>
      <c r="D9" t="s">
        <v>656</v>
      </c>
      <c r="E9" t="s">
        <v>631</v>
      </c>
      <c r="F9" t="s">
        <v>632</v>
      </c>
      <c r="G9" t="s">
        <v>657</v>
      </c>
      <c r="H9" t="n">
        <v>5</v>
      </c>
      <c r="I9" t="s">
        <v>637</v>
      </c>
      <c r="J9" t="n">
        <v>5</v>
      </c>
      <c r="K9" t="n">
        <v>5</v>
      </c>
      <c r="L9" t="n">
        <v>5</v>
      </c>
      <c r="M9" t="s">
        <v>658</v>
      </c>
      <c r="N9" t="s">
        <v>635</v>
      </c>
      <c r="O9" t="s">
        <v>197</v>
      </c>
    </row>
    <row r="10" spans="1:15">
      <c r="A10" t="n">
        <v>2018</v>
      </c>
      <c r="B10" t="n">
        <v>8</v>
      </c>
      <c r="C10" t="s">
        <v>583</v>
      </c>
      <c r="D10" t="s">
        <v>659</v>
      </c>
      <c r="E10" t="s">
        <v>631</v>
      </c>
      <c r="F10" t="s">
        <v>632</v>
      </c>
      <c r="G10" t="s">
        <v>411</v>
      </c>
      <c r="H10" t="n">
        <v>5</v>
      </c>
      <c r="I10" t="s">
        <v>637</v>
      </c>
      <c r="J10" t="n">
        <v>5</v>
      </c>
      <c r="K10" t="n">
        <v>5</v>
      </c>
      <c r="L10" t="n">
        <v>5</v>
      </c>
      <c r="M10" t="s">
        <v>660</v>
      </c>
      <c r="N10" t="s">
        <v>635</v>
      </c>
      <c r="O10" t="s">
        <v>197</v>
      </c>
    </row>
  </sheetData>
  <pageMargins bottom="0.75" footer="0.3" header="0.3" left="0.7" right="0.7" top="0.75"/>
  <pageSetup orientation="portrait" paperSize="9"/>
</worksheet>
</file>

<file path=xl/worksheets/sheet16.xml><?xml version="1.0" encoding="utf-8"?>
<worksheet xmlns="http://schemas.openxmlformats.org/spreadsheetml/2006/main">
  <sheetPr>
    <outlinePr summaryBelow="1" summaryRight="1"/>
    <pageSetUpPr/>
  </sheetPr>
  <dimension ref="A1:O37"/>
  <sheetViews>
    <sheetView workbookViewId="0">
      <selection activeCell="O1" sqref="A1:O1"/>
    </sheetView>
  </sheetViews>
  <sheetFormatPr baseColWidth="8" defaultColWidth="9" defaultRowHeight="16.5" outlineLevelCol="0"/>
  <cols>
    <col customWidth="1" max="2" min="1" style="98" width="9"/>
    <col customWidth="1" max="3" min="3" style="42" width="13.125"/>
    <col customWidth="1" max="5" min="4" style="42" width="9"/>
    <col customWidth="1" max="6" min="6" style="42" width="14.125"/>
    <col customWidth="1" max="12" min="7" style="42" width="9"/>
    <col customWidth="1" max="13" min="13" style="42" width="22.625"/>
    <col customWidth="1" max="14" min="14" style="42" width="13.625"/>
    <col customWidth="1" max="19" min="15" style="42" width="9"/>
    <col customWidth="1" max="16384" min="20" style="42" width="9"/>
  </cols>
  <sheetData>
    <row r="1" spans="1:15">
      <c r="A1" s="71" t="s">
        <v>121</v>
      </c>
      <c r="B1" s="71" t="s">
        <v>123</v>
      </c>
      <c r="C1" s="41" t="s">
        <v>129</v>
      </c>
      <c r="D1" s="41" t="s">
        <v>615</v>
      </c>
      <c r="E1" s="41" t="s">
        <v>624</v>
      </c>
      <c r="F1" s="41" t="s">
        <v>625</v>
      </c>
      <c r="G1" s="41" t="s">
        <v>626</v>
      </c>
      <c r="H1" s="41" t="s">
        <v>179</v>
      </c>
      <c r="I1" s="41" t="s">
        <v>627</v>
      </c>
      <c r="J1" s="168" t="s">
        <v>105</v>
      </c>
      <c r="K1" s="168" t="s">
        <v>106</v>
      </c>
      <c r="L1" s="168" t="s">
        <v>107</v>
      </c>
      <c r="M1" s="41" t="s">
        <v>628</v>
      </c>
      <c r="N1" s="41" t="s">
        <v>629</v>
      </c>
      <c r="O1" s="41" t="s">
        <v>614</v>
      </c>
    </row>
    <row r="2" spans="1:15">
      <c r="A2" s="155" t="n"/>
      <c r="B2" s="155" t="n"/>
      <c r="C2" s="69" t="n"/>
      <c r="D2" s="70" t="n"/>
      <c r="E2" s="68" t="n"/>
      <c r="F2" s="68" t="n"/>
      <c r="G2" s="68" t="n"/>
      <c r="H2" s="68" t="n"/>
      <c r="I2" s="68" t="n"/>
      <c r="J2" s="68" t="n"/>
      <c r="K2" s="68" t="n"/>
      <c r="L2" s="68" t="n"/>
      <c r="M2" s="68" t="n"/>
      <c r="N2" s="68" t="n"/>
      <c r="O2" s="68" t="n"/>
    </row>
    <row r="3" spans="1:15">
      <c r="A3" s="155" t="n"/>
      <c r="B3" s="155" t="n"/>
      <c r="C3" s="69" t="n"/>
      <c r="D3" s="70" t="n"/>
      <c r="E3" s="68" t="n"/>
      <c r="F3" s="68" t="n"/>
      <c r="G3" s="68" t="n"/>
      <c r="H3" s="68" t="n"/>
      <c r="I3" s="68" t="n"/>
      <c r="J3" s="68" t="n"/>
      <c r="K3" s="68" t="n"/>
      <c r="L3" s="68" t="n"/>
      <c r="M3" s="68" t="n"/>
      <c r="N3" s="68" t="n"/>
      <c r="O3" s="68" t="n"/>
    </row>
    <row r="4" spans="1:15">
      <c r="A4" s="155" t="n"/>
      <c r="B4" s="155" t="n"/>
      <c r="C4" s="69" t="n"/>
      <c r="D4" s="70" t="n"/>
      <c r="E4" s="68" t="n"/>
      <c r="F4" s="68" t="n"/>
      <c r="G4" s="68" t="n"/>
      <c r="H4" s="68" t="n"/>
      <c r="I4" s="68" t="n"/>
      <c r="J4" s="68" t="n"/>
      <c r="K4" s="68" t="n"/>
      <c r="L4" s="68" t="n"/>
      <c r="M4" s="68" t="n"/>
      <c r="N4" s="68" t="n"/>
      <c r="O4" s="68" t="n"/>
    </row>
    <row r="5" spans="1:15">
      <c r="A5" s="155" t="n"/>
      <c r="B5" s="155" t="n"/>
      <c r="C5" s="69" t="n"/>
      <c r="D5" s="70" t="n"/>
      <c r="E5" s="68" t="n"/>
      <c r="F5" s="68" t="n"/>
      <c r="G5" s="68" t="n"/>
      <c r="H5" s="68" t="n"/>
      <c r="I5" s="68" t="n"/>
      <c r="J5" s="68" t="n"/>
      <c r="K5" s="68" t="n"/>
      <c r="L5" s="68" t="n"/>
      <c r="M5" s="68" t="n"/>
      <c r="N5" s="68" t="n"/>
      <c r="O5" s="68" t="n"/>
    </row>
    <row r="6" spans="1:15">
      <c r="A6" s="155" t="n"/>
      <c r="B6" s="155" t="n"/>
      <c r="C6" s="69" t="n"/>
      <c r="D6" s="70" t="n"/>
      <c r="E6" s="68" t="n"/>
      <c r="F6" s="68" t="n"/>
      <c r="G6" s="68" t="n"/>
      <c r="H6" s="68" t="n"/>
      <c r="I6" s="68" t="n"/>
      <c r="J6" s="68" t="n"/>
      <c r="K6" s="68" t="n"/>
      <c r="L6" s="68" t="n"/>
      <c r="M6" s="68" t="n"/>
      <c r="N6" s="68" t="n"/>
      <c r="O6" s="68" t="n"/>
    </row>
    <row r="7" spans="1:15">
      <c r="A7" s="155" t="n"/>
      <c r="B7" s="155" t="n"/>
      <c r="C7" s="69" t="n"/>
      <c r="D7" s="70" t="n"/>
      <c r="E7" s="68" t="n"/>
      <c r="F7" s="68" t="n"/>
      <c r="G7" s="68" t="n"/>
      <c r="H7" s="68" t="n"/>
      <c r="I7" s="68" t="n"/>
      <c r="J7" s="68" t="n"/>
      <c r="K7" s="68" t="n"/>
      <c r="L7" s="68" t="n"/>
      <c r="M7" s="68" t="n"/>
      <c r="N7" s="68" t="n"/>
      <c r="O7" s="68" t="n"/>
    </row>
    <row r="8" spans="1:15">
      <c r="A8" s="155" t="n"/>
      <c r="B8" s="155" t="n"/>
      <c r="C8" s="69" t="n"/>
      <c r="D8" s="70" t="n"/>
      <c r="E8" s="68" t="n"/>
      <c r="F8" s="68" t="n"/>
      <c r="G8" s="68" t="n"/>
      <c r="H8" s="68" t="n"/>
      <c r="I8" s="68" t="n"/>
      <c r="J8" s="68" t="n"/>
      <c r="K8" s="68" t="n"/>
      <c r="L8" s="68" t="n"/>
      <c r="M8" s="68" t="n"/>
      <c r="N8" s="68" t="n"/>
      <c r="O8" s="68" t="n"/>
    </row>
    <row r="9" spans="1:15">
      <c r="A9" s="155" t="n"/>
      <c r="B9" s="155" t="n"/>
      <c r="C9" s="69" t="n"/>
      <c r="D9" s="70" t="n"/>
      <c r="E9" s="68" t="n"/>
      <c r="F9" s="68" t="n"/>
      <c r="G9" s="68" t="n"/>
      <c r="H9" s="68" t="n"/>
      <c r="I9" s="68" t="n"/>
      <c r="J9" s="68" t="n"/>
      <c r="K9" s="68" t="n"/>
      <c r="L9" s="68" t="n"/>
      <c r="M9" s="68" t="n"/>
      <c r="N9" s="68" t="n"/>
      <c r="O9" s="68" t="n"/>
    </row>
    <row r="10" spans="1:15">
      <c r="A10" s="155" t="n"/>
      <c r="B10" s="155" t="n"/>
      <c r="C10" s="69" t="n"/>
      <c r="D10" s="70" t="n"/>
      <c r="E10" s="68" t="n"/>
      <c r="F10" s="68" t="n"/>
      <c r="G10" s="68" t="n"/>
      <c r="H10" s="68" t="n"/>
      <c r="I10" s="68" t="n"/>
      <c r="J10" s="68" t="n"/>
      <c r="K10" s="68" t="n"/>
      <c r="L10" s="68" t="n"/>
      <c r="M10" s="68" t="n"/>
      <c r="N10" s="68" t="n"/>
      <c r="O10" s="68" t="n"/>
    </row>
    <row r="11" spans="1:15">
      <c r="A11" s="155" t="n"/>
      <c r="B11" s="155" t="n"/>
      <c r="C11" s="69" t="n"/>
      <c r="D11" s="70" t="n"/>
      <c r="E11" s="68" t="n"/>
      <c r="F11" s="68" t="n"/>
      <c r="G11" s="68" t="n"/>
      <c r="H11" s="68" t="n"/>
      <c r="I11" s="68" t="n"/>
      <c r="J11" s="68" t="n"/>
      <c r="K11" s="68" t="n"/>
      <c r="L11" s="68" t="n"/>
      <c r="M11" s="68" t="n"/>
      <c r="N11" s="68" t="n"/>
      <c r="O11" s="68" t="n"/>
    </row>
    <row r="12" spans="1:15">
      <c r="A12" s="155" t="n"/>
      <c r="B12" s="155" t="n"/>
      <c r="C12" s="69" t="n"/>
      <c r="D12" s="70" t="n"/>
      <c r="E12" s="68" t="n"/>
      <c r="F12" s="68" t="n"/>
      <c r="G12" s="68" t="n"/>
      <c r="H12" s="68" t="n"/>
      <c r="I12" s="68" t="n"/>
      <c r="J12" s="68" t="n"/>
      <c r="K12" s="68" t="n"/>
      <c r="L12" s="68" t="n"/>
      <c r="M12" s="68" t="n"/>
      <c r="N12" s="68" t="n"/>
      <c r="O12" s="68" t="n"/>
    </row>
    <row r="13" spans="1:15">
      <c r="A13" s="155" t="n"/>
      <c r="B13" s="155" t="n"/>
      <c r="C13" s="69" t="n"/>
      <c r="D13" s="70" t="n"/>
      <c r="E13" s="68" t="n"/>
      <c r="F13" s="68" t="n"/>
      <c r="G13" s="68" t="n"/>
      <c r="H13" s="68" t="n"/>
      <c r="I13" s="68" t="n"/>
      <c r="J13" s="68" t="n"/>
      <c r="K13" s="68" t="n"/>
      <c r="L13" s="68" t="n"/>
      <c r="M13" s="68" t="n"/>
      <c r="N13" s="68" t="n"/>
      <c r="O13" s="68" t="n"/>
    </row>
    <row r="14" spans="1:15">
      <c r="A14" s="155" t="n"/>
      <c r="B14" s="155" t="n"/>
      <c r="C14" s="73" t="n"/>
      <c r="D14" s="74" t="n"/>
      <c r="E14" s="75" t="n"/>
      <c r="F14" s="75" t="n"/>
      <c r="G14" s="75" t="n"/>
      <c r="H14" s="75" t="n"/>
      <c r="I14" s="75" t="n"/>
      <c r="J14" s="75" t="n"/>
      <c r="K14" s="75" t="n"/>
      <c r="L14" s="75" t="n"/>
      <c r="M14" s="75" t="n"/>
      <c r="N14" s="75" t="n"/>
      <c r="O14" s="75" t="n"/>
    </row>
    <row r="15" spans="1:15">
      <c r="A15" s="155" t="n"/>
      <c r="B15" s="155" t="n"/>
      <c r="C15" s="69" t="n"/>
      <c r="D15" s="70" t="n"/>
      <c r="E15" s="68" t="n"/>
      <c r="F15" s="68" t="n"/>
      <c r="G15" s="68" t="n"/>
      <c r="H15" s="68" t="n"/>
      <c r="I15" s="68" t="n"/>
      <c r="J15" s="68" t="n"/>
      <c r="K15" s="68" t="n"/>
      <c r="L15" s="68" t="n"/>
      <c r="M15" s="68" t="n"/>
      <c r="N15" s="68" t="n"/>
      <c r="O15" s="68" t="n"/>
    </row>
    <row r="16" spans="1:15">
      <c r="A16" s="155" t="n"/>
      <c r="B16" s="155" t="n"/>
      <c r="C16" s="69" t="n"/>
      <c r="D16" s="70" t="n"/>
      <c r="E16" s="68" t="n"/>
      <c r="F16" s="68" t="n"/>
      <c r="G16" s="68" t="n"/>
      <c r="H16" s="68" t="n"/>
      <c r="I16" s="68" t="n"/>
      <c r="J16" s="68" t="n"/>
      <c r="K16" s="68" t="n"/>
      <c r="L16" s="68" t="n"/>
      <c r="M16" s="68" t="n"/>
      <c r="N16" s="68" t="n"/>
      <c r="O16" s="68" t="n"/>
    </row>
    <row r="17" spans="1:15">
      <c r="A17" s="155" t="n"/>
      <c r="B17" s="155" t="n"/>
      <c r="C17" s="69" t="n"/>
      <c r="D17" s="70" t="n"/>
      <c r="E17" s="68" t="n"/>
      <c r="F17" s="68" t="n"/>
      <c r="G17" s="68" t="n"/>
      <c r="H17" s="68" t="n"/>
      <c r="I17" s="68" t="n"/>
      <c r="J17" s="68" t="n"/>
      <c r="K17" s="68" t="n"/>
      <c r="L17" s="68" t="n"/>
      <c r="M17" s="68" t="n"/>
      <c r="N17" s="68" t="n"/>
      <c r="O17" s="68" t="n"/>
    </row>
    <row r="18" spans="1:15">
      <c r="A18" s="155" t="n"/>
      <c r="B18" s="155" t="n"/>
      <c r="C18" s="69" t="n"/>
      <c r="D18" s="70" t="n"/>
      <c r="E18" s="68" t="n"/>
      <c r="F18" s="68" t="n"/>
      <c r="G18" s="68" t="n"/>
      <c r="H18" s="68" t="n"/>
      <c r="I18" s="68" t="n"/>
      <c r="J18" s="68" t="n"/>
      <c r="K18" s="68" t="n"/>
      <c r="L18" s="68" t="n"/>
      <c r="M18" s="68" t="n"/>
      <c r="N18" s="68" t="n"/>
      <c r="O18" s="68" t="n"/>
    </row>
    <row r="19" spans="1:15">
      <c r="A19" s="155" t="n"/>
      <c r="B19" s="155" t="n"/>
      <c r="C19" s="69" t="n"/>
      <c r="D19" s="70" t="n"/>
      <c r="E19" s="68" t="n"/>
      <c r="F19" s="68" t="n"/>
      <c r="G19" s="68" t="n"/>
      <c r="H19" s="68" t="n"/>
      <c r="I19" s="68" t="n"/>
      <c r="J19" s="68" t="n"/>
      <c r="K19" s="68" t="n"/>
      <c r="L19" s="68" t="n"/>
      <c r="M19" s="68" t="n"/>
      <c r="N19" s="68" t="n"/>
      <c r="O19" s="68" t="n"/>
    </row>
    <row r="20" spans="1:15">
      <c r="A20" s="155" t="n"/>
      <c r="B20" s="155" t="n"/>
      <c r="C20" s="69" t="n"/>
      <c r="D20" s="70" t="n"/>
      <c r="E20" s="68" t="n"/>
      <c r="F20" s="68" t="n"/>
      <c r="G20" s="68" t="n"/>
      <c r="H20" s="68" t="n"/>
      <c r="I20" s="68" t="n"/>
      <c r="J20" s="68" t="n"/>
      <c r="K20" s="68" t="n"/>
      <c r="L20" s="68" t="n"/>
      <c r="M20" s="68" t="n"/>
      <c r="N20" s="68" t="n"/>
      <c r="O20" s="68" t="n"/>
    </row>
    <row r="21" spans="1:15">
      <c r="A21" s="155" t="n"/>
      <c r="B21" s="155" t="n"/>
      <c r="C21" s="69" t="n"/>
      <c r="D21" s="70" t="n"/>
      <c r="E21" s="68" t="n"/>
      <c r="F21" s="68" t="n"/>
      <c r="G21" s="68" t="n"/>
      <c r="H21" s="68" t="n"/>
      <c r="I21" s="68" t="n"/>
      <c r="J21" s="68" t="n"/>
      <c r="K21" s="68" t="n"/>
      <c r="L21" s="68" t="n"/>
      <c r="M21" s="68" t="n"/>
      <c r="N21" s="68" t="n"/>
      <c r="O21" s="68" t="n"/>
    </row>
    <row r="22" spans="1:15">
      <c r="A22" s="155" t="n"/>
      <c r="B22" s="155" t="n"/>
      <c r="C22" s="69" t="n"/>
      <c r="D22" s="70" t="n"/>
      <c r="E22" s="68" t="n"/>
      <c r="F22" s="68" t="n"/>
      <c r="G22" s="68" t="n"/>
      <c r="H22" s="68" t="n"/>
      <c r="I22" s="68" t="n"/>
      <c r="J22" s="68" t="n"/>
      <c r="K22" s="68" t="n"/>
      <c r="L22" s="68" t="n"/>
      <c r="M22" s="68" t="n"/>
      <c r="N22" s="68" t="n"/>
      <c r="O22" s="68" t="n"/>
    </row>
    <row r="23" spans="1:15">
      <c r="A23" s="155" t="n"/>
      <c r="B23" s="155" t="n"/>
      <c r="C23" s="69" t="n"/>
      <c r="D23" s="70" t="n"/>
      <c r="E23" s="68" t="n"/>
      <c r="F23" s="68" t="n"/>
      <c r="G23" s="68" t="n"/>
      <c r="H23" s="68" t="n"/>
      <c r="I23" s="68" t="n"/>
      <c r="J23" s="68" t="n"/>
      <c r="K23" s="68" t="n"/>
      <c r="L23" s="68" t="n"/>
      <c r="M23" s="68" t="n"/>
      <c r="N23" s="68" t="n"/>
      <c r="O23" s="68" t="n"/>
    </row>
    <row r="24" spans="1:15">
      <c r="A24" s="155" t="n"/>
      <c r="B24" s="155" t="n"/>
      <c r="C24" s="69" t="n"/>
      <c r="D24" s="70" t="n"/>
      <c r="E24" s="68" t="n"/>
      <c r="F24" s="68" t="n"/>
      <c r="G24" s="68" t="n"/>
      <c r="H24" s="68" t="n"/>
      <c r="I24" s="68" t="n"/>
      <c r="J24" s="68" t="n"/>
      <c r="K24" s="68" t="n"/>
      <c r="L24" s="68" t="n"/>
      <c r="M24" s="68" t="n"/>
      <c r="N24" s="68" t="n"/>
      <c r="O24" s="68" t="n"/>
    </row>
    <row r="25" spans="1:15">
      <c r="A25" s="155" t="n"/>
      <c r="B25" s="155" t="n"/>
      <c r="C25" s="69" t="n"/>
      <c r="D25" s="70" t="n"/>
      <c r="E25" s="68" t="n"/>
      <c r="F25" s="68" t="n"/>
      <c r="G25" s="68" t="n"/>
      <c r="H25" s="68" t="n"/>
      <c r="I25" s="68" t="n"/>
      <c r="J25" s="68" t="n"/>
      <c r="K25" s="68" t="n"/>
      <c r="L25" s="68" t="n"/>
      <c r="M25" s="68" t="n"/>
      <c r="N25" s="68" t="n"/>
      <c r="O25" s="68" t="n"/>
    </row>
    <row r="26" spans="1:15">
      <c r="A26" s="155" t="n"/>
      <c r="B26" s="155" t="n"/>
      <c r="C26" s="69" t="n"/>
      <c r="D26" s="70" t="n"/>
      <c r="E26" s="68" t="n"/>
      <c r="F26" s="68" t="n"/>
      <c r="G26" s="68" t="n"/>
      <c r="H26" s="68" t="n"/>
      <c r="I26" s="68" t="n"/>
      <c r="J26" s="68" t="n"/>
      <c r="K26" s="68" t="n"/>
      <c r="L26" s="68" t="n"/>
      <c r="M26" s="68" t="n"/>
      <c r="N26" s="68" t="n"/>
      <c r="O26" s="68" t="n"/>
    </row>
    <row r="27" spans="1:15">
      <c r="A27" s="155" t="n"/>
      <c r="B27" s="155" t="n"/>
      <c r="C27" s="69" t="n"/>
      <c r="D27" s="70" t="n"/>
      <c r="E27" s="68" t="n"/>
      <c r="F27" s="68" t="n"/>
      <c r="G27" s="68" t="n"/>
      <c r="H27" s="68" t="n"/>
      <c r="I27" s="68" t="n"/>
      <c r="J27" s="68" t="n"/>
      <c r="K27" s="68" t="n"/>
      <c r="L27" s="68" t="n"/>
      <c r="M27" s="68" t="n"/>
      <c r="N27" s="68" t="n"/>
      <c r="O27" s="68" t="n"/>
    </row>
    <row r="28" spans="1:15">
      <c r="A28" s="155" t="n"/>
      <c r="B28" s="155" t="n"/>
      <c r="C28" s="69" t="n"/>
      <c r="D28" s="70" t="n"/>
      <c r="E28" s="68" t="n"/>
      <c r="F28" s="68" t="n"/>
      <c r="G28" s="68" t="n"/>
      <c r="H28" s="68" t="n"/>
      <c r="I28" s="68" t="n"/>
      <c r="J28" s="68" t="n"/>
      <c r="K28" s="68" t="n"/>
      <c r="L28" s="68" t="n"/>
      <c r="M28" s="68" t="n"/>
      <c r="N28" s="68" t="n"/>
      <c r="O28" s="68" t="n"/>
    </row>
    <row r="29" spans="1:15">
      <c r="A29" s="155" t="n"/>
      <c r="B29" s="155" t="n"/>
      <c r="C29" s="69" t="n"/>
      <c r="D29" s="70" t="n"/>
      <c r="E29" s="68" t="n"/>
      <c r="F29" s="68" t="n"/>
      <c r="G29" s="68" t="n"/>
      <c r="H29" s="68" t="n"/>
      <c r="I29" s="68" t="n"/>
      <c r="J29" s="68" t="n"/>
      <c r="K29" s="68" t="n"/>
      <c r="L29" s="68" t="n"/>
      <c r="M29" s="68" t="n"/>
      <c r="N29" s="68" t="n"/>
      <c r="O29" s="68" t="n"/>
    </row>
    <row r="30" spans="1:15">
      <c r="A30" s="155" t="n"/>
      <c r="B30" s="155" t="n"/>
      <c r="C30" s="69" t="n"/>
      <c r="D30" s="70" t="n"/>
      <c r="E30" s="68" t="n"/>
      <c r="F30" s="68" t="n"/>
      <c r="G30" s="68" t="n"/>
      <c r="H30" s="68" t="n"/>
      <c r="I30" s="68" t="n"/>
      <c r="J30" s="68" t="n"/>
      <c r="K30" s="68" t="n"/>
      <c r="L30" s="68" t="n"/>
      <c r="M30" s="68" t="n"/>
      <c r="N30" s="68" t="n"/>
      <c r="O30" s="68" t="n"/>
    </row>
    <row r="31" spans="1:15">
      <c r="A31" s="155" t="n"/>
      <c r="B31" s="155" t="n"/>
      <c r="C31" s="69" t="n"/>
      <c r="D31" s="70" t="n"/>
      <c r="E31" s="68" t="n"/>
      <c r="F31" s="68" t="n"/>
      <c r="G31" s="68" t="n"/>
      <c r="H31" s="68" t="n"/>
      <c r="I31" s="68" t="n"/>
      <c r="J31" s="68" t="n"/>
      <c r="K31" s="68" t="n"/>
      <c r="L31" s="68" t="n"/>
      <c r="M31" s="68" t="n"/>
      <c r="N31" s="68" t="n"/>
      <c r="O31" s="68" t="n"/>
    </row>
    <row r="32" spans="1:15">
      <c r="A32" s="155" t="n"/>
      <c r="B32" s="155" t="n"/>
      <c r="C32" s="69" t="n"/>
      <c r="D32" s="70" t="n"/>
      <c r="E32" s="68" t="n"/>
      <c r="F32" s="68" t="n"/>
      <c r="G32" s="68" t="n"/>
      <c r="H32" s="68" t="n"/>
      <c r="I32" s="68" t="n"/>
      <c r="J32" s="68" t="n"/>
      <c r="K32" s="68" t="n"/>
      <c r="L32" s="68" t="n"/>
      <c r="M32" s="68" t="n"/>
      <c r="N32" s="68" t="n"/>
      <c r="O32" s="68" t="n"/>
    </row>
    <row r="33" spans="1:15">
      <c r="A33" s="155" t="n"/>
      <c r="B33" s="155" t="n"/>
      <c r="C33" s="69" t="n"/>
      <c r="D33" s="70" t="n"/>
      <c r="E33" s="68" t="n"/>
      <c r="F33" s="68" t="n"/>
      <c r="G33" s="68" t="n"/>
      <c r="H33" s="68" t="n"/>
      <c r="I33" s="68" t="n"/>
      <c r="J33" s="68" t="n"/>
      <c r="K33" s="68" t="n"/>
      <c r="L33" s="68" t="n"/>
      <c r="M33" s="68" t="n"/>
      <c r="N33" s="68" t="n"/>
      <c r="O33" s="68" t="n"/>
    </row>
    <row r="34" spans="1:15">
      <c r="A34" s="155" t="n"/>
      <c r="B34" s="155" t="n"/>
      <c r="C34" s="69" t="n"/>
      <c r="D34" s="70" t="n"/>
      <c r="E34" s="68" t="n"/>
      <c r="F34" s="68" t="n"/>
      <c r="G34" s="68" t="n"/>
      <c r="H34" s="68" t="n"/>
      <c r="I34" s="68" t="n"/>
      <c r="J34" s="68" t="n"/>
      <c r="K34" s="68" t="n"/>
      <c r="L34" s="68" t="n"/>
      <c r="M34" s="68" t="n"/>
      <c r="N34" s="68" t="n"/>
      <c r="O34" s="68" t="n"/>
    </row>
    <row r="35" spans="1:15">
      <c r="A35" s="155" t="n"/>
      <c r="B35" s="155" t="n"/>
      <c r="C35" s="69" t="n"/>
      <c r="D35" s="70" t="n"/>
      <c r="E35" s="68" t="n"/>
      <c r="F35" s="68" t="n"/>
      <c r="G35" s="68" t="n"/>
      <c r="H35" s="68" t="n"/>
      <c r="I35" s="68" t="n"/>
      <c r="J35" s="68" t="n"/>
      <c r="K35" s="68" t="n"/>
      <c r="L35" s="68" t="n"/>
      <c r="M35" s="68" t="n"/>
      <c r="N35" s="68" t="n"/>
      <c r="O35" s="68" t="n"/>
    </row>
    <row r="36" spans="1:15">
      <c r="A36" s="155" t="n"/>
      <c r="B36" s="155" t="n"/>
      <c r="C36" s="69" t="n"/>
      <c r="D36" s="70" t="n"/>
      <c r="E36" s="68" t="n"/>
      <c r="F36" s="68" t="n"/>
      <c r="G36" s="68" t="n"/>
      <c r="H36" s="68" t="n"/>
      <c r="I36" s="68" t="n"/>
      <c r="J36" s="68" t="n"/>
      <c r="K36" s="68" t="n"/>
      <c r="L36" s="68" t="n"/>
      <c r="M36" s="68" t="n"/>
      <c r="N36" s="68" t="n"/>
      <c r="O36" s="68" t="n"/>
    </row>
    <row r="37" spans="1:15">
      <c r="A37" s="155" t="n"/>
      <c r="B37" s="155" t="n"/>
      <c r="C37" s="69" t="n"/>
      <c r="D37" s="70" t="n"/>
      <c r="E37" s="68" t="n"/>
      <c r="F37" s="68" t="n"/>
      <c r="G37" s="68" t="n"/>
      <c r="H37" s="68" t="n"/>
      <c r="I37" s="68" t="n"/>
      <c r="J37" s="68" t="n"/>
      <c r="K37" s="68" t="n"/>
      <c r="L37" s="68" t="n"/>
      <c r="M37" s="68" t="n"/>
      <c r="N37" s="68" t="n"/>
      <c r="O37" s="68" t="n"/>
    </row>
  </sheetData>
  <pageMargins bottom="0.75" footer="0.3" header="0.3" left="0.7" right="0.7" top="0.75"/>
</worksheet>
</file>

<file path=xl/worksheets/sheet17.xml><?xml version="1.0" encoding="utf-8"?>
<worksheet xmlns="http://schemas.openxmlformats.org/spreadsheetml/2006/main">
  <sheetPr>
    <outlinePr summaryBelow="1" summaryRight="1"/>
    <pageSetUpPr/>
  </sheetPr>
  <dimension ref="A1:AE1"/>
  <sheetViews>
    <sheetView topLeftCell="I1" workbookViewId="0">
      <pane activePane="bottomLeft" state="frozen" topLeftCell="A2" ySplit="1"/>
      <selection activeCell="A1" pane="bottomLeft" sqref="A1:AE1"/>
    </sheetView>
  </sheetViews>
  <sheetFormatPr baseColWidth="8" defaultColWidth="9" defaultRowHeight="16.5" outlineLevelCol="0"/>
  <cols>
    <col customWidth="1" max="2" min="1" style="217" width="9"/>
    <col customWidth="1" max="3" min="3" style="217" width="11.875"/>
    <col customWidth="1" max="4" min="4" style="217" width="23"/>
    <col customWidth="1" max="5" min="5" style="217" width="25.5"/>
    <col customWidth="1" max="6" min="6" style="217" width="8.875"/>
    <col bestFit="1" customWidth="1" max="7" min="7" style="217" width="6.5"/>
    <col bestFit="1" customWidth="1" max="8" min="8" style="217" width="5.5"/>
    <col bestFit="1" customWidth="1" max="9" min="9" style="217" width="9.5"/>
    <col customWidth="1" max="10" min="10" style="217" width="11.625"/>
    <col bestFit="1" customWidth="1" max="13" min="11" style="217" width="9.5"/>
    <col bestFit="1" customWidth="1" max="15" min="14" style="217" width="13.875"/>
    <col bestFit="1" customWidth="1" max="16" min="16" style="217" width="9.5"/>
    <col bestFit="1" customWidth="1" max="17" min="17" style="217" width="13.875"/>
    <col bestFit="1" customWidth="1" max="21" min="18" style="217" width="9.5"/>
    <col bestFit="1" customWidth="1" max="22" min="22" style="217" width="13.875"/>
    <col bestFit="1" customWidth="1" max="25" min="23" style="217" width="5.5"/>
    <col bestFit="1" customWidth="1" max="27" min="26" style="217" width="7.5"/>
    <col bestFit="1" customWidth="1" max="30" min="28" style="217" width="11.625"/>
    <col bestFit="1" customWidth="1" max="31" min="31" style="217" width="13.875"/>
    <col customWidth="1" max="36" min="32" style="217" width="9"/>
    <col customWidth="1" max="16384" min="37" style="217" width="9"/>
  </cols>
  <sheetData>
    <row r="1" spans="1:31">
      <c r="A1" s="94" t="s">
        <v>121</v>
      </c>
      <c r="B1" s="94" t="s">
        <v>123</v>
      </c>
      <c r="C1" s="95" t="s">
        <v>130</v>
      </c>
      <c r="D1" s="95" t="s">
        <v>661</v>
      </c>
      <c r="E1" s="95" t="s">
        <v>662</v>
      </c>
      <c r="F1" t="s">
        <v>86</v>
      </c>
      <c r="G1" t="s">
        <v>89</v>
      </c>
      <c r="H1" t="s">
        <v>87</v>
      </c>
      <c r="I1" t="s">
        <v>88</v>
      </c>
      <c r="J1" t="s">
        <v>90</v>
      </c>
      <c r="K1" t="s">
        <v>663</v>
      </c>
      <c r="L1" t="s">
        <v>664</v>
      </c>
      <c r="M1" t="s">
        <v>665</v>
      </c>
      <c r="N1" t="s">
        <v>666</v>
      </c>
      <c r="O1" t="s">
        <v>667</v>
      </c>
      <c r="P1" t="s">
        <v>668</v>
      </c>
      <c r="Q1" t="s">
        <v>669</v>
      </c>
      <c r="R1" t="s">
        <v>670</v>
      </c>
      <c r="S1" t="s">
        <v>671</v>
      </c>
      <c r="T1" t="s">
        <v>672</v>
      </c>
      <c r="U1" t="s">
        <v>673</v>
      </c>
      <c r="V1" t="s">
        <v>674</v>
      </c>
      <c r="W1" t="s">
        <v>675</v>
      </c>
      <c r="X1" t="s">
        <v>676</v>
      </c>
      <c r="Y1" t="s">
        <v>677</v>
      </c>
      <c r="Z1" t="s">
        <v>678</v>
      </c>
      <c r="AA1" t="s">
        <v>679</v>
      </c>
      <c r="AB1" t="s">
        <v>680</v>
      </c>
      <c r="AC1" t="s">
        <v>681</v>
      </c>
      <c r="AD1" t="s">
        <v>682</v>
      </c>
      <c r="AE1" t="s">
        <v>683</v>
      </c>
    </row>
  </sheetData>
  <pageMargins bottom="0.75" footer="0.3" header="0.3" left="0.7" right="0.7" top="0.75"/>
  <pageSetup orientation="portrait" paperSize="9"/>
</worksheet>
</file>

<file path=xl/worksheets/sheet2.xml><?xml version="1.0" encoding="utf-8"?>
<worksheet xmlns="http://schemas.openxmlformats.org/spreadsheetml/2006/main">
  <sheetPr>
    <tabColor theme="3" tint="0.3999755851924192"/>
    <outlinePr summaryBelow="1" summaryRight="1"/>
    <pageSetUpPr/>
  </sheetPr>
  <dimension ref="B1:L33"/>
  <sheetViews>
    <sheetView showGridLines="0" workbookViewId="0">
      <selection activeCell="H17" sqref="H17:K17"/>
    </sheetView>
  </sheetViews>
  <sheetFormatPr baseColWidth="8" defaultColWidth="9" defaultRowHeight="16.5" outlineLevelCol="0"/>
  <cols>
    <col customWidth="1" max="1" min="1" style="217" width="9"/>
    <col customWidth="1" max="2" min="2" style="217" width="17.875"/>
    <col customWidth="1" max="3" min="3" style="217" width="13.375"/>
    <col customWidth="1" max="5" min="4" style="217" width="15.125"/>
    <col customWidth="1" max="6" min="6" style="217" width="13.125"/>
    <col customWidth="1" max="7" min="7" style="217" width="9"/>
    <col bestFit="1" customWidth="1" max="8" min="8" style="217" width="13.875"/>
    <col customWidth="1" max="11" min="9" style="222" width="11.625"/>
    <col bestFit="1" customWidth="1" max="12" min="12" style="222" width="4"/>
    <col customWidth="1" max="17" min="13" style="217" width="9"/>
    <col customWidth="1" max="16384" min="18" style="217" width="9"/>
  </cols>
  <sheetData>
    <row customHeight="1" ht="17.25" r="1" s="224" spans="1:12" thickBot="1">
      <c r="B1" s="85" t="s">
        <v>0</v>
      </c>
      <c r="C1" s="12" t="n"/>
      <c r="D1" s="12" t="n"/>
    </row>
    <row customHeight="1" ht="24" r="2" s="224" spans="1:12" thickBot="1">
      <c r="B2" s="216" t="s">
        <v>26</v>
      </c>
      <c r="C2" s="7" t="s">
        <v>27</v>
      </c>
      <c r="D2" s="3">
        <f>透视表!$G$22</f>
        <v/>
      </c>
      <c r="E2" s="3">
        <f>透视表!$G$21</f>
        <v/>
      </c>
      <c r="F2" s="3">
        <f>透视表!$G$23</f>
        <v/>
      </c>
      <c r="H2" s="129" t="s">
        <v>28</v>
      </c>
      <c r="I2" s="225">
        <f>透视表!$G$22</f>
        <v/>
      </c>
      <c r="J2" s="225">
        <f>透视表!$G$21</f>
        <v/>
      </c>
      <c r="K2" s="165">
        <f>透视表!$G$23</f>
        <v/>
      </c>
    </row>
    <row customHeight="1" ht="24.6" r="3" s="224" spans="1:12" thickBot="1">
      <c r="C3" s="1" t="s">
        <v>10</v>
      </c>
      <c r="D3" s="2">
        <f>透视表!$K$26</f>
        <v/>
      </c>
      <c r="E3" s="10">
        <f>IFERROR((D3/透视表!$G$24)/(F3/透视表!$G$25)-1,"-")</f>
        <v/>
      </c>
      <c r="F3" s="2">
        <f>透视表!$L$26</f>
        <v/>
      </c>
      <c r="H3" s="93" t="s">
        <v>29</v>
      </c>
      <c r="I3" s="124" t="n">
        <v>43</v>
      </c>
      <c r="J3" s="76">
        <f>IFERROR((I3/透视表!$G$24)/(K3/透视表!$G$25)-1,"-")</f>
        <v/>
      </c>
      <c r="K3" s="127" t="n">
        <v>45</v>
      </c>
    </row>
    <row customHeight="1" ht="24.6" r="4" s="224" spans="1:12" thickBot="1">
      <c r="C4" s="27" t="s">
        <v>13</v>
      </c>
      <c r="D4" s="28" t="n"/>
      <c r="E4" s="29">
        <f>IFERROR((D4/透视表!$G$24)/(F4/透视表!$G$25)-1,"-")</f>
        <v/>
      </c>
      <c r="F4" s="28" t="n">
        <v>105</v>
      </c>
      <c r="H4" s="93" t="s">
        <v>30</v>
      </c>
      <c r="I4" s="125" t="n">
        <v>15</v>
      </c>
      <c r="J4" s="30">
        <f>IFERROR((I4/透视表!$G$24)/(K4/透视表!$G$25)-1,"-")</f>
        <v/>
      </c>
      <c r="K4" s="126" t="n">
        <v>7</v>
      </c>
    </row>
    <row customHeight="1" ht="24.6" r="5" s="224" spans="1:12" thickBot="1">
      <c r="C5" s="25" t="s">
        <v>14</v>
      </c>
      <c r="D5" s="246">
        <f>D4/D3</f>
        <v/>
      </c>
      <c r="E5" s="246">
        <f>D5-F5</f>
        <v/>
      </c>
      <c r="F5" s="246">
        <f>F4/F3</f>
        <v/>
      </c>
      <c r="H5" s="93" t="s">
        <v>31</v>
      </c>
      <c r="I5" s="124" t="n">
        <v>5</v>
      </c>
      <c r="J5" s="238">
        <f>I5-K5</f>
        <v/>
      </c>
      <c r="K5" s="127" t="n">
        <v>6</v>
      </c>
    </row>
    <row customHeight="1" ht="24.6" r="6" s="224" spans="1:12" thickBot="1">
      <c r="B6" s="218" t="s">
        <v>32</v>
      </c>
      <c r="C6" s="25" t="s">
        <v>33</v>
      </c>
      <c r="D6" s="2">
        <f>D8+D7</f>
        <v/>
      </c>
      <c r="E6" s="10">
        <f>IFERROR((D6/透视表!$G$24)/(F6/透视表!$G$25)-1,"-")</f>
        <v/>
      </c>
      <c r="F6" s="2">
        <f>F8+F7</f>
        <v/>
      </c>
      <c r="H6" s="93" t="s">
        <v>34</v>
      </c>
      <c r="I6" s="124" t="n">
        <v>6</v>
      </c>
      <c r="J6" s="76">
        <f>IFERROR((I6/透视表!$G$24)/(K6/透视表!$G$25)-1,"-")</f>
        <v/>
      </c>
      <c r="K6" s="127" t="n">
        <v>6</v>
      </c>
    </row>
    <row customHeight="1" ht="24.6" r="7" s="224" spans="1:12" thickBot="1">
      <c r="C7" s="25" t="s">
        <v>35</v>
      </c>
      <c r="D7" s="2">
        <f>VLOOKUP(C7,透视表!$J$18:$K$26,2,0)</f>
        <v/>
      </c>
      <c r="E7" s="10">
        <f>IFERROR((D7/透视表!$G$24)/(F7/透视表!$G$25)-1,"-")</f>
        <v/>
      </c>
      <c r="F7" s="2">
        <f>VLOOKUP(C7,透视表!$J$19:$L$26,3,0)</f>
        <v/>
      </c>
      <c r="H7" s="93" t="s">
        <v>36</v>
      </c>
      <c r="I7" s="124" t="n">
        <v>6</v>
      </c>
      <c r="J7" s="76">
        <f>IFERROR((I7/透视表!$G$24)/(K7/透视表!$G$25)-1,"-")</f>
        <v/>
      </c>
      <c r="K7" s="127" t="n">
        <v>4</v>
      </c>
    </row>
    <row customHeight="1" ht="24.6" r="8" s="224" spans="1:12" thickBot="1">
      <c r="C8" s="25" t="s">
        <v>37</v>
      </c>
      <c r="D8" s="2">
        <f>VLOOKUP(C8,透视表!$J$18:$K$26,2,0)</f>
        <v/>
      </c>
      <c r="E8" s="10">
        <f>IFERROR((D8/透视表!$G$24)/(F8/透视表!$G$25)-1,"-")</f>
        <v/>
      </c>
      <c r="F8" s="2">
        <f>VLOOKUP(C8,透视表!$J$19:$L$26,3,0)</f>
        <v/>
      </c>
      <c r="H8" s="93" t="s">
        <v>38</v>
      </c>
      <c r="I8" s="124" t="n">
        <v>2</v>
      </c>
      <c r="J8" s="76">
        <f>IFERROR((I8/透视表!$G$24)/(K8/透视表!$G$25)-1,"-")</f>
        <v/>
      </c>
      <c r="K8" s="127" t="n">
        <v>4</v>
      </c>
    </row>
    <row customHeight="1" ht="24.6" r="9" s="224" spans="1:12" thickBot="1">
      <c r="B9" s="122" t="s">
        <v>39</v>
      </c>
      <c r="C9" s="25" t="s">
        <v>33</v>
      </c>
      <c r="D9" s="2">
        <f>D10+D11</f>
        <v/>
      </c>
      <c r="E9" s="10">
        <f>IFERROR((D9/透视表!$G$24)/(F9/透视表!$G$25)-1,"-")</f>
        <v/>
      </c>
      <c r="F9" s="2">
        <f>F10+F11+#REF!</f>
        <v/>
      </c>
      <c r="H9" s="93" t="s">
        <v>40</v>
      </c>
      <c r="I9" s="124" t="n"/>
      <c r="J9" s="76">
        <f>IFERROR((I9/透视表!$G$24)/(K9/透视表!$G$25)-1,"-")</f>
        <v/>
      </c>
      <c r="K9" s="127" t="n">
        <v>3</v>
      </c>
    </row>
    <row customHeight="1" ht="24.6" r="10" s="224" spans="1:12" thickBot="1">
      <c r="B10" s="123" t="n"/>
      <c r="C10" s="25" t="s">
        <v>41</v>
      </c>
      <c r="D10" s="2">
        <f>VLOOKUP(C10,透视表!$J$18:$K$26,2,0)</f>
        <v/>
      </c>
      <c r="E10" s="10">
        <f>IFERROR((D10/透视表!$G$24)/(F10/透视表!$G$25)-1,"-")</f>
        <v/>
      </c>
      <c r="F10" s="2">
        <f>VLOOKUP(C10,透视表!$J$19:$L$26,3,0)</f>
        <v/>
      </c>
      <c r="H10" s="93" t="s">
        <v>42</v>
      </c>
      <c r="I10" s="124" t="n">
        <v>1</v>
      </c>
      <c r="J10" s="76">
        <f>IFERROR((I10/透视表!$G$24)/(K10/透视表!$G$25)-1,"-")</f>
        <v/>
      </c>
      <c r="K10" s="127" t="n">
        <v>3</v>
      </c>
    </row>
    <row customHeight="1" ht="24.6" r="11" s="224" spans="1:12" thickBot="1">
      <c r="B11" s="123" t="n"/>
      <c r="C11" s="25" t="s">
        <v>43</v>
      </c>
      <c r="D11" s="2">
        <f>VLOOKUP(C11,透视表!$J$18:$K$26,2,0)</f>
        <v/>
      </c>
      <c r="E11" s="10">
        <f>IFERROR((D11/透视表!$G$24)/(F11/透视表!$G$25)-1,"-")</f>
        <v/>
      </c>
      <c r="F11" s="2">
        <f>VLOOKUP(C11,透视表!$J$19:$L$26,3,0)</f>
        <v/>
      </c>
      <c r="H11" s="93" t="s">
        <v>44</v>
      </c>
      <c r="I11" s="124" t="n">
        <v>1</v>
      </c>
      <c r="J11" s="76">
        <f>IFERROR((I11/透视表!$G$24)/(K11/透视表!$G$25)-1,"-")</f>
        <v/>
      </c>
      <c r="K11" s="127" t="n">
        <v>3</v>
      </c>
    </row>
    <row customHeight="1" ht="24.6" r="12" s="224" spans="1:12" thickBot="1">
      <c r="B12" s="4" t="s">
        <v>45</v>
      </c>
      <c r="C12" s="25" t="s">
        <v>33</v>
      </c>
      <c r="D12" s="2">
        <f>GETPIVOTDATA("姓名",透视表!$F$5)</f>
        <v/>
      </c>
      <c r="E12" s="10">
        <f>IFERROR((D12/透视表!$G$24)/(F12/透视表!$G$25)-1,"-")</f>
        <v/>
      </c>
      <c r="F12" s="2">
        <f>GETPIVOTDATA("姓名",透视表!$F$15)</f>
        <v/>
      </c>
      <c r="H12" s="93" t="s">
        <v>46</v>
      </c>
      <c r="I12" s="124" t="n">
        <v>1</v>
      </c>
      <c r="J12" s="76">
        <f>IFERROR((I12/透视表!$G$24)/(K12/透视表!$G$25)-1,"-")</f>
        <v/>
      </c>
      <c r="K12" s="127" t="n">
        <v>2</v>
      </c>
    </row>
    <row customHeight="1" ht="24.6" r="13" s="224" spans="1:12">
      <c r="H13" s="93" t="s">
        <v>47</v>
      </c>
      <c r="I13" s="91" t="n">
        <v>1</v>
      </c>
      <c r="J13" s="76" t="n"/>
      <c r="K13" s="127" t="n">
        <v>1</v>
      </c>
    </row>
    <row customHeight="1" ht="24.6" r="14" s="224" spans="1:12">
      <c r="B14" s="219" t="s">
        <v>48</v>
      </c>
      <c r="H14" s="93" t="s">
        <v>49</v>
      </c>
      <c r="I14" s="91" t="n"/>
      <c r="J14" s="76" t="n"/>
      <c r="K14" s="127" t="n">
        <v>1</v>
      </c>
    </row>
    <row customHeight="1" ht="24.6" r="15" s="224" spans="1:12">
      <c r="H15" s="93" t="s">
        <v>50</v>
      </c>
      <c r="I15" s="91" t="n">
        <v>1</v>
      </c>
      <c r="J15" s="76" t="n"/>
      <c r="K15" s="127" t="n">
        <v>1</v>
      </c>
    </row>
    <row customHeight="1" ht="24.6" r="16" s="224" spans="1:12" thickBot="1">
      <c r="H16" s="128" t="s">
        <v>51</v>
      </c>
      <c r="I16" s="121" t="n">
        <v>2</v>
      </c>
      <c r="J16" s="88" t="n"/>
      <c r="K16" s="89" t="n"/>
    </row>
    <row customHeight="1" ht="17.25" r="17" s="224" spans="1:12" thickBot="1">
      <c r="H17" s="128" t="s">
        <v>52</v>
      </c>
      <c r="I17" s="121" t="n">
        <v>1</v>
      </c>
      <c r="J17" s="88" t="n"/>
      <c r="K17" s="89" t="n"/>
      <c r="L17" s="115" t="n"/>
    </row>
    <row r="18" spans="1:12">
      <c r="J18" s="115" t="n"/>
      <c r="K18" s="115" t="n"/>
      <c r="L18" s="115" t="n"/>
    </row>
    <row r="19" spans="1:12">
      <c r="J19" s="115" t="n"/>
      <c r="K19" s="115" t="n"/>
      <c r="L19" s="115" t="n"/>
    </row>
    <row r="20" spans="1:12">
      <c r="J20" s="115" t="n"/>
      <c r="K20" s="115" t="n"/>
      <c r="L20" s="115" t="n"/>
    </row>
    <row r="21" spans="1:12">
      <c r="J21" s="115" t="n"/>
      <c r="K21" s="115" t="n"/>
      <c r="L21" s="115" t="n"/>
    </row>
    <row r="22" spans="1:12">
      <c r="J22" s="115" t="n"/>
      <c r="K22" s="115" t="n"/>
      <c r="L22" s="115" t="n"/>
    </row>
    <row r="23" spans="1:12">
      <c r="J23" s="115" t="n"/>
      <c r="K23" s="115" t="n"/>
      <c r="L23" s="115" t="n"/>
    </row>
    <row r="24" spans="1:12">
      <c r="J24" s="115" t="n"/>
      <c r="K24" s="115" t="n"/>
      <c r="L24" s="115" t="n"/>
    </row>
    <row r="25" spans="1:12">
      <c r="J25" s="115" t="n"/>
      <c r="K25" s="115" t="n"/>
      <c r="L25" s="115" t="n"/>
    </row>
    <row r="26" spans="1:12">
      <c r="J26" s="115" t="n"/>
      <c r="K26" s="115" t="n"/>
      <c r="L26" s="115" t="n"/>
    </row>
    <row r="27" spans="1:12">
      <c r="J27" s="115" t="n"/>
      <c r="K27" s="115" t="n"/>
      <c r="L27" s="115" t="n"/>
    </row>
    <row r="28" spans="1:12">
      <c r="J28" s="115" t="n"/>
      <c r="K28" s="115" t="n"/>
      <c r="L28" s="115" t="n"/>
    </row>
    <row r="29" spans="1:12">
      <c r="J29" s="115" t="n"/>
      <c r="K29" s="115" t="n"/>
      <c r="L29" s="115" t="n"/>
    </row>
    <row r="30" spans="1:12">
      <c r="J30" s="115" t="n"/>
      <c r="K30" s="115" t="n"/>
      <c r="L30" s="115" t="n"/>
    </row>
    <row r="31" spans="1:12">
      <c r="J31" s="115" t="n"/>
      <c r="K31" s="115" t="n"/>
      <c r="L31" s="115" t="n"/>
    </row>
    <row r="32" spans="1:12">
      <c r="J32" s="115" t="n"/>
      <c r="K32" s="115" t="n"/>
      <c r="L32" s="115" t="n"/>
    </row>
    <row r="33" spans="1:12">
      <c r="L33" s="115" t="n"/>
    </row>
  </sheetData>
  <mergeCells count="3">
    <mergeCell ref="B2:B5"/>
    <mergeCell ref="B6:B8"/>
    <mergeCell ref="B14:F15"/>
  </mergeCells>
  <conditionalFormatting sqref="E3">
    <cfRule dxfId="0" operator="lessThan" priority="5" type="cellIs">
      <formula>0</formula>
    </cfRule>
  </conditionalFormatting>
  <conditionalFormatting sqref="J3">
    <cfRule dxfId="0" operator="lessThan" priority="1" type="cellIs">
      <formula>0</formula>
    </cfRule>
  </conditionalFormatting>
  <pageMargins bottom="0.75" footer="0.3" header="0.3" left="0.7" right="0.7" top="0.75"/>
  <pageSetup orientation="portrait" paperSize="9"/>
</worksheet>
</file>

<file path=xl/worksheets/sheet3.xml><?xml version="1.0" encoding="utf-8"?>
<worksheet xmlns="http://schemas.openxmlformats.org/spreadsheetml/2006/main">
  <sheetPr>
    <tabColor theme="3" tint="0.3999755851924192"/>
    <outlinePr summaryBelow="1" summaryRight="1"/>
    <pageSetUpPr/>
  </sheetPr>
  <dimension ref="B1:B19"/>
  <sheetViews>
    <sheetView showGridLines="0" workbookViewId="0">
      <selection activeCell="B19" sqref="B19"/>
    </sheetView>
  </sheetViews>
  <sheetFormatPr baseColWidth="8" defaultColWidth="9" defaultRowHeight="16.5" outlineLevelCol="0"/>
  <cols>
    <col customWidth="1" max="1" min="1" style="217" width="9"/>
    <col customWidth="1" max="2" min="2" style="217" width="17.5"/>
    <col customWidth="1" max="11" min="3" style="217" width="12.875"/>
    <col customWidth="1" max="16" min="12" style="217" width="9"/>
    <col customWidth="1" max="16384" min="17" style="217" width="9"/>
  </cols>
  <sheetData>
    <row customFormat="1" customHeight="1" ht="24.75" r="1" s="131" spans="1:2">
      <c r="B1" s="130" t="s">
        <v>53</v>
      </c>
    </row>
    <row customFormat="1" customHeight="1" ht="21.75" r="2" s="131" spans="1:2">
      <c r="B2" s="132" t="s">
        <v>54</v>
      </c>
    </row>
    <row r="19" spans="1:2">
      <c r="B19" s="131" t="s">
        <v>55</v>
      </c>
    </row>
  </sheetData>
  <pageMargins bottom="0.75" footer="0.3" header="0.3" left="0.7" right="0.7" top="0.75"/>
  <pageSetup orientation="portrait" paperSize="9"/>
  <drawing xmlns:r="http://schemas.openxmlformats.org/officeDocument/2006/relationships" r:id="rId1"/>
</worksheet>
</file>

<file path=xl/worksheets/sheet4.xml><?xml version="1.0" encoding="utf-8"?>
<worksheet xmlns="http://schemas.openxmlformats.org/spreadsheetml/2006/main">
  <sheetPr>
    <tabColor theme="3" tint="0.3999755851924192"/>
    <outlinePr summaryBelow="1" summaryRight="1"/>
    <pageSetUpPr/>
  </sheetPr>
  <dimension ref="B1:H22"/>
  <sheetViews>
    <sheetView showGridLines="0" workbookViewId="0" zoomScale="70" zoomScaleNormal="70">
      <selection activeCell="E28" sqref="E28"/>
    </sheetView>
  </sheetViews>
  <sheetFormatPr baseColWidth="8" defaultColWidth="11" defaultRowHeight="16.5" outlineLevelCol="0"/>
  <cols>
    <col customWidth="1" max="1" min="1" style="217" width="7.875"/>
    <col customWidth="1" max="2" min="2" style="217" width="68.125"/>
    <col customWidth="1" max="6" min="3" style="222" width="12.5"/>
    <col customWidth="1" max="7" min="7" style="222" width="13.125"/>
    <col customWidth="1" max="8" min="8" style="222" width="12.5"/>
    <col customWidth="1" max="13" min="9" style="217" width="11"/>
    <col customWidth="1" max="16384" min="14" style="217" width="11"/>
  </cols>
  <sheetData>
    <row customHeight="1" ht="20.25" r="1" s="224" spans="1:8">
      <c r="B1" s="22" t="s">
        <v>56</v>
      </c>
    </row>
    <row customHeight="1" ht="17.25" r="2" s="224" spans="1:8" thickBot="1">
      <c r="B2" s="23" t="s">
        <v>57</v>
      </c>
    </row>
    <row r="3" spans="1:8">
      <c r="B3" s="220" t="s">
        <v>58</v>
      </c>
      <c r="C3" s="221" t="s">
        <v>59</v>
      </c>
      <c r="F3" s="221" t="s">
        <v>60</v>
      </c>
    </row>
    <row customHeight="1" ht="21" r="4" s="224" spans="1:8">
      <c r="C4" s="55">
        <f>透视表!$G$22</f>
        <v/>
      </c>
      <c r="D4" s="55">
        <f>透视表!$G$21</f>
        <v/>
      </c>
      <c r="E4" s="55">
        <f>透视表!$G$23</f>
        <v/>
      </c>
      <c r="F4" s="55">
        <f>透视表!$G$22</f>
        <v/>
      </c>
      <c r="G4" s="55">
        <f>透视表!$G$21</f>
        <v/>
      </c>
      <c r="H4" s="58">
        <f>透视表!$G$23</f>
        <v/>
      </c>
    </row>
    <row r="5" spans="1:8">
      <c r="B5" s="164" t="s">
        <v>33</v>
      </c>
      <c r="C5" s="56">
        <f>SUM(C6:C20)</f>
        <v/>
      </c>
      <c r="D5" s="57">
        <f>IFERROR((C5/透视表!$G$24)/(E5/透视表!$G$25)-1,"-")</f>
        <v/>
      </c>
      <c r="E5" s="247">
        <f>SUM(E6:E22)</f>
        <v/>
      </c>
      <c r="F5" s="247">
        <f>SUM(F6:F20)</f>
        <v/>
      </c>
      <c r="G5" s="57">
        <f>IFERROR((F5/透视表!$G$24)/(H5/透视表!$G$25)-1,"-")</f>
        <v/>
      </c>
      <c r="H5" s="248">
        <f>SUM(H6:H22)</f>
        <v/>
      </c>
    </row>
    <row r="6" spans="1:8">
      <c r="B6" s="93" t="s">
        <v>61</v>
      </c>
      <c r="C6" s="91" t="n">
        <v>38</v>
      </c>
      <c r="D6" s="76">
        <f>IFERROR((C6/透视表!$G$24)/(E6/透视表!$G$25)-1,"-")</f>
        <v/>
      </c>
      <c r="E6" s="91" t="n">
        <v>17</v>
      </c>
      <c r="F6" s="91" t="n">
        <v>1444</v>
      </c>
      <c r="G6" s="76">
        <f>IFERROR((F6/透视表!$G$24)/(H6/透视表!$G$25)-1,"-")</f>
        <v/>
      </c>
      <c r="H6" s="92" t="n">
        <v>646</v>
      </c>
    </row>
    <row r="7" spans="1:8">
      <c r="B7" s="93" t="s">
        <v>62</v>
      </c>
      <c r="C7" s="91" t="n">
        <v>10</v>
      </c>
      <c r="D7" s="76">
        <f>IFERROR((C7/透视表!$G$24)/(E7/透视表!$G$25)-1,"-")</f>
        <v/>
      </c>
      <c r="E7" s="249" t="n">
        <v>7</v>
      </c>
      <c r="F7" s="91" t="n">
        <v>580</v>
      </c>
      <c r="G7" s="76">
        <f>IFERROR((F7/透视表!$G$24)/(H7/透视表!$G$25)-1,"-")</f>
        <v/>
      </c>
      <c r="H7" s="250" t="n">
        <v>406</v>
      </c>
    </row>
    <row r="8" spans="1:8">
      <c r="B8" s="93" t="s">
        <v>63</v>
      </c>
      <c r="C8" s="91" t="n">
        <v>6</v>
      </c>
      <c r="D8" s="76">
        <f>IFERROR((C8/透视表!$G$24)/(E8/透视表!$G$25)-1,"-")</f>
        <v/>
      </c>
      <c r="E8" s="249" t="n">
        <v>1</v>
      </c>
      <c r="F8" s="91" t="n">
        <v>228</v>
      </c>
      <c r="G8" s="76">
        <f>IFERROR((F8/透视表!$G$24)/(H8/透视表!$G$25)-1,"-")</f>
        <v/>
      </c>
      <c r="H8" s="250" t="n">
        <v>38</v>
      </c>
    </row>
    <row r="9" spans="1:8">
      <c r="B9" s="118" t="s">
        <v>64</v>
      </c>
      <c r="C9" s="124" t="n">
        <v>5</v>
      </c>
      <c r="D9" s="76">
        <f>IFERROR((C9/透视表!$G$24)/(E9/透视表!$G$25)-1,"-")</f>
        <v/>
      </c>
      <c r="E9" s="249" t="n">
        <v>6</v>
      </c>
      <c r="F9" s="236" t="n">
        <v>90</v>
      </c>
      <c r="G9" s="76">
        <f>IFERROR((F9/透视表!$G$24)/(H9/透视表!$G$25)-1,"-")</f>
        <v/>
      </c>
      <c r="H9" s="250" t="n">
        <v>108</v>
      </c>
    </row>
    <row r="10" spans="1:8">
      <c r="B10" s="93" t="s">
        <v>65</v>
      </c>
      <c r="C10" s="91" t="n">
        <v>3</v>
      </c>
      <c r="D10" s="76">
        <f>IFERROR((C10/透视表!$G$24)/(E10/透视表!$G$25)-1,"-")</f>
        <v/>
      </c>
      <c r="E10" s="249" t="n">
        <v>6</v>
      </c>
      <c r="F10" s="91" t="n">
        <v>59.7</v>
      </c>
      <c r="G10" s="76">
        <f>IFERROR((F10/透视表!$G$24)/(H10/透视表!$G$25)-1,"-")</f>
        <v/>
      </c>
      <c r="H10" s="250" t="n">
        <v>119.4</v>
      </c>
    </row>
    <row r="11" spans="1:8">
      <c r="B11" s="93" t="s">
        <v>66</v>
      </c>
      <c r="C11" s="91" t="n">
        <v>3</v>
      </c>
      <c r="D11" s="76">
        <f>IFERROR((C11/透视表!$G$24)/(E11/透视表!$G$25)-1,"-")</f>
        <v/>
      </c>
      <c r="E11" s="249" t="n"/>
      <c r="F11" s="91" t="n">
        <v>198</v>
      </c>
      <c r="G11" s="76">
        <f>IFERROR((F11/透视表!$G$24)/(H11/透视表!$G$25)-1,"-")</f>
        <v/>
      </c>
      <c r="H11" s="250" t="n"/>
    </row>
    <row r="12" spans="1:8">
      <c r="B12" s="93" t="s">
        <v>67</v>
      </c>
      <c r="C12" s="91" t="n">
        <v>2</v>
      </c>
      <c r="D12" s="76">
        <f>IFERROR((C12/透视表!$G$24)/(E12/透视表!$G$25)-1,"-")</f>
        <v/>
      </c>
      <c r="E12" s="249" t="n"/>
      <c r="F12" s="91" t="n">
        <v>760</v>
      </c>
      <c r="G12" s="76">
        <f>IFERROR((F12/透视表!$G$24)/(H12/透视表!$G$25)-1,"-")</f>
        <v/>
      </c>
      <c r="H12" s="250" t="n"/>
    </row>
    <row r="13" spans="1:8">
      <c r="B13" s="93" t="s">
        <v>68</v>
      </c>
      <c r="C13" s="91" t="n">
        <v>2</v>
      </c>
      <c r="D13" s="76">
        <f>IFERROR((C13/透视表!$G$24)/(E13/透视表!$G$25)-1,"-")</f>
        <v/>
      </c>
      <c r="E13" s="249" t="n"/>
      <c r="F13" s="91" t="n">
        <v>39.8</v>
      </c>
      <c r="G13" s="76">
        <f>IFERROR((F13/透视表!$G$24)/(H13/透视表!$G$25)-1,"-")</f>
        <v/>
      </c>
      <c r="H13" s="250" t="n"/>
    </row>
    <row r="14" spans="1:8">
      <c r="B14" s="93" t="s">
        <v>69</v>
      </c>
      <c r="C14" s="91" t="n">
        <v>2</v>
      </c>
      <c r="D14" s="76">
        <f>IFERROR((C14/透视表!$G$24)/(E14/透视表!$G$25)-1,"-")</f>
        <v/>
      </c>
      <c r="E14" s="249" t="n">
        <v>3</v>
      </c>
      <c r="F14" s="91" t="n">
        <v>596</v>
      </c>
      <c r="G14" s="76">
        <f>IFERROR((F14/透视表!$G$24)/(H14/透视表!$G$25)-1,"-")</f>
        <v/>
      </c>
      <c r="H14" s="250" t="n">
        <v>894</v>
      </c>
    </row>
    <row r="15" spans="1:8">
      <c r="B15" s="93" t="s">
        <v>70</v>
      </c>
      <c r="C15" s="91" t="n">
        <v>1</v>
      </c>
      <c r="D15" s="76">
        <f>IFERROR((C15/透视表!$G$24)/(E15/透视表!$G$25)-1,"-")</f>
        <v/>
      </c>
      <c r="E15" s="249" t="n"/>
      <c r="F15" s="91" t="n">
        <v>680</v>
      </c>
      <c r="G15" s="76">
        <f>IFERROR((F15/透视表!$G$24)/(H15/透视表!$G$25)-1,"-")</f>
        <v/>
      </c>
      <c r="H15" s="250" t="n"/>
    </row>
    <row r="16" spans="1:8">
      <c r="B16" s="93" t="s">
        <v>71</v>
      </c>
      <c r="C16" s="91" t="n">
        <v>1</v>
      </c>
      <c r="D16" s="76">
        <f>IFERROR((C16/透视表!$G$24)/(E16/透视表!$G$25)-1,"-")</f>
        <v/>
      </c>
      <c r="E16" s="91" t="n"/>
      <c r="F16" s="91" t="n">
        <v>580</v>
      </c>
      <c r="G16" s="76">
        <f>IFERROR((F16/透视表!$G$24)/(H16/透视表!$G$25)-1,"-")</f>
        <v/>
      </c>
      <c r="H16" s="92" t="n"/>
    </row>
    <row r="17" spans="1:8">
      <c r="B17" s="93" t="s">
        <v>72</v>
      </c>
      <c r="C17" s="91" t="n">
        <v>1</v>
      </c>
      <c r="D17" s="76">
        <f>IFERROR((C17/透视表!$G$24)/(E17/透视表!$G$25)-1,"-")</f>
        <v/>
      </c>
      <c r="E17" s="249" t="n"/>
      <c r="F17" s="91" t="n">
        <v>1</v>
      </c>
      <c r="G17" s="76">
        <f>IFERROR((F17/透视表!$G$24)/(H17/透视表!$G$25)-1,"-")</f>
        <v/>
      </c>
      <c r="H17" s="250" t="n"/>
    </row>
    <row r="18" spans="1:8">
      <c r="B18" s="93" t="s">
        <v>73</v>
      </c>
      <c r="C18" s="91" t="n">
        <v>1</v>
      </c>
      <c r="D18" s="76">
        <f>IFERROR((C18/透视表!$G$24)/(E18/透视表!$G$25)-1,"-")</f>
        <v/>
      </c>
      <c r="E18" s="249" t="n"/>
      <c r="F18" s="91" t="n">
        <v>1200</v>
      </c>
      <c r="G18" s="76">
        <f>IFERROR((F18/透视表!$G$24)/(H18/透视表!$G$25)-1,"-")</f>
        <v/>
      </c>
      <c r="H18" s="250" t="n"/>
    </row>
    <row r="19" spans="1:8">
      <c r="B19" s="93" t="s">
        <v>74</v>
      </c>
      <c r="C19" s="91" t="n">
        <v>1</v>
      </c>
      <c r="D19" s="76">
        <f>IFERROR((C19/透视表!$G$24)/(E19/透视表!$G$25)-1,"-")</f>
        <v/>
      </c>
      <c r="E19" s="249" t="n">
        <v>2</v>
      </c>
      <c r="F19" s="91" t="n">
        <v>108</v>
      </c>
      <c r="G19" s="76">
        <f>IFERROR((F19/透视表!$G$24)/(H19/透视表!$G$25)-1,"-")</f>
        <v/>
      </c>
      <c r="H19" s="250" t="n">
        <v>116</v>
      </c>
    </row>
    <row r="20" spans="1:8">
      <c r="B20" s="93" t="s">
        <v>75</v>
      </c>
      <c r="C20" s="91" t="n"/>
      <c r="D20" s="76">
        <f>IFERROR((C20/透视表!$G$24)/(E20/透视表!$G$25)-1,"-")</f>
        <v/>
      </c>
      <c r="E20" s="249" t="n">
        <v>1</v>
      </c>
      <c r="F20" s="91" t="n"/>
      <c r="G20" s="76">
        <f>IFERROR((F20/透视表!$G$24)/(H20/透视表!$G$25)-1,"-")</f>
        <v/>
      </c>
      <c r="H20" s="250" t="n">
        <v>18</v>
      </c>
    </row>
    <row r="21" spans="1:8">
      <c r="B21" s="93" t="s">
        <v>76</v>
      </c>
      <c r="C21" s="91" t="n"/>
      <c r="D21" s="76" t="n"/>
      <c r="E21" s="249" t="n">
        <v>2</v>
      </c>
      <c r="F21" s="91" t="n"/>
      <c r="G21" s="76" t="n"/>
      <c r="H21" s="250" t="n">
        <v>1560</v>
      </c>
    </row>
    <row r="22" spans="1:8">
      <c r="B22" s="93" t="s">
        <v>77</v>
      </c>
      <c r="C22" s="91" t="n"/>
      <c r="D22" s="76" t="n"/>
      <c r="E22" s="249" t="n">
        <v>3</v>
      </c>
      <c r="F22" s="91" t="n"/>
      <c r="G22" s="76" t="n"/>
      <c r="H22" s="250" t="n">
        <v>114</v>
      </c>
    </row>
  </sheetData>
  <mergeCells count="3">
    <mergeCell ref="B3:B4"/>
    <mergeCell ref="C3:E3"/>
    <mergeCell ref="F3:H3"/>
  </mergeCells>
  <conditionalFormatting sqref="G5:G18 D1:D18 D23:D1048576">
    <cfRule dxfId="0" operator="lessThan" priority="31" type="cellIs">
      <formula>0</formula>
    </cfRule>
  </conditionalFormatting>
  <conditionalFormatting sqref="G4">
    <cfRule dxfId="0" operator="lessThan" priority="15" type="cellIs">
      <formula>0</formula>
    </cfRule>
  </conditionalFormatting>
  <conditionalFormatting sqref="G19:G22 D19:D22">
    <cfRule dxfId="0" operator="lessThan" priority="1" type="cellIs">
      <formula>0</formula>
    </cfRule>
  </conditionalFormatting>
  <pageMargins bottom="0.75" footer="0.3" header="0.3" left="0.7" right="0.7" top="0.75"/>
  <pageSetup horizontalDpi="4294967292" orientation="portrait" paperSize="9" verticalDpi="4294967292"/>
</worksheet>
</file>

<file path=xl/worksheets/sheet5.xml><?xml version="1.0" encoding="utf-8"?>
<worksheet xmlns="http://schemas.openxmlformats.org/spreadsheetml/2006/main">
  <sheetPr>
    <tabColor theme="3" tint="0.3999755851924192"/>
    <outlinePr summaryBelow="1" summaryRight="1"/>
    <pageSetUpPr/>
  </sheetPr>
  <dimension ref="B2:I15"/>
  <sheetViews>
    <sheetView showGridLines="0" workbookViewId="0">
      <selection activeCell="E16" sqref="E16"/>
    </sheetView>
  </sheetViews>
  <sheetFormatPr baseColWidth="8" defaultRowHeight="13.5" outlineLevelCol="0"/>
  <cols>
    <col customWidth="1" max="1" min="1" style="224" width="3.625"/>
    <col customWidth="1" max="2" min="2" style="224" width="19.125"/>
    <col customWidth="1" max="8" min="3" style="224" width="14.125"/>
    <col customWidth="1" max="9" min="9" style="224" width="9.625"/>
  </cols>
  <sheetData>
    <row customHeight="1" ht="14.25" r="1" s="224" spans="1:9" thickBot="1"/>
    <row customHeight="1" ht="17.25" r="2" s="224" spans="1:9">
      <c r="B2" s="223" t="s">
        <v>58</v>
      </c>
      <c r="C2" s="225" t="s">
        <v>78</v>
      </c>
      <c r="F2" s="225" t="s">
        <v>79</v>
      </c>
    </row>
    <row customHeight="1" ht="16.5" r="3" s="224" spans="1:9">
      <c r="C3" s="55">
        <f>透视表!$G$22</f>
        <v/>
      </c>
      <c r="D3" s="55">
        <f>透视表!$G$21</f>
        <v/>
      </c>
      <c r="E3" s="55">
        <f>透视表!$G$23</f>
        <v/>
      </c>
      <c r="F3" s="55">
        <f>透视表!$G$22</f>
        <v/>
      </c>
      <c r="G3" s="55">
        <f>透视表!$G$21</f>
        <v/>
      </c>
      <c r="H3" s="58">
        <f>透视表!$G$23</f>
        <v/>
      </c>
    </row>
    <row customHeight="1" ht="17.25" r="4" s="224" spans="1:9">
      <c r="B4" s="164" t="s">
        <v>33</v>
      </c>
      <c r="C4" s="116">
        <f>SUM(C5:C18)</f>
        <v/>
      </c>
      <c r="D4" s="117">
        <f>IFERROR(C4/E4-1,"-")</f>
        <v/>
      </c>
      <c r="E4" s="116">
        <f>SUM(E5:E18)</f>
        <v/>
      </c>
      <c r="F4" s="251">
        <f>SUM(F5:F18)</f>
        <v/>
      </c>
      <c r="G4" s="117">
        <f>IFERROR(F4/H4-1,"-")</f>
        <v/>
      </c>
      <c r="H4" s="252">
        <f>SUM(H5:H18)</f>
        <v/>
      </c>
    </row>
    <row customHeight="1" ht="17.25" r="5" s="224" spans="1:9">
      <c r="B5" s="118" t="s">
        <v>29</v>
      </c>
      <c r="C5" s="78" t="n">
        <v>8</v>
      </c>
      <c r="D5" s="134">
        <f>IFERROR(C5/E5-1,"-")</f>
        <v/>
      </c>
      <c r="E5" s="124" t="n">
        <v>8</v>
      </c>
      <c r="F5" s="236" t="n">
        <v>1786</v>
      </c>
      <c r="G5" s="134">
        <f>IFERROR(F5/H5-1,"-")</f>
        <v/>
      </c>
      <c r="H5" s="237" t="n">
        <v>5580</v>
      </c>
      <c r="I5" s="24" t="n"/>
    </row>
    <row customHeight="1" ht="17.25" r="6" s="224" spans="1:9">
      <c r="B6" s="118" t="s">
        <v>80</v>
      </c>
      <c r="C6" s="78" t="n">
        <v>3</v>
      </c>
      <c r="D6" s="134">
        <f>IFERROR(C6/E6-1,"-")</f>
        <v/>
      </c>
      <c r="E6" s="124" t="n">
        <v>2</v>
      </c>
      <c r="F6" s="236" t="n">
        <v>840</v>
      </c>
      <c r="G6" s="134">
        <f>IFERROR(F6/H6-1,"-")</f>
        <v/>
      </c>
      <c r="H6" s="237" t="n">
        <v>798</v>
      </c>
      <c r="I6" s="24" t="n"/>
    </row>
    <row customHeight="1" ht="17.25" r="7" s="224" spans="1:9">
      <c r="B7" s="118" t="s">
        <v>51</v>
      </c>
      <c r="C7" s="78" t="n">
        <v>3</v>
      </c>
      <c r="D7" s="134">
        <f>IFERROR(C7/E7-1,"-")</f>
        <v/>
      </c>
      <c r="E7" s="124" t="n">
        <v>1</v>
      </c>
      <c r="F7" s="236" t="n">
        <v>3868</v>
      </c>
      <c r="G7" s="134">
        <f>IFERROR(F7/H7-1,"-")</f>
        <v/>
      </c>
      <c r="H7" s="237" t="n">
        <v>1822</v>
      </c>
      <c r="I7" s="24" t="n"/>
    </row>
    <row customHeight="1" ht="17.25" r="8" s="224" spans="1:9">
      <c r="B8" s="118" t="s">
        <v>42</v>
      </c>
      <c r="C8" s="78" t="n">
        <v>2</v>
      </c>
      <c r="D8" s="134">
        <f>IFERROR(C8/E8-1,"-")</f>
        <v/>
      </c>
      <c r="E8" s="124" t="n"/>
      <c r="F8" s="236" t="n">
        <v>9505</v>
      </c>
      <c r="G8" s="134">
        <f>IFERROR(F8/H8-1,"-")</f>
        <v/>
      </c>
      <c r="H8" s="237" t="n"/>
      <c r="I8" s="24" t="n"/>
    </row>
    <row customHeight="1" ht="17.1" r="9" s="224" spans="1:9">
      <c r="B9" s="118" t="s">
        <v>81</v>
      </c>
      <c r="C9" s="78" t="n">
        <v>2</v>
      </c>
      <c r="D9" s="134">
        <f>IFERROR(C9/E9-1,"-")</f>
        <v/>
      </c>
      <c r="E9" s="124" t="n">
        <v>4</v>
      </c>
      <c r="F9" s="236" t="n">
        <v>63.7</v>
      </c>
      <c r="G9" s="134">
        <f>IFERROR(F9/H9-1,"-")</f>
        <v/>
      </c>
      <c r="H9" s="237" t="n">
        <v>619</v>
      </c>
      <c r="I9" s="24" t="n"/>
    </row>
    <row customHeight="1" ht="17.25" r="10" s="224" spans="1:9">
      <c r="B10" s="118" t="s">
        <v>34</v>
      </c>
      <c r="C10" s="78" t="n">
        <v>1</v>
      </c>
      <c r="D10" s="134">
        <f>IFERROR(C10/E10-1,"-")</f>
        <v/>
      </c>
      <c r="E10" s="124" t="n"/>
      <c r="F10" s="236" t="n">
        <v>58</v>
      </c>
      <c r="G10" s="134">
        <f>IFERROR(F10/H10-1,"-")</f>
        <v/>
      </c>
      <c r="H10" s="237" t="n"/>
      <c r="I10" s="24" t="n"/>
    </row>
    <row customHeight="1" ht="17.1" r="11" s="224" spans="1:9">
      <c r="B11" s="118" t="s">
        <v>82</v>
      </c>
      <c r="C11" s="78" t="n">
        <v>1</v>
      </c>
      <c r="D11" s="134">
        <f>IFERROR(C11/E11-1,"-")</f>
        <v/>
      </c>
      <c r="E11" s="124" t="n"/>
      <c r="F11" s="236" t="n">
        <v>66</v>
      </c>
      <c r="G11" s="134">
        <f>IFERROR(F11/H11-1,"-")</f>
        <v/>
      </c>
      <c r="H11" s="237" t="n"/>
      <c r="I11" s="24" t="n"/>
    </row>
    <row customHeight="1" ht="17.25" r="12" s="224" spans="1:9">
      <c r="B12" s="118" t="s">
        <v>36</v>
      </c>
      <c r="C12" s="78" t="n"/>
      <c r="D12" s="134">
        <f>IFERROR(C12/E12-1,"-")</f>
        <v/>
      </c>
      <c r="E12" s="124" t="n">
        <v>2</v>
      </c>
      <c r="F12" s="236" t="n"/>
      <c r="G12" s="134">
        <f>IFERROR(F12/H12-1,"-")</f>
        <v/>
      </c>
      <c r="H12" s="237" t="n">
        <v>3260</v>
      </c>
      <c r="I12" s="24" t="n"/>
    </row>
    <row customHeight="1" ht="22.5" r="13" s="224" spans="1:9" thickBot="1">
      <c r="B13" s="133" t="s">
        <v>30</v>
      </c>
      <c r="C13" s="119" t="n"/>
      <c r="D13" s="142">
        <f>IFERROR(C13/E13-1,"-")</f>
        <v/>
      </c>
      <c r="E13" s="120" t="n">
        <v>1</v>
      </c>
      <c r="F13" s="119" t="n"/>
      <c r="G13" s="142">
        <f>IFERROR(F13/H13-1,"-")</f>
        <v/>
      </c>
      <c r="H13" s="245" t="n">
        <v>2978</v>
      </c>
    </row>
    <row customHeight="1" ht="22.5" r="14" s="224" spans="1:9"/>
    <row customHeight="1" ht="22.5" r="15" s="224" spans="1:9">
      <c r="B15" s="226" t="s">
        <v>83</v>
      </c>
    </row>
    <row customHeight="1" ht="22.5" r="16" s="224" spans="1:9"/>
    <row customHeight="1" ht="22.5" r="17" s="224" spans="1:9"/>
    <row customHeight="1" ht="22.5" r="18" s="224" spans="1:9"/>
  </sheetData>
  <mergeCells count="4">
    <mergeCell ref="B2:B3"/>
    <mergeCell ref="C2:E2"/>
    <mergeCell ref="F2:H2"/>
    <mergeCell ref="B15:H15"/>
  </mergeCells>
  <conditionalFormatting sqref="D4:D7 D13 D10">
    <cfRule dxfId="0" operator="lessThan" priority="44" type="cellIs">
      <formula>0</formula>
    </cfRule>
  </conditionalFormatting>
  <conditionalFormatting sqref="G4:G7 G13 G10">
    <cfRule dxfId="0" operator="lessThan" priority="42" type="cellIs">
      <formula>0</formula>
    </cfRule>
  </conditionalFormatting>
  <conditionalFormatting sqref="E5:E7 E10">
    <cfRule dxfId="0" operator="lessThan" priority="39" type="cellIs">
      <formula>0</formula>
    </cfRule>
    <cfRule dxfId="0" operator="lessThan" priority="40" type="cellIs">
      <formula>0</formula>
    </cfRule>
  </conditionalFormatting>
  <conditionalFormatting sqref="H5:H7 H10">
    <cfRule dxfId="0" operator="lessThan" priority="37" type="cellIs">
      <formula>0</formula>
    </cfRule>
    <cfRule dxfId="0" operator="lessThan" priority="38" type="cellIs">
      <formula>0</formula>
    </cfRule>
  </conditionalFormatting>
  <conditionalFormatting sqref="F5:F7 F10">
    <cfRule dxfId="0" operator="lessThan" priority="35" type="cellIs">
      <formula>0</formula>
    </cfRule>
    <cfRule dxfId="0" operator="lessThan" priority="36" type="cellIs">
      <formula>0</formula>
    </cfRule>
  </conditionalFormatting>
  <conditionalFormatting sqref="D3">
    <cfRule dxfId="0" operator="lessThan" priority="30" type="cellIs">
      <formula>0</formula>
    </cfRule>
  </conditionalFormatting>
  <conditionalFormatting sqref="G3">
    <cfRule dxfId="0" operator="lessThan" priority="29" type="cellIs">
      <formula>0</formula>
    </cfRule>
  </conditionalFormatting>
  <conditionalFormatting sqref="E13">
    <cfRule dxfId="0" operator="lessThan" priority="27" type="cellIs">
      <formula>0</formula>
    </cfRule>
    <cfRule dxfId="0" operator="lessThan" priority="28" type="cellIs">
      <formula>0</formula>
    </cfRule>
  </conditionalFormatting>
  <conditionalFormatting sqref="H13">
    <cfRule dxfId="0" operator="lessThan" priority="25" type="cellIs">
      <formula>0</formula>
    </cfRule>
    <cfRule dxfId="0" operator="lessThan" priority="26" type="cellIs">
      <formula>0</formula>
    </cfRule>
  </conditionalFormatting>
  <conditionalFormatting sqref="D11:D12">
    <cfRule dxfId="0" operator="lessThan" priority="24" type="cellIs">
      <formula>0</formula>
    </cfRule>
  </conditionalFormatting>
  <conditionalFormatting sqref="G11:G12">
    <cfRule dxfId="0" operator="lessThan" priority="23" type="cellIs">
      <formula>0</formula>
    </cfRule>
  </conditionalFormatting>
  <conditionalFormatting sqref="E11:E12">
    <cfRule dxfId="0" operator="lessThan" priority="21" type="cellIs">
      <formula>0</formula>
    </cfRule>
    <cfRule dxfId="0" operator="lessThan" priority="22" type="cellIs">
      <formula>0</formula>
    </cfRule>
  </conditionalFormatting>
  <conditionalFormatting sqref="H11:H12">
    <cfRule dxfId="0" operator="lessThan" priority="19" type="cellIs">
      <formula>0</formula>
    </cfRule>
    <cfRule dxfId="0" operator="lessThan" priority="20" type="cellIs">
      <formula>0</formula>
    </cfRule>
  </conditionalFormatting>
  <conditionalFormatting sqref="F11:F12">
    <cfRule dxfId="0" operator="lessThan" priority="17" type="cellIs">
      <formula>0</formula>
    </cfRule>
    <cfRule dxfId="0" operator="lessThan" priority="18" type="cellIs">
      <formula>0</formula>
    </cfRule>
  </conditionalFormatting>
  <conditionalFormatting sqref="D8">
    <cfRule dxfId="0" operator="lessThan" priority="16" type="cellIs">
      <formula>0</formula>
    </cfRule>
  </conditionalFormatting>
  <conditionalFormatting sqref="G8">
    <cfRule dxfId="0" operator="lessThan" priority="15" type="cellIs">
      <formula>0</formula>
    </cfRule>
  </conditionalFormatting>
  <conditionalFormatting sqref="E8">
    <cfRule dxfId="0" operator="lessThan" priority="13" type="cellIs">
      <formula>0</formula>
    </cfRule>
    <cfRule dxfId="0" operator="lessThan" priority="14" type="cellIs">
      <formula>0</formula>
    </cfRule>
  </conditionalFormatting>
  <conditionalFormatting sqref="H8">
    <cfRule dxfId="0" operator="lessThan" priority="11" type="cellIs">
      <formula>0</formula>
    </cfRule>
    <cfRule dxfId="0" operator="lessThan" priority="12" type="cellIs">
      <formula>0</formula>
    </cfRule>
  </conditionalFormatting>
  <conditionalFormatting sqref="F8">
    <cfRule dxfId="0" operator="lessThan" priority="9" type="cellIs">
      <formula>0</formula>
    </cfRule>
    <cfRule dxfId="0" operator="lessThan" priority="10" type="cellIs">
      <formula>0</formula>
    </cfRule>
  </conditionalFormatting>
  <conditionalFormatting sqref="D9">
    <cfRule dxfId="0" operator="lessThan" priority="8" type="cellIs">
      <formula>0</formula>
    </cfRule>
  </conditionalFormatting>
  <conditionalFormatting sqref="G9">
    <cfRule dxfId="0" operator="lessThan" priority="7" type="cellIs">
      <formula>0</formula>
    </cfRule>
  </conditionalFormatting>
  <conditionalFormatting sqref="E9">
    <cfRule dxfId="0" operator="lessThan" priority="5" type="cellIs">
      <formula>0</formula>
    </cfRule>
    <cfRule dxfId="0" operator="lessThan" priority="6" type="cellIs">
      <formula>0</formula>
    </cfRule>
  </conditionalFormatting>
  <conditionalFormatting sqref="H9">
    <cfRule dxfId="0" operator="lessThan" priority="3" type="cellIs">
      <formula>0</formula>
    </cfRule>
    <cfRule dxfId="0" operator="lessThan" priority="4" type="cellIs">
      <formula>0</formula>
    </cfRule>
  </conditionalFormatting>
  <conditionalFormatting sqref="F9">
    <cfRule dxfId="0" operator="lessThan" priority="1" type="cellIs">
      <formula>0</formula>
    </cfRule>
    <cfRule dxfId="0" operator="lessThan" priority="2" type="cellIs">
      <formula>0</formula>
    </cfRule>
  </conditionalFormatting>
  <pageMargins bottom="0.75" footer="0.3" header="0.3" left="0.7" right="0.7" top="0.75"/>
</worksheet>
</file>

<file path=xl/worksheets/sheet6.xml><?xml version="1.0" encoding="utf-8"?>
<worksheet xmlns="http://schemas.openxmlformats.org/spreadsheetml/2006/main">
  <sheetPr>
    <tabColor theme="3" tint="0.3999755851924192"/>
    <outlinePr summaryBelow="1" summaryRight="1"/>
    <pageSetUpPr/>
  </sheetPr>
  <dimension ref="B1:G14"/>
  <sheetViews>
    <sheetView showGridLines="0" workbookViewId="0">
      <selection activeCell="J11" sqref="J11"/>
    </sheetView>
  </sheetViews>
  <sheetFormatPr baseColWidth="8" defaultColWidth="9" defaultRowHeight="17.25" outlineLevelCol="0"/>
  <cols>
    <col customWidth="1" max="1" min="1" style="5" width="9"/>
    <col customWidth="1" max="2" min="2" style="5" width="19.125"/>
    <col customWidth="1" max="4" min="3" style="5" width="15.625"/>
    <col customWidth="1" max="5" min="5" style="5" width="21"/>
    <col customWidth="1" max="6" min="6" style="5" width="9"/>
    <col bestFit="1" customWidth="1" max="7" min="7" style="5" width="10.125"/>
    <col customWidth="1" max="12" min="8" style="5" width="9"/>
    <col customWidth="1" max="16384" min="13" style="5" width="9"/>
  </cols>
  <sheetData>
    <row customHeight="1" ht="20.25" r="1" s="224" spans="1:7">
      <c r="B1" s="11">
        <f>"数据截止"&amp;透视表!G26</f>
        <v/>
      </c>
    </row>
    <row customHeight="1" ht="16.5" r="2" s="224" spans="1:7" thickBot="1">
      <c r="B2" s="11" t="s">
        <v>84</v>
      </c>
    </row>
    <row customHeight="1" ht="22.5" r="3" s="224" spans="1:7">
      <c r="B3" s="136" t="s">
        <v>85</v>
      </c>
      <c r="C3" s="137">
        <f>透视表!$G$22</f>
        <v/>
      </c>
      <c r="D3" s="137">
        <f>透视表!$G$21</f>
        <v/>
      </c>
      <c r="E3" s="138">
        <f>透视表!$G$23</f>
        <v/>
      </c>
    </row>
    <row customHeight="1" ht="22.5" r="4" s="224" spans="1:7">
      <c r="B4" s="139" t="s">
        <v>86</v>
      </c>
      <c r="C4" s="253">
        <f>GETPIVOTDATA("求和项:花费",透视表!$X$6)</f>
        <v/>
      </c>
      <c r="D4" s="134">
        <f>IFERROR((C4/透视表!$G$24)/(E4/透视表!$G$25)-1,"-")</f>
        <v/>
      </c>
      <c r="E4" s="254">
        <f>GETPIVOTDATA("求和项:花费",透视表!$X$15)</f>
        <v/>
      </c>
    </row>
    <row customHeight="1" ht="22.5" r="5" s="224" spans="1:7">
      <c r="B5" s="139" t="s">
        <v>87</v>
      </c>
      <c r="C5" s="253">
        <f>GETPIVOTDATA("求和项:点击",透视表!$X$6)</f>
        <v/>
      </c>
      <c r="D5" s="134">
        <f>IFERROR((C5/透视表!$G$24)/(E5/透视表!$G$25)-1,"-")</f>
        <v/>
      </c>
      <c r="E5" s="254">
        <f>GETPIVOTDATA("求和项:点击",透视表!$X$15)</f>
        <v/>
      </c>
    </row>
    <row customHeight="1" ht="22.5" r="6" s="224" spans="1:7">
      <c r="B6" s="139" t="s">
        <v>88</v>
      </c>
      <c r="C6" s="255">
        <f>C4/C5</f>
        <v/>
      </c>
      <c r="D6" s="134">
        <f>IFERROR((C6/透视表!$G$24)/(E6/透视表!$G$25)-1,"-")</f>
        <v/>
      </c>
      <c r="E6" s="256">
        <f>E4/E5</f>
        <v/>
      </c>
    </row>
    <row customHeight="1" ht="22.5" r="7" s="224" spans="1:7">
      <c r="B7" s="139" t="s">
        <v>89</v>
      </c>
      <c r="C7" s="253">
        <f>GETPIVOTDATA("求和项:曝光",透视表!$X$6)</f>
        <v/>
      </c>
      <c r="D7" s="134">
        <f>IFERROR((C7/透视表!$G$24)/(E7/透视表!$G$25)-1,"-")</f>
        <v/>
      </c>
      <c r="E7" s="254">
        <f>GETPIVOTDATA("求和项:曝光",透视表!$X$15)</f>
        <v/>
      </c>
    </row>
    <row customHeight="1" ht="22.5" r="8" s="224" spans="1:7">
      <c r="B8" s="139" t="s">
        <v>90</v>
      </c>
      <c r="C8" s="253">
        <f>GETPIVOTDATA("求和项:商户浏览量",透视表!$X$6)</f>
        <v/>
      </c>
      <c r="D8" s="134">
        <f>IFERROR((C8/透视表!$G$24)/(E8/透视表!$G$25)-1,"-")</f>
        <v/>
      </c>
      <c r="E8" s="254">
        <f>GETPIVOTDATA("求和项:商户浏览量",透视表!$X$15)</f>
        <v/>
      </c>
    </row>
    <row customHeight="1" ht="22.5" r="9" s="224" spans="1:7">
      <c r="B9" s="139" t="s">
        <v>91</v>
      </c>
      <c r="C9" s="257">
        <f>C8/C7</f>
        <v/>
      </c>
      <c r="D9" s="257">
        <f>C9-E9</f>
        <v/>
      </c>
      <c r="E9" s="258">
        <f>E8/E7</f>
        <v/>
      </c>
      <c r="F9" s="5" t="s">
        <v>92</v>
      </c>
    </row>
    <row customHeight="1" ht="22.5" r="10" s="224" spans="1:7">
      <c r="B10" s="140" t="s">
        <v>93</v>
      </c>
      <c r="C10" s="259">
        <f>关键指标!D14</f>
        <v/>
      </c>
      <c r="D10" s="135">
        <f>IFERROR((C10/透视表!$G$24)/(E10/透视表!$G$25)-1,"-")</f>
        <v/>
      </c>
      <c r="E10" s="260">
        <f>关键指标!F14</f>
        <v/>
      </c>
      <c r="F10" s="213" t="n"/>
    </row>
    <row customHeight="1" ht="22.5" r="11" s="224" spans="1:7" thickBot="1">
      <c r="B11" s="141" t="s">
        <v>94</v>
      </c>
      <c r="C11" s="261">
        <f>C10/C4</f>
        <v/>
      </c>
      <c r="D11" s="142">
        <f>IFERROR((C11/透视表!$G$24)/(E11/透视表!$G$25)-1,"-")</f>
        <v/>
      </c>
      <c r="E11" s="262">
        <f>E10/E4</f>
        <v/>
      </c>
      <c r="F11" s="5" t="s">
        <v>95</v>
      </c>
    </row>
    <row r="13" spans="1:7">
      <c r="B13" s="5" t="s">
        <v>96</v>
      </c>
    </row>
    <row r="14" spans="1:7">
      <c r="G14" s="6" t="n"/>
    </row>
  </sheetData>
  <conditionalFormatting sqref="D3">
    <cfRule dxfId="0" operator="lessThan" priority="1" type="cellIs">
      <formula>0</formula>
    </cfRule>
  </conditionalFormatting>
  <pageMargins bottom="0.75" footer="0.3" header="0.3" left="0.7" right="0.7" top="0.75"/>
  <pageSetup orientation="portrait" paperSize="9"/>
</worksheet>
</file>

<file path=xl/worksheets/sheet7.xml><?xml version="1.0" encoding="utf-8"?>
<worksheet xmlns="http://schemas.openxmlformats.org/spreadsheetml/2006/main">
  <sheetPr>
    <tabColor theme="3" tint="0.3999755851924192"/>
    <outlinePr summaryBelow="1" summaryRight="1"/>
    <pageSetUpPr/>
  </sheetPr>
  <dimension ref="B1:N19"/>
  <sheetViews>
    <sheetView showGridLines="0" workbookViewId="0">
      <selection activeCell="J15" sqref="J15"/>
    </sheetView>
  </sheetViews>
  <sheetFormatPr baseColWidth="8" defaultColWidth="9" defaultRowHeight="16.5" outlineLevelCol="0"/>
  <cols>
    <col customWidth="1" max="2" min="1" style="228" width="9"/>
    <col customWidth="1" max="3" min="3" style="228" width="12.875"/>
    <col customWidth="1" max="4" min="4" style="228" width="12"/>
    <col customWidth="1" max="5" min="5" style="228" width="9"/>
    <col customWidth="1" max="6" min="6" style="228" width="15.5"/>
    <col customWidth="1" max="8" min="7" style="228" width="14.375"/>
    <col customWidth="1" max="9" min="9" style="228" width="11.125"/>
    <col customWidth="1" max="10" min="10" style="228" width="15.125"/>
    <col customWidth="1" max="11" min="11" style="228" width="13"/>
    <col customWidth="1" max="12" min="12" style="228" width="15.5"/>
    <col customWidth="1" max="13" min="13" style="228" width="12.375"/>
    <col customWidth="1" max="14" min="14" style="228" width="15.125"/>
    <col customWidth="1" max="19" min="15" style="228" width="9"/>
    <col customWidth="1" max="16384" min="20" style="228" width="9"/>
  </cols>
  <sheetData>
    <row customHeight="1" ht="24" r="1" s="224" spans="1:14" thickBot="1">
      <c r="B1" s="11">
        <f>"数据截至"&amp;透视表!G26</f>
        <v/>
      </c>
    </row>
    <row customHeight="1" ht="28.5" r="2" s="224" spans="1:14">
      <c r="B2" s="232" t="s">
        <v>97</v>
      </c>
      <c r="C2" s="233" t="s">
        <v>98</v>
      </c>
      <c r="G2" s="233" t="s">
        <v>99</v>
      </c>
      <c r="M2" s="45" t="n"/>
    </row>
    <row customHeight="1" ht="28.5" r="3" s="224" spans="1:14">
      <c r="C3" s="8">
        <f>透视表!$G$22</f>
        <v/>
      </c>
      <c r="D3" s="8">
        <f>透视表!$G$23</f>
        <v/>
      </c>
      <c r="E3" s="21" t="s">
        <v>100</v>
      </c>
      <c r="F3" s="9">
        <f>透视表!$G$21</f>
        <v/>
      </c>
      <c r="G3" s="8">
        <f>透视表!$G$22</f>
        <v/>
      </c>
      <c r="H3" s="8">
        <f>透视表!$G$23</f>
        <v/>
      </c>
      <c r="I3" s="21" t="s">
        <v>100</v>
      </c>
      <c r="J3" s="9">
        <f>透视表!$G$21</f>
        <v/>
      </c>
      <c r="K3" s="9">
        <f>透视表!G22&amp;"占比"</f>
        <v/>
      </c>
      <c r="L3" s="47">
        <f>透视表!$G$23&amp;"占比"</f>
        <v/>
      </c>
      <c r="M3" s="45" t="n"/>
    </row>
    <row customHeight="1" ht="28.5" r="4" s="224" spans="1:14" thickBot="1">
      <c r="B4" s="48" t="n"/>
      <c r="C4" s="51">
        <f>透视表!$P$25</f>
        <v/>
      </c>
      <c r="D4" s="52">
        <f>透视表!$Q$25</f>
        <v/>
      </c>
      <c r="E4" s="120">
        <f>C4-D4</f>
        <v/>
      </c>
      <c r="F4" s="53">
        <f>IFERROR(C4/D4-1,"-")</f>
        <v/>
      </c>
      <c r="G4" s="51">
        <f>GETPIVOTDATA("用户昵称",透视表!$U$6)</f>
        <v/>
      </c>
      <c r="H4" s="52">
        <f>GETPIVOTDATA("用户昵称",透视表!$U$15)</f>
        <v/>
      </c>
      <c r="I4" s="120">
        <f>G4-H4</f>
        <v/>
      </c>
      <c r="J4" s="53">
        <f>IFERROR(G4/H4-1,"-")</f>
        <v/>
      </c>
      <c r="K4" s="54">
        <f>G4/C4</f>
        <v/>
      </c>
      <c r="L4" s="50">
        <f>H4/D4</f>
        <v/>
      </c>
      <c r="M4" s="45" t="n"/>
    </row>
    <row customHeight="1" ht="28.5" r="5" s="224" spans="1:14" thickBot="1">
      <c r="B5" s="46" t="n"/>
      <c r="C5" s="45" t="n"/>
      <c r="D5" s="45" t="n"/>
      <c r="E5" s="45" t="n"/>
      <c r="F5" s="45" t="n"/>
      <c r="G5" s="45" t="n"/>
      <c r="H5" s="45" t="n"/>
      <c r="I5" s="45" t="n"/>
      <c r="J5" s="45" t="n"/>
      <c r="K5" s="45" t="n"/>
      <c r="L5" s="45" t="n"/>
      <c r="M5" s="45" t="n"/>
    </row>
    <row customHeight="1" ht="28.5" r="6" s="224" spans="1:14">
      <c r="B6" s="227" t="s">
        <v>101</v>
      </c>
      <c r="C6" s="229" t="s">
        <v>102</v>
      </c>
      <c r="I6" s="229" t="s">
        <v>103</v>
      </c>
    </row>
    <row customHeight="1" ht="28.5" r="7" s="224" spans="1:14">
      <c r="C7" s="8">
        <f>透视表!$G$22</f>
        <v/>
      </c>
      <c r="D7" s="8">
        <f>透视表!$G$23</f>
        <v/>
      </c>
      <c r="E7" s="21" t="s">
        <v>100</v>
      </c>
      <c r="F7" s="9">
        <f>透视表!$G$21</f>
        <v/>
      </c>
      <c r="G7" s="9">
        <f>透视表!C26&amp;"占比"</f>
        <v/>
      </c>
      <c r="H7" s="9">
        <f>透视表!$G$23&amp;"占比"</f>
        <v/>
      </c>
      <c r="I7" s="8">
        <f>透视表!$G$22</f>
        <v/>
      </c>
      <c r="J7" s="8">
        <f>透视表!$G$23</f>
        <v/>
      </c>
      <c r="K7" s="21" t="s">
        <v>100</v>
      </c>
      <c r="L7" s="9">
        <f>透视表!$G$21</f>
        <v/>
      </c>
      <c r="M7" s="9">
        <f>透视表!I26&amp;"占比"</f>
        <v/>
      </c>
      <c r="N7" s="47">
        <f>透视表!$G$23&amp;"占比"</f>
        <v/>
      </c>
    </row>
    <row customHeight="1" ht="28.5" r="8" s="224" spans="1:14" thickBot="1">
      <c r="B8" s="48" t="n"/>
      <c r="C8" s="51">
        <f>SUM(透视表!P23:P24)</f>
        <v/>
      </c>
      <c r="D8" s="52">
        <f>SUM(透视表!Q23:Q24)</f>
        <v/>
      </c>
      <c r="E8" s="120">
        <f>C8-D8</f>
        <v/>
      </c>
      <c r="F8" s="53">
        <f>IFERROR(C8/D8-1,"-")</f>
        <v/>
      </c>
      <c r="G8" s="49">
        <f>C8/C4</f>
        <v/>
      </c>
      <c r="H8" s="49">
        <f>D8/D4</f>
        <v/>
      </c>
      <c r="I8" s="51">
        <f>SUM(透视表!P20:P22)</f>
        <v/>
      </c>
      <c r="J8" s="52">
        <f>SUM(透视表!Q20:Q22)</f>
        <v/>
      </c>
      <c r="K8" s="120">
        <f>I8-J8</f>
        <v/>
      </c>
      <c r="L8" s="53">
        <f>IFERROR(I8/J8-1,"-")</f>
        <v/>
      </c>
      <c r="M8" s="49">
        <f>I8/C4</f>
        <v/>
      </c>
      <c r="N8" s="50">
        <f>J8/D4</f>
        <v/>
      </c>
    </row>
    <row customHeight="1" ht="28.5" r="9" s="224" spans="1:14" thickBot="1">
      <c r="B9" s="46" t="n"/>
      <c r="C9" s="45" t="n"/>
      <c r="D9" s="45" t="n"/>
      <c r="E9" s="45" t="n"/>
      <c r="F9" s="45" t="n"/>
      <c r="G9" s="45" t="n"/>
      <c r="H9" s="45" t="n"/>
      <c r="I9" s="45" t="n"/>
      <c r="J9" s="45" t="n"/>
      <c r="K9" s="45" t="n"/>
      <c r="L9" s="45" t="n"/>
      <c r="M9" s="45" t="n"/>
      <c r="N9" s="45" t="n"/>
    </row>
    <row customHeight="1" ht="28.5" r="10" s="224" spans="1:14">
      <c r="B10" s="227" t="s">
        <v>104</v>
      </c>
      <c r="C10" s="229" t="s">
        <v>105</v>
      </c>
      <c r="G10" s="229" t="s">
        <v>106</v>
      </c>
      <c r="K10" s="229" t="s">
        <v>107</v>
      </c>
    </row>
    <row customHeight="1" ht="28.5" r="11" s="224" spans="1:14">
      <c r="C11" s="8">
        <f>透视表!G26</f>
        <v/>
      </c>
      <c r="D11" s="8">
        <f>透视表!$G$23</f>
        <v/>
      </c>
      <c r="E11" s="21" t="s">
        <v>100</v>
      </c>
      <c r="F11" s="9">
        <f>透视表!$G$21</f>
        <v/>
      </c>
      <c r="G11" s="8">
        <f>C11</f>
        <v/>
      </c>
      <c r="H11" s="8">
        <f>透视表!$G$23</f>
        <v/>
      </c>
      <c r="I11" s="21" t="s">
        <v>100</v>
      </c>
      <c r="J11" s="9">
        <f>透视表!$G$21</f>
        <v/>
      </c>
      <c r="K11" s="8">
        <f>C11</f>
        <v/>
      </c>
      <c r="L11" s="8">
        <f>透视表!$G$23</f>
        <v/>
      </c>
      <c r="M11" s="21" t="s">
        <v>100</v>
      </c>
      <c r="N11" s="47">
        <f>透视表!$G$21</f>
        <v/>
      </c>
    </row>
    <row customHeight="1" ht="28.5" r="12" s="224" spans="1:14" thickBot="1">
      <c r="B12" s="48" t="n"/>
      <c r="C12" s="263" t="n">
        <v>7.9</v>
      </c>
      <c r="D12" s="51" t="n">
        <v>7.4</v>
      </c>
      <c r="E12" s="263">
        <f>C12-D12</f>
        <v/>
      </c>
      <c r="F12" s="49">
        <f>C12/D12-1</f>
        <v/>
      </c>
      <c r="G12" s="263" t="n">
        <v>8.1</v>
      </c>
      <c r="H12" s="51" t="n">
        <v>7.6</v>
      </c>
      <c r="I12" s="51">
        <f>G12-H12</f>
        <v/>
      </c>
      <c r="J12" s="49">
        <f>G12/H12-1</f>
        <v/>
      </c>
      <c r="K12" s="263" t="n">
        <v>7.8</v>
      </c>
      <c r="L12" s="51" t="n">
        <v>7.4</v>
      </c>
      <c r="M12" s="51">
        <f>K12-L12</f>
        <v/>
      </c>
      <c r="N12" s="50">
        <f>K12/L12-1</f>
        <v/>
      </c>
    </row>
    <row customHeight="1" ht="28.5" r="13" s="224" spans="1:14" thickBot="1">
      <c r="B13" s="46" t="n"/>
      <c r="C13" s="45" t="n"/>
      <c r="D13" s="45" t="n"/>
      <c r="E13" s="45" t="n"/>
      <c r="F13" s="45" t="n"/>
      <c r="G13" s="45" t="n"/>
      <c r="H13" s="45" t="n"/>
      <c r="I13" s="45" t="n"/>
      <c r="J13" s="45" t="n"/>
      <c r="K13" s="45" t="n"/>
    </row>
    <row customHeight="1" ht="28.5" r="14" s="224" spans="1:14">
      <c r="B14" s="230" t="s">
        <v>108</v>
      </c>
      <c r="C14" s="231" t="s">
        <v>109</v>
      </c>
      <c r="D14" s="231" t="s">
        <v>110</v>
      </c>
    </row>
    <row customHeight="1" ht="28.5" r="15" s="224" spans="1:14">
      <c r="C15" s="44">
        <f>"截至"&amp;C11</f>
        <v/>
      </c>
      <c r="D15" s="44">
        <f>透视表!$G$22</f>
        <v/>
      </c>
      <c r="E15" s="44">
        <f>透视表!$G$23</f>
        <v/>
      </c>
      <c r="F15" s="44" t="s">
        <v>100</v>
      </c>
      <c r="G15" s="44">
        <f>透视表!$G$21</f>
        <v/>
      </c>
    </row>
    <row customHeight="1" ht="28.5" r="16" s="224" spans="1:14" thickBot="1">
      <c r="B16" s="43" t="n"/>
      <c r="C16" s="120" t="n">
        <v>8</v>
      </c>
      <c r="D16" s="120" t="n">
        <v>1</v>
      </c>
      <c r="E16" s="120" t="n">
        <v>0</v>
      </c>
      <c r="F16" s="120">
        <f>D16-E16</f>
        <v/>
      </c>
      <c r="G16" s="88">
        <f>D16/E16-1</f>
        <v/>
      </c>
    </row>
    <row r="18" spans="1:14">
      <c r="B18" s="131" t="s">
        <v>111</v>
      </c>
    </row>
    <row r="19" spans="1:14">
      <c r="B19" s="131" t="s">
        <v>112</v>
      </c>
    </row>
  </sheetData>
  <mergeCells count="12">
    <mergeCell ref="B2:B3"/>
    <mergeCell ref="B6:B7"/>
    <mergeCell ref="I6:N6"/>
    <mergeCell ref="C2:F2"/>
    <mergeCell ref="C6:H6"/>
    <mergeCell ref="G2:L2"/>
    <mergeCell ref="B10:B11"/>
    <mergeCell ref="G10:J10"/>
    <mergeCell ref="K10:N10"/>
    <mergeCell ref="B14:B15"/>
    <mergeCell ref="D14:G14"/>
    <mergeCell ref="C10:F10"/>
  </mergeCells>
  <conditionalFormatting sqref="E4">
    <cfRule dxfId="10" operator="lessThan" priority="11" type="cellIs">
      <formula>0</formula>
    </cfRule>
  </conditionalFormatting>
  <conditionalFormatting sqref="K8">
    <cfRule dxfId="0" operator="greaterThan" priority="1" type="cellIs">
      <formula>0</formula>
    </cfRule>
    <cfRule dxfId="13" operator="lessThan" priority="8" type="cellIs">
      <formula>0</formula>
    </cfRule>
  </conditionalFormatting>
  <conditionalFormatting sqref="I4">
    <cfRule dxfId="10" operator="lessThan" priority="7" type="cellIs">
      <formula>0</formula>
    </cfRule>
  </conditionalFormatting>
  <conditionalFormatting sqref="E8">
    <cfRule dxfId="10" operator="lessThan" priority="6" type="cellIs">
      <formula>0</formula>
    </cfRule>
  </conditionalFormatting>
  <conditionalFormatting sqref="F16">
    <cfRule dxfId="10" operator="lessThan" priority="5" type="cellIs">
      <formula>0</formula>
    </cfRule>
  </conditionalFormatting>
  <conditionalFormatting sqref="E12 M12">
    <cfRule dxfId="0" operator="lessThan" priority="3" type="cellIs">
      <formula>0</formula>
    </cfRule>
  </conditionalFormatting>
  <conditionalFormatting sqref="I12 E8 E4 I4 K8">
    <cfRule dxfId="0" operator="lessThan" priority="2" type="cellIs">
      <formula>0</formula>
    </cfRule>
  </conditionalFormatting>
  <pageMargins bottom="0.75" footer="0.3" header="0.3" left="0.7" right="0.7" top="0.75"/>
  <pageSetup orientation="portrait" paperSize="9"/>
</worksheet>
</file>

<file path=xl/worksheets/sheet8.xml><?xml version="1.0" encoding="utf-8"?>
<worksheet xmlns="http://schemas.openxmlformats.org/spreadsheetml/2006/main">
  <sheetPr>
    <outlinePr summaryBelow="1" summaryRight="1"/>
    <pageSetUpPr/>
  </sheetPr>
  <dimension ref="A1:AU48"/>
  <sheetViews>
    <sheetView topLeftCell="H1" workbookViewId="0" zoomScale="70" zoomScaleNormal="70">
      <selection activeCell="P21" sqref="P21"/>
    </sheetView>
  </sheetViews>
  <sheetFormatPr baseColWidth="8" defaultColWidth="9" defaultRowHeight="16.5" outlineLevelCol="0"/>
  <cols>
    <col bestFit="1" customWidth="1" max="1" min="1" style="106" width="7.625"/>
    <col bestFit="1" customWidth="1" max="2" min="2" style="106" width="10.125"/>
    <col bestFit="1" customWidth="1" max="3" min="3" style="106" width="13.75"/>
    <col bestFit="1" customWidth="1" max="4" min="4" style="106" width="7.625"/>
    <col customWidth="1" max="5" min="5" style="106" width="9"/>
    <col customWidth="1" max="6" min="6" style="106" width="11.875"/>
    <col customWidth="1" max="7" min="7" style="106" width="9.625"/>
    <col customWidth="1" max="8" min="8" style="106" width="14.125"/>
    <col customWidth="1" max="9" min="9" style="106" width="10.25"/>
    <col customWidth="1" max="10" min="10" style="106" width="16"/>
    <col customWidth="1" max="11" min="11" style="106" width="10.125"/>
    <col customWidth="1" max="12" min="12" style="106" width="10.25"/>
    <col customWidth="1" max="13" min="13" style="106" width="16"/>
    <col customWidth="1" max="14" min="14" style="106" width="9"/>
    <col customWidth="1" max="15" min="15" style="106" width="10.25"/>
    <col customWidth="1" max="16" min="16" style="106" width="11.875"/>
    <col customWidth="1" max="17" min="17" style="106" width="9"/>
    <col customWidth="1" max="18" min="18" style="106" width="10.25"/>
    <col customWidth="1" max="19" min="19" style="106" width="11.875"/>
    <col customWidth="1" max="20" min="20" style="106" width="9"/>
    <col customWidth="1" max="21" min="21" style="106" width="16"/>
    <col customWidth="1" max="22" min="22" style="106" width="9.625"/>
    <col customWidth="1" max="23" min="23" style="106" width="9"/>
    <col customWidth="1" max="25" min="24" style="106" width="11.875"/>
    <col customWidth="1" max="26" min="26" style="106" width="18.125"/>
    <col customWidth="1" max="27" min="27" style="106" width="11.875"/>
    <col customWidth="1" max="28" min="28" style="106" width="18.125"/>
    <col customWidth="1" max="29" min="29" style="106" width="9"/>
    <col bestFit="1" customWidth="1" max="30" min="30" style="106" width="6"/>
    <col bestFit="1" customWidth="1" max="31" min="31" style="106" width="5.5"/>
    <col customWidth="1" max="32" min="32" style="106" width="9"/>
    <col customWidth="1" max="33" min="33" style="106" width="12.125"/>
    <col customWidth="1" max="35" min="34" style="105" width="9.625"/>
    <col bestFit="1" customWidth="1" max="37" min="36" style="105" width="15.75"/>
    <col bestFit="1" customWidth="1" max="38" min="38" style="106" width="18.125"/>
    <col customWidth="1" max="40" min="39" style="106" width="10.25"/>
    <col bestFit="1" customWidth="1" max="41" min="41" style="106" width="13.5"/>
    <col bestFit="1" customWidth="1" max="42" min="42" style="106" width="12.125"/>
    <col bestFit="1" customWidth="1" max="43" min="43" style="106" width="13.5"/>
    <col customWidth="1" max="44" min="44" style="106" width="14.5"/>
    <col customWidth="1" max="45" min="45" style="106" width="11.875"/>
    <col customWidth="1" max="46" min="46" style="106" width="10.25"/>
    <col bestFit="1" customWidth="1" max="47" min="47" style="106" width="4.125"/>
    <col bestFit="1" customWidth="1" max="48" min="48" style="106" width="6.375"/>
    <col bestFit="1" customWidth="1" max="49" min="49" style="106" width="4.5"/>
    <col bestFit="1" customWidth="1" max="50" min="50" style="106" width="8.875"/>
    <col bestFit="1" customWidth="1" max="51" min="51" style="106" width="6.375"/>
    <col bestFit="1" customWidth="1" max="52" min="52" style="106" width="8"/>
    <col bestFit="1" customWidth="1" max="66" min="53" style="106" width="9.125"/>
    <col bestFit="1" customWidth="1" max="67" min="67" style="106" width="10"/>
    <col bestFit="1" customWidth="1" max="74" min="68" style="106" width="8"/>
    <col bestFit="1" customWidth="1" max="87" min="75" style="106" width="9.125"/>
    <col bestFit="1" customWidth="1" max="88" min="88" style="106" width="10"/>
    <col bestFit="1" customWidth="1" max="89" min="89" style="106" width="5.875"/>
    <col customWidth="1" max="94" min="90" style="106" width="9"/>
    <col customWidth="1" max="16384" min="95" style="106" width="9"/>
  </cols>
  <sheetData>
    <row r="1" spans="1:47">
      <c r="A1" s="103" t="s">
        <v>113</v>
      </c>
      <c r="F1" s="103" t="s">
        <v>114</v>
      </c>
      <c r="I1" s="103" t="s">
        <v>115</v>
      </c>
      <c r="L1" s="104" t="s">
        <v>116</v>
      </c>
      <c r="O1" s="103" t="s">
        <v>117</v>
      </c>
      <c r="R1" s="104" t="s">
        <v>118</v>
      </c>
      <c r="U1" s="103" t="s">
        <v>119</v>
      </c>
      <c r="X1" s="103" t="s">
        <v>120</v>
      </c>
      <c r="AH1" s="106" t="n"/>
      <c r="AI1" s="106" t="n"/>
      <c r="AJ1" s="106" t="n"/>
      <c r="AK1" s="106" t="n"/>
    </row>
    <row r="2" spans="1:47">
      <c r="A2" s="159" t="s">
        <v>121</v>
      </c>
      <c r="B2" s="160" t="n">
        <v>2018</v>
      </c>
      <c r="F2" s="159" t="s">
        <v>121</v>
      </c>
      <c r="G2" s="211" t="s">
        <v>122</v>
      </c>
      <c r="I2" s="159" t="s">
        <v>121</v>
      </c>
      <c r="J2" s="211" t="s">
        <v>122</v>
      </c>
      <c r="L2" s="159" t="s">
        <v>121</v>
      </c>
      <c r="M2" s="211" t="s">
        <v>122</v>
      </c>
      <c r="O2" s="159" t="s">
        <v>121</v>
      </c>
      <c r="P2" s="211" t="s">
        <v>122</v>
      </c>
      <c r="R2" s="159" t="s">
        <v>121</v>
      </c>
      <c r="S2" s="211" t="s">
        <v>122</v>
      </c>
      <c r="U2" s="159" t="s">
        <v>121</v>
      </c>
      <c r="V2" s="211" t="s">
        <v>122</v>
      </c>
      <c r="X2" s="159" t="s">
        <v>121</v>
      </c>
      <c r="Y2" s="211" t="s">
        <v>122</v>
      </c>
      <c r="AD2" s="213" t="n"/>
      <c r="AE2" s="213" t="n"/>
      <c r="AH2" s="106" t="n"/>
      <c r="AI2" s="106" t="n"/>
      <c r="AJ2" s="106" t="n"/>
      <c r="AK2" s="106" t="n"/>
    </row>
    <row r="3" spans="1:47">
      <c r="A3" s="159" t="s">
        <v>123</v>
      </c>
      <c r="B3" s="160" t="n">
        <v>8</v>
      </c>
      <c r="F3" s="159" t="s">
        <v>123</v>
      </c>
      <c r="G3" s="211" t="s">
        <v>122</v>
      </c>
      <c r="I3" s="159" t="s">
        <v>123</v>
      </c>
      <c r="J3" s="211" t="s">
        <v>122</v>
      </c>
      <c r="L3" s="159" t="s">
        <v>123</v>
      </c>
      <c r="M3" s="211" t="s">
        <v>122</v>
      </c>
      <c r="O3" s="159" t="s">
        <v>123</v>
      </c>
      <c r="P3" s="211" t="s">
        <v>122</v>
      </c>
      <c r="R3" s="159" t="s">
        <v>123</v>
      </c>
      <c r="S3" s="211" t="s">
        <v>122</v>
      </c>
      <c r="U3" s="159" t="s">
        <v>123</v>
      </c>
      <c r="V3" s="211" t="s">
        <v>122</v>
      </c>
      <c r="X3" s="159" t="s">
        <v>123</v>
      </c>
      <c r="Y3" s="211" t="s">
        <v>122</v>
      </c>
      <c r="AG3" s="211" t="n"/>
      <c r="AH3" s="162" t="s">
        <v>123</v>
      </c>
      <c r="AI3" s="162" t="s">
        <v>124</v>
      </c>
      <c r="AM3" s="211" t="n"/>
      <c r="AN3" s="159" t="s">
        <v>125</v>
      </c>
      <c r="AO3" s="211" t="n"/>
      <c r="AS3" s="159" t="s">
        <v>126</v>
      </c>
      <c r="AT3" s="159" t="s">
        <v>125</v>
      </c>
    </row>
    <row r="4" spans="1:47">
      <c r="A4" s="159" t="s">
        <v>127</v>
      </c>
      <c r="B4" s="211" t="s">
        <v>128</v>
      </c>
      <c r="I4" s="159" t="s">
        <v>127</v>
      </c>
      <c r="J4" s="211" t="s">
        <v>128</v>
      </c>
      <c r="L4" s="159" t="s">
        <v>127</v>
      </c>
      <c r="M4" s="211" t="s">
        <v>128</v>
      </c>
      <c r="O4" s="159" t="s">
        <v>129</v>
      </c>
      <c r="P4" s="211" t="s">
        <v>128</v>
      </c>
      <c r="R4" s="159" t="s">
        <v>129</v>
      </c>
      <c r="S4" s="211" t="s">
        <v>128</v>
      </c>
      <c r="U4" s="159" t="s">
        <v>129</v>
      </c>
      <c r="V4" s="211" t="s">
        <v>128</v>
      </c>
      <c r="X4" s="159" t="s">
        <v>130</v>
      </c>
      <c r="Y4" s="211" t="s">
        <v>128</v>
      </c>
      <c r="AG4" s="211" t="n"/>
      <c r="AH4" s="211" t="n"/>
      <c r="AI4" s="211" t="n"/>
      <c r="AM4" s="211" t="n"/>
      <c r="AN4" s="211" t="n"/>
      <c r="AO4" s="211" t="n"/>
      <c r="AS4" s="159" t="s">
        <v>131</v>
      </c>
      <c r="AT4" s="211" t="n"/>
    </row>
    <row r="5" spans="1:47">
      <c r="F5" s="211" t="s">
        <v>126</v>
      </c>
      <c r="AG5" s="159" t="s">
        <v>132</v>
      </c>
      <c r="AH5" s="211" t="n"/>
      <c r="AI5" s="211" t="n"/>
      <c r="AM5" s="159" t="s">
        <v>131</v>
      </c>
      <c r="AN5" s="211" t="n"/>
      <c r="AO5" s="211" t="n"/>
      <c r="AS5" s="160" t="s">
        <v>133</v>
      </c>
      <c r="AT5" s="211" t="n"/>
    </row>
    <row r="6" spans="1:47">
      <c r="A6" s="211" t="s">
        <v>134</v>
      </c>
      <c r="B6" s="211" t="s">
        <v>135</v>
      </c>
      <c r="C6" s="211" t="s">
        <v>136</v>
      </c>
      <c r="D6" s="211" t="s">
        <v>7</v>
      </c>
      <c r="F6" s="211" t="n"/>
      <c r="I6" s="159" t="s">
        <v>131</v>
      </c>
      <c r="J6" s="211" t="s">
        <v>137</v>
      </c>
      <c r="L6" s="159" t="s">
        <v>131</v>
      </c>
      <c r="M6" s="211" t="s">
        <v>137</v>
      </c>
      <c r="O6" s="159" t="s">
        <v>131</v>
      </c>
      <c r="P6" s="211" t="s">
        <v>138</v>
      </c>
      <c r="R6" s="159" t="s">
        <v>131</v>
      </c>
      <c r="S6" s="211" t="s">
        <v>138</v>
      </c>
      <c r="U6" s="211" t="s">
        <v>139</v>
      </c>
      <c r="X6" s="159" t="s">
        <v>124</v>
      </c>
      <c r="Y6" s="211" t="n"/>
      <c r="Z6" s="211" t="n"/>
      <c r="AA6" s="211" t="n"/>
      <c r="AB6" s="211" t="n"/>
      <c r="AG6" s="211" t="s">
        <v>133</v>
      </c>
      <c r="AH6" s="264" t="n"/>
      <c r="AI6" s="211" t="n"/>
      <c r="AM6" s="160" t="s">
        <v>133</v>
      </c>
      <c r="AN6" s="211" t="n"/>
      <c r="AO6" s="211" t="n"/>
    </row>
    <row r="7" spans="1:47">
      <c r="A7" s="264" t="n">
        <v>6383</v>
      </c>
      <c r="B7" s="264" t="n">
        <v>2122</v>
      </c>
      <c r="C7" s="265" t="n">
        <v>22.63451612903226</v>
      </c>
      <c r="D7" s="265" t="n">
        <v>40.04451612903225</v>
      </c>
      <c r="I7" s="160" t="s">
        <v>133</v>
      </c>
      <c r="J7" s="211" t="n"/>
      <c r="L7" s="160" t="s">
        <v>133</v>
      </c>
      <c r="M7" s="211" t="n"/>
      <c r="O7" s="160" t="s">
        <v>133</v>
      </c>
      <c r="P7" s="211" t="n"/>
      <c r="R7" s="160" t="s">
        <v>133</v>
      </c>
      <c r="S7" s="211" t="n"/>
      <c r="U7" s="211" t="n"/>
      <c r="X7" s="211" t="s">
        <v>140</v>
      </c>
      <c r="Y7" s="211" t="s">
        <v>141</v>
      </c>
      <c r="Z7" s="211" t="s">
        <v>142</v>
      </c>
      <c r="AA7" s="211" t="s">
        <v>143</v>
      </c>
      <c r="AB7" s="211" t="s">
        <v>144</v>
      </c>
    </row>
    <row r="8" spans="1:47">
      <c r="X8" s="211" t="n"/>
      <c r="Y8" s="211" t="n"/>
      <c r="Z8" s="163" t="n"/>
      <c r="AA8" s="211" t="n"/>
      <c r="AB8" s="211" t="n"/>
    </row>
    <row r="9" spans="1:47"/>
    <row r="10" spans="1:47">
      <c r="U10" s="104" t="s">
        <v>145</v>
      </c>
      <c r="X10" s="104" t="s">
        <v>146</v>
      </c>
    </row>
    <row r="11" spans="1:47">
      <c r="A11" s="104" t="s">
        <v>147</v>
      </c>
      <c r="F11" s="104" t="s">
        <v>148</v>
      </c>
      <c r="U11" s="159" t="s">
        <v>121</v>
      </c>
      <c r="V11" s="211" t="s">
        <v>122</v>
      </c>
      <c r="X11" s="159" t="s">
        <v>121</v>
      </c>
      <c r="Y11" s="211" t="s">
        <v>122</v>
      </c>
    </row>
    <row r="12" spans="1:47">
      <c r="A12" s="159" t="s">
        <v>121</v>
      </c>
      <c r="B12" s="160" t="n">
        <v>2018</v>
      </c>
      <c r="F12" s="159" t="s">
        <v>121</v>
      </c>
      <c r="G12" s="211" t="s">
        <v>122</v>
      </c>
      <c r="U12" s="159" t="s">
        <v>123</v>
      </c>
      <c r="V12" s="211" t="s">
        <v>122</v>
      </c>
      <c r="X12" s="159" t="s">
        <v>123</v>
      </c>
      <c r="Y12" s="211" t="s">
        <v>122</v>
      </c>
    </row>
    <row r="13" spans="1:47">
      <c r="A13" s="159" t="s">
        <v>123</v>
      </c>
      <c r="B13" s="160" t="n">
        <v>7</v>
      </c>
      <c r="F13" s="159" t="s">
        <v>123</v>
      </c>
      <c r="G13" s="211" t="s">
        <v>122</v>
      </c>
      <c r="U13" s="159" t="s">
        <v>129</v>
      </c>
      <c r="V13" s="211" t="s">
        <v>128</v>
      </c>
      <c r="X13" s="159" t="s">
        <v>130</v>
      </c>
      <c r="Y13" s="211" t="s">
        <v>128</v>
      </c>
    </row>
    <row r="14" spans="1:47">
      <c r="A14" s="159" t="s">
        <v>127</v>
      </c>
      <c r="B14" s="211" t="s">
        <v>128</v>
      </c>
    </row>
    <row r="15" spans="1:47">
      <c r="F15" s="211" t="s">
        <v>126</v>
      </c>
      <c r="U15" s="211" t="s">
        <v>139</v>
      </c>
      <c r="X15" s="159" t="s">
        <v>124</v>
      </c>
      <c r="Y15" s="211" t="n"/>
      <c r="Z15" s="211" t="n"/>
      <c r="AA15" s="211" t="n"/>
      <c r="AB15" s="211" t="n"/>
    </row>
    <row r="16" spans="1:47">
      <c r="A16" s="211" t="s">
        <v>134</v>
      </c>
      <c r="B16" s="211" t="s">
        <v>135</v>
      </c>
      <c r="C16" s="211" t="s">
        <v>136</v>
      </c>
      <c r="D16" s="211" t="s">
        <v>7</v>
      </c>
      <c r="F16" s="211" t="n"/>
      <c r="U16" s="211" t="n"/>
      <c r="X16" s="211" t="s">
        <v>140</v>
      </c>
      <c r="Y16" s="211" t="s">
        <v>141</v>
      </c>
      <c r="Z16" s="211" t="s">
        <v>142</v>
      </c>
      <c r="AA16" s="211" t="s">
        <v>143</v>
      </c>
      <c r="AB16" s="211" t="s">
        <v>144</v>
      </c>
    </row>
    <row r="17" spans="1:47">
      <c r="A17" s="264" t="n">
        <v>6728</v>
      </c>
      <c r="B17" s="264" t="n">
        <v>2114</v>
      </c>
      <c r="C17" s="265" t="n">
        <v>23.69290322580646</v>
      </c>
      <c r="D17" s="265" t="n">
        <v>35.11774193548387</v>
      </c>
      <c r="X17" s="211" t="n"/>
      <c r="Y17" s="211" t="n"/>
      <c r="Z17" s="211" t="n"/>
      <c r="AA17" s="211" t="n"/>
      <c r="AB17" s="211" t="n"/>
    </row>
    <row r="18" spans="1:47"/>
    <row r="19" spans="1:47">
      <c r="I19" s="107" t="s">
        <v>39</v>
      </c>
      <c r="J19" s="108" t="n"/>
      <c r="K19" s="108" t="s">
        <v>149</v>
      </c>
      <c r="L19" s="108" t="s">
        <v>150</v>
      </c>
      <c r="O19" s="107" t="s">
        <v>151</v>
      </c>
      <c r="P19" s="108" t="s">
        <v>149</v>
      </c>
      <c r="Q19" s="108" t="s">
        <v>150</v>
      </c>
    </row>
    <row customHeight="1" ht="17.25" r="20" s="224" spans="1:47" thickBot="1">
      <c r="I20" s="108" t="s">
        <v>152</v>
      </c>
      <c r="J20" s="108" t="s">
        <v>37</v>
      </c>
      <c r="K20" s="108">
        <f>IFERROR(VLOOKUP($I20,$I$1:$J$16,2,0),0)</f>
        <v/>
      </c>
      <c r="L20" s="108">
        <f>IFERROR(VLOOKUP($I20,$L$1:$M$17,2,0),0)</f>
        <v/>
      </c>
      <c r="O20" s="108" t="s">
        <v>153</v>
      </c>
      <c r="P20" s="108">
        <f>IFERROR(VLOOKUP(O20,$O$2:$P$17,2,0),0)</f>
        <v/>
      </c>
      <c r="Q20" s="108">
        <f>IFERROR(VLOOKUP(O20,R1:S15,2,0),0)</f>
        <v/>
      </c>
    </row>
    <row r="21" spans="1:47">
      <c r="F21" s="109" t="s">
        <v>130</v>
      </c>
      <c r="G21" s="110" t="s">
        <v>154</v>
      </c>
      <c r="I21" s="108" t="s">
        <v>155</v>
      </c>
      <c r="J21" s="108" t="s">
        <v>35</v>
      </c>
      <c r="K21" s="108">
        <f>IFERROR(VLOOKUP(I21,$I$1:$J$16,2,0),0)</f>
        <v/>
      </c>
      <c r="L21" s="108">
        <f>IFERROR(VLOOKUP($I21,$L$1:$M$17,2,0),0)</f>
        <v/>
      </c>
      <c r="O21" s="108" t="s">
        <v>156</v>
      </c>
      <c r="P21" s="108">
        <f>IFERROR(VLOOKUP(O21,$O$2:$P$17,2,0),0)</f>
        <v/>
      </c>
      <c r="Q21" s="108">
        <f>IFERROR(VLOOKUP(O21,R2:S16,2,0),0)</f>
        <v/>
      </c>
    </row>
    <row r="22" spans="1:47">
      <c r="F22" s="111" t="s">
        <v>157</v>
      </c>
      <c r="G22" s="143" t="s">
        <v>158</v>
      </c>
      <c r="I22" s="108" t="s">
        <v>159</v>
      </c>
      <c r="J22" s="108" t="s">
        <v>43</v>
      </c>
      <c r="K22" s="108">
        <f>IFERROR(VLOOKUP(I22,$I$1:$J$16,2,0),0)</f>
        <v/>
      </c>
      <c r="L22" s="108">
        <f>IFERROR(VLOOKUP($I22,$L$1:$M$17,2,0),0)</f>
        <v/>
      </c>
      <c r="O22" s="108" t="s">
        <v>160</v>
      </c>
      <c r="P22" s="108">
        <f>IFERROR(VLOOKUP(O22,$O$2:$P$17,2,0),0)</f>
        <v/>
      </c>
      <c r="Q22" s="108">
        <f>IFERROR(VLOOKUP(O22,R3:S17,2,0),0)</f>
        <v/>
      </c>
    </row>
    <row r="23" spans="1:47">
      <c r="F23" s="111" t="s">
        <v>150</v>
      </c>
      <c r="G23" s="102" t="s">
        <v>161</v>
      </c>
      <c r="I23" s="108" t="s">
        <v>162</v>
      </c>
      <c r="J23" s="108" t="s">
        <v>41</v>
      </c>
      <c r="K23" s="108">
        <f>IFERROR(VLOOKUP(I23,$I$1:$J$16,2,0),0)</f>
        <v/>
      </c>
      <c r="L23" s="108">
        <f>IFERROR(VLOOKUP($I23,$L$1:$M$17,2,0),0)</f>
        <v/>
      </c>
      <c r="O23" s="108" t="s">
        <v>163</v>
      </c>
      <c r="P23" s="108">
        <f>IFERROR(VLOOKUP(O23,$O$2:$P$17,2,0),0)</f>
        <v/>
      </c>
      <c r="Q23" s="108">
        <f>IFERROR(VLOOKUP(O23,R4:S18,2,0),0)</f>
        <v/>
      </c>
    </row>
    <row r="24" spans="1:47">
      <c r="F24" s="111" t="s">
        <v>164</v>
      </c>
      <c r="G24" s="102" t="n">
        <v>31</v>
      </c>
      <c r="I24" s="108" t="s">
        <v>165</v>
      </c>
      <c r="J24" s="108" t="s">
        <v>166</v>
      </c>
      <c r="K24" s="108">
        <f>IFERROR(VLOOKUP(I24,$I$1:$J$16,2,0),0)</f>
        <v/>
      </c>
      <c r="L24" s="108">
        <f>IFERROR(VLOOKUP($I24,$L$1:$M$17,2,0),0)</f>
        <v/>
      </c>
      <c r="O24" s="108" t="s">
        <v>167</v>
      </c>
      <c r="P24" s="108">
        <f>IFERROR(VLOOKUP(O24,$O$2:$P$17,2,0),0)</f>
        <v/>
      </c>
      <c r="Q24" s="108">
        <f>IFERROR(VLOOKUP(O24,R5:S19,2,0),0)</f>
        <v/>
      </c>
      <c r="AH24" s="106" t="n"/>
      <c r="AI24" s="106" t="n"/>
      <c r="AJ24" s="106" t="n"/>
      <c r="AK24" s="106" t="n"/>
    </row>
    <row r="25" spans="1:47">
      <c r="F25" s="111" t="s">
        <v>168</v>
      </c>
      <c r="G25" s="102" t="n">
        <v>31</v>
      </c>
      <c r="I25" s="108" t="s">
        <v>9</v>
      </c>
      <c r="J25" s="108" t="n"/>
      <c r="K25" s="108">
        <f>IFERROR(VLOOKUP(I25,$I$1:$J$16,2,0),0)</f>
        <v/>
      </c>
      <c r="L25" s="108">
        <f>IFERROR(VLOOKUP($I25,$L$1:$M$17,2,0),0)</f>
        <v/>
      </c>
      <c r="O25" s="108" t="s">
        <v>133</v>
      </c>
      <c r="P25" s="108">
        <f>SUM(P20:P24)</f>
        <v/>
      </c>
      <c r="Q25" s="108">
        <f>SUM(Q20:Q24)</f>
        <v/>
      </c>
      <c r="AH25" s="106" t="n"/>
      <c r="AI25" s="106" t="n"/>
      <c r="AJ25" s="106" t="n"/>
      <c r="AK25" s="106" t="n"/>
    </row>
    <row customHeight="1" ht="17.25" r="26" s="224" spans="1:47" thickBot="1">
      <c r="F26" s="112" t="s">
        <v>169</v>
      </c>
      <c r="G26" s="144" t="s">
        <v>170</v>
      </c>
      <c r="I26" s="108" t="s">
        <v>133</v>
      </c>
      <c r="J26" s="108" t="n"/>
      <c r="K26" s="108">
        <f>SUM(K20:K24)+GETPIVOTDATA("姓名",$F$5)</f>
        <v/>
      </c>
      <c r="L26" s="108">
        <f>SUM(L20:L24)+GETPIVOTDATA("姓名",$F$15)</f>
        <v/>
      </c>
      <c r="AH26" s="106" t="n"/>
      <c r="AI26" s="106" t="n"/>
      <c r="AJ26" s="106" t="n"/>
      <c r="AK26" s="106" t="n"/>
    </row>
    <row r="27" spans="1:47">
      <c r="AH27" s="106" t="n"/>
      <c r="AI27" s="106" t="n"/>
      <c r="AJ27" s="106" t="n"/>
      <c r="AK27" s="106" t="n"/>
    </row>
    <row r="28" spans="1:47">
      <c r="AH28" s="106" t="n"/>
      <c r="AI28" s="106" t="n"/>
      <c r="AJ28" s="106" t="n"/>
      <c r="AK28" s="106" t="n"/>
    </row>
    <row r="29" spans="1:47">
      <c r="AH29" s="106" t="n"/>
      <c r="AI29" s="106" t="n"/>
      <c r="AJ29" s="106" t="n"/>
      <c r="AK29" s="106" t="n"/>
    </row>
    <row r="30" spans="1:47">
      <c r="AH30" s="106" t="n"/>
      <c r="AI30" s="106" t="n"/>
      <c r="AJ30" s="106" t="n"/>
      <c r="AK30" s="106" t="n"/>
    </row>
    <row r="31" spans="1:47">
      <c r="AH31" s="106" t="n"/>
      <c r="AI31" s="106" t="n"/>
      <c r="AJ31" s="106" t="n"/>
      <c r="AK31" s="106" t="n"/>
    </row>
    <row r="32" spans="1:47">
      <c r="AH32" s="106" t="n"/>
      <c r="AI32" s="106" t="n"/>
      <c r="AJ32" s="106" t="n"/>
      <c r="AK32" s="106" t="n"/>
    </row>
    <row r="33" spans="1:47">
      <c r="AH33" s="106" t="n"/>
      <c r="AI33" s="106" t="n"/>
      <c r="AJ33" s="106" t="n"/>
      <c r="AK33" s="106" t="n"/>
    </row>
    <row r="34" spans="1:47">
      <c r="AH34" s="106" t="n"/>
      <c r="AI34" s="106" t="n"/>
      <c r="AJ34" s="106" t="n"/>
      <c r="AK34" s="106" t="n"/>
    </row>
    <row r="35" spans="1:47">
      <c r="AH35" s="106" t="n"/>
      <c r="AI35" s="106" t="n"/>
      <c r="AJ35" s="106" t="n"/>
      <c r="AK35" s="106" t="n"/>
    </row>
    <row r="36" spans="1:47">
      <c r="AH36" s="106" t="n"/>
      <c r="AI36" s="106" t="n"/>
      <c r="AJ36" s="106" t="n"/>
      <c r="AK36" s="106" t="n"/>
    </row>
    <row r="37" spans="1:47">
      <c r="AH37" s="106" t="n"/>
      <c r="AI37" s="106" t="n"/>
      <c r="AJ37" s="106" t="n"/>
      <c r="AK37" s="106" t="n"/>
    </row>
    <row r="38" spans="1:47">
      <c r="AH38" s="106" t="n"/>
      <c r="AI38" s="106" t="n"/>
      <c r="AJ38" s="106" t="n"/>
      <c r="AK38" s="106" t="n"/>
    </row>
    <row r="39" spans="1:47">
      <c r="AH39" s="106" t="n"/>
      <c r="AI39" s="106" t="n"/>
      <c r="AJ39" s="106" t="n"/>
      <c r="AK39" s="106" t="n"/>
    </row>
    <row r="40" spans="1:47">
      <c r="AH40" s="106" t="n"/>
      <c r="AI40" s="106" t="n"/>
      <c r="AJ40" s="106" t="n"/>
      <c r="AK40" s="106" t="n"/>
    </row>
    <row r="41" spans="1:47">
      <c r="AH41" s="106" t="n"/>
      <c r="AI41" s="106" t="n"/>
      <c r="AJ41" s="106" t="n"/>
      <c r="AK41" s="106" t="n"/>
    </row>
    <row r="42" spans="1:47">
      <c r="AH42" s="106" t="n"/>
      <c r="AI42" s="106" t="n"/>
      <c r="AJ42" s="106" t="n"/>
      <c r="AK42" s="106" t="n"/>
    </row>
    <row r="43" spans="1:47">
      <c r="AH43" s="106" t="n"/>
      <c r="AI43" s="106" t="n"/>
      <c r="AJ43" s="106" t="n"/>
      <c r="AK43" s="106" t="n"/>
    </row>
    <row r="44" spans="1:47">
      <c r="AH44" s="106" t="n"/>
      <c r="AI44" s="106" t="n"/>
      <c r="AJ44" s="106" t="n"/>
      <c r="AK44" s="106" t="n"/>
    </row>
    <row r="45" spans="1:47">
      <c r="AH45" s="106" t="n"/>
      <c r="AI45" s="106" t="n"/>
      <c r="AJ45" s="106" t="n"/>
      <c r="AK45" s="106" t="n"/>
    </row>
    <row r="46" spans="1:47">
      <c r="AH46" s="106" t="n"/>
      <c r="AI46" s="106" t="n"/>
      <c r="AJ46" s="106" t="n"/>
      <c r="AK46" s="106" t="n"/>
    </row>
    <row r="47" spans="1:47">
      <c r="AH47" s="106" t="n"/>
      <c r="AI47" s="106" t="n"/>
      <c r="AJ47" s="106" t="n"/>
      <c r="AK47" s="106" t="n"/>
    </row>
    <row r="48" spans="1:47">
      <c r="AH48" s="106" t="n"/>
      <c r="AI48" s="106" t="n"/>
      <c r="AJ48" s="106" t="n"/>
      <c r="AK48" s="106" t="n"/>
    </row>
  </sheetData>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N33"/>
  <sheetViews>
    <sheetView workbookViewId="0">
      <selection activeCell="N26" sqref="N26"/>
    </sheetView>
  </sheetViews>
  <sheetFormatPr baseColWidth="8" defaultColWidth="9" defaultRowHeight="16.5" outlineLevelCol="0"/>
  <cols>
    <col customWidth="1" max="1" min="1" style="16" width="13.875"/>
    <col customWidth="1" max="2" min="2" style="16" width="10.875"/>
    <col customWidth="1" hidden="1" max="4" min="3" style="16" width="10.875"/>
    <col customWidth="1" max="5" min="5" style="16" width="10.875"/>
    <col customWidth="1" hidden="1" max="6" min="6" style="16" width="10.875"/>
    <col customWidth="1" max="7" min="7" style="16" width="10.875"/>
    <col customWidth="1" max="12" min="8" style="16" width="9"/>
    <col customWidth="1" max="16384" min="13" style="16" width="9"/>
  </cols>
  <sheetData>
    <row r="1" spans="1:14">
      <c r="A1" s="15" t="s">
        <v>171</v>
      </c>
    </row>
    <row r="2" spans="1:14">
      <c r="A2" s="39" t="s">
        <v>172</v>
      </c>
      <c r="B2" s="17" t="n"/>
      <c r="C2" s="17" t="n"/>
      <c r="D2" s="17" t="n"/>
      <c r="E2" s="17" t="n"/>
      <c r="F2" s="17" t="n"/>
      <c r="G2" s="266" t="n"/>
      <c r="H2" s="17" t="n"/>
      <c r="I2" s="17" t="n"/>
      <c r="L2" s="17" t="n"/>
      <c r="M2" s="17" t="n"/>
      <c r="N2" s="17" t="n"/>
    </row>
    <row r="3" spans="1:14">
      <c r="A3" s="40" t="s">
        <v>173</v>
      </c>
      <c r="B3" s="20" t="n"/>
      <c r="C3" s="20" t="n"/>
      <c r="D3" s="20" t="n"/>
      <c r="E3" s="20" t="n"/>
      <c r="F3" s="20" t="n"/>
      <c r="G3" s="20" t="n"/>
      <c r="H3" s="20" t="n"/>
      <c r="I3" s="20" t="n"/>
      <c r="L3" s="20" t="n"/>
      <c r="M3" s="20" t="n"/>
    </row>
    <row r="4" spans="1:14">
      <c r="A4" s="40" t="s">
        <v>174</v>
      </c>
      <c r="B4" s="20" t="n"/>
      <c r="C4" s="20" t="n"/>
      <c r="D4" s="20" t="n"/>
      <c r="E4" s="20" t="n"/>
      <c r="F4" s="20" t="n"/>
      <c r="G4" s="20" t="n"/>
      <c r="H4" s="20" t="n"/>
      <c r="I4" s="20" t="n"/>
      <c r="L4" s="20" t="n"/>
      <c r="M4" s="20" t="n"/>
    </row>
    <row r="5" spans="1:14">
      <c r="A5" s="40" t="s">
        <v>175</v>
      </c>
      <c r="B5" s="100" t="n"/>
      <c r="M5" s="100" t="n"/>
    </row>
    <row r="6" spans="1:14">
      <c r="A6" s="40" t="s">
        <v>176</v>
      </c>
      <c r="B6" s="20" t="n"/>
      <c r="C6" s="20" t="n"/>
      <c r="D6" s="20" t="n"/>
      <c r="E6" s="20" t="n"/>
      <c r="F6" s="20" t="n"/>
      <c r="G6" s="20" t="n"/>
      <c r="H6" s="20" t="n"/>
      <c r="I6" s="20" t="n"/>
      <c r="L6" s="20" t="n"/>
      <c r="M6" s="20" t="n"/>
    </row>
    <row r="8" spans="1:14">
      <c r="A8" s="39" t="s">
        <v>177</v>
      </c>
      <c r="B8" s="17" t="n"/>
      <c r="C8" s="17" t="n"/>
      <c r="D8" s="17" t="n"/>
      <c r="E8" s="17" t="n"/>
      <c r="F8" s="17" t="n"/>
      <c r="G8" s="266" t="n"/>
      <c r="H8" s="17" t="n"/>
      <c r="I8" s="17" t="n"/>
      <c r="L8" s="17" t="n"/>
      <c r="M8" s="17" t="n"/>
      <c r="N8" s="17" t="n"/>
    </row>
    <row r="9" spans="1:14">
      <c r="A9" s="40" t="s">
        <v>173</v>
      </c>
      <c r="B9" s="20" t="n"/>
      <c r="C9" s="20" t="n"/>
      <c r="D9" s="20" t="n"/>
      <c r="E9" s="20" t="n"/>
      <c r="F9" s="20" t="n"/>
      <c r="G9" s="20" t="n"/>
      <c r="H9" s="20" t="n"/>
      <c r="I9" s="20" t="n"/>
      <c r="L9" s="20" t="n"/>
      <c r="M9" s="20" t="n"/>
    </row>
    <row r="10" spans="1:14">
      <c r="A10" s="40" t="s">
        <v>174</v>
      </c>
      <c r="B10" s="20" t="n"/>
      <c r="C10" s="20" t="n"/>
      <c r="D10" s="20" t="n"/>
      <c r="E10" s="20" t="n"/>
      <c r="F10" s="20" t="n"/>
      <c r="G10" s="20" t="n"/>
      <c r="H10" s="20" t="n"/>
      <c r="I10" s="20" t="n"/>
      <c r="L10" s="20" t="n"/>
      <c r="M10" s="20" t="n"/>
    </row>
    <row r="11" spans="1:14">
      <c r="A11" s="40" t="s">
        <v>175</v>
      </c>
      <c r="B11" s="100" t="n"/>
      <c r="M11" s="100" t="n"/>
    </row>
    <row r="12" spans="1:14">
      <c r="A12" s="40" t="s">
        <v>176</v>
      </c>
      <c r="B12" s="20" t="n"/>
      <c r="C12" s="20" t="n"/>
      <c r="D12" s="20" t="n"/>
      <c r="E12" s="20" t="n"/>
      <c r="F12" s="20" t="n"/>
      <c r="G12" s="20" t="n"/>
      <c r="H12" s="20" t="n"/>
      <c r="I12" s="20" t="n"/>
      <c r="L12" s="20" t="n"/>
      <c r="M12" s="20" t="n"/>
    </row>
    <row r="14" spans="1:14">
      <c r="A14" s="39" t="s">
        <v>178</v>
      </c>
      <c r="B14" s="17" t="n"/>
      <c r="C14" s="17" t="n"/>
      <c r="D14" s="17" t="n"/>
      <c r="E14" s="17" t="n"/>
      <c r="F14" s="17" t="n"/>
      <c r="G14" s="266" t="n"/>
      <c r="H14" s="17" t="n"/>
      <c r="I14" s="17" t="n"/>
      <c r="L14" s="17" t="n"/>
      <c r="M14" s="17" t="n"/>
      <c r="N14" s="17" t="n"/>
    </row>
    <row r="15" spans="1:14">
      <c r="A15" s="40" t="s">
        <v>173</v>
      </c>
      <c r="B15" s="20" t="n"/>
      <c r="C15" s="20" t="n"/>
      <c r="D15" s="20" t="n"/>
      <c r="E15" s="20" t="n"/>
      <c r="F15" s="20" t="n"/>
      <c r="G15" s="20" t="n"/>
      <c r="H15" s="20" t="n"/>
      <c r="I15" s="20" t="n"/>
      <c r="L15" s="20" t="n"/>
      <c r="M15" s="20" t="n"/>
    </row>
    <row r="16" spans="1:14">
      <c r="A16" s="40" t="s">
        <v>174</v>
      </c>
      <c r="B16" s="20" t="n"/>
      <c r="C16" s="20" t="n"/>
      <c r="D16" s="20" t="n"/>
      <c r="E16" s="20" t="n"/>
      <c r="F16" s="20" t="n"/>
      <c r="G16" s="20" t="n"/>
      <c r="H16" s="20" t="n"/>
      <c r="I16" s="20" t="n"/>
      <c r="L16" s="20" t="n"/>
      <c r="M16" s="20" t="n"/>
    </row>
    <row r="17" spans="1:14">
      <c r="A17" s="40" t="s">
        <v>175</v>
      </c>
      <c r="B17" s="100" t="n"/>
      <c r="M17" s="100" t="n"/>
    </row>
    <row r="18" spans="1:14">
      <c r="A18" s="40" t="s">
        <v>176</v>
      </c>
      <c r="B18" s="20" t="n"/>
      <c r="C18" s="20" t="n"/>
      <c r="D18" s="20" t="n"/>
      <c r="E18" s="20" t="n"/>
      <c r="F18" s="20" t="n"/>
      <c r="G18" s="20" t="n"/>
      <c r="H18" s="20" t="n"/>
      <c r="I18" s="20" t="n"/>
      <c r="L18" s="20" t="n"/>
      <c r="M18" s="20" t="n"/>
    </row>
    <row r="20" spans="1:14">
      <c r="A20" s="18" t="s">
        <v>104</v>
      </c>
      <c r="B20" s="18" t="n"/>
      <c r="C20" s="18" t="n"/>
      <c r="D20" s="18" t="n"/>
      <c r="E20" s="18" t="n"/>
      <c r="F20" s="18" t="n"/>
      <c r="G20" s="18" t="n"/>
    </row>
    <row r="21" spans="1:14">
      <c r="A21" s="16" t="s">
        <v>105</v>
      </c>
      <c r="B21" s="20" t="n"/>
      <c r="C21" s="20" t="n"/>
      <c r="D21" s="20" t="n"/>
      <c r="E21" s="20" t="n"/>
      <c r="G21" s="267" t="n"/>
    </row>
    <row r="22" spans="1:14">
      <c r="A22" s="16" t="s">
        <v>106</v>
      </c>
      <c r="B22" s="20" t="n"/>
      <c r="C22" s="20" t="n"/>
      <c r="D22" s="20" t="n"/>
      <c r="E22" s="20" t="n"/>
    </row>
    <row r="23" spans="1:14">
      <c r="A23" s="16" t="s">
        <v>107</v>
      </c>
      <c r="B23" s="20" t="n"/>
      <c r="C23" s="20" t="n"/>
      <c r="D23" s="20" t="n"/>
      <c r="E23" s="20" t="n"/>
    </row>
    <row r="24" spans="1:14">
      <c r="B24" s="20" t="n"/>
      <c r="C24" s="20" t="n"/>
      <c r="D24" s="20" t="n"/>
      <c r="E24" s="20" t="n"/>
    </row>
    <row r="25" spans="1:14">
      <c r="A25" s="72" t="s">
        <v>179</v>
      </c>
      <c r="B25" s="20" t="n"/>
      <c r="C25" s="20" t="n"/>
      <c r="D25" s="20" t="n"/>
      <c r="E25" s="20" t="n"/>
    </row>
    <row r="27" spans="1:14">
      <c r="A27" s="19" t="s">
        <v>180</v>
      </c>
      <c r="B27" s="19" t="n"/>
      <c r="C27" s="19" t="n"/>
      <c r="D27" s="19" t="n"/>
      <c r="E27" s="19" t="n"/>
      <c r="F27" s="19" t="n"/>
      <c r="G27" s="19" t="n"/>
    </row>
    <row r="30" spans="1:14">
      <c r="A30" s="26" t="s">
        <v>181</v>
      </c>
      <c r="B30" s="26" t="n"/>
      <c r="C30" s="26" t="n"/>
      <c r="D30" s="26" t="n"/>
      <c r="E30" s="26" t="n"/>
      <c r="F30" s="26" t="n"/>
      <c r="G30" s="26" t="n"/>
    </row>
    <row r="31" spans="1:14">
      <c r="A31" s="26" t="s">
        <v>182</v>
      </c>
      <c r="B31" s="26" t="n"/>
      <c r="C31" s="26" t="n"/>
      <c r="D31" s="26" t="n"/>
      <c r="E31" s="26" t="n"/>
      <c r="F31" s="26" t="n"/>
      <c r="G31" s="26" t="n"/>
    </row>
    <row r="32" spans="1:14">
      <c r="A32" s="26" t="s">
        <v>183</v>
      </c>
      <c r="B32" s="26" t="n"/>
      <c r="C32" s="26" t="n"/>
      <c r="D32" s="26" t="n"/>
      <c r="E32" s="26" t="n"/>
      <c r="F32" s="26" t="n"/>
      <c r="G32" s="26" t="n"/>
    </row>
    <row r="33" spans="1:14">
      <c r="A33" s="26" t="s">
        <v>184</v>
      </c>
      <c r="B33" s="26" t="n"/>
      <c r="C33" s="31" t="n"/>
      <c r="D33" s="268" t="n"/>
      <c r="E33" s="268" t="n"/>
      <c r="F33" s="268" t="n"/>
      <c r="G33" s="26" t="n"/>
    </row>
  </sheetData>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郑弯弯</dc:creator>
  <dcterms:created xmlns:dcterms="http://purl.org/dc/terms/" xmlns:xsi="http://www.w3.org/2001/XMLSchema-instance" xsi:type="dcterms:W3CDTF">2017-08-25T07:10:00Z</dcterms:created>
  <dcterms:modified xmlns:dcterms="http://purl.org/dc/terms/" xmlns:xsi="http://www.w3.org/2001/XMLSchema-instance" xsi:type="dcterms:W3CDTF">2018-09-17T03:16:58Z</dcterms:modified>
  <cp:lastModifiedBy>johnny leaf</cp:lastModifiedBy>
</cp:coreProperties>
</file>