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3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pivotCacheRecords+xml" PartName="/xl/pivotCache/pivotCacheRecords2.xml"/>
  <Override ContentType="application/vnd.openxmlformats-officedocument.spreadsheetml.pivotCacheDefinition+xml" PartName="/xl/pivotCache/pivotCacheDefinition2.xml"/>
  <Override ContentType="application/vnd.openxmlformats-officedocument.spreadsheetml.pivotTable+xml" PartName="/xl/pivotTables/pivotTable2.xml"/>
  <Override ContentType="application/vnd.openxmlformats-officedocument.spreadsheetml.pivotCacheRecords+xml" PartName="/xl/pivotCache/pivotCacheRecords3.xml"/>
  <Override ContentType="application/vnd.openxmlformats-officedocument.spreadsheetml.pivotCacheDefinition+xml" PartName="/xl/pivotCache/pivotCacheDefinition3.xml"/>
  <Override ContentType="application/vnd.openxmlformats-officedocument.spreadsheetml.pivotTable+xml" PartName="/xl/pivotTables/pivotTable3.xml"/>
  <Override ContentType="application/vnd.openxmlformats-officedocument.spreadsheetml.pivotCacheRecords+xml" PartName="/xl/pivotCache/pivotCacheRecords4.xml"/>
  <Override ContentType="application/vnd.openxmlformats-officedocument.spreadsheetml.pivotCacheDefinition+xml" PartName="/xl/pivotCache/pivotCacheDefinition4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CacheRecords+xml" PartName="/xl/pivotCache/pivotCacheRecords5.xml"/>
  <Override ContentType="application/vnd.openxmlformats-officedocument.spreadsheetml.pivotCacheDefinition+xml" PartName="/xl/pivotCache/pivotCacheDefinition5.xml"/>
  <Override ContentType="application/vnd.openxmlformats-officedocument.spreadsheetml.pivotTable+xml" PartName="/xl/pivotTables/pivotTable7.xml"/>
  <Override ContentType="application/vnd.openxmlformats-officedocument.spreadsheetml.pivotCacheRecords+xml" PartName="/xl/pivotCache/pivotCacheRecords6.xml"/>
  <Override ContentType="application/vnd.openxmlformats-officedocument.spreadsheetml.pivotCacheDefinition+xml" PartName="/xl/pivotCache/pivotCacheDefinition6.xml"/>
  <Override ContentType="application/vnd.openxmlformats-officedocument.spreadsheetml.pivotTable+xml" PartName="/xl/pivotTables/pivotTable8.xml"/>
  <Override ContentType="application/vnd.openxmlformats-officedocument.spreadsheetml.pivotCacheRecords+xml" PartName="/xl/pivotCache/pivotCacheRecords7.xml"/>
  <Override ContentType="application/vnd.openxmlformats-officedocument.spreadsheetml.pivotCacheDefinition+xml" PartName="/xl/pivotCache/pivotCacheDefinition7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11.xml"/>
  <Override ContentType="application/vnd.openxmlformats-officedocument.spreadsheetml.pivotTable+xml" PartName="/xl/pivotTables/pivotTable12.xml"/>
  <Override ContentType="application/vnd.openxmlformats-officedocument.spreadsheetml.pivotCacheRecords+xml" PartName="/xl/pivotCache/pivotCacheRecords8.xml"/>
  <Override ContentType="application/vnd.openxmlformats-officedocument.spreadsheetml.pivotCacheDefinition+xml" PartName="/xl/pivotCache/pivotCacheDefinition8.xml"/>
  <Override ContentType="application/vnd.openxmlformats-officedocument.spreadsheetml.pivotTable+xml" PartName="/xl/pivotTables/pivotTable13.xml"/>
  <Override ContentType="application/vnd.openxmlformats-officedocument.spreadsheetml.pivotTable+xml" PartName="/xl/pivotTables/pivotTable14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12" autoFilterDateGrouping="1" firstSheet="0" minimized="0" showHorizontalScroll="1" showSheetTabs="1" showVerticalScroll="1" tabRatio="938" visibility="visible" windowHeight="9660" windowWidth="14400" xWindow="4920" yWindow="3285"/>
  </bookViews>
  <sheets>
    <sheet xmlns:r="http://schemas.openxmlformats.org/officeDocument/2006/relationships" name="关键指标" sheetId="1" state="visible" r:id="rId1"/>
    <sheet xmlns:r="http://schemas.openxmlformats.org/officeDocument/2006/relationships" name="关键指标-竞对" sheetId="2" state="visible" r:id="rId2"/>
    <sheet xmlns:r="http://schemas.openxmlformats.org/officeDocument/2006/relationships" name="关键指标-咨询转化" sheetId="3" state="visible" r:id="rId3"/>
    <sheet xmlns:r="http://schemas.openxmlformats.org/officeDocument/2006/relationships" name="销售-团购（线上）" sheetId="4" state="visible" r:id="rId4"/>
    <sheet xmlns:r="http://schemas.openxmlformats.org/officeDocument/2006/relationships" name="实际消费分布（线下）" sheetId="5" state="visible" r:id="rId5"/>
    <sheet xmlns:r="http://schemas.openxmlformats.org/officeDocument/2006/relationships" name="体验报告" sheetId="6" state="visible" r:id="rId6"/>
    <sheet xmlns:r="http://schemas.openxmlformats.org/officeDocument/2006/relationships" name="CPC" sheetId="7" state="hidden" r:id="rId7"/>
    <sheet xmlns:r="http://schemas.openxmlformats.org/officeDocument/2006/relationships" name="透视表" sheetId="8" state="visible" r:id="rId8"/>
    <sheet xmlns:r="http://schemas.openxmlformats.org/officeDocument/2006/relationships" name="竞对数据" sheetId="9" state="visible" r:id="rId9"/>
    <sheet xmlns:r="http://schemas.openxmlformats.org/officeDocument/2006/relationships" name="流量数据" sheetId="10" state="visible" r:id="rId10"/>
    <sheet xmlns:r="http://schemas.openxmlformats.org/officeDocument/2006/relationships" name="咨询明细" sheetId="11" state="visible" r:id="rId11"/>
    <sheet xmlns:r="http://schemas.openxmlformats.org/officeDocument/2006/relationships" name="订单中心" sheetId="12" state="visible" r:id="rId12"/>
    <sheet xmlns:r="http://schemas.openxmlformats.org/officeDocument/2006/relationships" name="线上" sheetId="13" state="visible" r:id="rId13"/>
    <sheet xmlns:r="http://schemas.openxmlformats.org/officeDocument/2006/relationships" name="线下" sheetId="14" state="visible" r:id="rId14"/>
    <sheet xmlns:r="http://schemas.openxmlformats.org/officeDocument/2006/relationships" name="体验报告明细" sheetId="15" state="visible" r:id="rId15"/>
    <sheet xmlns:r="http://schemas.openxmlformats.org/officeDocument/2006/relationships" name="回复体验报告" sheetId="16" state="visible" r:id="rId16"/>
    <sheet xmlns:r="http://schemas.openxmlformats.org/officeDocument/2006/relationships" name="CPC数据" sheetId="17" state="hidden" r:id="rId17"/>
  </sheets>
  <definedNames>
    <definedName hidden="1" localSheetId="11" name="_xlnm._FilterDatabase">订单中心!$A$1:$I$624</definedName>
    <definedName hidden="1" localSheetId="15" name="_xlnm._FilterDatabase">回复体验报告!$C$1:$C$1</definedName>
    <definedName hidden="1" localSheetId="10" name="_xlnm._FilterDatabase">咨询明细!#REF!</definedName>
    <definedName name="竞对分析">竞对数据!$2:$6</definedName>
    <definedName hidden="1" localSheetId="11" name="_xlnm._FilterDatabase">订单中心!$A$1:$I$624</definedName>
  </definedNames>
  <calcPr calcId="162913" fullCalcOnLoad="1"/>
  <pivotCaches>
    <pivotCache xmlns:r="http://schemas.openxmlformats.org/officeDocument/2006/relationships" cacheId="34" r:id="rId18"/>
    <pivotCache xmlns:r="http://schemas.openxmlformats.org/officeDocument/2006/relationships" cacheId="28" r:id="rId19"/>
    <pivotCache xmlns:r="http://schemas.openxmlformats.org/officeDocument/2006/relationships" cacheId="32" r:id="rId20"/>
    <pivotCache xmlns:r="http://schemas.openxmlformats.org/officeDocument/2006/relationships" cacheId="30" r:id="rId21"/>
    <pivotCache xmlns:r="http://schemas.openxmlformats.org/officeDocument/2006/relationships" cacheId="29" r:id="rId22"/>
    <pivotCache xmlns:r="http://schemas.openxmlformats.org/officeDocument/2006/relationships" cacheId="27" r:id="rId23"/>
    <pivotCache xmlns:r="http://schemas.openxmlformats.org/officeDocument/2006/relationships" cacheId="33" r:id="rId24"/>
    <pivotCache xmlns:r="http://schemas.openxmlformats.org/officeDocument/2006/relationships" cacheId="31" r:id="rId25"/>
  </pivotCaches>
</workbook>
</file>

<file path=xl/sharedStrings.xml><?xml version="1.0" encoding="utf-8"?>
<sst xmlns="http://schemas.openxmlformats.org/spreadsheetml/2006/main" uniqueCount="2635">
  <si>
    <t>注：所有比率数据都采用差值方式</t>
  </si>
  <si>
    <t>KPI（关键指标）汇总</t>
  </si>
  <si>
    <t>月环比数据健康度</t>
  </si>
  <si>
    <t>同行较优转化率参考</t>
  </si>
  <si>
    <t>流量</t>
  </si>
  <si>
    <t>PV（次）</t>
  </si>
  <si>
    <t>UV（人）</t>
  </si>
  <si>
    <t>跳失率/%</t>
  </si>
  <si>
    <t>平均页面浏览时间（秒）</t>
  </si>
  <si>
    <t>咨询</t>
  </si>
  <si>
    <t>咨询总数</t>
  </si>
  <si>
    <t>咨询占比</t>
  </si>
  <si>
    <t>销售</t>
  </si>
  <si>
    <t>到院人数</t>
  </si>
  <si>
    <t>到院率</t>
  </si>
  <si>
    <t>40%-45%</t>
  </si>
  <si>
    <t>成交人数</t>
  </si>
  <si>
    <t>成单率</t>
  </si>
  <si>
    <t>代运营销售额</t>
  </si>
  <si>
    <t>代运营销售量</t>
  </si>
  <si>
    <t>客单价</t>
  </si>
  <si>
    <t>口碑</t>
  </si>
  <si>
    <t>体验报告数</t>
  </si>
  <si>
    <t>案例数（新增）</t>
  </si>
  <si>
    <t>1、流量数据较上月已有上升趋势，但当前跳失率和平均页面浏览时间有较大幅度的下降，6.20由于平台改版，平台所有机构的平均浏览时长均出现普遍性大幅下滑。目前判断是改版过渡期平台算法导致的普遍现象，建议先观察15~30天，待平台改版稳定后再评估优化方案
2、咨询总数28，到院5人，咨询目前大部分回复时间在10分钟左右，未提供客户微信等咨询转化工具。建议回复时间在2分钟以内，提供微信等话术可提前在快捷回复里设置
3、目前前端已经上线1名医生，目前擅长项目面涉及面窄，通常是5个标签。可以罗列下医生可做的项目。把最擅长的放在前两位，后面标注能做的。
4、共5个案例，本月截止当前上线5个案例。部分案例图片的质量和上传的位置导致外显照片不美观等问题（文姐双眼皮案例，建议术前的图片调整为正面的蓝底照片，对比效果较为明显）案例需持续打造上线。
5、目前8个体验报告，截止当前沉淀1个，建议组织2-3名员工的亲属分批次分时段，到院免费体验项目，线上积累销量，快速沉淀体验报告。</t>
  </si>
  <si>
    <t>本页数据排名均为时间节点的近7天排名数据</t>
  </si>
  <si>
    <t>此为数据为排名名次，数据越小排名越高</t>
  </si>
  <si>
    <t>慈诚</t>
  </si>
  <si>
    <t>亚运村</t>
  </si>
  <si>
    <t>朝阳区</t>
  </si>
  <si>
    <t>北京市</t>
  </si>
  <si>
    <t>排名差值</t>
  </si>
  <si>
    <t>曝光指数</t>
  </si>
  <si>
    <t>人气指数</t>
  </si>
  <si>
    <t>人均页面浏览</t>
  </si>
  <si>
    <t>交易指数</t>
  </si>
  <si>
    <t>当期在朝阳区曝光不足，建议考虑投放推广通，（在投放之前需将前端案例版块以及特色活动版块完善，以及沉淀一定量的优质体验报告，建议25条以上）</t>
  </si>
  <si>
    <t>咨询Total</t>
  </si>
  <si>
    <t>客户来源</t>
  </si>
  <si>
    <t>咨询明细</t>
  </si>
  <si>
    <t>祛痣</t>
  </si>
  <si>
    <t>玻尿酸</t>
  </si>
  <si>
    <t>鼻部整形</t>
  </si>
  <si>
    <t xml:space="preserve">400电话　</t>
  </si>
  <si>
    <t>总数</t>
  </si>
  <si>
    <t>眼部整形</t>
  </si>
  <si>
    <t>已接</t>
  </si>
  <si>
    <t>肉毒素</t>
  </si>
  <si>
    <t>未接</t>
  </si>
  <si>
    <t>水光针</t>
  </si>
  <si>
    <t>预约按钮</t>
  </si>
  <si>
    <t>脱毛</t>
  </si>
  <si>
    <t>门店</t>
  </si>
  <si>
    <t>其他</t>
  </si>
  <si>
    <t>医生</t>
  </si>
  <si>
    <t>半永久</t>
  </si>
  <si>
    <t>项目</t>
  </si>
  <si>
    <t>祛斑</t>
  </si>
  <si>
    <t>会员消息</t>
  </si>
  <si>
    <t>美体塑形</t>
  </si>
  <si>
    <t>1、咨询总数28，到院5人，咨询目前大部分回复时间在10分钟左右，未提供客户微信等咨询转化工具。建议回复时间在2分钟以内，提供微信等话术可提前在快捷回复里设置
2、未接电话4个，建议尽快核实未接通原因，避免错失有效客户。</t>
  </si>
  <si>
    <t>消费</t>
  </si>
  <si>
    <t>线上消费量</t>
  </si>
  <si>
    <t>线上消费额</t>
  </si>
  <si>
    <t>[2018.06.01]冰点脱唇毛腋毛单次体验[32.00元][31727380]</t>
  </si>
  <si>
    <t>[2018.06.01]激光点痣干净面庞[69.90元][31726233]</t>
  </si>
  <si>
    <t>[2018.06.01]烟雨水雾眉[1299.00元][31729998]</t>
  </si>
  <si>
    <t>[2018.06.14]多点定位微创双眼皮[3980.00元][14062248]</t>
  </si>
  <si>
    <t>[2018.06.04]肉毒素瘦脸针V脸时刻[739.00元][31728753]</t>
  </si>
  <si>
    <t>1、目前热卖的团购项目多为脱毛和点痣，当前季节性热卖的美白水光针类的项目无卖量。建议配合七夕和暑期上线一个美白水光针特色活动（案例和体验报告配合同步沉淀上线）</t>
  </si>
  <si>
    <t>实际消费量</t>
  </si>
  <si>
    <t>实际消费额</t>
  </si>
  <si>
    <t>点痣</t>
  </si>
  <si>
    <t>双眼皮</t>
  </si>
  <si>
    <t>1、线下成交一单双眼皮项目，目前前端案例和体验报告多为双眼皮项目，需持续保持。</t>
  </si>
  <si>
    <t>标红为下降数据</t>
  </si>
  <si>
    <t>活跃度</t>
  </si>
  <si>
    <t>体验报告总数</t>
  </si>
  <si>
    <t>回复量</t>
  </si>
  <si>
    <t>差量</t>
  </si>
  <si>
    <t>好差评</t>
  </si>
  <si>
    <t>（4星-5星）量</t>
  </si>
  <si>
    <t>（1星-3星）量</t>
  </si>
  <si>
    <t>运营分</t>
  </si>
  <si>
    <t>效果</t>
  </si>
  <si>
    <t>环境</t>
  </si>
  <si>
    <t>服务</t>
  </si>
  <si>
    <t>内容分</t>
  </si>
  <si>
    <t>案例数</t>
  </si>
  <si>
    <t>新增案例数</t>
  </si>
  <si>
    <t>1、目前8个体验报告，截止当前1个验报告沉淀，建议组织2-3名员工的亲属分批次分时段，到院免费体验项目，线上积累销量，快速沉淀体验报告。
2、截止当前5个案例，本月截止当前上线5个。部分案例图片的质量和上传的位置导致外显照片不美观等问题</t>
  </si>
  <si>
    <t>2017.11.22开始投放</t>
  </si>
  <si>
    <t>八大处</t>
  </si>
  <si>
    <t>花费</t>
  </si>
  <si>
    <t>点击</t>
  </si>
  <si>
    <t>点击均价</t>
  </si>
  <si>
    <t>曝光</t>
  </si>
  <si>
    <t>商户浏览量</t>
  </si>
  <si>
    <t>浏览量ROI</t>
  </si>
  <si>
    <t>商户浏览量/曝光</t>
  </si>
  <si>
    <t>点评总销费额</t>
  </si>
  <si>
    <t>销费ROI</t>
  </si>
  <si>
    <t>点评总消费额/花费</t>
  </si>
  <si>
    <t>当月流量</t>
  </si>
  <si>
    <t>咨询明细-当月</t>
  </si>
  <si>
    <t>当月预约</t>
  </si>
  <si>
    <t>上月预约</t>
  </si>
  <si>
    <t>当月口碑</t>
  </si>
  <si>
    <t>上月口碑</t>
  </si>
  <si>
    <t>当月口碑回复</t>
  </si>
  <si>
    <t xml:space="preserve">当月CPC </t>
  </si>
  <si>
    <t>年</t>
  </si>
  <si>
    <t>(多项)</t>
  </si>
  <si>
    <t>月</t>
  </si>
  <si>
    <t>值</t>
  </si>
  <si>
    <t>日期</t>
  </si>
  <si>
    <t>(全部)</t>
  </si>
  <si>
    <t>日</t>
  </si>
  <si>
    <t>套餐信息</t>
  </si>
  <si>
    <t>计数 / 套餐信息</t>
  </si>
  <si>
    <t>求和 / 成交价格</t>
  </si>
  <si>
    <t>计数项:姓名</t>
  </si>
  <si>
    <t>行标签</t>
  </si>
  <si>
    <t>计数项:订单来源</t>
  </si>
  <si>
    <t>计数项:星级</t>
  </si>
  <si>
    <t>求和项:花费</t>
  </si>
  <si>
    <t>求和项:点击</t>
  </si>
  <si>
    <t>平均值项:点击均价</t>
  </si>
  <si>
    <t>求和项:曝光</t>
  </si>
  <si>
    <t>求和项:商户浏览量</t>
  </si>
  <si>
    <t>[2018.06.01]激光点痣干净面庞[69.90元][14207056]</t>
  </si>
  <si>
    <t>浏览量</t>
  </si>
  <si>
    <t>访客数</t>
  </si>
  <si>
    <t>平均停留时长</t>
  </si>
  <si>
    <t>跳失率</t>
  </si>
  <si>
    <t>400未接</t>
  </si>
  <si>
    <t>5星</t>
  </si>
  <si>
    <t>400已接</t>
  </si>
  <si>
    <t>总计</t>
  </si>
  <si>
    <t>门店预约</t>
  </si>
  <si>
    <t>上月流量</t>
  </si>
  <si>
    <t>咨询明细-上月</t>
  </si>
  <si>
    <t>上月口碑回复</t>
  </si>
  <si>
    <t>上月CPC</t>
  </si>
  <si>
    <t>预约</t>
  </si>
  <si>
    <t>当月</t>
  </si>
  <si>
    <t>上月</t>
  </si>
  <si>
    <t>1星</t>
  </si>
  <si>
    <t>2星</t>
  </si>
  <si>
    <t>技师预约</t>
  </si>
  <si>
    <t>3星</t>
  </si>
  <si>
    <t>4星</t>
  </si>
  <si>
    <t>项目预约</t>
  </si>
  <si>
    <t>计数项:顾客标签</t>
  </si>
  <si>
    <t>顾客标签</t>
  </si>
  <si>
    <t>日均环比</t>
  </si>
  <si>
    <t>8.1-8.15</t>
  </si>
  <si>
    <t>7月</t>
  </si>
  <si>
    <t>当月天数</t>
  </si>
  <si>
    <t>上月天数</t>
  </si>
  <si>
    <t>竞对分析</t>
  </si>
  <si>
    <t>每周一</t>
  </si>
  <si>
    <t>留存</t>
  </si>
  <si>
    <t>5月</t>
  </si>
  <si>
    <t>6月</t>
  </si>
  <si>
    <t>案例</t>
  </si>
  <si>
    <t>星级</t>
  </si>
  <si>
    <t xml:space="preserve"> </t>
  </si>
  <si>
    <t>浏览量/次</t>
  </si>
  <si>
    <t>访客数/人</t>
  </si>
  <si>
    <t>平均停留时长/秒</t>
  </si>
  <si>
    <t>姓名</t>
  </si>
  <si>
    <t>首次沟通时间</t>
  </si>
  <si>
    <t>最后沟通日期</t>
  </si>
  <si>
    <t>所属门店</t>
  </si>
  <si>
    <t>ggH405285294</t>
  </si>
  <si>
    <t>2018-09-05 23:15:53</t>
  </si>
  <si>
    <t>2018-09-05 23:16:22</t>
  </si>
  <si>
    <t>广告</t>
  </si>
  <si>
    <t>成都健丽医疗美容</t>
  </si>
  <si>
    <t>YGu400438716</t>
  </si>
  <si>
    <t>2018-09-05 11:05:16</t>
  </si>
  <si>
    <t>2018-09-05 23:09:52</t>
  </si>
  <si>
    <t>兰的账号</t>
  </si>
  <si>
    <t>2018-09-05 10:50:03</t>
  </si>
  <si>
    <t>2018-09-05 11:09:09</t>
  </si>
  <si>
    <t>qZQ503998981</t>
  </si>
  <si>
    <t>2018-09-04 15:04:25</t>
  </si>
  <si>
    <t>2018-09-04 16:38:03</t>
  </si>
  <si>
    <t>琉夏_9619</t>
  </si>
  <si>
    <t>2018-09-03 09:17:13</t>
  </si>
  <si>
    <t>2018-09-03 09:39:41</t>
  </si>
  <si>
    <t>duyi19908558</t>
  </si>
  <si>
    <t>2018-08-29 16:44:35</t>
  </si>
  <si>
    <t>2018-09-02 09:42:44</t>
  </si>
  <si>
    <t>木槿七七528</t>
  </si>
  <si>
    <t>2018-09-01 16:28:26</t>
  </si>
  <si>
    <t>2018-09-01 16:29:12</t>
  </si>
  <si>
    <t>dpuser_5453540136</t>
  </si>
  <si>
    <t>2018-07-20 22:40:00</t>
  </si>
  <si>
    <t>2018-08-31 21:20:04</t>
  </si>
  <si>
    <t>怡_</t>
  </si>
  <si>
    <t>2018-08-31 17:09:37</t>
  </si>
  <si>
    <t>2018-08-31 17:16:12</t>
  </si>
  <si>
    <t>KgW988813828</t>
  </si>
  <si>
    <t>2018-08-31 11:56:32</t>
  </si>
  <si>
    <t>2018-08-31 12:03:48</t>
  </si>
  <si>
    <t>祛眼袋</t>
  </si>
  <si>
    <t>kAJ272180047</t>
  </si>
  <si>
    <t>2018-08-29 20:24:16</t>
  </si>
  <si>
    <t>2018-08-29 20:44:35</t>
  </si>
  <si>
    <t>lsp837554737</t>
  </si>
  <si>
    <t>2018-08-28 23:08:05</t>
  </si>
  <si>
    <t>2018-08-28 23:29:36</t>
  </si>
  <si>
    <t>wrS149170853</t>
  </si>
  <si>
    <t>2018-08-27 20:27:36</t>
  </si>
  <si>
    <t>2018-08-28 14:45:54</t>
  </si>
  <si>
    <t>魏芳0000</t>
  </si>
  <si>
    <t>2018-08-28 09:34:58</t>
  </si>
  <si>
    <t>2018-08-28 10:00:29</t>
  </si>
  <si>
    <t>qingchen清晨</t>
  </si>
  <si>
    <t>2018-08-28 09:29:47</t>
  </si>
  <si>
    <t>2018-08-28 09:31:24</t>
  </si>
  <si>
    <t>美汐子酱</t>
  </si>
  <si>
    <t>2018-08-28 00:16:12</t>
  </si>
  <si>
    <t>2018-08-28 07:50:56</t>
  </si>
  <si>
    <t>dpuser_1469970984</t>
  </si>
  <si>
    <t>2018-08-27 16:12:52</t>
  </si>
  <si>
    <t>2018-08-27 16:36:41</t>
  </si>
  <si>
    <t>自体脂肪填充</t>
  </si>
  <si>
    <t>起名啥的也太难了</t>
  </si>
  <si>
    <t>2018-08-27 12:07:30</t>
  </si>
  <si>
    <t>2018-08-27 12:09:53</t>
  </si>
  <si>
    <t>kCo309508868</t>
  </si>
  <si>
    <t>2018-08-26 14:35:38</t>
  </si>
  <si>
    <t>2018-08-26 14:40:48</t>
  </si>
  <si>
    <t>黑眼圈</t>
  </si>
  <si>
    <t>阳光下的花海、美</t>
  </si>
  <si>
    <t>2018-08-25 15:19:46</t>
  </si>
  <si>
    <t>2018-08-25 16:12:06</t>
  </si>
  <si>
    <t>_qqvcn1380352047</t>
  </si>
  <si>
    <t>2018-08-25 00:44:32</t>
  </si>
  <si>
    <t>2018-08-25 09:36:58</t>
  </si>
  <si>
    <t>MKZ922643304</t>
  </si>
  <si>
    <t>2018-08-24 20:38:17</t>
  </si>
  <si>
    <t>2018-08-24 20:44:32</t>
  </si>
  <si>
    <t>Aimee000111</t>
  </si>
  <si>
    <t>2018-08-24 17:45:46</t>
  </si>
  <si>
    <t>2018-08-24 18:06:04</t>
  </si>
  <si>
    <t>sMU206018262</t>
  </si>
  <si>
    <t>2018-08-24 16:04:53</t>
  </si>
  <si>
    <t>2018-08-24 16:12:49</t>
  </si>
  <si>
    <t>溜达找猪</t>
  </si>
  <si>
    <t>2018-08-24 11:53:28</t>
  </si>
  <si>
    <t>2018-08-24 11:55:55</t>
  </si>
  <si>
    <t>皮肤清洁</t>
  </si>
  <si>
    <t>糖不乖...</t>
  </si>
  <si>
    <t>2018-08-23 17:30:28</t>
  </si>
  <si>
    <t>2018-08-23 17:31:58</t>
  </si>
  <si>
    <t>zku996260818</t>
  </si>
  <si>
    <t>2018-08-23 15:09:23</t>
  </si>
  <si>
    <t>2018-08-23 15:09:26</t>
  </si>
  <si>
    <t>DRk514403808</t>
  </si>
  <si>
    <t>2018-08-21 17:15:38</t>
  </si>
  <si>
    <t>2018-08-23 11:11:46</t>
  </si>
  <si>
    <t>will海皇后</t>
  </si>
  <si>
    <t>2018-08-22 13:36:49</t>
  </si>
  <si>
    <t>2018-08-22 14:39:26</t>
  </si>
  <si>
    <t>dpuser_0667874541</t>
  </si>
  <si>
    <t>2018-08-22 14:36:22</t>
  </si>
  <si>
    <t>2018-08-22 14:36:26</t>
  </si>
  <si>
    <t>SUn102581248</t>
  </si>
  <si>
    <t>2018-08-22 11:28:23</t>
  </si>
  <si>
    <t>2018-08-22 11:31:22</t>
  </si>
  <si>
    <t>dengdaiyou小邓子</t>
  </si>
  <si>
    <t>2018-08-22 10:11:24</t>
  </si>
  <si>
    <t>2018-08-22 10:11:38</t>
  </si>
  <si>
    <t>孲baekhyeol</t>
  </si>
  <si>
    <t>2018-08-22 09:20:19</t>
  </si>
  <si>
    <t>2018-08-22 09:50:15</t>
  </si>
  <si>
    <t>招财猫娟子</t>
  </si>
  <si>
    <t>2018-08-20 18:48:37</t>
  </si>
  <si>
    <t>2018-08-20 18:54:30</t>
  </si>
  <si>
    <t>hZC21923178</t>
  </si>
  <si>
    <t>2018-08-18 11:23:18</t>
  </si>
  <si>
    <t>2018-08-19 13:16:41</t>
  </si>
  <si>
    <t>hBC564197679</t>
  </si>
  <si>
    <t>2018-08-18 10:44:55</t>
  </si>
  <si>
    <t>2018-08-18 10:51:23</t>
  </si>
  <si>
    <t>hy18380466602</t>
  </si>
  <si>
    <t>2018-08-14 20:07:56</t>
  </si>
  <si>
    <t>2018-08-17 13:18:06</t>
  </si>
  <si>
    <t>妲己再美终是妖o</t>
  </si>
  <si>
    <t>2018-08-16 19:17:10</t>
  </si>
  <si>
    <t>2018-08-16 19:22:35</t>
  </si>
  <si>
    <t>lZw342232697</t>
  </si>
  <si>
    <t>2018-08-15 22:38:34</t>
  </si>
  <si>
    <t>2018-08-15 23:34:14</t>
  </si>
  <si>
    <t>dpuser_9814225841</t>
  </si>
  <si>
    <t>2018-08-14 12:10:10</t>
  </si>
  <si>
    <t>2018-08-14 12:16:11</t>
  </si>
  <si>
    <t>ewS402371479</t>
  </si>
  <si>
    <t>2018-08-14 11:59:29</t>
  </si>
  <si>
    <t>2018-08-14 12:14:09</t>
  </si>
  <si>
    <t>彩虹的微笑_7616</t>
  </si>
  <si>
    <t>2018-08-13 21:18:33</t>
  </si>
  <si>
    <t>2018-08-13 21:23:57</t>
  </si>
  <si>
    <t>wei960205</t>
  </si>
  <si>
    <t>2018-08-12 06:41:52</t>
  </si>
  <si>
    <t>2018-08-13 11:33:27</t>
  </si>
  <si>
    <t>KIp815698640</t>
  </si>
  <si>
    <t>2018-08-13 10:08:40</t>
  </si>
  <si>
    <t>2018-08-13 11:31:06</t>
  </si>
  <si>
    <t>BYN204050949</t>
  </si>
  <si>
    <t>2018-08-11 21:15:47</t>
  </si>
  <si>
    <t>2018-08-11 21:24:06</t>
  </si>
  <si>
    <t>皮肤美白</t>
  </si>
  <si>
    <t>ufr353852130</t>
  </si>
  <si>
    <t>2018-08-11 16:57:03</t>
  </si>
  <si>
    <t>2018-08-11 17:10:07</t>
  </si>
  <si>
    <t>shq750243495</t>
  </si>
  <si>
    <t>2018-08-04 15:53:23</t>
  </si>
  <si>
    <t>2018-08-11 14:29:56</t>
  </si>
  <si>
    <t>粗人°</t>
  </si>
  <si>
    <t>2018-08-08 09:51:34</t>
  </si>
  <si>
    <t>2018-08-11 14:28:27</t>
  </si>
  <si>
    <t>dpuser_7002493063</t>
  </si>
  <si>
    <t>2018-08-09 01:10:05</t>
  </si>
  <si>
    <t>2018-08-11 14:26:29</t>
  </si>
  <si>
    <t>vRV610529465</t>
  </si>
  <si>
    <t>2018-08-07 20:08:40</t>
  </si>
  <si>
    <t>2018-08-11 14:25:27</t>
  </si>
  <si>
    <t>小玉米</t>
  </si>
  <si>
    <t>2018-08-10 15:13:07</t>
  </si>
  <si>
    <t>2018-08-11 14:21:22</t>
  </si>
  <si>
    <t>埋线</t>
  </si>
  <si>
    <t>sWh216955277</t>
  </si>
  <si>
    <t>2018-08-11 02:00:20</t>
  </si>
  <si>
    <t>2018-08-11 08:34:20</t>
  </si>
  <si>
    <t>GGq987725490</t>
  </si>
  <si>
    <t>2018-08-09 16:18:20</t>
  </si>
  <si>
    <t>2018-08-09 16:24:12</t>
  </si>
  <si>
    <t>xln803334543</t>
  </si>
  <si>
    <t>2018-08-09 15:05:50</t>
  </si>
  <si>
    <t>2018-08-09 15:12:40</t>
  </si>
  <si>
    <t>miaoxuan8</t>
  </si>
  <si>
    <t>2018-08-08 15:17:39</t>
  </si>
  <si>
    <t>2018-08-09 14:13:35</t>
  </si>
  <si>
    <t>tDK684186854</t>
  </si>
  <si>
    <t>2018-08-08 20:54:39</t>
  </si>
  <si>
    <t>2018-08-08 22:29:02</t>
  </si>
  <si>
    <t>kcL458146179</t>
  </si>
  <si>
    <t>2018-08-06 22:14:48</t>
  </si>
  <si>
    <t>2018-08-07 23:13:03</t>
  </si>
  <si>
    <t>Hush_2099</t>
  </si>
  <si>
    <t>2018-08-07 22:48:31</t>
  </si>
  <si>
    <t>2018-08-07 22:48:57</t>
  </si>
  <si>
    <t>八戒爱美妞</t>
  </si>
  <si>
    <t>2018-08-07 22:25:35</t>
  </si>
  <si>
    <t>2018-08-07 22:28:45</t>
  </si>
  <si>
    <t>nlX899637121</t>
  </si>
  <si>
    <t>2018-08-06 21:12:43</t>
  </si>
  <si>
    <t>2018-08-06 21:16:05</t>
  </si>
  <si>
    <t>zxy啦</t>
  </si>
  <si>
    <t>2018-08-06 18:27:43</t>
  </si>
  <si>
    <t>2018-08-06 18:32:40</t>
  </si>
  <si>
    <t>dpuser_4751240822</t>
  </si>
  <si>
    <t>2018-08-05 12:41:19</t>
  </si>
  <si>
    <t>2018-08-05 20:08:22</t>
  </si>
  <si>
    <t>兔兔爱吃糖～</t>
  </si>
  <si>
    <t>2018-08-05 14:48:07</t>
  </si>
  <si>
    <t>2018-08-05 15:07:44</t>
  </si>
  <si>
    <t>durennanduji</t>
  </si>
  <si>
    <t>2018-08-02 20:21:17</t>
  </si>
  <si>
    <t>2018-08-03 14:39:07</t>
  </si>
  <si>
    <t>深情不及久伴7050</t>
  </si>
  <si>
    <t>2018-08-03 00:40:04</t>
  </si>
  <si>
    <t>2018-08-03 14:31:01</t>
  </si>
  <si>
    <t>敏爷么么哒</t>
  </si>
  <si>
    <t>2018-07-06 17:11:28</t>
  </si>
  <si>
    <t>2018-08-03 14:25:15</t>
  </si>
  <si>
    <t>iSr558554664</t>
  </si>
  <si>
    <t>2018-08-01 23:43:18</t>
  </si>
  <si>
    <t>2018-08-03 14:23:27</t>
  </si>
  <si>
    <t>IJL565737704</t>
  </si>
  <si>
    <t>2018-07-31 14:28:47</t>
  </si>
  <si>
    <t>2018-08-03 14:20:02</t>
  </si>
  <si>
    <t>开心妈咪</t>
  </si>
  <si>
    <t>2018-07-31 12:33:29</t>
  </si>
  <si>
    <t>2018-08-03 14:18:44</t>
  </si>
  <si>
    <t>伟哥莎妹</t>
  </si>
  <si>
    <t>2018-07-30 23:27:23</t>
  </si>
  <si>
    <t>2018-08-03 14:17:47</t>
  </si>
  <si>
    <t>鹏哥在成都</t>
  </si>
  <si>
    <t>2018-07-27 21:48:24</t>
  </si>
  <si>
    <t>2018-08-03 14:16:54</t>
  </si>
  <si>
    <t>杜坤明</t>
  </si>
  <si>
    <t>2018-06-24 13:18:04</t>
  </si>
  <si>
    <t>2018-08-03 14:14:29</t>
  </si>
  <si>
    <t>小野丽莎lisa</t>
  </si>
  <si>
    <t>2018-07-28 01:15:40</t>
  </si>
  <si>
    <t>2018-08-03 14:13:16</t>
  </si>
  <si>
    <t>dpuser_63736492427</t>
  </si>
  <si>
    <t>2018-07-28 15:50:27</t>
  </si>
  <si>
    <t>2018-08-03 13:50:13</t>
  </si>
  <si>
    <t>CNr18228863719</t>
  </si>
  <si>
    <t>2018-07-28 14:43:24</t>
  </si>
  <si>
    <t>2018-08-03 13:49:18</t>
  </si>
  <si>
    <t>_qq7541430286508</t>
  </si>
  <si>
    <t>2018-07-27 15:05:09</t>
  </si>
  <si>
    <t>2018-08-03 13:48:03</t>
  </si>
  <si>
    <t>薛定谔喵。</t>
  </si>
  <si>
    <t>2018-07-26 10:14:12</t>
  </si>
  <si>
    <t>2018-08-03 13:47:51</t>
  </si>
  <si>
    <t>jLX325171979</t>
  </si>
  <si>
    <t>2018-07-24 07:19:23</t>
  </si>
  <si>
    <t>2018-08-03 13:46:32</t>
  </si>
  <si>
    <t>FLW652496444</t>
  </si>
  <si>
    <t>2018-07-24 21:53:43</t>
  </si>
  <si>
    <t>2018-08-03 13:45:29</t>
  </si>
  <si>
    <t>SeZ493059894</t>
  </si>
  <si>
    <t>2018-06-25 16:24:58</t>
  </si>
  <si>
    <t>2018-08-03 13:41:06</t>
  </si>
  <si>
    <t>BOB344225138</t>
  </si>
  <si>
    <t>2018-07-19 14:20:24</t>
  </si>
  <si>
    <t>2018-08-03 13:39:50</t>
  </si>
  <si>
    <t>Esther_蝶</t>
  </si>
  <si>
    <t>2018-07-19 14:19:31</t>
  </si>
  <si>
    <t>2018-08-03 13:37:42</t>
  </si>
  <si>
    <t>DzA343312327</t>
  </si>
  <si>
    <t>2018-07-05 14:57:43</t>
  </si>
  <si>
    <t>2018-08-03 13:32:29</t>
  </si>
  <si>
    <t>Lic732135530</t>
  </si>
  <si>
    <t>2018-07-04 14:56:27</t>
  </si>
  <si>
    <t>2018-08-03 13:29:16</t>
  </si>
  <si>
    <t>没有情绪就是最好的情绪。</t>
  </si>
  <si>
    <t>2018-07-08 12:14:03</t>
  </si>
  <si>
    <t>2018-08-03 13:23:57</t>
  </si>
  <si>
    <t>祛痘</t>
  </si>
  <si>
    <t>taoyixuan0331</t>
  </si>
  <si>
    <t>2018-07-04 10:09:01</t>
  </si>
  <si>
    <t>2018-08-03 13:22:21</t>
  </si>
  <si>
    <t>wIk240943030</t>
  </si>
  <si>
    <t>2018-07-08 12:23:08</t>
  </si>
  <si>
    <t>2018-08-03 13:16:52</t>
  </si>
  <si>
    <t>tlK186647612</t>
  </si>
  <si>
    <t>2018-07-11 20:29:28</t>
  </si>
  <si>
    <t>2018-08-03 13:11:23</t>
  </si>
  <si>
    <t>RGB667767054</t>
  </si>
  <si>
    <t>2018-07-14 10:36:09</t>
  </si>
  <si>
    <t>2018-08-03 13:09:44</t>
  </si>
  <si>
    <t>liuhongling0204</t>
  </si>
  <si>
    <t>2018-06-21 21:20:41</t>
  </si>
  <si>
    <t>2018-08-03 13:07:36</t>
  </si>
  <si>
    <t>Linsy00</t>
  </si>
  <si>
    <t>2018-07-17 15:51:14</t>
  </si>
  <si>
    <t>2018-08-03 13:06:05</t>
  </si>
  <si>
    <t>dpuser_12122482208</t>
  </si>
  <si>
    <t>2018-08-02 13:46:53</t>
  </si>
  <si>
    <t>2018-08-02 13:58:50</t>
  </si>
  <si>
    <t>FYR588166143</t>
  </si>
  <si>
    <t>2018-07-31 20:34:09</t>
  </si>
  <si>
    <t>2018-08-01 10:54:34</t>
  </si>
  <si>
    <t>Cc_689872</t>
  </si>
  <si>
    <t>2018-07-28 16:35:21</t>
  </si>
  <si>
    <t>2018-07-28 16:37:19</t>
  </si>
  <si>
    <t>dpuser_5756143892</t>
  </si>
  <si>
    <t>2018-07-28 10:03:09</t>
  </si>
  <si>
    <t>2018-07-28 10:06:22</t>
  </si>
  <si>
    <t>叮叮AAA</t>
  </si>
  <si>
    <t>2018-07-27 13:36:49</t>
  </si>
  <si>
    <t>2018-07-27 21:24:41</t>
  </si>
  <si>
    <t>祎默默</t>
  </si>
  <si>
    <t>2018-05-08 11:40:33</t>
  </si>
  <si>
    <t>2018-07-27 14:15:18</t>
  </si>
  <si>
    <t>七麻麻</t>
  </si>
  <si>
    <t>2018-07-26 09:34:44</t>
  </si>
  <si>
    <t>2018-07-26 21:11:36</t>
  </si>
  <si>
    <t>付玉</t>
  </si>
  <si>
    <t>2018-07-25 11:18:28</t>
  </si>
  <si>
    <t>2018-07-25 12:27:58</t>
  </si>
  <si>
    <t>charlene陈陈</t>
  </si>
  <si>
    <t>2018-07-25 11:44:16</t>
  </si>
  <si>
    <t>2018-07-25 11:57:13</t>
  </si>
  <si>
    <t>ZX（小雪）</t>
  </si>
  <si>
    <t>2018-07-24 23:45:06</t>
  </si>
  <si>
    <t>2018-07-24 23:48:31</t>
  </si>
  <si>
    <t>Sdm994917094</t>
  </si>
  <si>
    <t>2018-07-24 18:11:57</t>
  </si>
  <si>
    <t>2018-07-24 18:31:36</t>
  </si>
  <si>
    <t>李惠敏</t>
  </si>
  <si>
    <t>2018-07-19 12:18:19</t>
  </si>
  <si>
    <t>2018-07-19 14:28:06</t>
  </si>
  <si>
    <t>淡茗_9766</t>
  </si>
  <si>
    <t>2018-07-17 15:10:20</t>
  </si>
  <si>
    <t>2018-07-19 14:07:20</t>
  </si>
  <si>
    <t>CLe406435413</t>
  </si>
  <si>
    <t>2018-07-18 10:39:35</t>
  </si>
  <si>
    <t>2018-07-18 16:04:14</t>
  </si>
  <si>
    <t>鱼余余鱼</t>
  </si>
  <si>
    <t>2018-07-14 09:00:36</t>
  </si>
  <si>
    <t>2018-07-15 10:09:48</t>
  </si>
  <si>
    <t>IHU858452670</t>
  </si>
  <si>
    <t>2018-07-15 01:22:19</t>
  </si>
  <si>
    <t>浮生</t>
  </si>
  <si>
    <t>2018-07-14 22:12:56</t>
  </si>
  <si>
    <t>2018-07-14 23:12:15</t>
  </si>
  <si>
    <t>小爽子88</t>
  </si>
  <si>
    <t>2018-07-13 12:26:59</t>
  </si>
  <si>
    <t>2018-07-13 12:33:08</t>
  </si>
  <si>
    <t>Mtm842998577</t>
  </si>
  <si>
    <t>2018-07-09 10:08:36</t>
  </si>
  <si>
    <t>2018-07-09 14:49:09</t>
  </si>
  <si>
    <t>EoV663773336</t>
  </si>
  <si>
    <t>2018-07-06 14:49:11</t>
  </si>
  <si>
    <t>2018-07-06 15:46:54</t>
  </si>
  <si>
    <t>WLc13880737351</t>
  </si>
  <si>
    <t>2018-07-05 12:45:43</t>
  </si>
  <si>
    <t>2018-07-05 14:25:59</t>
  </si>
  <si>
    <t>egf889403387</t>
  </si>
  <si>
    <t>2018-07-03 22:19:28</t>
  </si>
  <si>
    <t>2018-07-03 22:57:01</t>
  </si>
  <si>
    <t>abby</t>
  </si>
  <si>
    <t>2018-06-28 10:16:30</t>
  </si>
  <si>
    <t>2018-06-28 11:25:40</t>
  </si>
  <si>
    <t>dpuser_4707168233</t>
  </si>
  <si>
    <t>2018-06-26 20:53:00</t>
  </si>
  <si>
    <t>2018-06-26 21:18:36</t>
  </si>
  <si>
    <t>IBH412893444</t>
  </si>
  <si>
    <t>2018-06-25 12:44:52</t>
  </si>
  <si>
    <t>2018-06-25 15:18:52</t>
  </si>
  <si>
    <t>玻璃杯_6329</t>
  </si>
  <si>
    <t>2018-06-24 09:31:26</t>
  </si>
  <si>
    <t>2018-06-24 09:40:07</t>
  </si>
  <si>
    <t>风一样的女子</t>
  </si>
  <si>
    <t>2018-06-21 18:36:57</t>
  </si>
  <si>
    <t>2018-06-21 18:54:46</t>
  </si>
  <si>
    <t>勿忘初心wym</t>
  </si>
  <si>
    <t>2018-06-19 18:30:31</t>
  </si>
  <si>
    <t>2018-06-20 09:46:03</t>
  </si>
  <si>
    <t>PennyTinger</t>
  </si>
  <si>
    <t>2018-06-17 22:37:01</t>
  </si>
  <si>
    <t>2018-06-17 22:59:49</t>
  </si>
  <si>
    <t>Xxp492064041</t>
  </si>
  <si>
    <t>2018-06-17 14:51:47</t>
  </si>
  <si>
    <t>2018-06-17 16:29:16</t>
  </si>
  <si>
    <t>皮肤修复</t>
  </si>
  <si>
    <t>杨莉，！</t>
  </si>
  <si>
    <t>2018-06-15 13:19:24</t>
  </si>
  <si>
    <t>2018-06-15 16:23:56</t>
  </si>
  <si>
    <t>PGl349040336</t>
  </si>
  <si>
    <t>2018-06-14 23:19:16</t>
  </si>
  <si>
    <t>2018-06-14 23:39:00</t>
  </si>
  <si>
    <t>akm436073927</t>
  </si>
  <si>
    <t>2018-06-13 12:29:23</t>
  </si>
  <si>
    <t>2018-06-13 12:46:21</t>
  </si>
  <si>
    <t>Heartbeat.546</t>
  </si>
  <si>
    <t>2018-06-12 14:58:26</t>
  </si>
  <si>
    <t>2018-06-12 17:34:41</t>
  </si>
  <si>
    <t>nDa318444699</t>
  </si>
  <si>
    <t>2018-06-12 10:20:48</t>
  </si>
  <si>
    <t>2018-06-12 10:25:16</t>
  </si>
  <si>
    <t>coO148544183</t>
  </si>
  <si>
    <t>2018-06-09 14:47:34</t>
  </si>
  <si>
    <t>2018-06-10 11:48:08</t>
  </si>
  <si>
    <t>欢哥</t>
  </si>
  <si>
    <t>2018-06-09 16:59:30</t>
  </si>
  <si>
    <t>2018-06-09 17:12:43</t>
  </si>
  <si>
    <t>BdF240942407</t>
  </si>
  <si>
    <t>2018-06-07 17:53:32</t>
  </si>
  <si>
    <t>2018-06-07 18:03:09</t>
  </si>
  <si>
    <t>我与世界只差一个—你</t>
  </si>
  <si>
    <t>2018-06-06 17:43:48</t>
  </si>
  <si>
    <t>2018-06-06 19:39:58</t>
  </si>
  <si>
    <t>XRi943473606</t>
  </si>
  <si>
    <t>2018-06-03 17:56:54</t>
  </si>
  <si>
    <t>2018-06-03 18:00:05</t>
  </si>
  <si>
    <t>mlyq1108</t>
  </si>
  <si>
    <t>2018-06-03 10:16:08</t>
  </si>
  <si>
    <t>2018-06-03 10:16:22</t>
  </si>
  <si>
    <t>加油宝贝</t>
  </si>
  <si>
    <t>2018-06-01 20:54:40</t>
  </si>
  <si>
    <t>2018-06-01 20:56:27</t>
  </si>
  <si>
    <t>敬大先生</t>
  </si>
  <si>
    <t>2018-05-30 13:18:07</t>
  </si>
  <si>
    <t>gNX838535363</t>
  </si>
  <si>
    <t>2018-05-28 15:38:14</t>
  </si>
  <si>
    <t>2018-05-28 17:33:01</t>
  </si>
  <si>
    <t>LGB503476807</t>
  </si>
  <si>
    <t>2018-05-26 12:57:44</t>
  </si>
  <si>
    <t>2018-05-26 17:52:59</t>
  </si>
  <si>
    <t>jIf105169911</t>
  </si>
  <si>
    <t>2018-05-25 16:17:04</t>
  </si>
  <si>
    <t>王二吖9</t>
  </si>
  <si>
    <t>2018-05-25 11:25:47</t>
  </si>
  <si>
    <t>2018-05-25 11:30:08</t>
  </si>
  <si>
    <t>juy238675065</t>
  </si>
  <si>
    <t>2018-05-20 01:02:58</t>
  </si>
  <si>
    <t>2018-05-20 04:10:23</t>
  </si>
  <si>
    <t>金美珠宝</t>
  </si>
  <si>
    <t>2018-05-15 15:54:55</t>
  </si>
  <si>
    <t>2018-05-16 15:27:18</t>
  </si>
  <si>
    <t>dpuser_3163751555</t>
  </si>
  <si>
    <t>2018-05-07 20:03:18</t>
  </si>
  <si>
    <t>2018-05-07 20:05:24</t>
  </si>
  <si>
    <t>egg603255677</t>
  </si>
  <si>
    <t>2018-05-03 22:33:07</t>
  </si>
  <si>
    <t>2018-05-04 10:14:06</t>
  </si>
  <si>
    <t>zhs1618</t>
  </si>
  <si>
    <t>2018-05-02 12:56:04</t>
  </si>
  <si>
    <t>2018-05-02 13:14:01</t>
  </si>
  <si>
    <t>rhN188015756</t>
  </si>
  <si>
    <t>2018-04-27 19:38:18</t>
  </si>
  <si>
    <t>2018-04-27 19:45:51</t>
  </si>
  <si>
    <t>DTf376879731</t>
  </si>
  <si>
    <t>2018-04-24 15:39:09</t>
  </si>
  <si>
    <t>2018-04-24 15:49:55</t>
  </si>
  <si>
    <t>小.菊花</t>
  </si>
  <si>
    <t>2018-04-24 11:15:00</t>
  </si>
  <si>
    <t>2018-04-24 11:16:23</t>
  </si>
  <si>
    <t>庞倩_4825</t>
  </si>
  <si>
    <t>2018-04-22 21:43:06</t>
  </si>
  <si>
    <t>2018-04-22 22:06:51</t>
  </si>
  <si>
    <t>邓伦老婆945</t>
  </si>
  <si>
    <t>2018-04-20 06:01:44</t>
  </si>
  <si>
    <t>2018-04-20 12:46:56</t>
  </si>
  <si>
    <t>OGq236608267</t>
  </si>
  <si>
    <t>2018-04-18 23:03:55</t>
  </si>
  <si>
    <t>2018-04-18 23:18:20</t>
  </si>
  <si>
    <t>MMF383839504</t>
  </si>
  <si>
    <t>2018-03-28 14:12:10</t>
  </si>
  <si>
    <t>2018-04-17 11:15:09</t>
  </si>
  <si>
    <t>Darren是小任</t>
  </si>
  <si>
    <t>2018-04-13 10:43:29</t>
  </si>
  <si>
    <t>2018-04-13 12:58:18</t>
  </si>
  <si>
    <t>狼牙特戰</t>
  </si>
  <si>
    <t>2018-04-11 21:11:15</t>
  </si>
  <si>
    <t>2018-04-11 21:11:59</t>
  </si>
  <si>
    <t>橙子大个</t>
  </si>
  <si>
    <t>2018-04-10 16:05:47</t>
  </si>
  <si>
    <t>2018-04-10 16:22:10</t>
  </si>
  <si>
    <t>雨雨煜煜</t>
  </si>
  <si>
    <t>2018-04-03 21:29:45</t>
  </si>
  <si>
    <t>2018-04-03 21:43:36</t>
  </si>
  <si>
    <t>^^喵呜咪啾</t>
  </si>
  <si>
    <t>2018-03-28 14:03:25</t>
  </si>
  <si>
    <t>2018-04-03 21:32:20</t>
  </si>
  <si>
    <t>sgh803332973</t>
  </si>
  <si>
    <t>2018-03-31 14:37:14</t>
  </si>
  <si>
    <t>2018-03-31 18:03:54</t>
  </si>
  <si>
    <t>july8602</t>
  </si>
  <si>
    <t>2018-07-08 15:59:36</t>
  </si>
  <si>
    <t>2018-07-08 16:11:22</t>
  </si>
  <si>
    <t>美瑞紫荆皮肤医疗美容</t>
  </si>
  <si>
    <t>Rwi534425763</t>
  </si>
  <si>
    <t>2018-07-07 21:01:34</t>
  </si>
  <si>
    <t>2018-07-07 21:03:15</t>
  </si>
  <si>
    <t>一个棒棒一颗糖</t>
  </si>
  <si>
    <t>2018-07-07 20:42:42</t>
  </si>
  <si>
    <t>2018-07-07 20:51:21</t>
  </si>
  <si>
    <t>了了而去</t>
  </si>
  <si>
    <t>2018-07-07 13:54:40</t>
  </si>
  <si>
    <t>2018-07-07 14:03:10</t>
  </si>
  <si>
    <t>tpb400647721</t>
  </si>
  <si>
    <t>2018-07-06 14:30:46</t>
  </si>
  <si>
    <t>2018-07-06 14:37:04</t>
  </si>
  <si>
    <t>OuQ748865175</t>
  </si>
  <si>
    <t>2018-07-06 10:41:43</t>
  </si>
  <si>
    <t>2018-07-06 11:10:04</t>
  </si>
  <si>
    <t>ai千雅</t>
  </si>
  <si>
    <t>2018-07-03 20:50:05</t>
  </si>
  <si>
    <t>2018-07-06 09:08:10</t>
  </si>
  <si>
    <t>胡诗晨</t>
  </si>
  <si>
    <t>2018-07-05 20:03:52</t>
  </si>
  <si>
    <t>2018-07-05 20:16:34</t>
  </si>
  <si>
    <t>子木_8125</t>
  </si>
  <si>
    <t>2018-07-05 19:50:12</t>
  </si>
  <si>
    <t>2018-07-05 20:04:30</t>
  </si>
  <si>
    <t>jnp486766983</t>
  </si>
  <si>
    <t>2018-07-05 18:51:38</t>
  </si>
  <si>
    <t>2018-07-05 19:00:21</t>
  </si>
  <si>
    <t>梦儿媳妇</t>
  </si>
  <si>
    <t>2018-07-05 17:47:03</t>
  </si>
  <si>
    <t>2018-07-05 18:21:06</t>
  </si>
  <si>
    <t>X529468754</t>
  </si>
  <si>
    <t>2018-07-04 18:49:22</t>
  </si>
  <si>
    <t>2018-07-05 09:27:27</t>
  </si>
  <si>
    <t>罗钦钦儿</t>
  </si>
  <si>
    <t>2018-07-04 16:55:49</t>
  </si>
  <si>
    <t>2018-07-04 16:59:07</t>
  </si>
  <si>
    <t>dpuser_19203326146</t>
  </si>
  <si>
    <t>2018-07-04 10:21:02</t>
  </si>
  <si>
    <t>2018-07-04 10:26:02</t>
  </si>
  <si>
    <t>林宁若</t>
  </si>
  <si>
    <t>2018-07-03 21:29:47</t>
  </si>
  <si>
    <t>dcyldlq</t>
  </si>
  <si>
    <t>2018-07-03 15:49:10</t>
  </si>
  <si>
    <t>2018-07-03 21:29:33</t>
  </si>
  <si>
    <t>lijing000000001</t>
  </si>
  <si>
    <t>2018-07-03 16:13:36</t>
  </si>
  <si>
    <t>2018-07-03 21:29:26</t>
  </si>
  <si>
    <t>mt418866627</t>
  </si>
  <si>
    <t>2018-07-03 19:20:46</t>
  </si>
  <si>
    <t>2018-07-03 21:29:12</t>
  </si>
  <si>
    <t>利民541</t>
  </si>
  <si>
    <t>2018-06-28 16:35:08</t>
  </si>
  <si>
    <t>2018-06-28 16:45:31</t>
  </si>
  <si>
    <t>KNp117663857</t>
  </si>
  <si>
    <t>2018-06-28 11:25:29</t>
  </si>
  <si>
    <t>2018-06-28 11:34:52</t>
  </si>
  <si>
    <t>lEr240609680</t>
  </si>
  <si>
    <t>2018-06-28 09:53:02</t>
  </si>
  <si>
    <t>2018-06-28 09:56:12</t>
  </si>
  <si>
    <t>VoU518936758</t>
  </si>
  <si>
    <t>2018-06-28 07:45:14</t>
  </si>
  <si>
    <t>2018-06-28 09:23:53</t>
  </si>
  <si>
    <t>Aya413124729</t>
  </si>
  <si>
    <t>2018-06-27 10:45:52</t>
  </si>
  <si>
    <t>2018-06-27 10:48:43</t>
  </si>
  <si>
    <t>DCv833050880</t>
  </si>
  <si>
    <t>2018-06-26 21:27:16</t>
  </si>
  <si>
    <t>2018-06-27 09:15:34</t>
  </si>
  <si>
    <t>2018-06-26 20:45:28</t>
  </si>
  <si>
    <t>2018-06-26 20:46:20</t>
  </si>
  <si>
    <t>dpuser_4410510421</t>
  </si>
  <si>
    <t>2018-06-26 15:55:58</t>
  </si>
  <si>
    <t>2018-06-26 17:53:43</t>
  </si>
  <si>
    <t>guohuan921009</t>
  </si>
  <si>
    <t>2018-06-26 15:38:57</t>
  </si>
  <si>
    <t>2018-06-26 16:05:27</t>
  </si>
  <si>
    <t>2018-06-26 13:41:54</t>
  </si>
  <si>
    <t>2018-06-26 14:32:04</t>
  </si>
  <si>
    <t>伴你一生gun</t>
  </si>
  <si>
    <t>2018-06-26 11:22:49</t>
  </si>
  <si>
    <t>2018-06-26 11:25:43</t>
  </si>
  <si>
    <t>张惠芳杨志涛</t>
  </si>
  <si>
    <t>2018-06-26 10:51:21</t>
  </si>
  <si>
    <t>2018-06-26 10:55:02</t>
  </si>
  <si>
    <t>昏昏妹</t>
  </si>
  <si>
    <t>2018-06-25 17:50:20</t>
  </si>
  <si>
    <t>2018-06-25 18:20:36</t>
  </si>
  <si>
    <t>twD471314472</t>
  </si>
  <si>
    <t>2018-06-24 12:42:43</t>
  </si>
  <si>
    <t>2018-06-24 13:20:22</t>
  </si>
  <si>
    <t>婕妤__瑜</t>
  </si>
  <si>
    <t>2018-06-23 21:51:44</t>
  </si>
  <si>
    <t>2018-06-24 09:05:00</t>
  </si>
  <si>
    <t>橙子ORIG</t>
  </si>
  <si>
    <t>2018-04-29 10:14:08</t>
  </si>
  <si>
    <t>2018-06-22 18:01:23</t>
  </si>
  <si>
    <t>一意传奇</t>
  </si>
  <si>
    <t>2018-06-22 15:44:23</t>
  </si>
  <si>
    <t>2018-06-22 16:12:00</t>
  </si>
  <si>
    <t>dFm439850504</t>
  </si>
  <si>
    <t>2018-06-21 14:23:23</t>
  </si>
  <si>
    <t>2018-06-21 15:01:09</t>
  </si>
  <si>
    <t>tfy739852078</t>
  </si>
  <si>
    <t>2018-06-20 12:13:33</t>
  </si>
  <si>
    <t>2018-06-20 12:20:22</t>
  </si>
  <si>
    <t>2018-06-19 18:33:26</t>
  </si>
  <si>
    <t>越忘</t>
  </si>
  <si>
    <t>2018-06-18 09:18:25</t>
  </si>
  <si>
    <t>2018-06-18 13:15:53</t>
  </si>
  <si>
    <t>dpuser_1721499403</t>
  </si>
  <si>
    <t>2018-06-17 14:23:04</t>
  </si>
  <si>
    <t>2018-06-17 15:10:23</t>
  </si>
  <si>
    <t>隐花</t>
  </si>
  <si>
    <t>2018-06-15 12:25:11</t>
  </si>
  <si>
    <t>2018-06-15 13:30:49</t>
  </si>
  <si>
    <t>小BIA快飞</t>
  </si>
  <si>
    <t>2018-06-13 01:27:44</t>
  </si>
  <si>
    <t>2018-06-15 11:49:58</t>
  </si>
  <si>
    <t>rrP256730043</t>
  </si>
  <si>
    <t>2018-06-13 20:08:55</t>
  </si>
  <si>
    <t>2018-06-14 09:00:24</t>
  </si>
  <si>
    <t>angelia甜</t>
  </si>
  <si>
    <t>2018-06-13 10:41:41</t>
  </si>
  <si>
    <t>2018-06-13 14:34:36</t>
  </si>
  <si>
    <t>小王子的玫瑰带刺</t>
  </si>
  <si>
    <t>2018-06-10 17:38:01</t>
  </si>
  <si>
    <t>2018-06-10 17:47:27</t>
  </si>
  <si>
    <t>mikizhou1105</t>
  </si>
  <si>
    <t>2018-06-08 14:00:15</t>
  </si>
  <si>
    <t>2018-06-08 14:09:47</t>
  </si>
  <si>
    <t>EcZ765550249</t>
  </si>
  <si>
    <t>2018-06-06 15:35:51</t>
  </si>
  <si>
    <t>2018-06-06 15:37:55</t>
  </si>
  <si>
    <t>mandy1121zyj</t>
  </si>
  <si>
    <t>2018-06-06 14:39:34</t>
  </si>
  <si>
    <t>2018-06-06 14:57:26</t>
  </si>
  <si>
    <t>Ues904524331</t>
  </si>
  <si>
    <t>2018-06-04 17:18:11</t>
  </si>
  <si>
    <t>悟空哥L</t>
  </si>
  <si>
    <t>2018-06-02 00:23:13</t>
  </si>
  <si>
    <t>2018-06-04 09:15:38</t>
  </si>
  <si>
    <t>Shmily_wang727</t>
  </si>
  <si>
    <t>2018-06-03 19:17:54</t>
  </si>
  <si>
    <t>2018-06-04 08:30:10</t>
  </si>
  <si>
    <t>2018-06-03 10:07:43</t>
  </si>
  <si>
    <t>2018-06-03 10:11:14</t>
  </si>
  <si>
    <t>uzZ172940429</t>
  </si>
  <si>
    <t>2018-06-02 13:51:58</t>
  </si>
  <si>
    <t>2018-06-02 13:52:28</t>
  </si>
  <si>
    <t>dWQ422372558</t>
  </si>
  <si>
    <t>2018-06-02 12:12:10</t>
  </si>
  <si>
    <t>2018-06-02 12:47:13</t>
  </si>
  <si>
    <t>面部轮廓</t>
  </si>
  <si>
    <t>2018-06-01 20:52:32</t>
  </si>
  <si>
    <t>wwD847746719</t>
  </si>
  <si>
    <t>2018-06-01 15:57:40</t>
  </si>
  <si>
    <t>2018-06-01 16:03:19</t>
  </si>
  <si>
    <t>7月呢还是7月呢</t>
  </si>
  <si>
    <t>2018-05-31 15:42:40</t>
  </si>
  <si>
    <t>2018-05-31 15:48:02</t>
  </si>
  <si>
    <t>heygirls2</t>
  </si>
  <si>
    <t>2018-04-28 14:24:34</t>
  </si>
  <si>
    <t>2018-05-31 10:31:34</t>
  </si>
  <si>
    <t>queen哈拉</t>
  </si>
  <si>
    <t>2018-05-29 20:47:37</t>
  </si>
  <si>
    <t>2018-05-30 13:58:45</t>
  </si>
  <si>
    <t>neS450269837</t>
  </si>
  <si>
    <t>2018-05-29 16:15:39</t>
  </si>
  <si>
    <t>2018-05-29 16:20:24</t>
  </si>
  <si>
    <t>Hvo570612220</t>
  </si>
  <si>
    <t>2018-05-28 16:32:31</t>
  </si>
  <si>
    <t>2018-05-28 16:35:36</t>
  </si>
  <si>
    <t>小西瓜。_9159</t>
  </si>
  <si>
    <t>2018-05-28 13:40:04</t>
  </si>
  <si>
    <t>2018-05-28 13:40:27</t>
  </si>
  <si>
    <t>XURUIL</t>
  </si>
  <si>
    <t>2018-05-22 08:58:20</t>
  </si>
  <si>
    <t>2018-05-28 10:18:34</t>
  </si>
  <si>
    <t>zhangbo13520</t>
  </si>
  <si>
    <t>2018-05-27 09:21:51</t>
  </si>
  <si>
    <t>2018-05-27 09:26:38</t>
  </si>
  <si>
    <t>kmb722030792</t>
  </si>
  <si>
    <t>2018-05-27 09:15:45</t>
  </si>
  <si>
    <t>2018-05-27 09:16:24</t>
  </si>
  <si>
    <t>BPA920719013</t>
  </si>
  <si>
    <t>2018-05-05 15:16:14</t>
  </si>
  <si>
    <t>2018-05-26 13:15:06</t>
  </si>
  <si>
    <t>13679000993</t>
  </si>
  <si>
    <t>2018-05-12 21:45:44</t>
  </si>
  <si>
    <t>2018-05-24 19:15:53</t>
  </si>
  <si>
    <t>何以存默</t>
  </si>
  <si>
    <t>2018-05-21 20:44:04</t>
  </si>
  <si>
    <t>2018-05-22 09:27:28</t>
  </si>
  <si>
    <t>Zzmmmm1</t>
  </si>
  <si>
    <t>2018-05-21 13:29:05</t>
  </si>
  <si>
    <t>2018-05-21 13:36:14</t>
  </si>
  <si>
    <t>化工青年</t>
  </si>
  <si>
    <t>2018-05-03 18:46:41</t>
  </si>
  <si>
    <t>2018-05-21 09:00:06</t>
  </si>
  <si>
    <t>jiaer33</t>
  </si>
  <si>
    <t>2018-05-20 15:29:43</t>
  </si>
  <si>
    <t>2018-05-20 15:43:50</t>
  </si>
  <si>
    <t>彭^_^^_^^_^666</t>
  </si>
  <si>
    <t>2018-05-20 08:54:20</t>
  </si>
  <si>
    <t>2018-05-20 15:34:10</t>
  </si>
  <si>
    <t>800_user_1356096516</t>
  </si>
  <si>
    <t>2018-05-19 16:20:36</t>
  </si>
  <si>
    <t>2018-05-20 09:04:50</t>
  </si>
  <si>
    <t>么1么1哒</t>
  </si>
  <si>
    <t>2018-05-18 14:51:02</t>
  </si>
  <si>
    <t>2018-05-18 14:52:26</t>
  </si>
  <si>
    <t>乖猫猫L</t>
  </si>
  <si>
    <t>2018-05-16 20:38:30</t>
  </si>
  <si>
    <t>2018-05-16 21:25:20</t>
  </si>
  <si>
    <t>qrV428181726</t>
  </si>
  <si>
    <t>2018-05-14 14:04:14</t>
  </si>
  <si>
    <t>2018-05-14 14:10:11</t>
  </si>
  <si>
    <t>jwF375096299</t>
  </si>
  <si>
    <t>2018-05-14 10:19:15</t>
  </si>
  <si>
    <t>2018-05-14 11:11:31</t>
  </si>
  <si>
    <t>扶桑飞鸿</t>
  </si>
  <si>
    <t>2018-04-06 15:48:32</t>
  </si>
  <si>
    <t>2018-05-13 17:30:48</t>
  </si>
  <si>
    <t>苏巧巧273</t>
  </si>
  <si>
    <t>2018-05-11 09:05:48</t>
  </si>
  <si>
    <t>2018-05-11 17:42:29</t>
  </si>
  <si>
    <t>淡定人生_7592</t>
  </si>
  <si>
    <t>2018-05-10 22:10:45</t>
  </si>
  <si>
    <t>2018-05-11 09:06:45</t>
  </si>
  <si>
    <t>我就是幺蛾子。</t>
  </si>
  <si>
    <t>2018-05-08 10:51:01</t>
  </si>
  <si>
    <t>2018-05-10 14:41:23</t>
  </si>
  <si>
    <t>hbG172829933</t>
  </si>
  <si>
    <t>2018-05-04 16:34:58</t>
  </si>
  <si>
    <t>2018-05-04 16:36:52</t>
  </si>
  <si>
    <t>dpuser_2577619349</t>
  </si>
  <si>
    <t>2018-05-03 10:21:56</t>
  </si>
  <si>
    <t>2018-05-03 10:23:57</t>
  </si>
  <si>
    <t>tttsssyyy111</t>
  </si>
  <si>
    <t>2018-05-03 09:38:57</t>
  </si>
  <si>
    <t>2018-05-03 09:39:12</t>
  </si>
  <si>
    <t>panda0209</t>
  </si>
  <si>
    <t>2018-04-30 21:02:12</t>
  </si>
  <si>
    <t>2018-05-01 08:41:20</t>
  </si>
  <si>
    <t>大鱼丫</t>
  </si>
  <si>
    <t>2018-04-26 09:43:35</t>
  </si>
  <si>
    <t>2018-04-26 11:30:50</t>
  </si>
  <si>
    <t>QXU468741662</t>
  </si>
  <si>
    <t>2018-04-18 22:45:30</t>
  </si>
  <si>
    <t>2018-04-20 12:14:56</t>
  </si>
  <si>
    <t>pUR234370241</t>
  </si>
  <si>
    <t>2018-04-18 13:02:52</t>
  </si>
  <si>
    <t>2018-04-20 11:16:20</t>
  </si>
  <si>
    <t>YZG229875832</t>
  </si>
  <si>
    <t>2018-04-13 16:55:46</t>
  </si>
  <si>
    <t>2018-04-13 17:38:35</t>
  </si>
  <si>
    <t>show曼</t>
  </si>
  <si>
    <t>2018-04-12 16:27:02</t>
  </si>
  <si>
    <t>2018-04-13 08:39:38</t>
  </si>
  <si>
    <t>dpuser_3150515614</t>
  </si>
  <si>
    <t>2018-04-10 19:33:41</t>
  </si>
  <si>
    <t>2018-04-10 19:53:36</t>
  </si>
  <si>
    <t>蕾蕾4392</t>
  </si>
  <si>
    <t>2018-03-28 15:51:53</t>
  </si>
  <si>
    <t>2018-04-09 16:54:07</t>
  </si>
  <si>
    <t>dpuser_4866330094</t>
  </si>
  <si>
    <t>2018-04-06 21:26:33</t>
  </si>
  <si>
    <t>2018-04-07 09:03:27</t>
  </si>
  <si>
    <t>七月0506</t>
  </si>
  <si>
    <t>2018-04-04 15:26:01</t>
  </si>
  <si>
    <t>2018-04-06 09:39:09</t>
  </si>
  <si>
    <t>NxL762953252</t>
  </si>
  <si>
    <t>2018-04-02 15:30:33</t>
  </si>
  <si>
    <t>2018-04-02 15:40:29</t>
  </si>
  <si>
    <t>小艾是蔡夫人</t>
  </si>
  <si>
    <t>2018-03-30 19:41:48</t>
  </si>
  <si>
    <t>2018-03-31 00:17:18</t>
  </si>
  <si>
    <t>时间</t>
  </si>
  <si>
    <t>time</t>
  </si>
  <si>
    <t>订单来源</t>
  </si>
  <si>
    <t>客户姓名</t>
  </si>
  <si>
    <t>联系方式</t>
  </si>
  <si>
    <t>顾客留言</t>
  </si>
  <si>
    <t>订单状态</t>
  </si>
  <si>
    <t>2018-09-07</t>
  </si>
  <si>
    <t>14:48:28</t>
  </si>
  <si>
    <t>400用户</t>
  </si>
  <si>
    <t>132****0031</t>
  </si>
  <si>
    <t>无</t>
  </si>
  <si>
    <t>已预约</t>
  </si>
  <si>
    <t>12:48:50</t>
  </si>
  <si>
    <t>咨询用户</t>
  </si>
  <si>
    <t>13258300031</t>
  </si>
  <si>
    <t>待跟进</t>
  </si>
  <si>
    <t>10:32:02</t>
  </si>
  <si>
    <t>王女士</t>
  </si>
  <si>
    <t>135****8226</t>
  </si>
  <si>
    <t>10:18:54</t>
  </si>
  <si>
    <t>赵女士</t>
  </si>
  <si>
    <t>155****0827</t>
  </si>
  <si>
    <t>09:46:26</t>
  </si>
  <si>
    <t>138****9471</t>
  </si>
  <si>
    <t>09:45:05</t>
  </si>
  <si>
    <t>132****3887</t>
  </si>
  <si>
    <t>无意向</t>
  </si>
  <si>
    <t>2018-09-04</t>
  </si>
  <si>
    <t>18:29:49</t>
  </si>
  <si>
    <t>189****7086</t>
  </si>
  <si>
    <t>2018-09-06</t>
  </si>
  <si>
    <t>16:54:46</t>
  </si>
  <si>
    <t>133****4298</t>
  </si>
  <si>
    <t>21:53:55</t>
  </si>
  <si>
    <t>孙女士</t>
  </si>
  <si>
    <t>181****9880</t>
  </si>
  <si>
    <t>是加18180429880那个吗？</t>
  </si>
  <si>
    <t>2018-09-03</t>
  </si>
  <si>
    <t>19:28:43</t>
  </si>
  <si>
    <t>135****3942</t>
  </si>
  <si>
    <t>13:18:41</t>
  </si>
  <si>
    <t>王宛</t>
  </si>
  <si>
    <t>183****7707</t>
  </si>
  <si>
    <t>已到店</t>
  </si>
  <si>
    <t>2018-09-01</t>
  </si>
  <si>
    <t>18:40:44</t>
  </si>
  <si>
    <t>138****4402</t>
  </si>
  <si>
    <t>2018-09-02</t>
  </si>
  <si>
    <t>09:41:59</t>
  </si>
  <si>
    <t>杜怡</t>
  </si>
  <si>
    <t>159****2437</t>
  </si>
  <si>
    <t>15928912437</t>
  </si>
  <si>
    <t>19:38:09</t>
  </si>
  <si>
    <t>182****2297</t>
  </si>
  <si>
    <t>现在去做小气泡可以吗</t>
  </si>
  <si>
    <t>2018-08-14</t>
  </si>
  <si>
    <t>12:15:26</t>
  </si>
  <si>
    <t>183****7977</t>
  </si>
  <si>
    <t>赵年春18349327977</t>
  </si>
  <si>
    <t>2018-08-20</t>
  </si>
  <si>
    <t>14:51:38</t>
  </si>
  <si>
    <t>何春梅</t>
  </si>
  <si>
    <t>135****1395</t>
  </si>
  <si>
    <t>2018-08-21</t>
  </si>
  <si>
    <t>09:42:32</t>
  </si>
  <si>
    <t>李娟</t>
  </si>
  <si>
    <t>187****5777</t>
  </si>
  <si>
    <t>你好，预约冰点脱毛，十点半到</t>
  </si>
  <si>
    <t>2018-08-22</t>
  </si>
  <si>
    <t>10:44:13</t>
  </si>
  <si>
    <t>186****1242</t>
  </si>
  <si>
    <t>2018-08-24</t>
  </si>
  <si>
    <t>16:24:14</t>
  </si>
  <si>
    <t>龙东月</t>
  </si>
  <si>
    <t>183****0083</t>
  </si>
  <si>
    <t>2018-08-28</t>
  </si>
  <si>
    <t>16:39:57</t>
  </si>
  <si>
    <t>陈伶</t>
  </si>
  <si>
    <t>186****4959</t>
  </si>
  <si>
    <t>18681224959</t>
  </si>
  <si>
    <t>09:07:32</t>
  </si>
  <si>
    <t>赵德宇</t>
  </si>
  <si>
    <t>181****5110</t>
  </si>
  <si>
    <t>2018-08-31</t>
  </si>
  <si>
    <t>14:45:05</t>
  </si>
  <si>
    <t>173****1697</t>
  </si>
  <si>
    <t>2018-08-26</t>
  </si>
  <si>
    <t>14:14:54</t>
  </si>
  <si>
    <t>伍女士</t>
  </si>
  <si>
    <t>186****0540</t>
  </si>
  <si>
    <t>2018-08-30</t>
  </si>
  <si>
    <t>17:23:34</t>
  </si>
  <si>
    <t>关倩</t>
  </si>
  <si>
    <t>156****0651</t>
  </si>
  <si>
    <t>09:28:53</t>
  </si>
  <si>
    <t>185****8973</t>
  </si>
  <si>
    <t>12:21:55</t>
  </si>
  <si>
    <t>131****2056</t>
  </si>
  <si>
    <t>10:27:33</t>
  </si>
  <si>
    <t>曹女士</t>
  </si>
  <si>
    <t>180****0139</t>
  </si>
  <si>
    <t>09:53:40</t>
  </si>
  <si>
    <t>186****9213</t>
  </si>
  <si>
    <t>09:44:39</t>
  </si>
  <si>
    <t>131****7530</t>
  </si>
  <si>
    <t>12:13:53</t>
  </si>
  <si>
    <t>杨艳玲</t>
  </si>
  <si>
    <t>178****1151</t>
  </si>
  <si>
    <t>2018-08-25</t>
  </si>
  <si>
    <t>15:41:30</t>
  </si>
  <si>
    <t>刘佳丽</t>
  </si>
  <si>
    <t>136****1219</t>
  </si>
  <si>
    <t>13688381219</t>
  </si>
  <si>
    <t>09:34:01</t>
  </si>
  <si>
    <t>刘新</t>
  </si>
  <si>
    <t>155****5130</t>
  </si>
  <si>
    <t>11:53:25</t>
  </si>
  <si>
    <t>王磊</t>
  </si>
  <si>
    <t>156****4536</t>
  </si>
  <si>
    <t>10:48:03</t>
  </si>
  <si>
    <t>张韵</t>
  </si>
  <si>
    <t>180****1125</t>
  </si>
  <si>
    <t>10:17:00</t>
  </si>
  <si>
    <t>11:59:40</t>
  </si>
  <si>
    <t>2018-08-23</t>
  </si>
  <si>
    <t>19:48:21</t>
  </si>
  <si>
    <t>女士</t>
  </si>
  <si>
    <t>10:00:33</t>
  </si>
  <si>
    <t>唐瑶</t>
  </si>
  <si>
    <t>189****1499</t>
  </si>
  <si>
    <t>2018-08-19</t>
  </si>
  <si>
    <t>10:07:02</t>
  </si>
  <si>
    <t>谢女士</t>
  </si>
  <si>
    <t>2018-07-28</t>
  </si>
  <si>
    <t>14:16:20</t>
  </si>
  <si>
    <t>131****9549</t>
  </si>
  <si>
    <t>13132919549你帮我先预约吧</t>
  </si>
  <si>
    <t>2018-08-13</t>
  </si>
  <si>
    <t>14:31:09</t>
  </si>
  <si>
    <t>黄莓</t>
  </si>
  <si>
    <t>182****1650</t>
  </si>
  <si>
    <t>2018-08-10</t>
  </si>
  <si>
    <t>12:41:08</t>
  </si>
  <si>
    <t>杨婷</t>
  </si>
  <si>
    <t>157****9116</t>
  </si>
  <si>
    <t>2018-08-09</t>
  </si>
  <si>
    <t>10:53:06</t>
  </si>
  <si>
    <t>周苗苗</t>
  </si>
  <si>
    <t>189****2858</t>
  </si>
  <si>
    <t>周苗苗18982112858</t>
  </si>
  <si>
    <t>2018-08-06</t>
  </si>
  <si>
    <t>09:24:54</t>
  </si>
  <si>
    <t>任女士</t>
  </si>
  <si>
    <t>136****7400</t>
  </si>
  <si>
    <t>12:51:17</t>
  </si>
  <si>
    <t>曾女士</t>
  </si>
  <si>
    <t>151****9225</t>
  </si>
  <si>
    <t>2018-08-07</t>
  </si>
  <si>
    <t>22:25:35</t>
  </si>
  <si>
    <t>159****1211</t>
  </si>
  <si>
    <t>你好想去你们哪做项目方便vx15989141211了解一下谢谢</t>
  </si>
  <si>
    <t>17:15:34</t>
  </si>
  <si>
    <t>刘女士</t>
  </si>
  <si>
    <t>182****9887</t>
  </si>
  <si>
    <t>2018-08-03</t>
  </si>
  <si>
    <t>12:01:07</t>
  </si>
  <si>
    <t>范女士</t>
  </si>
  <si>
    <t>136****6576</t>
  </si>
  <si>
    <t>14:37:37</t>
  </si>
  <si>
    <t>李女士</t>
  </si>
  <si>
    <t>158****4312</t>
  </si>
  <si>
    <t>我姓李，电话15813684312</t>
  </si>
  <si>
    <t>15:57:17</t>
  </si>
  <si>
    <t>16:20:13</t>
  </si>
  <si>
    <t>028****2999</t>
  </si>
  <si>
    <t>2018-07-25</t>
  </si>
  <si>
    <t>15:56:33</t>
  </si>
  <si>
    <t>185****0914</t>
  </si>
  <si>
    <t>2018-07-30</t>
  </si>
  <si>
    <t>18:56:09</t>
  </si>
  <si>
    <t>陶阳</t>
  </si>
  <si>
    <t>182****1355</t>
  </si>
  <si>
    <t>2018-07-29</t>
  </si>
  <si>
    <t>11:53:42</t>
  </si>
  <si>
    <t>周一</t>
  </si>
  <si>
    <t>152****0011</t>
  </si>
  <si>
    <t>2018-07-26</t>
  </si>
  <si>
    <t>21:11:14</t>
  </si>
  <si>
    <t>158****9590</t>
  </si>
  <si>
    <t>15828309590</t>
  </si>
  <si>
    <t>新订单</t>
  </si>
  <si>
    <t>12:26:39</t>
  </si>
  <si>
    <t>159****0853</t>
  </si>
  <si>
    <t>15982380853</t>
  </si>
  <si>
    <t>2018-07-24</t>
  </si>
  <si>
    <t>11:32:01</t>
  </si>
  <si>
    <t>159****1237</t>
  </si>
  <si>
    <t>2018-06-29</t>
  </si>
  <si>
    <t>14:07:05</t>
  </si>
  <si>
    <t>陈银花</t>
  </si>
  <si>
    <t>187****2148</t>
  </si>
  <si>
    <t>可以的，18780292148</t>
  </si>
  <si>
    <t>2018-07-21</t>
  </si>
  <si>
    <t>12:10:36</t>
  </si>
  <si>
    <t>173****3015</t>
  </si>
  <si>
    <t>2018-07-19</t>
  </si>
  <si>
    <t>11:49:01</t>
  </si>
  <si>
    <t>徐小琳</t>
  </si>
  <si>
    <t>159****7887</t>
  </si>
  <si>
    <t>10:03:44</t>
  </si>
  <si>
    <t>邹洋</t>
  </si>
  <si>
    <t>2018-07-20</t>
  </si>
  <si>
    <t>09:27:46</t>
  </si>
  <si>
    <t>180****5740</t>
  </si>
  <si>
    <t>09:29:35</t>
  </si>
  <si>
    <t>李亚男</t>
  </si>
  <si>
    <t>2018-07-16</t>
  </si>
  <si>
    <t>14:06:26</t>
  </si>
  <si>
    <t>刘爽</t>
  </si>
  <si>
    <t>187****9414</t>
  </si>
  <si>
    <t>13:56:25</t>
  </si>
  <si>
    <t>三个小气泡+无针水光</t>
  </si>
  <si>
    <t>2018-07-15</t>
  </si>
  <si>
    <t>17:18:50</t>
  </si>
  <si>
    <t>郑裕莹</t>
  </si>
  <si>
    <t>186****7310</t>
  </si>
  <si>
    <t>12:15:58</t>
  </si>
  <si>
    <t>梁凤星</t>
  </si>
  <si>
    <t>181****8520</t>
  </si>
  <si>
    <t>我姓梁，玻尿酸注射法令纹，预约下午4点</t>
  </si>
  <si>
    <t>2018-07-11</t>
  </si>
  <si>
    <t>17:09:48</t>
  </si>
  <si>
    <t>许女士</t>
  </si>
  <si>
    <t>135****1306</t>
  </si>
  <si>
    <t>2018-07-14</t>
  </si>
  <si>
    <t>09:16:06</t>
  </si>
  <si>
    <t>09:54:46</t>
  </si>
  <si>
    <t>180****1441</t>
  </si>
  <si>
    <t>2018-07-09</t>
  </si>
  <si>
    <t>15:10:30</t>
  </si>
  <si>
    <t>罗女士</t>
  </si>
  <si>
    <t>135****3586</t>
  </si>
  <si>
    <t>小气泡皮肤清洁</t>
  </si>
  <si>
    <t>2018-07-08</t>
  </si>
  <si>
    <t>17:11:10</t>
  </si>
  <si>
    <t>156****5007</t>
  </si>
  <si>
    <t>2018-07-03</t>
  </si>
  <si>
    <t>22:55:10</t>
  </si>
  <si>
    <t>158****3692</t>
  </si>
  <si>
    <t>15884543692</t>
  </si>
  <si>
    <t>2018-06-27</t>
  </si>
  <si>
    <t>12:08:47</t>
  </si>
  <si>
    <t>156****6266</t>
  </si>
  <si>
    <t>10:35:30</t>
  </si>
  <si>
    <t>132****3027</t>
  </si>
  <si>
    <t>2018-06-25</t>
  </si>
  <si>
    <t>10:53:14</t>
  </si>
  <si>
    <t>181****0007</t>
  </si>
  <si>
    <t>jl</t>
  </si>
  <si>
    <t>2018-06-26</t>
  </si>
  <si>
    <t>20:09:21</t>
  </si>
  <si>
    <t>159****5573</t>
  </si>
  <si>
    <t>13:16:16</t>
  </si>
  <si>
    <t>10:44:51</t>
  </si>
  <si>
    <t>158****1758</t>
  </si>
  <si>
    <t>威地</t>
  </si>
  <si>
    <t>10:43:51</t>
  </si>
  <si>
    <t>133****6999</t>
  </si>
  <si>
    <t>VD</t>
  </si>
  <si>
    <t>2018-06-24</t>
  </si>
  <si>
    <t>09:35:50</t>
  </si>
  <si>
    <t>150****0927</t>
  </si>
  <si>
    <t>赵玲15082190927</t>
  </si>
  <si>
    <t>2018-06-23</t>
  </si>
  <si>
    <t>16:35:19</t>
  </si>
  <si>
    <t>唐欣欣</t>
  </si>
  <si>
    <t>189****6313</t>
  </si>
  <si>
    <t>2018-06-21</t>
  </si>
  <si>
    <t>18:51:09</t>
  </si>
  <si>
    <t>许艳梅15828541758</t>
  </si>
  <si>
    <t>2018-06-19</t>
  </si>
  <si>
    <t>09:56:09</t>
  </si>
  <si>
    <t>2018-06-13</t>
  </si>
  <si>
    <t>18:08:43</t>
  </si>
  <si>
    <t>183****8351</t>
  </si>
  <si>
    <t>18:07:09</t>
  </si>
  <si>
    <t>18:06:48</t>
  </si>
  <si>
    <t>17:28:28</t>
  </si>
  <si>
    <t>JL</t>
  </si>
  <si>
    <t>17:25:52</t>
  </si>
  <si>
    <t>189****5557</t>
  </si>
  <si>
    <t>17:24:18</t>
  </si>
  <si>
    <t>17:23:08</t>
  </si>
  <si>
    <t>17:21:21</t>
  </si>
  <si>
    <t>2018-06-20</t>
  </si>
  <si>
    <t>09:31:03</t>
  </si>
  <si>
    <t>苟丽</t>
  </si>
  <si>
    <t>181****9952</t>
  </si>
  <si>
    <t>2018-06-14</t>
  </si>
  <si>
    <t>23:38:20</t>
  </si>
  <si>
    <t>159****4719</t>
  </si>
  <si>
    <t>15982324719</t>
  </si>
  <si>
    <t>12:45:59</t>
  </si>
  <si>
    <t>173****6731</t>
  </si>
  <si>
    <t>17308056731</t>
  </si>
  <si>
    <t>2018-06-09</t>
  </si>
  <si>
    <t>15:01:15</t>
  </si>
  <si>
    <t>183****5574</t>
  </si>
  <si>
    <t>袁勤18328405574</t>
  </si>
  <si>
    <t>2018-06-03</t>
  </si>
  <si>
    <t>17:56:54</t>
  </si>
  <si>
    <t>176****2352</t>
  </si>
  <si>
    <t>钟仁源17628362352</t>
  </si>
  <si>
    <t>11:21:01</t>
  </si>
  <si>
    <t>185****9973</t>
  </si>
  <si>
    <t>黑脸娃娃和唇部脱毛</t>
  </si>
  <si>
    <t>2018-05-25</t>
  </si>
  <si>
    <t>16:17:04</t>
  </si>
  <si>
    <t>183****1679</t>
  </si>
  <si>
    <t>您好咱们做的是菲尔思，一款一级“械”字号的医用面膜批发，价格优惠，有需要联系18332241679胡女士</t>
  </si>
  <si>
    <t>2018-05-26</t>
  </si>
  <si>
    <t>15:52:54</t>
  </si>
  <si>
    <t>151****3627</t>
  </si>
  <si>
    <t>小腿，5月27号下午3点</t>
  </si>
  <si>
    <t>2018-04-18</t>
  </si>
  <si>
    <t>23:17:57</t>
  </si>
  <si>
    <t>157****0075</t>
  </si>
  <si>
    <t>我的tan15737170075</t>
  </si>
  <si>
    <t>2018-05-01</t>
  </si>
  <si>
    <t>19:26:25</t>
  </si>
  <si>
    <t>136****4575</t>
  </si>
  <si>
    <t>白瓷娃娃，明下午大概五点</t>
  </si>
  <si>
    <t>2018-05-02</t>
  </si>
  <si>
    <t>13:03:40</t>
  </si>
  <si>
    <t>139****3630</t>
  </si>
  <si>
    <t>张先生13982193630</t>
  </si>
  <si>
    <t>18:46:20</t>
  </si>
  <si>
    <t>并没有人联系我。。\n白瓷娃娃项目</t>
  </si>
  <si>
    <t>2018-05-15</t>
  </si>
  <si>
    <t>11:57:21</t>
  </si>
  <si>
    <t>020****6326</t>
  </si>
  <si>
    <t>2018-04-01</t>
  </si>
  <si>
    <t>13:59:41</t>
  </si>
  <si>
    <t>181****7718</t>
  </si>
  <si>
    <t>2018-04-10</t>
  </si>
  <si>
    <t>16:04:52</t>
  </si>
  <si>
    <t>156****3326</t>
  </si>
  <si>
    <t>12:49:56</t>
  </si>
  <si>
    <t>2018-03-31</t>
  </si>
  <si>
    <t>17:05:19</t>
  </si>
  <si>
    <t>181****9882</t>
  </si>
  <si>
    <t>16:59:28</t>
  </si>
  <si>
    <t>12:13:03</t>
  </si>
  <si>
    <t>2018-03-30</t>
  </si>
  <si>
    <t>10:42:41</t>
  </si>
  <si>
    <t>010****4570</t>
  </si>
  <si>
    <t>11:12:54</t>
  </si>
  <si>
    <t>新顾客</t>
  </si>
  <si>
    <t>186****0420</t>
  </si>
  <si>
    <t>18628070420</t>
  </si>
  <si>
    <t>2018-08-12</t>
  </si>
  <si>
    <t>19:13:22</t>
  </si>
  <si>
    <t>老顾客</t>
  </si>
  <si>
    <t>136****6357</t>
  </si>
  <si>
    <t>15:01:48</t>
  </si>
  <si>
    <t>138****7733</t>
  </si>
  <si>
    <t>15:02:25</t>
  </si>
  <si>
    <t>13882227733</t>
  </si>
  <si>
    <t>14:56:41</t>
  </si>
  <si>
    <t>186****8857</t>
  </si>
  <si>
    <t>14:14:18</t>
  </si>
  <si>
    <t>158****1782</t>
  </si>
  <si>
    <t>12:13:39</t>
  </si>
  <si>
    <t>135****4165</t>
  </si>
  <si>
    <t>我姓黄。13550064165</t>
  </si>
  <si>
    <t>2018-08-11</t>
  </si>
  <si>
    <t>21:37:13</t>
  </si>
  <si>
    <t>135****5958</t>
  </si>
  <si>
    <t>16:39:01</t>
  </si>
  <si>
    <t>132****0765</t>
  </si>
  <si>
    <t>16:38:13</t>
  </si>
  <si>
    <t>184****6807</t>
  </si>
  <si>
    <t>16:37:31</t>
  </si>
  <si>
    <t>15:05:49</t>
  </si>
  <si>
    <t>131****4705</t>
  </si>
  <si>
    <t>10:08:31</t>
  </si>
  <si>
    <t>138****4997</t>
  </si>
  <si>
    <t>19:33:29</t>
  </si>
  <si>
    <t>138****0276</t>
  </si>
  <si>
    <t>14:28:20</t>
  </si>
  <si>
    <t>181****8369</t>
  </si>
  <si>
    <t>18123228369</t>
  </si>
  <si>
    <t>13:48:41</t>
  </si>
  <si>
    <t>157****3246</t>
  </si>
  <si>
    <t>11:28:10</t>
  </si>
  <si>
    <t>182****2662</t>
  </si>
  <si>
    <t>18200192662任</t>
  </si>
  <si>
    <t>10:41:30</t>
  </si>
  <si>
    <t>183****9389</t>
  </si>
  <si>
    <t>18380459389</t>
  </si>
  <si>
    <t>2018-08-08</t>
  </si>
  <si>
    <t>19:35:38</t>
  </si>
  <si>
    <t>189****5515</t>
  </si>
  <si>
    <t>19:38:53</t>
  </si>
  <si>
    <t>19:37:07</t>
  </si>
  <si>
    <t>18:12:41</t>
  </si>
  <si>
    <t>158****1935</t>
  </si>
  <si>
    <t>16:15:11</t>
  </si>
  <si>
    <t>136****2220</t>
  </si>
  <si>
    <t>16:17:26</t>
  </si>
  <si>
    <t>183****4617</t>
  </si>
  <si>
    <t>十点可以我姓彭18380264617</t>
  </si>
  <si>
    <t>17:32:01</t>
  </si>
  <si>
    <t>12:31:34</t>
  </si>
  <si>
    <t>182****6106</t>
  </si>
  <si>
    <t>2018-08-04</t>
  </si>
  <si>
    <t>14:35:39</t>
  </si>
  <si>
    <t>网页咨询</t>
  </si>
  <si>
    <t>183****0550</t>
  </si>
  <si>
    <t>18320900550</t>
  </si>
  <si>
    <t>12:39:13</t>
  </si>
  <si>
    <t>156****6016</t>
  </si>
  <si>
    <t>15600486016</t>
  </si>
  <si>
    <t>22:40:14</t>
  </si>
  <si>
    <t>13:24:01</t>
  </si>
  <si>
    <t>180****7930</t>
  </si>
  <si>
    <t>12:04:39</t>
  </si>
  <si>
    <t>173****1027</t>
  </si>
  <si>
    <t>17382931027</t>
  </si>
  <si>
    <t>2018-08-05</t>
  </si>
  <si>
    <t>18:11:52</t>
  </si>
  <si>
    <t>189****9175</t>
  </si>
  <si>
    <t>17:59:06</t>
  </si>
  <si>
    <t>137****6200</t>
  </si>
  <si>
    <t>13:16:41</t>
  </si>
  <si>
    <t>177****8881</t>
  </si>
  <si>
    <t>17701648881</t>
  </si>
  <si>
    <t>11:40:33</t>
  </si>
  <si>
    <t>10:44:25</t>
  </si>
  <si>
    <t>130****8899</t>
  </si>
  <si>
    <t>18:52:26</t>
  </si>
  <si>
    <t>无我院项目</t>
  </si>
  <si>
    <t>158****4439</t>
  </si>
  <si>
    <t>08:38:02</t>
  </si>
  <si>
    <t>170****9999</t>
  </si>
  <si>
    <t>14:15:40</t>
  </si>
  <si>
    <t>133****3687</t>
  </si>
  <si>
    <t>13363513687武</t>
  </si>
  <si>
    <t>09:26:47</t>
  </si>
  <si>
    <t>登记过的</t>
  </si>
  <si>
    <t>185****8133</t>
  </si>
  <si>
    <t>18508138133</t>
  </si>
  <si>
    <t>19:45:34</t>
  </si>
  <si>
    <t>186****8829</t>
  </si>
  <si>
    <t>19:05:42</t>
  </si>
  <si>
    <t>重复</t>
  </si>
  <si>
    <t>135****7636</t>
  </si>
  <si>
    <t>14:22:09</t>
  </si>
  <si>
    <t>182****6129</t>
  </si>
  <si>
    <t>18200396129</t>
  </si>
  <si>
    <t>2018-08-02</t>
  </si>
  <si>
    <t>20:39:33</t>
  </si>
  <si>
    <t>152****2253</t>
  </si>
  <si>
    <t>刘15281082253</t>
  </si>
  <si>
    <t>10:05:11</t>
  </si>
  <si>
    <t>152****9727</t>
  </si>
  <si>
    <t>丁15281019727</t>
  </si>
  <si>
    <t>2018-08-01</t>
  </si>
  <si>
    <t>10:32:51</t>
  </si>
  <si>
    <t>173****4305</t>
  </si>
  <si>
    <t>11:00:07</t>
  </si>
  <si>
    <t>158****0350</t>
  </si>
  <si>
    <t>15828070350，刚下单了</t>
  </si>
  <si>
    <t>2018-07-17</t>
  </si>
  <si>
    <t>22:06:23</t>
  </si>
  <si>
    <t>137****0793</t>
  </si>
  <si>
    <t>马潇洋13794870793</t>
  </si>
  <si>
    <t>09:32:56</t>
  </si>
  <si>
    <t>\n马潇洋13794870793</t>
  </si>
  <si>
    <t>2018-07-31</t>
  </si>
  <si>
    <t>14:17:41</t>
  </si>
  <si>
    <t>177****0006</t>
  </si>
  <si>
    <t>17778520006</t>
  </si>
  <si>
    <t>14:06:31</t>
  </si>
  <si>
    <t>186****7762</t>
  </si>
  <si>
    <t>18602897762</t>
  </si>
  <si>
    <t>09:56:17</t>
  </si>
  <si>
    <t>185****8200</t>
  </si>
  <si>
    <t>18:47:14</t>
  </si>
  <si>
    <t>187****0337</t>
  </si>
  <si>
    <t>18:49:11</t>
  </si>
  <si>
    <t>17:20:40</t>
  </si>
  <si>
    <t>159****2892</t>
  </si>
  <si>
    <t>17:44:50</t>
  </si>
  <si>
    <t>182****8863</t>
  </si>
  <si>
    <t>09:14:05</t>
  </si>
  <si>
    <t>158****5100</t>
  </si>
  <si>
    <t>15828215100马</t>
  </si>
  <si>
    <t>17:19:44</t>
  </si>
  <si>
    <t>登记过</t>
  </si>
  <si>
    <t>182****1072</t>
  </si>
  <si>
    <t>15:31:21</t>
  </si>
  <si>
    <t>159****0185</t>
  </si>
  <si>
    <t>09:44:56</t>
  </si>
  <si>
    <t>155****9666</t>
  </si>
  <si>
    <t>2018-07-27</t>
  </si>
  <si>
    <t>16:46:51</t>
  </si>
  <si>
    <t>188****8240</t>
  </si>
  <si>
    <t>18870428240</t>
  </si>
  <si>
    <t>15:29:54</t>
  </si>
  <si>
    <t>18202891072李</t>
  </si>
  <si>
    <t>10:19:14</t>
  </si>
  <si>
    <t>183****5672</t>
  </si>
  <si>
    <t>10:07:56</t>
  </si>
  <si>
    <t>183****4252</t>
  </si>
  <si>
    <t>14:41:00</t>
  </si>
  <si>
    <t>173****4846</t>
  </si>
  <si>
    <t>11:43:16</t>
  </si>
  <si>
    <t>176****7695</t>
  </si>
  <si>
    <t>你好我想今天下午来脱唇毛</t>
  </si>
  <si>
    <t>10:16:08</t>
  </si>
  <si>
    <t>18:35:13</t>
  </si>
  <si>
    <t>186****1219</t>
  </si>
  <si>
    <t>预约周六</t>
  </si>
  <si>
    <t>19:08:04</t>
  </si>
  <si>
    <t>20:21:00</t>
  </si>
  <si>
    <t>134****2436</t>
  </si>
  <si>
    <t>12:04:40</t>
  </si>
  <si>
    <t>176****8580</t>
  </si>
  <si>
    <t>10:03:56</t>
  </si>
  <si>
    <t>找工作</t>
  </si>
  <si>
    <t>187****4032</t>
  </si>
  <si>
    <t>09:52:12</t>
  </si>
  <si>
    <t>153****3255</t>
  </si>
  <si>
    <t>09:18:06</t>
  </si>
  <si>
    <t>22:45:42</t>
  </si>
  <si>
    <t>173****1829</t>
  </si>
  <si>
    <t>17313221829戴</t>
  </si>
  <si>
    <t>16:25:02</t>
  </si>
  <si>
    <t>158****4755</t>
  </si>
  <si>
    <t>13:45:30</t>
  </si>
  <si>
    <t>186****4931</t>
  </si>
  <si>
    <t>18623404931</t>
  </si>
  <si>
    <t>2018-07-23</t>
  </si>
  <si>
    <t>18:56:22</t>
  </si>
  <si>
    <t>153****0319</t>
  </si>
  <si>
    <t>13:41:00</t>
  </si>
  <si>
    <t>158****4282</t>
  </si>
  <si>
    <t>15882184282</t>
  </si>
  <si>
    <t>09:22:28</t>
  </si>
  <si>
    <t>173****9862</t>
  </si>
  <si>
    <t>罗少琼17380839862</t>
  </si>
  <si>
    <t>2018-07-22</t>
  </si>
  <si>
    <t>14:01:49</t>
  </si>
  <si>
    <t>181****3995</t>
  </si>
  <si>
    <t>12:49:15</t>
  </si>
  <si>
    <t>159****0336</t>
  </si>
  <si>
    <t>18:48:37</t>
  </si>
  <si>
    <t>159****3482</t>
  </si>
  <si>
    <t>18:50:52</t>
  </si>
  <si>
    <t>19:47:56</t>
  </si>
  <si>
    <t>08:33:07</t>
  </si>
  <si>
    <t>186****3234</t>
  </si>
  <si>
    <t>18:35:58</t>
  </si>
  <si>
    <t>135****4189</t>
  </si>
  <si>
    <t>15:35:32</t>
  </si>
  <si>
    <t>重复咨询过</t>
  </si>
  <si>
    <t>186****2510</t>
  </si>
  <si>
    <t>14:46:24</t>
  </si>
  <si>
    <t>158****2078</t>
  </si>
  <si>
    <t>10:30:13</t>
  </si>
  <si>
    <t>182****5882</t>
  </si>
  <si>
    <t>11:07:49</t>
  </si>
  <si>
    <t>159****1643</t>
  </si>
  <si>
    <t>12:14:32</t>
  </si>
  <si>
    <t>12:10:22</t>
  </si>
  <si>
    <t>半小时后做唇部脱毛</t>
  </si>
  <si>
    <t>20:51:14</t>
  </si>
  <si>
    <t>15882062078</t>
  </si>
  <si>
    <t>18:10:12</t>
  </si>
  <si>
    <t>180****6541</t>
  </si>
  <si>
    <t>18000546541</t>
  </si>
  <si>
    <t>22:37:45</t>
  </si>
  <si>
    <t>182****3020</t>
  </si>
  <si>
    <t>10:21:19</t>
  </si>
  <si>
    <t>找合作</t>
  </si>
  <si>
    <t>173****1251</t>
  </si>
  <si>
    <t>10:08:11</t>
  </si>
  <si>
    <t>138****8045</t>
  </si>
  <si>
    <t>15:15:07</t>
  </si>
  <si>
    <t>2018-07-18</t>
  </si>
  <si>
    <t>11:22:27</t>
  </si>
  <si>
    <t>181****3786</t>
  </si>
  <si>
    <t>张18140093786</t>
  </si>
  <si>
    <t>18:37:41</t>
  </si>
  <si>
    <t>138****5980</t>
  </si>
  <si>
    <t>19:28:39</t>
  </si>
  <si>
    <t>错误</t>
  </si>
  <si>
    <t>133****8306</t>
  </si>
  <si>
    <t>22:49:40</t>
  </si>
  <si>
    <t>158****3780</t>
  </si>
  <si>
    <t>张15828153780</t>
  </si>
  <si>
    <t>20:10:16</t>
  </si>
  <si>
    <t>16:22:36</t>
  </si>
  <si>
    <t>186****9867</t>
  </si>
  <si>
    <t>乔18628099867</t>
  </si>
  <si>
    <t>15:14:55</t>
  </si>
  <si>
    <t>陈婷13880425980</t>
  </si>
  <si>
    <t>11:33:52</t>
  </si>
  <si>
    <t>177****6130</t>
  </si>
  <si>
    <t>08:43:01</t>
  </si>
  <si>
    <t>159****3929</t>
  </si>
  <si>
    <t>13:38:34</t>
  </si>
  <si>
    <t>186****9285</t>
  </si>
  <si>
    <t>18602829285</t>
  </si>
  <si>
    <t>19:01:28</t>
  </si>
  <si>
    <t>132****1256</t>
  </si>
  <si>
    <t>19:11:24</t>
  </si>
  <si>
    <t>185****5583</t>
  </si>
  <si>
    <t>15:52:26</t>
  </si>
  <si>
    <t>158****5254</t>
  </si>
  <si>
    <t>14:22:33</t>
  </si>
  <si>
    <t>135****3038</t>
  </si>
  <si>
    <t>14:43:26</t>
  </si>
  <si>
    <t>158****0911</t>
  </si>
  <si>
    <t>14:44:42</t>
  </si>
  <si>
    <t>14:49:23</t>
  </si>
  <si>
    <t>11:54:06</t>
  </si>
  <si>
    <t>求职</t>
  </si>
  <si>
    <t>181****6414</t>
  </si>
  <si>
    <t>18111216414</t>
  </si>
  <si>
    <t>09:31:53</t>
  </si>
  <si>
    <t>189****4118</t>
  </si>
  <si>
    <t>18:43:05</t>
  </si>
  <si>
    <t>186****9861</t>
  </si>
  <si>
    <t>21:21:16</t>
  </si>
  <si>
    <t>135****3128</t>
  </si>
  <si>
    <t>15:29:02</t>
  </si>
  <si>
    <t>134****0872</t>
  </si>
  <si>
    <t>13404060872</t>
  </si>
  <si>
    <t>18:13:19</t>
  </si>
  <si>
    <t>150****4240</t>
  </si>
  <si>
    <t>18:42:55</t>
  </si>
  <si>
    <t>19:07:57</t>
  </si>
  <si>
    <t>135****0088</t>
  </si>
  <si>
    <t>18:09:49</t>
  </si>
  <si>
    <t>16:39:11</t>
  </si>
  <si>
    <t>182****7416</t>
  </si>
  <si>
    <t>16:37:45</t>
  </si>
  <si>
    <t>15:25:28</t>
  </si>
  <si>
    <t>156****2420</t>
  </si>
  <si>
    <t>14:54:06</t>
  </si>
  <si>
    <t>13547210088能否加个微信</t>
  </si>
  <si>
    <t>14:37:27</t>
  </si>
  <si>
    <t>13:15:04</t>
  </si>
  <si>
    <t>139****9518</t>
  </si>
  <si>
    <t>11:05:45</t>
  </si>
  <si>
    <t>187****0047</t>
  </si>
  <si>
    <t>刘海香18702820047</t>
  </si>
  <si>
    <t>19:16:47</t>
  </si>
  <si>
    <t>186****2830</t>
  </si>
  <si>
    <t>08:59:17</t>
  </si>
  <si>
    <t>186****7859</t>
  </si>
  <si>
    <t>18661287859</t>
  </si>
  <si>
    <t>18:41:10</t>
  </si>
  <si>
    <t>155****2602</t>
  </si>
  <si>
    <t>15501882602，刘</t>
  </si>
  <si>
    <t>17:16:02</t>
  </si>
  <si>
    <t>138****2188</t>
  </si>
  <si>
    <t>13880172188</t>
  </si>
  <si>
    <t>16:48:55</t>
  </si>
  <si>
    <t>183****5311</t>
  </si>
  <si>
    <t>17:52:51</t>
  </si>
  <si>
    <t>133****0603</t>
  </si>
  <si>
    <t>08:47:09</t>
  </si>
  <si>
    <t>150****9636</t>
  </si>
  <si>
    <t>08:28:31</t>
  </si>
  <si>
    <t>14:26:39</t>
  </si>
  <si>
    <t>13:46:17</t>
  </si>
  <si>
    <t>134****0595</t>
  </si>
  <si>
    <t>13:45:43</t>
  </si>
  <si>
    <t>156****0752</t>
  </si>
  <si>
    <t>15680360752</t>
  </si>
  <si>
    <t>11:49:48</t>
  </si>
  <si>
    <t>153****4078</t>
  </si>
  <si>
    <t>今天下午4点半左右约小气泡</t>
  </si>
  <si>
    <t>10:22:38</t>
  </si>
  <si>
    <t>157****3033</t>
  </si>
  <si>
    <t>2018-07-13</t>
  </si>
  <si>
    <t>18:04:29</t>
  </si>
  <si>
    <t>186****6901</t>
  </si>
  <si>
    <t>12:58:01</t>
  </si>
  <si>
    <t>173****2381</t>
  </si>
  <si>
    <t>17358502381</t>
  </si>
  <si>
    <t>12:45:47</t>
  </si>
  <si>
    <t>今天晚上7点半左右到，两位，做小气泡。</t>
  </si>
  <si>
    <t>10:03:34</t>
  </si>
  <si>
    <t>155****3726</t>
  </si>
  <si>
    <t>15528023726古</t>
  </si>
  <si>
    <t>10:00:19</t>
  </si>
  <si>
    <t>187****1530</t>
  </si>
  <si>
    <t>09:24:26</t>
  </si>
  <si>
    <t>189****5821</t>
  </si>
  <si>
    <t>2018-07-12</t>
  </si>
  <si>
    <t>18:01:54</t>
  </si>
  <si>
    <t>183****5804</t>
  </si>
  <si>
    <t>14:00:41</t>
  </si>
  <si>
    <t>183****4990</t>
  </si>
  <si>
    <t>20:20:04</t>
  </si>
  <si>
    <t>18215613020陈</t>
  </si>
  <si>
    <t>10:23:30</t>
  </si>
  <si>
    <t>181****8844</t>
  </si>
  <si>
    <t>2018-07-10</t>
  </si>
  <si>
    <t>15:09:12</t>
  </si>
  <si>
    <t>186****9888</t>
  </si>
  <si>
    <t>11:37:40</t>
  </si>
  <si>
    <t>173****3069</t>
  </si>
  <si>
    <t>17313223069</t>
  </si>
  <si>
    <t>15:00:38</t>
  </si>
  <si>
    <t>16:11:07</t>
  </si>
  <si>
    <t>147****8602</t>
  </si>
  <si>
    <t>14780418602</t>
  </si>
  <si>
    <t>16:55:32</t>
  </si>
  <si>
    <t>182****3593</t>
  </si>
  <si>
    <t>18200323593</t>
  </si>
  <si>
    <t>11:47:06</t>
  </si>
  <si>
    <t>185****1425</t>
  </si>
  <si>
    <t>18582851425黎</t>
  </si>
  <si>
    <t>10:34:38</t>
  </si>
  <si>
    <t>151****5975</t>
  </si>
  <si>
    <t>19:21:31</t>
  </si>
  <si>
    <t>188****8351</t>
  </si>
  <si>
    <t>16:08:44</t>
  </si>
  <si>
    <t>182****3731</t>
  </si>
  <si>
    <t>12:19:47</t>
  </si>
  <si>
    <t>2018-07-07</t>
  </si>
  <si>
    <t>18:06:18</t>
  </si>
  <si>
    <t>186****0851</t>
  </si>
  <si>
    <t>18628330851</t>
  </si>
  <si>
    <t>20:46:26</t>
  </si>
  <si>
    <t>186****7677</t>
  </si>
  <si>
    <t>我就在附近上班，那就约星期二吧，电话是18623107677</t>
  </si>
  <si>
    <t>13:59:18</t>
  </si>
  <si>
    <t>好，13258230765，文，</t>
  </si>
  <si>
    <t>12:38:52</t>
  </si>
  <si>
    <t>133****8804</t>
  </si>
  <si>
    <t>2018-07-06</t>
  </si>
  <si>
    <t>15:15:57</t>
  </si>
  <si>
    <t>028****8085</t>
  </si>
  <si>
    <t>15:49:57</t>
  </si>
  <si>
    <t>184****0896</t>
  </si>
  <si>
    <t>14:34:19</t>
  </si>
  <si>
    <t>186****8118</t>
  </si>
  <si>
    <t>郑18681398118</t>
  </si>
  <si>
    <t>10:05:54</t>
  </si>
  <si>
    <t>134****0956</t>
  </si>
  <si>
    <t>2018-07-05</t>
  </si>
  <si>
    <t>23:23:07</t>
  </si>
  <si>
    <t>135****3889</t>
  </si>
  <si>
    <t>谢女士13551293889</t>
  </si>
  <si>
    <t>17:48:48</t>
  </si>
  <si>
    <t>177****0306</t>
  </si>
  <si>
    <t>孟女士，17718340306</t>
  </si>
  <si>
    <t>19:58:02</t>
  </si>
  <si>
    <t>189****6979</t>
  </si>
  <si>
    <t>18981926979李平</t>
  </si>
  <si>
    <t>17:41:14</t>
  </si>
  <si>
    <t>133****8066</t>
  </si>
  <si>
    <t>17:37:53</t>
  </si>
  <si>
    <t>13:57:41</t>
  </si>
  <si>
    <t>151****9188</t>
  </si>
  <si>
    <t>2018-07-04</t>
  </si>
  <si>
    <t>16:56:45</t>
  </si>
  <si>
    <t>184****6991</t>
  </si>
  <si>
    <t>18482076991</t>
  </si>
  <si>
    <t>15:37:18</t>
  </si>
  <si>
    <t>民生银行找合作</t>
  </si>
  <si>
    <t>186****7273</t>
  </si>
  <si>
    <t>18:57:28</t>
  </si>
  <si>
    <t>134****8618</t>
  </si>
  <si>
    <t>15:39:31</t>
  </si>
  <si>
    <t>159****7653</t>
  </si>
  <si>
    <t>09:52:19</t>
  </si>
  <si>
    <t>177****3856</t>
  </si>
  <si>
    <t>2018-07-02</t>
  </si>
  <si>
    <t>11:49:15</t>
  </si>
  <si>
    <t>153****6160</t>
  </si>
  <si>
    <t>2018-07-01</t>
  </si>
  <si>
    <t>18:43:54</t>
  </si>
  <si>
    <t>185****8838</t>
  </si>
  <si>
    <t>18:45:05</t>
  </si>
  <si>
    <t>18:45:13</t>
  </si>
  <si>
    <t>18574408838</t>
  </si>
  <si>
    <t>09:40:14</t>
  </si>
  <si>
    <t>186****9787</t>
  </si>
  <si>
    <t>09:25:14</t>
  </si>
  <si>
    <t>181****9969</t>
  </si>
  <si>
    <t>09:33:58</t>
  </si>
  <si>
    <t>2018-06-30</t>
  </si>
  <si>
    <t>17:34:33</t>
  </si>
  <si>
    <t>180****9151</t>
  </si>
  <si>
    <t>16:02:46</t>
  </si>
  <si>
    <t>187****7466</t>
  </si>
  <si>
    <t>12:29:49</t>
  </si>
  <si>
    <t>138****5814</t>
  </si>
  <si>
    <t>08:43:39</t>
  </si>
  <si>
    <t>咨询过的</t>
  </si>
  <si>
    <t>131****1967</t>
  </si>
  <si>
    <t>路易13198561967</t>
  </si>
  <si>
    <t>16:57:58</t>
  </si>
  <si>
    <t>158****3122</t>
  </si>
  <si>
    <t>14:33:03</t>
  </si>
  <si>
    <t>158****7590</t>
  </si>
  <si>
    <t>14:23:54</t>
  </si>
  <si>
    <t>13:01:50</t>
  </si>
  <si>
    <t>182****7143</t>
  </si>
  <si>
    <t>18280147143</t>
  </si>
  <si>
    <t>2018-06-28</t>
  </si>
  <si>
    <t>11:30:39</t>
  </si>
  <si>
    <t>180****3357</t>
  </si>
  <si>
    <t>先预约一个脱腋毛的吧，18084943357</t>
  </si>
  <si>
    <t>14:15:47</t>
  </si>
  <si>
    <t>134****2210</t>
  </si>
  <si>
    <t>17:13:15</t>
  </si>
  <si>
    <t>135****8606</t>
  </si>
  <si>
    <t>15:51:36</t>
  </si>
  <si>
    <t>185****9260</t>
  </si>
  <si>
    <t>14:18:32</t>
  </si>
  <si>
    <t>09:39:33</t>
  </si>
  <si>
    <t>09:00:15</t>
  </si>
  <si>
    <t>135****0399</t>
  </si>
  <si>
    <t>16:05:45</t>
  </si>
  <si>
    <t>130****7389</t>
  </si>
  <si>
    <t>13072857389</t>
  </si>
  <si>
    <t>15:44:46</t>
  </si>
  <si>
    <t>152****6849</t>
  </si>
  <si>
    <t>15228956849</t>
  </si>
  <si>
    <t>10:54:34</t>
  </si>
  <si>
    <t>155****1086</t>
  </si>
  <si>
    <t>15509351086杨</t>
  </si>
  <si>
    <t>10:23:58</t>
  </si>
  <si>
    <t>151****7777</t>
  </si>
  <si>
    <t>18:06:06</t>
  </si>
  <si>
    <t>159****6893</t>
  </si>
  <si>
    <t>15908156893</t>
  </si>
  <si>
    <t>14:09:08</t>
  </si>
  <si>
    <t>181****2989</t>
  </si>
  <si>
    <t>13:21:14</t>
  </si>
  <si>
    <t>13:10:15</t>
  </si>
  <si>
    <t>135****4813</t>
  </si>
  <si>
    <t>12:43:23</t>
  </si>
  <si>
    <t>18140162989</t>
  </si>
  <si>
    <t>15:22:03</t>
  </si>
  <si>
    <t>156****3690</t>
  </si>
  <si>
    <t>15680603690</t>
  </si>
  <si>
    <t>09:34:45</t>
  </si>
  <si>
    <t>173****0619</t>
  </si>
  <si>
    <t>2018-06-22</t>
  </si>
  <si>
    <t>19:51:44</t>
  </si>
  <si>
    <t>180****9980</t>
  </si>
  <si>
    <t>2018-05-31</t>
  </si>
  <si>
    <t>15:45:52</t>
  </si>
  <si>
    <t>134****2049</t>
  </si>
  <si>
    <t>13408512049</t>
  </si>
  <si>
    <t>14:51:49</t>
  </si>
  <si>
    <t>173****4513</t>
  </si>
  <si>
    <t>17358524513</t>
  </si>
  <si>
    <t>23:01:01</t>
  </si>
  <si>
    <t>156****1777</t>
  </si>
  <si>
    <t>15680761777</t>
  </si>
  <si>
    <t>23:06:14</t>
  </si>
  <si>
    <t>136****2688</t>
  </si>
  <si>
    <t>程13689012688</t>
  </si>
  <si>
    <t>19:19:40</t>
  </si>
  <si>
    <t>152****0309</t>
  </si>
  <si>
    <t>19:23:14</t>
  </si>
  <si>
    <t>15:14:24</t>
  </si>
  <si>
    <t>181****5205</t>
  </si>
  <si>
    <t>14:12:51</t>
  </si>
  <si>
    <t>173****3637</t>
  </si>
  <si>
    <t>18:00:06</t>
  </si>
  <si>
    <t>13:56:42</t>
  </si>
  <si>
    <t>177****0017</t>
  </si>
  <si>
    <t>16:33:38</t>
  </si>
  <si>
    <t>182****5236</t>
  </si>
  <si>
    <t>12:12:56</t>
  </si>
  <si>
    <t>177****5858</t>
  </si>
  <si>
    <t>11:38:16</t>
  </si>
  <si>
    <t>11:24:54</t>
  </si>
  <si>
    <t>10:10:15</t>
  </si>
  <si>
    <t>132****5518</t>
  </si>
  <si>
    <t>17:51:36</t>
  </si>
  <si>
    <t>150****0221</t>
  </si>
  <si>
    <t>12:17:11</t>
  </si>
  <si>
    <t>2018-06-18</t>
  </si>
  <si>
    <t>11:58:41</t>
  </si>
  <si>
    <t>185****7487</t>
  </si>
  <si>
    <t>11:02:32</t>
  </si>
  <si>
    <t>09:38:54</t>
  </si>
  <si>
    <t>183****7067</t>
  </si>
  <si>
    <t>18380437067凌</t>
  </si>
  <si>
    <t>09:18:09</t>
  </si>
  <si>
    <t>153****6917</t>
  </si>
  <si>
    <t>2018-06-08</t>
  </si>
  <si>
    <t>14:04:48</t>
  </si>
  <si>
    <t>158****3044</t>
  </si>
  <si>
    <t>15883663044</t>
  </si>
  <si>
    <t>2018-06-17</t>
  </si>
  <si>
    <t>17:09:46</t>
  </si>
  <si>
    <t>159****7787</t>
  </si>
  <si>
    <t>10:45:39</t>
  </si>
  <si>
    <t>138****8950</t>
  </si>
  <si>
    <t>何女士13880068950</t>
  </si>
  <si>
    <t>2018-06-16</t>
  </si>
  <si>
    <t>15:06:20</t>
  </si>
  <si>
    <t>182****6598</t>
  </si>
  <si>
    <t>21:05:00</t>
  </si>
  <si>
    <t>134****6399</t>
  </si>
  <si>
    <t>15:29:11</t>
  </si>
  <si>
    <t>13:25:29</t>
  </si>
  <si>
    <t>2018-06-15</t>
  </si>
  <si>
    <t>17:54:12</t>
  </si>
  <si>
    <t>151****4865</t>
  </si>
  <si>
    <t>17:30:32</t>
  </si>
  <si>
    <t>16:23:42</t>
  </si>
  <si>
    <t>182****6200</t>
  </si>
  <si>
    <t>14:46:09</t>
  </si>
  <si>
    <t>185****5928</t>
  </si>
  <si>
    <t>13:20:30</t>
  </si>
  <si>
    <t>176****2006</t>
  </si>
  <si>
    <t>10:17:45</t>
  </si>
  <si>
    <t>185****3209</t>
  </si>
  <si>
    <t>11:37:18</t>
  </si>
  <si>
    <t>135****6650</t>
  </si>
  <si>
    <t>09:28:44</t>
  </si>
  <si>
    <t>183****3757</t>
  </si>
  <si>
    <t>13:14:24</t>
  </si>
  <si>
    <t>2018-06-12</t>
  </si>
  <si>
    <t>18:20:50</t>
  </si>
  <si>
    <t>181****1813</t>
  </si>
  <si>
    <t>10:48:36</t>
  </si>
  <si>
    <t>189****7926</t>
  </si>
  <si>
    <t>2018-06-11</t>
  </si>
  <si>
    <t>17:55:27</t>
  </si>
  <si>
    <t>找工作的</t>
  </si>
  <si>
    <t>156****5567</t>
  </si>
  <si>
    <t>16:38:33</t>
  </si>
  <si>
    <t>156****8657</t>
  </si>
  <si>
    <t>2018-06-10</t>
  </si>
  <si>
    <t>17:43:23</t>
  </si>
  <si>
    <t>15708473246</t>
  </si>
  <si>
    <t>17:42:03</t>
  </si>
  <si>
    <t>158****0876</t>
  </si>
  <si>
    <t>17:08:01</t>
  </si>
  <si>
    <t>152****7820</t>
  </si>
  <si>
    <t>10:42:48</t>
  </si>
  <si>
    <t>182****6573</t>
  </si>
  <si>
    <t>10:19:46</t>
  </si>
  <si>
    <t>16:25:49</t>
  </si>
  <si>
    <t>182****8753</t>
  </si>
  <si>
    <t>12:30:25</t>
  </si>
  <si>
    <t>136****7834</t>
  </si>
  <si>
    <t>11:50:19</t>
  </si>
  <si>
    <t>11:06:32</t>
  </si>
  <si>
    <t>130****1521</t>
  </si>
  <si>
    <t>10:25:19</t>
  </si>
  <si>
    <t>181****1243</t>
  </si>
  <si>
    <t>16:47:54</t>
  </si>
  <si>
    <t>16:42:54</t>
  </si>
  <si>
    <t>059****9729</t>
  </si>
  <si>
    <t>14:07:04</t>
  </si>
  <si>
    <t>138****8670</t>
  </si>
  <si>
    <t>2018-06-07</t>
  </si>
  <si>
    <t>15:55:33</t>
  </si>
  <si>
    <t>135****4442</t>
  </si>
  <si>
    <t>10:20:25</t>
  </si>
  <si>
    <t>09:42:11</t>
  </si>
  <si>
    <t>2018-06-06</t>
  </si>
  <si>
    <t>20:07:38</t>
  </si>
  <si>
    <t>187****9548</t>
  </si>
  <si>
    <t>17:12:53</t>
  </si>
  <si>
    <t>177****1255</t>
  </si>
  <si>
    <t>14:57:04</t>
  </si>
  <si>
    <t>187****3698</t>
  </si>
  <si>
    <t>18702823698</t>
  </si>
  <si>
    <t>2018-06-05</t>
  </si>
  <si>
    <t>17:17:46</t>
  </si>
  <si>
    <t>185****0875</t>
  </si>
  <si>
    <t>14:02:27</t>
  </si>
  <si>
    <t>重复老顾客</t>
  </si>
  <si>
    <t>136****9622</t>
  </si>
  <si>
    <t>13:56:40</t>
  </si>
  <si>
    <t>186****0529</t>
  </si>
  <si>
    <t>12:10:24</t>
  </si>
  <si>
    <t>10:18:18</t>
  </si>
  <si>
    <t>151****9345</t>
  </si>
  <si>
    <t>2018-06-04</t>
  </si>
  <si>
    <t>17:44:33</t>
  </si>
  <si>
    <t>重复咨询</t>
  </si>
  <si>
    <t>17:19:49</t>
  </si>
  <si>
    <t>182****6954</t>
  </si>
  <si>
    <t>182****8888</t>
  </si>
  <si>
    <t>10:08:32</t>
  </si>
  <si>
    <t>老顾客向茜</t>
  </si>
  <si>
    <t>2018-06-02</t>
  </si>
  <si>
    <t>14:57:48</t>
  </si>
  <si>
    <t>176****9881</t>
  </si>
  <si>
    <t>11:29:56</t>
  </si>
  <si>
    <t>184****1132</t>
  </si>
  <si>
    <t>我的电话18482151132</t>
  </si>
  <si>
    <t>11:59:42</t>
  </si>
  <si>
    <t>153****4444</t>
  </si>
  <si>
    <t>什么时候可以打瘦脸针</t>
  </si>
  <si>
    <t>14:02:01</t>
  </si>
  <si>
    <t>11:44:10</t>
  </si>
  <si>
    <t>臻瑞顾客</t>
  </si>
  <si>
    <t>20:36:21</t>
  </si>
  <si>
    <t>2018-06-01</t>
  </si>
  <si>
    <t>17:15:47</t>
  </si>
  <si>
    <t>189****2828</t>
  </si>
  <si>
    <t>16:16:29</t>
  </si>
  <si>
    <t>16:12:04</t>
  </si>
  <si>
    <t>14:18:49</t>
  </si>
  <si>
    <t>158****9682</t>
  </si>
  <si>
    <t>10:30:01</t>
  </si>
  <si>
    <t>136****1991</t>
  </si>
  <si>
    <t>15:34:00</t>
  </si>
  <si>
    <t>186****4420</t>
  </si>
  <si>
    <t>12:24:00</t>
  </si>
  <si>
    <t>158****7731</t>
  </si>
  <si>
    <t>11:47:12</t>
  </si>
  <si>
    <t>189****4665</t>
  </si>
  <si>
    <t>10:33:08</t>
  </si>
  <si>
    <t>2018-05-30</t>
  </si>
  <si>
    <t>11:36:37</t>
  </si>
  <si>
    <t>187****5588</t>
  </si>
  <si>
    <t>2018-05-29</t>
  </si>
  <si>
    <t>19:23:56</t>
  </si>
  <si>
    <t>173****0272</t>
  </si>
  <si>
    <t>2018-05-28</t>
  </si>
  <si>
    <t>19:27:30</t>
  </si>
  <si>
    <t>153****3777</t>
  </si>
  <si>
    <t>16:19:25</t>
  </si>
  <si>
    <t>199****5339</t>
  </si>
  <si>
    <t>19982935339</t>
  </si>
  <si>
    <t>13:02:56</t>
  </si>
  <si>
    <t>186****5802</t>
  </si>
  <si>
    <t>180****4289</t>
  </si>
  <si>
    <t>10:12:10</t>
  </si>
  <si>
    <t>15:58:10</t>
  </si>
  <si>
    <t>189****5950</t>
  </si>
  <si>
    <t>2018-05-27</t>
  </si>
  <si>
    <t>21:08:28</t>
  </si>
  <si>
    <t>131****5777</t>
  </si>
  <si>
    <t>14:02:37</t>
  </si>
  <si>
    <t>186****5730</t>
  </si>
  <si>
    <t>13:51:16</t>
  </si>
  <si>
    <t>137****0666</t>
  </si>
  <si>
    <t>10:40:26</t>
  </si>
  <si>
    <t>10:23:54</t>
  </si>
  <si>
    <t>135****2431</t>
  </si>
  <si>
    <t>10:18:53</t>
  </si>
  <si>
    <t>199****8591</t>
  </si>
  <si>
    <t>09:22:25</t>
  </si>
  <si>
    <t>13540142431</t>
  </si>
  <si>
    <t>17:59:19</t>
  </si>
  <si>
    <t>139****0108</t>
  </si>
  <si>
    <t>14:42:32</t>
  </si>
  <si>
    <t>177****6840</t>
  </si>
  <si>
    <t>14:26:31</t>
  </si>
  <si>
    <t>13:12:47</t>
  </si>
  <si>
    <t>网页咨询过的</t>
  </si>
  <si>
    <t>159****3813</t>
  </si>
  <si>
    <t>15985843813</t>
  </si>
  <si>
    <t>11:48:29</t>
  </si>
  <si>
    <t>180****8989</t>
  </si>
  <si>
    <t>09:19:59</t>
  </si>
  <si>
    <t>138****2676</t>
  </si>
  <si>
    <t>2018-05-24</t>
  </si>
  <si>
    <t>16:25:11</t>
  </si>
  <si>
    <t>153****1508</t>
  </si>
  <si>
    <t>13:47:47</t>
  </si>
  <si>
    <t>138****7721</t>
  </si>
  <si>
    <t>13:39:24</t>
  </si>
  <si>
    <t>186****8866</t>
  </si>
  <si>
    <t>接睫毛</t>
  </si>
  <si>
    <t>2018-05-23</t>
  </si>
  <si>
    <t>18:46:18</t>
  </si>
  <si>
    <t>173****9025</t>
  </si>
  <si>
    <t>17:12:51</t>
  </si>
  <si>
    <t>136****5535</t>
  </si>
  <si>
    <t>12:50:52</t>
  </si>
  <si>
    <t>150****8548</t>
  </si>
  <si>
    <t>2018-05-18</t>
  </si>
  <si>
    <t>12:09:55</t>
  </si>
  <si>
    <t>老顾客周丽</t>
  </si>
  <si>
    <t>158****9651</t>
  </si>
  <si>
    <t>脱毛\n</t>
  </si>
  <si>
    <t>2018-05-22</t>
  </si>
  <si>
    <t>14:42:03</t>
  </si>
  <si>
    <t>189****9269</t>
  </si>
  <si>
    <t>15:12:30</t>
  </si>
  <si>
    <t>12:48:35</t>
  </si>
  <si>
    <t>10:15:19</t>
  </si>
  <si>
    <t>132****9286</t>
  </si>
  <si>
    <t>13258269286</t>
  </si>
  <si>
    <t>12:41:48</t>
  </si>
  <si>
    <t>186****5385</t>
  </si>
  <si>
    <t>11:19:23</t>
  </si>
  <si>
    <t>11:40:58</t>
  </si>
  <si>
    <t>187****3931</t>
  </si>
  <si>
    <t>2018-05-21</t>
  </si>
  <si>
    <t>17:42:55</t>
  </si>
  <si>
    <t>189****5208</t>
  </si>
  <si>
    <t>14:56:50</t>
  </si>
  <si>
    <t>186****7470</t>
  </si>
  <si>
    <t>13:33:08</t>
  </si>
  <si>
    <t>182****9300</t>
  </si>
  <si>
    <t>10:19:30</t>
  </si>
  <si>
    <t>159****0570</t>
  </si>
  <si>
    <t>2018-05-20</t>
  </si>
  <si>
    <t>10:02:22</t>
  </si>
  <si>
    <t>137****9446</t>
  </si>
  <si>
    <t>10:00:07</t>
  </si>
  <si>
    <t>138****0996</t>
  </si>
  <si>
    <t>2018-05-19</t>
  </si>
  <si>
    <t>12:00:34</t>
  </si>
  <si>
    <t>136****4569</t>
  </si>
  <si>
    <t>10:45:50</t>
  </si>
  <si>
    <t>189****8102</t>
  </si>
  <si>
    <t>10:46:44</t>
  </si>
  <si>
    <t>10:27:58</t>
  </si>
  <si>
    <t>173****2962</t>
  </si>
  <si>
    <t>10:07:38</t>
  </si>
  <si>
    <t>181****3975</t>
  </si>
  <si>
    <t>21:09:53</t>
  </si>
  <si>
    <t>14:53:26</t>
  </si>
  <si>
    <t>员工黄周承</t>
  </si>
  <si>
    <t>182****6690</t>
  </si>
  <si>
    <t>15:57:06</t>
  </si>
  <si>
    <t>2018-05-17</t>
  </si>
  <si>
    <t>14:11:06</t>
  </si>
  <si>
    <t>151****7720</t>
  </si>
  <si>
    <t>14:10:51</t>
  </si>
  <si>
    <t>今天下午能做脱毛吗</t>
  </si>
  <si>
    <t>2018-05-16</t>
  </si>
  <si>
    <t>17:07:56</t>
  </si>
  <si>
    <t>135****4035</t>
  </si>
  <si>
    <t>17:01:10</t>
  </si>
  <si>
    <t>133****6192</t>
  </si>
  <si>
    <t>16:36:48</t>
  </si>
  <si>
    <t>139****3373</t>
  </si>
  <si>
    <t>17:23:03</t>
  </si>
  <si>
    <t>12:43:16</t>
  </si>
  <si>
    <t>老顾客张怡</t>
  </si>
  <si>
    <t>138****3265</t>
  </si>
  <si>
    <t>12:46:39</t>
  </si>
  <si>
    <t>12:47:44</t>
  </si>
  <si>
    <t>13:05:39</t>
  </si>
  <si>
    <t>183****5279</t>
  </si>
  <si>
    <t>2018-05-14</t>
  </si>
  <si>
    <t>15:51:23</t>
  </si>
  <si>
    <t>189****9800</t>
  </si>
  <si>
    <t>14:07:00</t>
  </si>
  <si>
    <t>184****6240</t>
  </si>
  <si>
    <t>刘18408216240</t>
  </si>
  <si>
    <t>13:04:38</t>
  </si>
  <si>
    <t>159****2028</t>
  </si>
  <si>
    <t>11:11:09</t>
  </si>
  <si>
    <t>138****7051</t>
  </si>
  <si>
    <t>我姓李，13882287051</t>
  </si>
  <si>
    <t>2018-05-13</t>
  </si>
  <si>
    <t>15:52:20</t>
  </si>
  <si>
    <t>186****6508</t>
  </si>
  <si>
    <t>15:02:06</t>
  </si>
  <si>
    <t>12:11:11</t>
  </si>
  <si>
    <t>136****0993</t>
  </si>
  <si>
    <t>2018-05-12</t>
  </si>
  <si>
    <t>21:26:31</t>
  </si>
  <si>
    <t>2018-05-11</t>
  </si>
  <si>
    <t>17:37:19</t>
  </si>
  <si>
    <t>185****1518</t>
  </si>
  <si>
    <t>17:19:57</t>
  </si>
  <si>
    <t>16:42:12</t>
  </si>
  <si>
    <t>139****0532</t>
  </si>
  <si>
    <t>09:26:14</t>
  </si>
  <si>
    <t>09:11:51</t>
  </si>
  <si>
    <t>180****0800</t>
  </si>
  <si>
    <t>18084830800苏</t>
  </si>
  <si>
    <t>2018-05-10</t>
  </si>
  <si>
    <t>12:23:37</t>
  </si>
  <si>
    <t>133****1616</t>
  </si>
  <si>
    <t>2018-05-09</t>
  </si>
  <si>
    <t>18:09:39</t>
  </si>
  <si>
    <t>16:06:42</t>
  </si>
  <si>
    <t>177****6440</t>
  </si>
  <si>
    <t>2018-05-08</t>
  </si>
  <si>
    <t>18:26:03</t>
  </si>
  <si>
    <t>177****5213</t>
  </si>
  <si>
    <t>14:34:53</t>
  </si>
  <si>
    <t>08:37:15</t>
  </si>
  <si>
    <t>2018-05-07</t>
  </si>
  <si>
    <t>15:46:54</t>
  </si>
  <si>
    <t>159****0440</t>
  </si>
  <si>
    <t>15:28:32</t>
  </si>
  <si>
    <t>12:45:45</t>
  </si>
  <si>
    <t>186****5658</t>
  </si>
  <si>
    <t>12:47:11</t>
  </si>
  <si>
    <t>14:03:33</t>
  </si>
  <si>
    <t>内部员工黄周承</t>
  </si>
  <si>
    <t>2018-05-06</t>
  </si>
  <si>
    <t>20:28:05</t>
  </si>
  <si>
    <t>138****9150</t>
  </si>
  <si>
    <t>14:55:02</t>
  </si>
  <si>
    <t>186****1686</t>
  </si>
  <si>
    <t>13:50:19</t>
  </si>
  <si>
    <t>13:38:09</t>
  </si>
  <si>
    <t>176****2263</t>
  </si>
  <si>
    <t>14:46:07</t>
  </si>
  <si>
    <t>186****6969</t>
  </si>
  <si>
    <t>10:23:15</t>
  </si>
  <si>
    <t>2018-05-05</t>
  </si>
  <si>
    <t>17:39:10</t>
  </si>
  <si>
    <t>打错</t>
  </si>
  <si>
    <t>188****5793</t>
  </si>
  <si>
    <t>2018-05-04</t>
  </si>
  <si>
    <t>19:26:16</t>
  </si>
  <si>
    <t>152****8633</t>
  </si>
  <si>
    <t>16:35:45</t>
  </si>
  <si>
    <t>187****9161</t>
  </si>
  <si>
    <t>18782139161</t>
  </si>
  <si>
    <t>10:40:15</t>
  </si>
  <si>
    <t>网页已登记</t>
  </si>
  <si>
    <t>185****9525</t>
  </si>
  <si>
    <t>18584869525</t>
  </si>
  <si>
    <t>09:27:49</t>
  </si>
  <si>
    <t>13:57:29</t>
  </si>
  <si>
    <t>177****5660</t>
  </si>
  <si>
    <t>13:55:30</t>
  </si>
  <si>
    <t>188****2939</t>
  </si>
  <si>
    <t>13:42:18</t>
  </si>
  <si>
    <t>177****2009</t>
  </si>
  <si>
    <t>11:06:01</t>
  </si>
  <si>
    <t>2018-05-03</t>
  </si>
  <si>
    <t>20:11:34</t>
  </si>
  <si>
    <t>159****3654</t>
  </si>
  <si>
    <t>17:29:24</t>
  </si>
  <si>
    <t>186****7393</t>
  </si>
  <si>
    <t>15:13:45</t>
  </si>
  <si>
    <t>139****7555</t>
  </si>
  <si>
    <t>14:52:48</t>
  </si>
  <si>
    <t>老顾客陈化雨</t>
  </si>
  <si>
    <t>13:15:26</t>
  </si>
  <si>
    <t>09:30:54</t>
  </si>
  <si>
    <t>159****7061</t>
  </si>
  <si>
    <t>11:05:15</t>
  </si>
  <si>
    <t>帮朋友预约</t>
  </si>
  <si>
    <t>173****9013</t>
  </si>
  <si>
    <t>18:50:11</t>
  </si>
  <si>
    <t>16:39:39</t>
  </si>
  <si>
    <t>176****1820</t>
  </si>
  <si>
    <t>15:51:07</t>
  </si>
  <si>
    <t>新顾客帮咨询</t>
  </si>
  <si>
    <t>15:47:52</t>
  </si>
  <si>
    <t>09:58:49</t>
  </si>
  <si>
    <t>09:36:25</t>
  </si>
  <si>
    <t>同行</t>
  </si>
  <si>
    <t>183****8579</t>
  </si>
  <si>
    <t>16:49:49</t>
  </si>
  <si>
    <t>173****9467</t>
  </si>
  <si>
    <t>16:26:38</t>
  </si>
  <si>
    <t>186****2797</t>
  </si>
  <si>
    <t>15:39:28</t>
  </si>
  <si>
    <t>180****5698</t>
  </si>
  <si>
    <t>2018-04-28</t>
  </si>
  <si>
    <t>16:58:38</t>
  </si>
  <si>
    <t>188****0206</t>
  </si>
  <si>
    <t>2018-04-27</t>
  </si>
  <si>
    <t>20:21:07</t>
  </si>
  <si>
    <t>184****2785</t>
  </si>
  <si>
    <t>14:22:13</t>
  </si>
  <si>
    <t>181****7783</t>
  </si>
  <si>
    <t>29号下午过来</t>
  </si>
  <si>
    <t>14:29:20</t>
  </si>
  <si>
    <t>18190847783</t>
  </si>
  <si>
    <t>20:16:48</t>
  </si>
  <si>
    <t>20:13:07</t>
  </si>
  <si>
    <t>135****0557</t>
  </si>
  <si>
    <t>2018-04-26</t>
  </si>
  <si>
    <t>17:39:30</t>
  </si>
  <si>
    <t>133****0840</t>
  </si>
  <si>
    <t>17:22:38</t>
  </si>
  <si>
    <t>黄成</t>
  </si>
  <si>
    <t>17:12:35</t>
  </si>
  <si>
    <t>152****2742</t>
  </si>
  <si>
    <t>16:58:47</t>
  </si>
  <si>
    <t>136****9012</t>
  </si>
  <si>
    <t>16:51:29</t>
  </si>
  <si>
    <t>已预约过的</t>
  </si>
  <si>
    <t>180****7175</t>
  </si>
  <si>
    <t>15:47:44</t>
  </si>
  <si>
    <t>182****9731</t>
  </si>
  <si>
    <t>2018-04-25</t>
  </si>
  <si>
    <t>15:26:26</t>
  </si>
  <si>
    <t>187****4243</t>
  </si>
  <si>
    <t>15:23:39</t>
  </si>
  <si>
    <t>2018-04-24</t>
  </si>
  <si>
    <t>17:08:57</t>
  </si>
  <si>
    <t>199****7218</t>
  </si>
  <si>
    <t>2018-04-23</t>
  </si>
  <si>
    <t>21:09:20</t>
  </si>
  <si>
    <t>139****2520</t>
  </si>
  <si>
    <t>10:33:55</t>
  </si>
  <si>
    <t>170****1908</t>
  </si>
  <si>
    <t>17:02:22</t>
  </si>
  <si>
    <t>138****9245</t>
  </si>
  <si>
    <t>13:17:21</t>
  </si>
  <si>
    <t>153****5730</t>
  </si>
  <si>
    <t>12:09:31</t>
  </si>
  <si>
    <t>134****6497</t>
  </si>
  <si>
    <t>12:03:12</t>
  </si>
  <si>
    <t>2018-04-22</t>
  </si>
  <si>
    <t>17:40:17</t>
  </si>
  <si>
    <t>15:26:55</t>
  </si>
  <si>
    <t>186****3206</t>
  </si>
  <si>
    <t>14:40:09</t>
  </si>
  <si>
    <t>182****3109</t>
  </si>
  <si>
    <t>14:16:11</t>
  </si>
  <si>
    <t>14:19:20</t>
  </si>
  <si>
    <t>2018-04-21</t>
  </si>
  <si>
    <t>15:26:16</t>
  </si>
  <si>
    <t>09:40:09</t>
  </si>
  <si>
    <t>14:05:03</t>
  </si>
  <si>
    <t>13:18:34</t>
  </si>
  <si>
    <t>12:52:53</t>
  </si>
  <si>
    <t>151****9045</t>
  </si>
  <si>
    <t>09:49:23</t>
  </si>
  <si>
    <t>2018-04-20</t>
  </si>
  <si>
    <t>16:17:12</t>
  </si>
  <si>
    <t>187****8454</t>
  </si>
  <si>
    <t>12:48:33</t>
  </si>
  <si>
    <t>189****8816</t>
  </si>
  <si>
    <t>10:43:39</t>
  </si>
  <si>
    <t>中午1点到店</t>
  </si>
  <si>
    <t>2018-04-19</t>
  </si>
  <si>
    <t>19:14:30</t>
  </si>
  <si>
    <t>183****2322</t>
  </si>
  <si>
    <t>14:16:00</t>
  </si>
  <si>
    <t>新顾客2位</t>
  </si>
  <si>
    <t>14:28:53</t>
  </si>
  <si>
    <t>177****8385</t>
  </si>
  <si>
    <t>14:35:17</t>
  </si>
  <si>
    <t>12:51:37</t>
  </si>
  <si>
    <t>181****8435</t>
  </si>
  <si>
    <t>18141318435</t>
  </si>
  <si>
    <t>09:26:28</t>
  </si>
  <si>
    <t>187****5733</t>
  </si>
  <si>
    <t>13:03:08</t>
  </si>
  <si>
    <t>136****0753</t>
  </si>
  <si>
    <t>18:54:20</t>
  </si>
  <si>
    <t>186****2150</t>
  </si>
  <si>
    <t>13:33:26</t>
  </si>
  <si>
    <t>159****0509</t>
  </si>
  <si>
    <t>15:41:22</t>
  </si>
  <si>
    <t>138****6460</t>
  </si>
  <si>
    <t>12:42:06</t>
  </si>
  <si>
    <t>2018-04-17</t>
  </si>
  <si>
    <t>19:36:44</t>
  </si>
  <si>
    <t>150****5360</t>
  </si>
  <si>
    <t>16:45:58</t>
  </si>
  <si>
    <t>186****8322</t>
  </si>
  <si>
    <t>15:08:19</t>
  </si>
  <si>
    <t>2018-04-16</t>
  </si>
  <si>
    <t>18:41:24</t>
  </si>
  <si>
    <t>185****1213</t>
  </si>
  <si>
    <t>19:02:37</t>
  </si>
  <si>
    <t>19:07:27</t>
  </si>
  <si>
    <t>20:18:10</t>
  </si>
  <si>
    <t>09:08:35</t>
  </si>
  <si>
    <t>12:52:57</t>
  </si>
  <si>
    <t>136****8885</t>
  </si>
  <si>
    <t>12:51:00</t>
  </si>
  <si>
    <t>181****2561</t>
  </si>
  <si>
    <t>2018-04-15</t>
  </si>
  <si>
    <t>16:06:35</t>
  </si>
  <si>
    <t>131****5524</t>
  </si>
  <si>
    <t>09:45:56</t>
  </si>
  <si>
    <t>138****1609</t>
  </si>
  <si>
    <t>2018-04-14</t>
  </si>
  <si>
    <t>11:17:23</t>
  </si>
  <si>
    <t>173****7832</t>
  </si>
  <si>
    <t>2018-04-13</t>
  </si>
  <si>
    <t>17:01:06</t>
  </si>
  <si>
    <t>159****4646</t>
  </si>
  <si>
    <t>15988784646</t>
  </si>
  <si>
    <t>2018-04-12</t>
  </si>
  <si>
    <t>16:29:02</t>
  </si>
  <si>
    <t>182****5336</t>
  </si>
  <si>
    <t>陈静。18202805336</t>
  </si>
  <si>
    <t>2018-04-11</t>
  </si>
  <si>
    <t>17:02:15</t>
  </si>
  <si>
    <t>139****9955</t>
  </si>
  <si>
    <t>17:58:46</t>
  </si>
  <si>
    <t>2018-04-09</t>
  </si>
  <si>
    <t>16:36:41</t>
  </si>
  <si>
    <t>133****8433</t>
  </si>
  <si>
    <t>11:14:02</t>
  </si>
  <si>
    <t>159****9641</t>
  </si>
  <si>
    <t>10:54:28</t>
  </si>
  <si>
    <t>09:33:37</t>
  </si>
  <si>
    <t>老顾客樊璐</t>
  </si>
  <si>
    <t>2018-04-08</t>
  </si>
  <si>
    <t>17:28:47</t>
  </si>
  <si>
    <t>11:22:36</t>
  </si>
  <si>
    <t>176****0192</t>
  </si>
  <si>
    <t>11:17:27</t>
  </si>
  <si>
    <t>138****7128</t>
  </si>
  <si>
    <t>2018-04-07</t>
  </si>
  <si>
    <t>18:49:46</t>
  </si>
  <si>
    <t>158****6657</t>
  </si>
  <si>
    <t>12:21:34</t>
  </si>
  <si>
    <t>2018-04-06</t>
  </si>
  <si>
    <t>15:59:00</t>
  </si>
  <si>
    <t>09:36:59</t>
  </si>
  <si>
    <t>新顾客袁丽蓉</t>
  </si>
  <si>
    <t>185****0506</t>
  </si>
  <si>
    <t>袁丽蓉，18512880506</t>
  </si>
  <si>
    <t>11:07:03</t>
  </si>
  <si>
    <t>135****8105</t>
  </si>
  <si>
    <t>13:30:39</t>
  </si>
  <si>
    <t>139****1655</t>
  </si>
  <si>
    <t>2018-04-04</t>
  </si>
  <si>
    <t>17:43:06</t>
  </si>
  <si>
    <t>未成年</t>
  </si>
  <si>
    <t>181****6975</t>
  </si>
  <si>
    <t>14:21:35</t>
  </si>
  <si>
    <t>138****6197</t>
  </si>
  <si>
    <t>12:32:44</t>
  </si>
  <si>
    <t>132****2228</t>
  </si>
  <si>
    <t>2018-04-03</t>
  </si>
  <si>
    <t>10:42:26</t>
  </si>
  <si>
    <t>已登记重复咨询</t>
  </si>
  <si>
    <t>15:45:14</t>
  </si>
  <si>
    <t>2018-04-02</t>
  </si>
  <si>
    <t>18:34:04</t>
  </si>
  <si>
    <t>166****7717</t>
  </si>
  <si>
    <t>11:48:37</t>
  </si>
  <si>
    <t>010****4622</t>
  </si>
  <si>
    <t>11:47:38</t>
  </si>
  <si>
    <t>17:54:40</t>
  </si>
  <si>
    <t>139****2010</t>
  </si>
  <si>
    <t>12:32:30</t>
  </si>
  <si>
    <t>16:10:39</t>
  </si>
  <si>
    <t>183****0346</t>
  </si>
  <si>
    <t>11:40:43</t>
  </si>
  <si>
    <t>天府店老顾客</t>
  </si>
  <si>
    <t>2018-03-29</t>
  </si>
  <si>
    <t>09:59:15</t>
  </si>
  <si>
    <t>187****9231</t>
  </si>
  <si>
    <t>18702769231</t>
  </si>
  <si>
    <t>2018-03-28</t>
  </si>
  <si>
    <t>13:11:00</t>
  </si>
  <si>
    <t>已上门新顾客</t>
  </si>
  <si>
    <t>2016-04-24</t>
  </si>
  <si>
    <t>11:41:21</t>
  </si>
  <si>
    <t>undefined</t>
  </si>
  <si>
    <t>136****7648</t>
  </si>
  <si>
    <t>2016-07-31</t>
  </si>
  <si>
    <t>15:44:49</t>
  </si>
  <si>
    <t>139****6444</t>
  </si>
  <si>
    <t>成交价格</t>
  </si>
  <si>
    <t>序列号</t>
  </si>
  <si>
    <t>用户手机号</t>
  </si>
  <si>
    <t>消费时间</t>
  </si>
  <si>
    <t>TIME</t>
  </si>
  <si>
    <t>售价（元）</t>
  </si>
  <si>
    <t>商家优惠金额（元）</t>
  </si>
  <si>
    <t>结算价（元）</t>
  </si>
  <si>
    <t>分店名</t>
  </si>
  <si>
    <t>验券帐号</t>
  </si>
  <si>
    <t>分类</t>
  </si>
  <si>
    <t>项目明细</t>
  </si>
  <si>
    <t>价格</t>
  </si>
  <si>
    <t>皮肤管理</t>
  </si>
  <si>
    <t>城市</t>
  </si>
  <si>
    <t>评价门店</t>
  </si>
  <si>
    <t>用户昵称</t>
  </si>
  <si>
    <t>评分</t>
  </si>
  <si>
    <t>评价内容</t>
  </si>
  <si>
    <t>是否消费评价</t>
  </si>
  <si>
    <t>北京</t>
  </si>
  <si>
    <t>北京医师协会慈诚医美</t>
  </si>
  <si>
    <t>刘小五_8754</t>
  </si>
  <si>
    <t>{"设施":5,"医生":5,"挂号":5}</t>
  </si>
  <si>
    <t>私密性很强，并且是泰国版《let美人》的原班专家团队坐镇，韩国主治医师很专业，我咨询了很多问题比如提升啊除皱啊，医师欧巴直接说，你现在的状态根本不需要做提升，眼睛也很漂亮只需要简单的调整一下两只眼睛的形状就好了😍完全不会不顾你的个人特质推荐一些有的没的，双眼皮埋线二十分钟，当时的效果就很好，完全没有血肿，做完手术直接去主持了一个小活动，四天了，恢复的特别好，而最棒就是，超级自然，我还是我，但就是看起来有些不一样，好看的那种不一样，却又让旁人说不出什么原因，整个面部线条也柔和了，总感觉做了一双眼睛的效果堪比全脸调整😂😂倒数第二张是刚做完！！你信么？专家真的不一样！比所谓的美容诊所强太多，特别开心</t>
  </si>
  <si>
    <t>否</t>
  </si>
  <si>
    <t>葱姜大蟹</t>
  </si>
  <si>
    <t>{"效果":5,"环境":5,"服务":5}</t>
  </si>
  <si>
    <t>环境: 高大上~
诊断: 没有强制消费，没有推销，都是站在客户角度设计方案，本来还想开个眼角，直接被劝阻了。医生很有耐心，反复介绍术后效果，一点不耐烦都没有😜
效果:大家看照片吧(术前 和术后2周 ) 目前我是很满意的
P.S. 我恢复的超快，术后就请了3天假，连上周六日，一共5天没见同事，然后单位的男同事们都没发现😁</t>
  </si>
  <si>
    <t>dpuser_57402430025</t>
  </si>
  <si>
    <t>位置特别好找，环境很好，特别显干净，给***做的护士也很贴心，价格实惠</t>
  </si>
  <si>
    <t>是</t>
  </si>
  <si>
    <t>2018-06-17 16:43:01</t>
  </si>
  <si>
    <t>wl7478</t>
  </si>
  <si>
    <t>朋友介绍的很满意 眉毛纹的很满意</t>
  </si>
  <si>
    <t>dpuser_9547673693</t>
  </si>
  <si>
    <t>看了很多家 最后决定在这家 
环境很不错  里面的医生也很亲切 
纹眉的过程时不时询问感受 和我的意见 
也不会推销别的
做完的效果 真的是闪到我了  感觉像变了一个人  气质马上就上去了 
最重要的是作为一个懒的要死的手残党
以后早上可以多睡会了   
过几天再去纹个美瞳线 美美哒</t>
  </si>
  <si>
    <t>2018-06-20 17:22:28</t>
  </si>
  <si>
    <t>吾女神。绛苏</t>
  </si>
  <si>
    <t>蛮好找的地方，在25楼，接待的小姐姐很细心哦，我是去点痣，顺便咨询一下做眉毛的事情，有推荐，不强烈销售，整体感觉挺好的，可以去体验一下，他们家项目特别多</t>
  </si>
  <si>
    <t>2018-06-21 16:10:53</t>
  </si>
  <si>
    <t>唐团团_123</t>
  </si>
  <si>
    <t>体验特别好，环境好、服务态度好，机器设备感觉很高档</t>
  </si>
  <si>
    <t>林夕_</t>
  </si>
  <si>
    <t>【我被微针毁容啦】
  网上满是这样的文章
也八一八我去年的微针经历（某美容机构）
无知 — “受虐” — 无效  （一疗程共三次，共花了3000左右，呵呵了，像我一样什么都不懂的情况下先考虑价格的就要长点心了）三个月做完了，痘肌并没有改善，皮肤却变得更加敏感、脆弱导致我对微针很有见解。
其实微针是个很严谨的破皮微创手术，需要注意的地方有很多，不少MM都是皮肤经不住如此刺激而最终被微针毁容,（⚠️这跟针的长短以及扎的深浅、力度、回滚次数都有关系，我之前就是敷了麻药也疼到被按着扎完的，整张脸出血点很多，清晰可见的针眼，一周多了还都是红的）还有就是操作方面肯定要找经验丰富的医师，针对你皮肤的状况做合适的方案。把握精准才能让受损的组织细胞继续存活并能快速修复。
经历过一次之后 在脸上无论是手术还是皮肤，选择上都会越来越慎重 。开始挑机构挑医生，别问我为啥子知道这么清楚，都是经验所得，吃过亏的人都会明白。
分享一下此次的治疗体会：
[爱心]环境：面积很大，整个25层都是，将近2000平，很安静，很隐私，当然也很正规，和公立医院相似，周六日一般都不接诊。
[爱心]面诊：说到面诊，建议大家提前了解一下相关知识以及机构是否专业，便于你做判断哦。
[爱心]填写术前告知书：这个流程大部分是了解你的个人基本情况，有无疾病，过敏体质，半年内有没有做过其他手术以及注射类项目等等，如果脸上有做过微整的，一定要清楚的告知，避免出现问题。
[爱心]术前拍照：正面—45°角—侧面 
[爱心]面部清洁—酒精消毒—敷麻药（大约半个小时）
[爱心]操作工具消毒准备—卸除麻药—面部两次消毒—操作进行（这个我要多说几句了，本来已经做好了疼哭的节奏，谁知疼痛感完全在可承受范围内，瞬间就不紧张了，医生还时不时问我：可以么？稍微忍耐一下哦～）服务态度真的不错[强]
[爱心]操作结束—敷上医疗专用修复面膜
这时，医生会叮嘱你注意事项⚠️
一定要好好听哦，术后修复特别关键
这里就不多说注意事项啦，自己百度一下很详细。
临走出门戴了医用口罩😷，一是为了防尘防晒，二是为了遮掩一下面部，毕竟没化妆又有创伤。不过，值得庆幸的是当天晚上就不红了。
三天了，现在很明显的感觉到肌肤在快速恢复，会有紧绷感，一天敷两次无菌的医用面膜，两个脸颊的痘印也在淡化，好多闭口都自己脱落了，这次的效果很快也很明显，继续观察。 
小仙女们，可以行动了！我可是精挑细选的哦！</t>
  </si>
  <si>
    <t>2018-08-04 17:40:52</t>
  </si>
  <si>
    <t>Mayra多宝鱼</t>
  </si>
  <si>
    <t>点评VIP星星暗了～分享下我的周末时光，勤奋点抓一抓重新点亮😂😂😂
整个7月赶项目进度，满脸油不说，还冒了不少痘，化妆也是浮粉过敏各种闹腾。连火锅和串串都没吃，还这么恼火！
皮肤科主任帮忙瞅了瞅，由于现在还有痘痘和粉刺，建议我做针对闭合性粉刺治疗比较有效的果酸焕肤。
慈诚的果酸品牌是芯丝翠，据说果酸之王，什么鸡尾酒配方的，太专业了我也不懂。一共帮我刷了两遍，第一遍有点紧张，美容师说我第一次刷果酸，先从较低30%浓度开始尝试。痒痒的，基本可以忍受。第二遍刷了35%浓度，哎呀嘛，这下是真感受到了痒，还有点发热。姑娘还拿个迷你小风扇帮我吹脸，确实缓解了下不舒服的感觉。中和掉果酸以后，皮肤感觉通透了很多。
基本观察了两天才来分享下成果。还不敢往脸上涂东西，基本就是清水洗了下。皮肤细腻不少，原来明显甚至有点发红的粉刺都平静了。今天上班，周末看到我朋友圈的同事们瞅了瞅，感觉皮肤亮了不少，毛孔也收敛不少。有信心再做个3-5次，希望能整体再改善下。</t>
  </si>
  <si>
    <t>2018-08-04 17:41:14</t>
  </si>
  <si>
    <t>门店名称</t>
  </si>
  <si>
    <t>推广对象</t>
  </si>
  <si>
    <t>价目表点击</t>
  </si>
  <si>
    <t>预约量</t>
  </si>
  <si>
    <t>团购订单量</t>
  </si>
  <si>
    <t>闪惠交易量</t>
  </si>
  <si>
    <t>扫码支付订单</t>
  </si>
  <si>
    <t>138xxxx3663</t>
  </si>
  <si>
    <t>2018/09/04</t>
  </si>
  <si>
    <t>16:21:26</t>
  </si>
  <si>
    <t>[2018.03.28]白瓷娃娃黑脸娃娃2选1桃瓷净肌[168.00元][14197734]</t>
  </si>
  <si>
    <t>cdjianli004</t>
  </si>
  <si>
    <t>159xxxx2437</t>
  </si>
  <si>
    <t>2018/09/02</t>
  </si>
  <si>
    <t>17:07:28</t>
  </si>
  <si>
    <t>[2018.03.27]唇部腋下2选12年包干[98.00元][30238957]</t>
  </si>
  <si>
    <t>cdjianli</t>
  </si>
  <si>
    <t>17:07:15</t>
  </si>
  <si>
    <t>[2018.04.16]小腿6次脱掉毛裤[298.00元][30716309]</t>
  </si>
  <si>
    <t>181xxxx5110</t>
  </si>
  <si>
    <t>2018/09/01</t>
  </si>
  <si>
    <t>13:46:39</t>
  </si>
  <si>
    <t>[2018.03.27]冰点脱毛唇部腋下2选1一年包干[98.00元][14196724]</t>
  </si>
  <si>
    <t>186xxxx4959</t>
  </si>
  <si>
    <t>12:16:08</t>
  </si>
  <si>
    <t>[2018.03.28]润百颜1ml[466.00元][14196495]</t>
  </si>
  <si>
    <t>183xxxx0083</t>
  </si>
  <si>
    <t>2018/08/31</t>
  </si>
  <si>
    <t>18:41:42</t>
  </si>
  <si>
    <t>18:01:32</t>
  </si>
  <si>
    <t>[2018.06.14]埋线全面部隐形抗衰[1480.00元][14051717]</t>
  </si>
  <si>
    <t>138xxxx0139</t>
  </si>
  <si>
    <t>15:58:57</t>
  </si>
  <si>
    <t>[2018.03.28]小气泡水氧活肤2选1[25.00元][14189467]</t>
  </si>
  <si>
    <t>156xxxx0651</t>
  </si>
  <si>
    <t>2018/08/30</t>
  </si>
  <si>
    <t>18:04:18</t>
  </si>
  <si>
    <t>18:04:05</t>
  </si>
  <si>
    <t>[2018.04.16]冰点脱毛小腿6次脱掉黑丝袜[298.00元][14206814]</t>
  </si>
  <si>
    <t>136xxxx6575</t>
  </si>
  <si>
    <t>12:36:20</t>
  </si>
  <si>
    <t>136xxxx2734</t>
  </si>
  <si>
    <t>12:35:59</t>
  </si>
  <si>
    <t>156xxxx6266</t>
  </si>
  <si>
    <t>2018/08/23</t>
  </si>
  <si>
    <t>15:43:36</t>
  </si>
  <si>
    <t>[2018.03.28]韩国小气泡水氧活肤清洁卫士[18.00元][30251864]</t>
  </si>
  <si>
    <t>139xxxx3841</t>
  </si>
  <si>
    <t>2018/08/22</t>
  </si>
  <si>
    <t>10:46:20</t>
  </si>
  <si>
    <t>[2018.05.21]无针水光提亮肤色收缩毛孔[188.00元][31477479]</t>
  </si>
  <si>
    <t>135xxxx3942</t>
  </si>
  <si>
    <t>2018/08/19</t>
  </si>
  <si>
    <t>18:36:33</t>
  </si>
  <si>
    <t>18:36:10</t>
  </si>
  <si>
    <t>[2018.03.28]白瓷娃娃黑脸娃娃首次优惠[188.00元][30264487]</t>
  </si>
  <si>
    <t>138xxxx4609</t>
  </si>
  <si>
    <t>2018/08/14</t>
  </si>
  <si>
    <t>16:35:24</t>
  </si>
  <si>
    <t>188xxxx0256</t>
  </si>
  <si>
    <t>2018/08/04</t>
  </si>
  <si>
    <t>10:44:26</t>
  </si>
  <si>
    <t>180xxxx0139</t>
  </si>
  <si>
    <t>12:29:09</t>
  </si>
  <si>
    <t>[2018.03.28]激光去黑眼圈摘掉黑镜框[398.00元][14189188]</t>
  </si>
  <si>
    <t>157xxxx9116</t>
  </si>
  <si>
    <t>2018/08/29</t>
  </si>
  <si>
    <t>14:57:41</t>
  </si>
  <si>
    <t>[2018.05.25]冰点脱毛小臂6次零痛嫩滑[298.00元][14207184]</t>
  </si>
  <si>
    <t>158xxxx9359</t>
  </si>
  <si>
    <t>14:06:54</t>
  </si>
  <si>
    <t>138xxxx5670</t>
  </si>
  <si>
    <t>13:18:52</t>
  </si>
  <si>
    <t>157xxxx1803</t>
  </si>
  <si>
    <t>2018/08/28</t>
  </si>
  <si>
    <t>12:34:09</t>
  </si>
  <si>
    <t>151xxxx6197</t>
  </si>
  <si>
    <t>2018/08/27</t>
  </si>
  <si>
    <t>18:48:50</t>
  </si>
  <si>
    <t>[2018.06.22]无针水光心机妆容[188.00元][14275424]</t>
  </si>
  <si>
    <t>178xxxx1151</t>
  </si>
  <si>
    <t>2018/08/26</t>
  </si>
  <si>
    <t>17:02:10</t>
  </si>
  <si>
    <t>155xxxx1673</t>
  </si>
  <si>
    <t>11:51:34</t>
  </si>
  <si>
    <t>183xxxx6435</t>
  </si>
  <si>
    <t>2018/08/25</t>
  </si>
  <si>
    <t>18:35:30</t>
  </si>
  <si>
    <t>18:35:21</t>
  </si>
  <si>
    <t>157xxxx6242</t>
  </si>
  <si>
    <t>15:20:24</t>
  </si>
  <si>
    <t>15:20:01</t>
  </si>
  <si>
    <t>185xxxx8546</t>
  </si>
  <si>
    <t>14:23:32</t>
  </si>
  <si>
    <t>[2018.03.28]白瓷娃娃黑脸娃娃2选1桃瓷净肌[188.00元][14197734]</t>
  </si>
  <si>
    <t>14:23:04</t>
  </si>
  <si>
    <t>132xxxx6600</t>
  </si>
  <si>
    <t>11:38:59</t>
  </si>
  <si>
    <t>11:38:43</t>
  </si>
  <si>
    <t>155xxxx5130</t>
  </si>
  <si>
    <t>11:16:05</t>
  </si>
  <si>
    <t>11:15:46</t>
  </si>
  <si>
    <t>187xxxx1778</t>
  </si>
  <si>
    <t>2018/08/24</t>
  </si>
  <si>
    <t>17:13:30</t>
  </si>
  <si>
    <t>156xxxx4536</t>
  </si>
  <si>
    <t>16:59:18</t>
  </si>
  <si>
    <t>134xxxx2087</t>
  </si>
  <si>
    <t>16:40:12</t>
  </si>
  <si>
    <t>136xxxx5666</t>
  </si>
  <si>
    <t>15:45:24</t>
  </si>
  <si>
    <t>15:43:05</t>
  </si>
  <si>
    <t>15:42:50</t>
  </si>
  <si>
    <t>187xxxx5777</t>
  </si>
  <si>
    <t>2018/08/21</t>
  </si>
  <si>
    <t>11:12:12</t>
  </si>
  <si>
    <t>135xxxx1395</t>
  </si>
  <si>
    <t>2018/08/20</t>
  </si>
  <si>
    <t>16:53:21</t>
  </si>
  <si>
    <t>135xxxx1612</t>
  </si>
  <si>
    <t>14:13:39</t>
  </si>
  <si>
    <t>14:13:26</t>
  </si>
  <si>
    <t>14:12:56</t>
  </si>
  <si>
    <t>14:12:22</t>
  </si>
  <si>
    <t>138xxxx2326</t>
  </si>
  <si>
    <t>13:09:43</t>
  </si>
  <si>
    <t>135xxxx8059</t>
  </si>
  <si>
    <t>2018/08/17</t>
  </si>
  <si>
    <t>16:52:11</t>
  </si>
  <si>
    <t>183xxxx6602</t>
  </si>
  <si>
    <t>13:56:21</t>
  </si>
  <si>
    <t>152xxxx3925</t>
  </si>
  <si>
    <t>16:20:31</t>
  </si>
  <si>
    <t>182xxxx1650</t>
  </si>
  <si>
    <t>2018/08/13</t>
  </si>
  <si>
    <t>15:41:38</t>
  </si>
  <si>
    <t>15:41:23</t>
  </si>
  <si>
    <t>182xxxx8858</t>
  </si>
  <si>
    <t>2018/08/12</t>
  </si>
  <si>
    <t>14:21:44</t>
  </si>
  <si>
    <t>158xxxx8755</t>
  </si>
  <si>
    <t>08:52:21</t>
  </si>
  <si>
    <t>138xxxx0308</t>
  </si>
  <si>
    <t>2018/08/10</t>
  </si>
  <si>
    <t>16:22:19</t>
  </si>
  <si>
    <t>14:46:02</t>
  </si>
  <si>
    <t>188xxxx4833</t>
  </si>
  <si>
    <t>2018/08/09</t>
  </si>
  <si>
    <t>16:33:22</t>
  </si>
  <si>
    <t>189xxxx2858</t>
  </si>
  <si>
    <t>16:20:55</t>
  </si>
  <si>
    <t>183xxxx8351</t>
  </si>
  <si>
    <t>2018/08/08</t>
  </si>
  <si>
    <t>10:36:10</t>
  </si>
  <si>
    <t>[2018.03.28]衡力瘦脸100单位[880.00元][14198370]</t>
  </si>
  <si>
    <t>182xxxx0137</t>
  </si>
  <si>
    <t>09:49:24</t>
  </si>
  <si>
    <t>139xxxx6451</t>
  </si>
  <si>
    <t>09:48:21</t>
  </si>
  <si>
    <t>156xxxx7105</t>
  </si>
  <si>
    <t>2018/08/07</t>
  </si>
  <si>
    <t>18:09:20</t>
  </si>
  <si>
    <t>188xxxx2541</t>
  </si>
  <si>
    <t>16:04:00</t>
  </si>
  <si>
    <t>13:09:29</t>
  </si>
  <si>
    <t>158xxxx9590</t>
  </si>
  <si>
    <t>2018/08/06</t>
  </si>
  <si>
    <t>17:16:24</t>
  </si>
  <si>
    <t>135xxxx9360</t>
  </si>
  <si>
    <t>17:16:12</t>
  </si>
  <si>
    <t>151xxxx9225</t>
  </si>
  <si>
    <t>15:55:26</t>
  </si>
  <si>
    <t>136xxxx7400</t>
  </si>
  <si>
    <t>11:04:45</t>
  </si>
  <si>
    <t>10:21:37</t>
  </si>
  <si>
    <t>10:19:34</t>
  </si>
  <si>
    <t>136xxxx6576</t>
  </si>
  <si>
    <t>17:52:19</t>
  </si>
  <si>
    <t>17:03:49</t>
  </si>
  <si>
    <t>[2018.06.14]果酸祛痘焕肤平滑肌肤[799.00元][14046483]</t>
  </si>
  <si>
    <t>158xxxx4312</t>
  </si>
  <si>
    <t>16:51:39</t>
  </si>
  <si>
    <t>136xxxx9442</t>
  </si>
  <si>
    <t>10:43:46</t>
  </si>
</sst>
</file>

<file path=xl/styles.xml><?xml version="1.0" encoding="utf-8"?>
<styleSheet xmlns="http://schemas.openxmlformats.org/spreadsheetml/2006/main">
  <numFmts count="4">
    <numFmt formatCode="#,##0_ " numFmtId="164"/>
    <numFmt formatCode="0.0%" numFmtId="165"/>
    <numFmt formatCode="0.0" numFmtId="166"/>
    <numFmt formatCode="yyyy\-mm\-dd\ h:mm:ss" numFmtId="167"/>
  </numFmts>
  <fonts count="38">
    <font>
      <name val="宋体"/>
      <charset val="134"/>
      <color theme="1"/>
      <sz val="11"/>
      <scheme val="minor"/>
    </font>
    <font>
      <name val="微软雅黑"/>
      <charset val="134"/>
      <family val="2"/>
      <color theme="1"/>
      <sz val="11"/>
    </font>
    <font>
      <name val="微软雅黑"/>
      <charset val="134"/>
      <family val="3"/>
      <color theme="1"/>
      <sz val="11"/>
    </font>
    <font>
      <name val="微软雅黑"/>
      <charset val="134"/>
      <family val="3"/>
      <b val="1"/>
      <i val="1"/>
      <sz val="11"/>
    </font>
    <font>
      <name val="微软雅黑"/>
      <charset val="134"/>
      <family val="3"/>
      <b val="1"/>
      <i val="1"/>
      <sz val="18"/>
    </font>
    <font>
      <name val="微软雅黑"/>
      <charset val="134"/>
      <family val="3"/>
      <b val="1"/>
      <sz val="20"/>
    </font>
    <font>
      <name val="微软雅黑"/>
      <charset val="134"/>
      <family val="3"/>
      <b val="1"/>
      <sz val="18"/>
    </font>
    <font>
      <name val="宋体"/>
      <charset val="134"/>
      <family val="3"/>
      <sz val="9"/>
      <scheme val="minor"/>
    </font>
    <font>
      <name val="微软雅黑"/>
      <charset val="134"/>
      <family val="2"/>
      <color theme="1"/>
      <sz val="11"/>
    </font>
    <font>
      <name val="微软雅黑"/>
      <charset val="134"/>
      <family val="2"/>
      <color rgb="FF000000"/>
      <sz val="12"/>
    </font>
    <font>
      <name val="宋体"/>
      <charset val="134"/>
      <family val="3"/>
      <color theme="11"/>
      <sz val="11"/>
      <u val="single"/>
      <scheme val="minor"/>
    </font>
    <font>
      <name val="微软雅黑"/>
      <charset val="134"/>
      <family val="2"/>
      <color theme="1"/>
      <sz val="12"/>
    </font>
    <font>
      <name val="微软雅黑"/>
      <charset val="134"/>
      <family val="2"/>
      <color theme="1"/>
      <sz val="10"/>
    </font>
    <font>
      <name val="微软雅黑"/>
      <charset val="134"/>
      <family val="2"/>
      <color rgb="FF000000"/>
      <sz val="11"/>
    </font>
    <font>
      <name val="微软雅黑"/>
      <charset val="134"/>
      <family val="2"/>
      <b val="1"/>
      <sz val="10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color theme="1"/>
      <sz val="11"/>
      <scheme val="minor"/>
    </font>
    <font>
      <name val="微软雅黑"/>
      <charset val="134"/>
      <family val="2"/>
      <sz val="11"/>
    </font>
    <font>
      <name val="微软雅黑"/>
      <charset val="134"/>
      <family val="2"/>
      <sz val="12"/>
    </font>
    <font>
      <name val="微软雅黑"/>
      <charset val="134"/>
      <family val="2"/>
      <color rgb="FF151515"/>
      <sz val="12"/>
    </font>
    <font>
      <name val="微软雅黑"/>
      <charset val="134"/>
      <family val="2"/>
      <color rgb="FFFF0000"/>
      <sz val="11"/>
    </font>
    <font>
      <name val="微软雅黑"/>
      <charset val="134"/>
      <family val="2"/>
      <color rgb="FF17B92A"/>
      <sz val="11"/>
    </font>
    <font>
      <name val="微软雅黑"/>
      <charset val="134"/>
      <family val="2"/>
      <b val="1"/>
      <color rgb="FF000000"/>
      <sz val="12"/>
    </font>
    <font>
      <name val="微软雅黑"/>
      <charset val="134"/>
      <family val="2"/>
      <b val="1"/>
      <sz val="11"/>
    </font>
    <font>
      <name val="微软雅黑"/>
      <charset val="134"/>
      <family val="2"/>
      <b val="1"/>
      <color rgb="FF000000"/>
      <sz val="11"/>
    </font>
    <font>
      <name val="微软雅黑"/>
      <charset val="134"/>
      <family val="2"/>
      <b val="1"/>
      <color theme="1"/>
      <sz val="12"/>
    </font>
    <font>
      <name val="微软雅黑"/>
      <charset val="134"/>
      <family val="2"/>
      <b val="1"/>
      <color theme="1"/>
      <sz val="14"/>
    </font>
    <font>
      <name val="微软雅黑"/>
      <charset val="134"/>
      <family val="2"/>
      <color rgb="FF151515"/>
      <sz val="11"/>
    </font>
    <font>
      <name val="微软雅黑"/>
      <family val="2"/>
      <color theme="1"/>
      <sz val="11"/>
    </font>
    <font>
      <name val="微软雅黑"/>
      <charset val="134"/>
      <family val="2"/>
      <b val="1"/>
      <color theme="1"/>
      <sz val="9"/>
    </font>
    <font>
      <name val="微软雅黑"/>
      <charset val="134"/>
      <family val="2"/>
      <b val="1"/>
      <color theme="1"/>
      <sz val="11"/>
    </font>
    <font>
      <name val="微软雅黑"/>
      <charset val="134"/>
      <family val="2"/>
      <b val="1"/>
      <color theme="1"/>
      <sz val="10"/>
    </font>
    <font>
      <name val="微软雅黑"/>
      <charset val="134"/>
      <family val="2"/>
      <color rgb="FF00B050"/>
      <sz val="10"/>
    </font>
    <font>
      <name val="宋体"/>
      <charset val="134"/>
      <family val="3"/>
      <color rgb="FF00B050"/>
      <sz val="11"/>
      <scheme val="minor"/>
    </font>
    <font>
      <name val="宋体"/>
      <charset val="134"/>
      <family val="3"/>
      <color rgb="FF00B050"/>
      <sz val="10"/>
      <scheme val="minor"/>
    </font>
    <font>
      <name val="微软雅黑"/>
      <charset val="134"/>
      <family val="2"/>
      <b val="1"/>
      <color rgb="FF00B050"/>
      <sz val="11"/>
    </font>
    <font>
      <name val="微软雅黑"/>
      <charset val="134"/>
      <family val="2"/>
      <color rgb="FF00B050"/>
      <sz val="11"/>
    </font>
    <font>
      <name val="微软雅黑"/>
      <charset val="134"/>
      <family val="2"/>
      <b val="1"/>
      <color rgb="FF00B050"/>
      <sz val="10"/>
    </font>
  </fonts>
  <fills count="15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7" tint="0.7999816888943144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</borders>
  <cellStyleXfs count="10">
    <xf applyAlignment="1" borderId="0" fillId="0" fontId="0" numFmtId="0">
      <alignment vertical="center"/>
    </xf>
    <xf applyAlignment="1" borderId="0" fillId="0" fontId="3" numFmtId="0">
      <alignment vertical="center"/>
    </xf>
    <xf applyAlignment="1" borderId="0" fillId="0" fontId="16" numFmtId="0">
      <alignment vertical="center"/>
    </xf>
    <xf applyAlignment="1" borderId="0" fillId="0" fontId="4" numFmtId="0">
      <alignment vertical="center"/>
    </xf>
    <xf applyAlignment="1" borderId="0" fillId="0" fontId="2" numFmtId="0">
      <alignment vertical="center" wrapText="1"/>
    </xf>
    <xf applyAlignment="1" borderId="0" fillId="0" fontId="5" numFmtId="0">
      <alignment vertical="center"/>
    </xf>
    <xf applyAlignment="1" borderId="0" fillId="0" fontId="6" numFmtId="0">
      <alignment vertical="center"/>
    </xf>
    <xf applyAlignment="1" borderId="0" fillId="0" fontId="10" numFmtId="0">
      <alignment vertical="center"/>
    </xf>
    <xf applyAlignment="1" borderId="0" fillId="0" fontId="10" numFmtId="0">
      <alignment vertical="center"/>
    </xf>
    <xf applyAlignment="1" borderId="0" fillId="0" fontId="10" numFmtId="0">
      <alignment vertical="center"/>
    </xf>
  </cellStyleXfs>
  <cellXfs count="216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1" fillId="2" fontId="12" numFmtId="0" pivotButton="0" quotePrefix="0" xfId="0">
      <alignment horizontal="left" vertical="center"/>
    </xf>
    <xf applyAlignment="1" borderId="0" fillId="0" fontId="15" numFmtId="14" pivotButton="0" quotePrefix="0" xfId="0">
      <alignment vertical="center"/>
    </xf>
    <xf applyAlignment="1" borderId="0" fillId="0" fontId="15" numFmtId="0" pivotButton="0" quotePrefix="0" xfId="0">
      <alignment horizontal="left" vertical="center"/>
    </xf>
    <xf applyAlignment="1" borderId="0" fillId="0" fontId="15" numFmtId="0" pivotButton="0" quotePrefix="0" xfId="0">
      <alignment vertical="center"/>
    </xf>
    <xf applyAlignment="1" borderId="3" fillId="0" fontId="13" numFmtId="0" pivotButton="0" quotePrefix="0" xfId="0">
      <alignment horizontal="center" readingOrder="1" vertical="center" wrapText="1"/>
    </xf>
    <xf applyAlignment="1" borderId="3" fillId="0" fontId="17" numFmtId="0" pivotButton="0" quotePrefix="0" xfId="0">
      <alignment horizontal="center" vertical="center" wrapText="1"/>
    </xf>
    <xf applyAlignment="1" borderId="3" fillId="4" fontId="13" numFmtId="0" pivotButton="0" quotePrefix="0" xfId="0">
      <alignment horizontal="center" readingOrder="1" vertical="center" wrapText="1"/>
    </xf>
    <xf applyAlignment="1" borderId="2" fillId="0" fontId="18" numFmtId="9" pivotButton="0" quotePrefix="0" xfId="0">
      <alignment horizontal="center" vertical="center" wrapText="1"/>
    </xf>
    <xf applyAlignment="1" borderId="10" fillId="4" fontId="9" numFmtId="0" pivotButton="0" quotePrefix="0" xfId="0">
      <alignment horizontal="center" readingOrder="1" vertical="center" wrapText="1"/>
    </xf>
    <xf applyAlignment="1" borderId="6" fillId="4" fontId="9" numFmtId="0" pivotButton="0" quotePrefix="0" xfId="0">
      <alignment horizontal="center" readingOrder="1" vertical="center" wrapText="1"/>
    </xf>
    <xf applyAlignment="1" borderId="3" fillId="4" fontId="9" numFmtId="0" pivotButton="0" quotePrefix="0" xfId="0">
      <alignment horizontal="center" readingOrder="1" vertical="center" wrapText="1"/>
    </xf>
    <xf applyAlignment="1" borderId="7" fillId="0" fontId="18" numFmtId="2" pivotButton="0" quotePrefix="0" xfId="0">
      <alignment horizontal="center" vertical="center" wrapText="1"/>
    </xf>
    <xf applyAlignment="1" borderId="3" fillId="7" fontId="9" numFmtId="0" pivotButton="0" quotePrefix="0" xfId="0">
      <alignment horizontal="center" readingOrder="1" vertical="center" wrapText="1"/>
    </xf>
    <xf applyAlignment="1" borderId="10" fillId="7" fontId="9" numFmtId="0" pivotButton="0" quotePrefix="0" xfId="0">
      <alignment horizontal="center" readingOrder="1" vertical="center" wrapText="1"/>
    </xf>
    <xf applyAlignment="1" borderId="0" fillId="0" fontId="12" numFmtId="14" pivotButton="0" quotePrefix="0" xfId="0">
      <alignment vertical="center"/>
    </xf>
    <xf applyAlignment="1" borderId="3" fillId="0" fontId="20" numFmtId="0" pivotButton="0" quotePrefix="0" xfId="0">
      <alignment horizontal="center" readingOrder="1" vertical="center" wrapText="1"/>
    </xf>
    <xf applyAlignment="1" borderId="2" fillId="8" fontId="19" numFmtId="0" pivotButton="0" quotePrefix="0" xfId="0">
      <alignment horizontal="center" readingOrder="1" vertical="center" wrapText="1"/>
    </xf>
    <xf applyAlignment="1" borderId="0" fillId="0" fontId="25" numFmtId="0" pivotButton="0" quotePrefix="0" xfId="0">
      <alignment vertical="center"/>
    </xf>
    <xf applyAlignment="1" borderId="8" fillId="8" fontId="19" numFmtId="0" pivotButton="0" quotePrefix="0" xfId="0">
      <alignment horizontal="center" readingOrder="1" vertical="center" wrapText="1"/>
    </xf>
    <xf applyAlignment="1" borderId="0" fillId="0" fontId="18" numFmtId="0" pivotButton="0" quotePrefix="0" xfId="0">
      <alignment horizontal="center" vertical="center" wrapText="1"/>
    </xf>
    <xf applyAlignment="1" borderId="0" fillId="0" fontId="18" numFmtId="0" pivotButton="0" quotePrefix="0" xfId="0">
      <alignment vertical="center" wrapText="1"/>
    </xf>
    <xf applyAlignment="1" borderId="0" fillId="0" fontId="1" numFmtId="0" pivotButton="1" quotePrefix="0" xfId="0">
      <alignment vertical="center"/>
    </xf>
    <xf applyAlignment="1" borderId="0" fillId="5" fontId="1" numFmtId="0" pivotButton="0" quotePrefix="0" xfId="0">
      <alignment vertical="center"/>
    </xf>
    <xf applyAlignment="1" borderId="1" fillId="0" fontId="17" numFmtId="1" pivotButton="0" quotePrefix="0" xfId="0">
      <alignment horizontal="center" vertical="center" wrapText="1"/>
    </xf>
    <xf applyAlignment="1" borderId="1" fillId="5" fontId="1" numFmtId="0" pivotButton="0" quotePrefix="0" xfId="0">
      <alignment vertical="center"/>
    </xf>
    <xf applyAlignment="1" borderId="1" fillId="0" fontId="13" numFmtId="9" pivotButton="0" quotePrefix="0" xfId="0">
      <alignment horizontal="center" readingOrder="1" vertical="center" wrapText="1"/>
    </xf>
    <xf applyAlignment="1" borderId="1" fillId="0" fontId="1" numFmtId="14" pivotButton="0" quotePrefix="0" xfId="0">
      <alignment horizontal="left" vertical="center"/>
    </xf>
    <xf applyAlignment="1" borderId="1" fillId="0" fontId="1" numFmtId="21" pivotButton="0" quotePrefix="0" xfId="0">
      <alignment horizontal="left" vertical="center"/>
    </xf>
    <xf applyAlignment="1" borderId="1" fillId="0" fontId="1" numFmtId="0" pivotButton="0" quotePrefix="0" xfId="0">
      <alignment horizontal="left" vertical="center"/>
    </xf>
    <xf applyAlignment="1" borderId="1" fillId="8" fontId="19" numFmtId="0" pivotButton="0" quotePrefix="0" xfId="0">
      <alignment horizontal="center" readingOrder="1" vertical="center" wrapText="1"/>
    </xf>
    <xf applyAlignment="1" borderId="1" fillId="0" fontId="8" numFmtId="0" pivotButton="0" quotePrefix="0" xfId="0">
      <alignment horizontal="left" vertical="center"/>
    </xf>
    <xf applyAlignment="1" borderId="1" fillId="0" fontId="1" numFmtId="14" pivotButton="0" quotePrefix="0" xfId="0">
      <alignment horizontal="left"/>
    </xf>
    <xf applyAlignment="1" borderId="1" fillId="0" fontId="1" numFmtId="0" pivotButton="0" quotePrefix="0" xfId="0">
      <alignment horizontal="left"/>
    </xf>
    <xf applyAlignment="1" borderId="1" fillId="0" fontId="1" numFmtId="3" pivotButton="0" quotePrefix="0" xfId="0">
      <alignment horizontal="left"/>
    </xf>
    <xf applyAlignment="1" borderId="16" fillId="0" fontId="17" numFmtId="0" pivotButton="0" quotePrefix="0" xfId="0">
      <alignment horizontal="center" vertical="center" wrapText="1"/>
    </xf>
    <xf applyAlignment="1" borderId="22" fillId="0" fontId="13" numFmtId="0" pivotButton="0" quotePrefix="0" xfId="0">
      <alignment horizontal="center" readingOrder="1" vertical="center" wrapText="1"/>
    </xf>
    <xf applyAlignment="1" borderId="11" fillId="0" fontId="13" numFmtId="0" pivotButton="0" quotePrefix="0" xfId="0">
      <alignment horizontal="center" readingOrder="1" vertical="center" wrapText="1"/>
    </xf>
    <xf applyAlignment="1" borderId="11" fillId="0" fontId="20" numFmtId="0" pivotButton="0" quotePrefix="0" xfId="0">
      <alignment horizontal="center" readingOrder="1" vertical="center" wrapText="1"/>
    </xf>
    <xf applyAlignment="1" borderId="13" fillId="4" fontId="22" numFmtId="0" pivotButton="0" quotePrefix="0" xfId="0">
      <alignment horizontal="center" readingOrder="1" vertical="center" wrapText="1"/>
    </xf>
    <xf applyAlignment="1" borderId="24" fillId="4" fontId="22" numFmtId="0" pivotButton="0" quotePrefix="0" xfId="0">
      <alignment horizontal="center" readingOrder="1" vertical="center" wrapText="1"/>
    </xf>
    <xf applyAlignment="1" borderId="1" fillId="10" fontId="26" numFmtId="0" pivotButton="0" quotePrefix="0" xfId="0">
      <alignment vertical="center"/>
    </xf>
    <xf applyAlignment="1" borderId="16" fillId="0" fontId="17" numFmtId="1" pivotButton="0" quotePrefix="0" xfId="0">
      <alignment horizontal="center" vertical="center" wrapText="1"/>
    </xf>
    <xf applyAlignment="1" borderId="19" fillId="0" fontId="13" numFmtId="9" pivotButton="0" quotePrefix="0" xfId="0">
      <alignment horizontal="center" readingOrder="1" vertical="center" wrapText="1"/>
    </xf>
    <xf applyAlignment="1" borderId="16" fillId="0" fontId="17" numFmtId="9" pivotButton="0" quotePrefix="0" xfId="0">
      <alignment horizontal="center" vertical="center" wrapText="1"/>
    </xf>
    <xf applyAlignment="1" borderId="2" fillId="5" fontId="18" numFmtId="9" pivotButton="0" quotePrefix="0" xfId="0">
      <alignment horizontal="center" vertical="center" wrapText="1"/>
    </xf>
    <xf applyAlignment="1" borderId="27" fillId="8" fontId="19" numFmtId="0" pivotButton="0" quotePrefix="0" xfId="0">
      <alignment horizontal="center" readingOrder="1" vertical="center" wrapText="1"/>
    </xf>
    <xf applyAlignment="1" borderId="17" fillId="0" fontId="18" numFmtId="0" pivotButton="0" quotePrefix="0" xfId="0">
      <alignment horizontal="right" vertical="center" wrapText="1"/>
    </xf>
    <xf applyAlignment="1" borderId="18" fillId="0" fontId="18" numFmtId="0" pivotButton="0" quotePrefix="0" xfId="0">
      <alignment horizontal="center" vertical="center" wrapText="1"/>
    </xf>
    <xf applyAlignment="1" borderId="18" fillId="0" fontId="18" numFmtId="1" pivotButton="0" quotePrefix="0" xfId="0">
      <alignment horizontal="center" vertical="center" wrapText="1"/>
    </xf>
    <xf applyAlignment="1" borderId="18" fillId="0" fontId="18" numFmtId="9" pivotButton="0" quotePrefix="0" xfId="0">
      <alignment horizontal="center" vertical="center" wrapText="1"/>
    </xf>
    <xf applyAlignment="1" borderId="16" fillId="8" fontId="19" numFmtId="0" pivotButton="0" quotePrefix="0" xfId="0">
      <alignment horizontal="center" readingOrder="1" vertical="center" wrapText="1"/>
    </xf>
    <xf applyAlignment="1" borderId="30" fillId="0" fontId="18" numFmtId="0" pivotButton="0" quotePrefix="0" xfId="0">
      <alignment horizontal="right" vertical="center" wrapText="1"/>
    </xf>
    <xf applyAlignment="1" borderId="31" fillId="0" fontId="18" numFmtId="0" pivotButton="0" quotePrefix="0" xfId="0">
      <alignment horizontal="center" vertical="center" wrapText="1"/>
    </xf>
    <xf applyAlignment="1" borderId="32" fillId="0" fontId="18" numFmtId="9" pivotButton="0" quotePrefix="0" xfId="0">
      <alignment horizontal="center" vertical="center" wrapText="1"/>
    </xf>
    <xf applyAlignment="1" borderId="1" fillId="8" fontId="27" numFmtId="0" pivotButton="0" quotePrefix="0" xfId="0">
      <alignment horizontal="center" readingOrder="1" vertical="center" wrapText="1"/>
    </xf>
    <xf applyAlignment="1" borderId="0" fillId="11" fontId="1" numFmtId="0" pivotButton="0" quotePrefix="0" xfId="0">
      <alignment horizontal="left" vertical="center"/>
    </xf>
    <xf applyAlignment="1" borderId="0" fillId="0" fontId="28" numFmtId="0" pivotButton="1" quotePrefix="0" xfId="0">
      <alignment vertical="center"/>
    </xf>
    <xf applyAlignment="1" borderId="0" fillId="0" fontId="28" numFmtId="0" pivotButton="0" quotePrefix="0" xfId="0">
      <alignment vertical="center"/>
    </xf>
    <xf applyAlignment="1" borderId="0" fillId="0" fontId="28" numFmtId="0" pivotButton="0" quotePrefix="0" xfId="0">
      <alignment horizontal="left" vertical="center"/>
    </xf>
    <xf applyAlignment="1" borderId="0" fillId="12" fontId="1" numFmtId="0" pivotButton="0" quotePrefix="0" xfId="0">
      <alignment horizontal="left" vertical="center"/>
    </xf>
    <xf applyAlignment="1" borderId="0" fillId="13" fontId="1" numFmtId="0" pivotButton="0" quotePrefix="0" xfId="0">
      <alignment horizontal="left" vertical="center"/>
    </xf>
    <xf applyAlignment="1" borderId="0" fillId="7" fontId="1" numFmtId="0" pivotButton="0" quotePrefix="0" xfId="0">
      <alignment horizontal="left" vertical="center"/>
    </xf>
    <xf applyAlignment="1" borderId="0" fillId="7" fontId="13" numFmtId="0" pivotButton="0" quotePrefix="0" xfId="0">
      <alignment horizontal="left" readingOrder="1" vertical="center" wrapText="1"/>
    </xf>
    <xf applyAlignment="1" borderId="0" fillId="0" fontId="1" numFmtId="0" pivotButton="0" quotePrefix="0" xfId="0">
      <alignment horizontal="left" vertical="center"/>
    </xf>
    <xf applyAlignment="1" borderId="1" fillId="0" fontId="20" numFmtId="0" pivotButton="0" quotePrefix="0" xfId="0">
      <alignment horizontal="center" vertical="center" wrapText="1"/>
    </xf>
    <xf applyAlignment="1" borderId="19" fillId="0" fontId="20" numFmtId="9" pivotButton="0" quotePrefix="0" xfId="0">
      <alignment horizontal="center" readingOrder="1" vertical="center" wrapText="1"/>
    </xf>
    <xf applyAlignment="1" borderId="16" fillId="0" fontId="20" numFmtId="0" pivotButton="0" quotePrefix="0" xfId="0">
      <alignment horizontal="center" vertical="center" wrapText="1"/>
    </xf>
    <xf applyAlignment="1" borderId="0" fillId="0" fontId="29" numFmtId="0" pivotButton="0" quotePrefix="0" xfId="0">
      <alignment vertical="center"/>
    </xf>
    <xf applyAlignment="1" borderId="1" fillId="0" fontId="1" numFmtId="0" pivotButton="0" quotePrefix="0" xfId="0">
      <alignment vertical="center"/>
    </xf>
    <xf applyAlignment="1" borderId="1" fillId="4" fontId="22" numFmtId="0" pivotButton="0" quotePrefix="0" xfId="0">
      <alignment horizontal="center" readingOrder="1" vertical="center" wrapText="1"/>
    </xf>
    <xf applyAlignment="1" borderId="1" fillId="0" fontId="17" numFmtId="9" pivotButton="0" quotePrefix="0" xfId="0">
      <alignment horizontal="center" vertical="center" wrapText="1"/>
    </xf>
    <xf applyAlignment="1" borderId="1" fillId="0" fontId="1" numFmtId="20" pivotButton="0" quotePrefix="0" xfId="0">
      <alignment horizontal="center" vertical="center"/>
    </xf>
    <xf applyAlignment="1" borderId="1" fillId="0" fontId="1" numFmtId="0" pivotButton="0" quotePrefix="0" xfId="0">
      <alignment horizontal="center"/>
    </xf>
    <xf applyAlignment="1" borderId="1" fillId="0" fontId="8" numFmtId="0" pivotButton="0" quotePrefix="0" xfId="0">
      <alignment horizontal="center"/>
    </xf>
    <xf applyAlignment="1" borderId="34" fillId="0" fontId="13" numFmtId="0" pivotButton="0" quotePrefix="0" xfId="0">
      <alignment horizontal="center" readingOrder="1" vertical="center" wrapText="1"/>
    </xf>
    <xf applyAlignment="1" borderId="35" fillId="0" fontId="17" numFmtId="0" pivotButton="0" quotePrefix="0" xfId="0">
      <alignment horizontal="center" vertical="center" wrapText="1"/>
    </xf>
    <xf applyAlignment="1" borderId="36" fillId="0" fontId="13" numFmtId="9" pivotButton="0" quotePrefix="0" xfId="0">
      <alignment horizontal="center" readingOrder="1" vertical="center" wrapText="1"/>
    </xf>
    <xf applyAlignment="1" borderId="37" fillId="0" fontId="17" numFmtId="0" pivotButton="0" quotePrefix="0" xfId="0">
      <alignment horizontal="center" vertical="center" wrapText="1"/>
    </xf>
    <xf applyAlignment="1" borderId="0" fillId="0" fontId="1" numFmtId="1" pivotButton="0" quotePrefix="0" xfId="0">
      <alignment horizontal="left" vertical="center"/>
    </xf>
    <xf applyAlignment="1" borderId="1" fillId="0" fontId="14" numFmtId="0" pivotButton="0" quotePrefix="0" xfId="0">
      <alignment horizontal="left" vertical="center" wrapText="1"/>
    </xf>
    <xf applyAlignment="1" borderId="1" fillId="0" fontId="1" numFmtId="14" pivotButton="0" quotePrefix="0" xfId="0">
      <alignment horizontal="center" vertical="center"/>
    </xf>
    <xf applyAlignment="1" borderId="1" fillId="0" fontId="1" numFmtId="14" pivotButton="0" quotePrefix="0" xfId="0">
      <alignment horizontal="center"/>
    </xf>
    <xf applyAlignment="1" borderId="1" fillId="0" fontId="1" numFmtId="20" pivotButton="0" quotePrefix="0" xfId="0">
      <alignment horizontal="center"/>
    </xf>
    <xf applyAlignment="1" borderId="1" fillId="0" fontId="8" numFmtId="0" pivotButton="0" quotePrefix="0" xfId="0">
      <alignment horizontal="left"/>
    </xf>
    <xf applyAlignment="1" borderId="0" fillId="0" fontId="8" numFmtId="0" pivotButton="0" quotePrefix="0" xfId="0">
      <alignment horizontal="left" vertical="center"/>
    </xf>
    <xf applyAlignment="1" borderId="1" fillId="0" fontId="8" numFmtId="0" pivotButton="0" quotePrefix="0" xfId="0">
      <alignment vertical="center"/>
    </xf>
    <xf applyAlignment="1" borderId="1" fillId="10" fontId="30" numFmtId="0" pivotButton="0" quotePrefix="0" xfId="0">
      <alignment horizontal="center" vertical="center"/>
    </xf>
    <xf applyAlignment="1" borderId="5" fillId="0" fontId="17" numFmtId="0" pivotButton="0" quotePrefix="0" xfId="0">
      <alignment horizontal="center" vertical="center" wrapText="1"/>
    </xf>
    <xf applyAlignment="1" borderId="1" fillId="0" fontId="24" numFmtId="0" pivotButton="0" quotePrefix="0" xfId="0">
      <alignment horizontal="center" readingOrder="1" vertical="center" wrapText="1"/>
    </xf>
    <xf applyAlignment="1" borderId="1" fillId="0" fontId="23" numFmtId="9" pivotButton="0" quotePrefix="0" xfId="0">
      <alignment horizontal="center" vertical="center" wrapText="1"/>
    </xf>
    <xf applyAlignment="1" borderId="1" fillId="0" fontId="13" numFmtId="0" pivotButton="0" quotePrefix="0" xfId="0">
      <alignment horizontal="center" readingOrder="1" vertical="center" wrapText="1"/>
    </xf>
    <xf applyAlignment="1" borderId="1" fillId="0" fontId="17" numFmtId="0" pivotButton="0" quotePrefix="0" xfId="0">
      <alignment horizontal="center" vertical="center" wrapText="1"/>
    </xf>
    <xf applyAlignment="1" borderId="1" fillId="0" fontId="21" numFmtId="0" pivotButton="0" quotePrefix="0" xfId="0">
      <alignment horizontal="center" readingOrder="1" vertical="center" wrapText="1"/>
    </xf>
    <xf applyAlignment="1" borderId="1" fillId="0" fontId="23" numFmtId="0" pivotButton="0" quotePrefix="0" xfId="0">
      <alignment horizontal="center" vertical="center" wrapText="1"/>
    </xf>
    <xf applyAlignment="1" borderId="0" fillId="0" fontId="0" numFmtId="0" pivotButton="1" quotePrefix="0" xfId="0">
      <alignment vertical="center"/>
    </xf>
    <xf applyAlignment="1" borderId="0" fillId="0" fontId="0" numFmtId="0" pivotButton="0" quotePrefix="0" xfId="0">
      <alignment vertical="center"/>
    </xf>
    <xf applyAlignment="1" borderId="38" fillId="0" fontId="18" numFmtId="9" pivotButton="0" quotePrefix="0" xfId="0">
      <alignment horizontal="center" vertical="center" wrapText="1"/>
    </xf>
    <xf applyAlignment="1" borderId="1" fillId="2" fontId="12" numFmtId="14" pivotButton="0" quotePrefix="0" xfId="0">
      <alignment horizontal="center" vertical="center" wrapText="1"/>
    </xf>
    <xf applyAlignment="1" borderId="1" fillId="2" fontId="12" numFmtId="0" pivotButton="0" quotePrefix="0" xfId="0">
      <alignment horizontal="center" vertical="center" wrapText="1"/>
    </xf>
    <xf applyAlignment="1" borderId="1" fillId="2" fontId="12" numFmtId="0" pivotButton="0" quotePrefix="0" xfId="0">
      <alignment horizontal="left" vertical="center" wrapText="1"/>
    </xf>
    <xf applyAlignment="1" borderId="0" fillId="14" fontId="1" numFmtId="0" pivotButton="0" quotePrefix="0" xfId="0">
      <alignment horizontal="left" vertical="center"/>
    </xf>
    <xf applyAlignment="1" borderId="1" fillId="0" fontId="1" numFmtId="9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applyAlignment="1" borderId="1" fillId="7" fontId="18" numFmtId="0" pivotButton="0" quotePrefix="0" xfId="0">
      <alignment horizontal="center" vertical="center" wrapText="1"/>
    </xf>
    <xf applyAlignment="1" borderId="1" fillId="7" fontId="18" numFmtId="9" pivotButton="0" quotePrefix="0" xfId="0">
      <alignment horizontal="center" vertical="center" wrapText="1"/>
    </xf>
    <xf applyAlignment="1" borderId="1" fillId="7" fontId="17" numFmtId="0" pivotButton="0" quotePrefix="0" xfId="0">
      <alignment horizontal="center" vertical="center" wrapText="1"/>
    </xf>
    <xf applyAlignment="1" borderId="1" fillId="0" fontId="13" numFmtId="0" pivotButton="0" quotePrefix="0" xfId="0">
      <alignment horizontal="left" readingOrder="1" vertical="center" wrapText="1"/>
    </xf>
    <xf applyAlignment="1" borderId="0" fillId="0" fontId="30" numFmtId="0" pivotButton="0" quotePrefix="0" xfId="0">
      <alignment vertical="center"/>
    </xf>
    <xf applyAlignment="1" borderId="39" fillId="0" fontId="25" numFmtId="0" pivotButton="0" quotePrefix="0" xfId="0">
      <alignment vertical="center"/>
    </xf>
    <xf applyAlignment="1" borderId="1" fillId="9" fontId="30" numFmtId="0" pivotButton="0" quotePrefix="0" xfId="0">
      <alignment horizontal="center" vertical="center" wrapText="1"/>
    </xf>
    <xf applyAlignment="1" borderId="1" fillId="3" fontId="1" numFmtId="14" pivotButton="0" quotePrefix="0" xfId="0">
      <alignment horizontal="center" vertical="center" wrapText="1"/>
    </xf>
    <xf applyAlignment="1" borderId="1" fillId="3" fontId="1" numFmtId="0" pivotButton="0" quotePrefix="0" xfId="0">
      <alignment horizontal="center" vertical="center" wrapText="1"/>
    </xf>
    <xf applyAlignment="1" borderId="1" fillId="0" fontId="8" numFmtId="0" pivotButton="0" quotePrefix="0" xfId="0">
      <alignment horizontal="center" vertical="center"/>
    </xf>
    <xf applyAlignment="1" borderId="0" fillId="0" fontId="31" numFmtId="0" pivotButton="0" quotePrefix="0" xfId="0">
      <alignment vertical="center"/>
    </xf>
    <xf applyAlignment="1" borderId="0" fillId="0" fontId="13" numFmtId="0" pivotButton="0" quotePrefix="0" xfId="0">
      <alignment horizontal="left" readingOrder="1" vertical="center" wrapText="1"/>
    </xf>
    <xf applyAlignment="1" borderId="0" fillId="0" fontId="17" numFmtId="0" pivotButton="0" quotePrefix="0" xfId="0">
      <alignment horizontal="left" vertical="center" wrapText="1"/>
    </xf>
    <xf applyAlignment="1" borderId="0" fillId="7" fontId="13" numFmtId="2" pivotButton="0" quotePrefix="0" xfId="0">
      <alignment horizontal="left" readingOrder="1" vertical="center" wrapText="1"/>
    </xf>
    <xf applyAlignment="1" borderId="1" fillId="2" fontId="32" numFmtId="0" pivotButton="0" quotePrefix="0" xfId="0">
      <alignment horizontal="left" vertical="center"/>
    </xf>
    <xf applyAlignment="1" borderId="1" fillId="3" fontId="32" numFmtId="0" pivotButton="0" quotePrefix="0" xfId="0">
      <alignment horizontal="center" vertical="center" wrapText="1"/>
    </xf>
    <xf applyAlignment="1" borderId="0" fillId="0" fontId="33" numFmtId="0" pivotButton="0" quotePrefix="0" xfId="0">
      <alignment horizontal="left" vertical="center"/>
    </xf>
    <xf applyAlignment="1" borderId="1" fillId="2" fontId="32" numFmtId="0" pivotButton="0" quotePrefix="0" xfId="0">
      <alignment horizontal="center" vertical="center" wrapText="1"/>
    </xf>
    <xf applyAlignment="1" borderId="0" fillId="0" fontId="34" numFmtId="14" pivotButton="0" quotePrefix="0" xfId="0">
      <alignment vertical="center"/>
    </xf>
    <xf applyAlignment="1" borderId="1" fillId="9" fontId="35" numFmtId="0" pivotButton="0" quotePrefix="0" xfId="0">
      <alignment horizontal="center" vertical="center" wrapText="1"/>
    </xf>
    <xf applyAlignment="1" borderId="1" fillId="0" fontId="36" numFmtId="0" pivotButton="0" quotePrefix="0" xfId="0">
      <alignment horizontal="center" vertical="center" wrapText="1"/>
    </xf>
    <xf applyAlignment="1" borderId="0" fillId="0" fontId="33" numFmtId="0" pivotButton="0" quotePrefix="0" xfId="0">
      <alignment vertical="center"/>
    </xf>
    <xf applyAlignment="1" borderId="1" fillId="0" fontId="37" numFmtId="0" pivotButton="0" quotePrefix="0" xfId="0">
      <alignment horizontal="left" vertical="center" wrapText="1"/>
    </xf>
    <xf applyAlignment="1" borderId="0" fillId="0" fontId="36" numFmtId="0" pivotButton="0" quotePrefix="0" xfId="0">
      <alignment vertical="center"/>
    </xf>
    <xf applyAlignment="1" borderId="1" fillId="0" fontId="36" numFmtId="0" pivotButton="0" quotePrefix="0" xfId="0">
      <alignment horizontal="center" vertical="center"/>
    </xf>
    <xf applyAlignment="1" borderId="1" fillId="0" fontId="36" numFmtId="0" pivotButton="0" quotePrefix="0" xfId="0">
      <alignment horizontal="center"/>
    </xf>
    <xf applyAlignment="1" borderId="1" fillId="0" fontId="34" numFmtId="14" pivotButton="0" quotePrefix="0" xfId="0">
      <alignment vertical="center"/>
    </xf>
    <xf applyAlignment="1" borderId="1" fillId="0" fontId="15" numFmtId="14" pivotButton="0" quotePrefix="0" xfId="0">
      <alignment vertical="center"/>
    </xf>
    <xf applyAlignment="1" borderId="1" fillId="0" fontId="15" numFmtId="0" pivotButton="0" quotePrefix="0" xfId="0">
      <alignment horizontal="left" vertical="center"/>
    </xf>
    <xf applyAlignment="1" borderId="1" fillId="0" fontId="15" numFmtId="0" pivotButton="0" quotePrefix="0" xfId="0">
      <alignment vertical="center"/>
    </xf>
    <xf applyAlignment="1" borderId="1" fillId="0" fontId="0" numFmtId="0" pivotButton="0" quotePrefix="0" xfId="0">
      <alignment horizontal="center" vertical="center"/>
    </xf>
    <xf applyAlignment="1" borderId="0" fillId="0" fontId="1" numFmtId="0" pivotButton="0" quotePrefix="0" xfId="0">
      <alignment vertical="center"/>
    </xf>
    <xf applyAlignment="1" borderId="0" fillId="0" fontId="12" numFmtId="0" pivotButton="0" quotePrefix="0" xfId="0">
      <alignment vertical="center"/>
    </xf>
    <xf applyAlignment="1" borderId="5" fillId="4" fontId="13" numFmtId="0" pivotButton="0" quotePrefix="0" xfId="0">
      <alignment horizontal="center" readingOrder="1" vertical="center" wrapText="1"/>
    </xf>
    <xf applyAlignment="1" borderId="0" fillId="0" fontId="8" numFmtId="0" pivotButton="0" quotePrefix="0" xfId="0">
      <alignment vertical="center"/>
    </xf>
    <xf applyAlignment="1" borderId="1" fillId="6" fontId="22" numFmtId="0" pivotButton="0" quotePrefix="0" xfId="0">
      <alignment horizontal="center" readingOrder="1" vertical="center" wrapText="1"/>
    </xf>
    <xf applyAlignment="1" borderId="1" fillId="6" fontId="24" numFmtId="0" pivotButton="0" quotePrefix="0" xfId="0">
      <alignment horizontal="center" readingOrder="1" vertical="center" wrapText="1"/>
    </xf>
    <xf applyAlignment="1" borderId="1" fillId="6" fontId="13" numFmtId="0" pivotButton="0" quotePrefix="0" xfId="0">
      <alignment horizontal="center" readingOrder="1" vertical="center" wrapText="1"/>
    </xf>
    <xf applyAlignment="1" borderId="1" fillId="6" fontId="9" numFmtId="0" pivotButton="0" quotePrefix="0" xfId="0">
      <alignment horizontal="center" readingOrder="1" vertical="center" wrapText="1"/>
    </xf>
    <xf borderId="0" fillId="0" fontId="0" numFmtId="0" pivotButton="0" quotePrefix="0" xfId="0"/>
    <xf applyAlignment="1" borderId="0" fillId="0" fontId="11" numFmtId="0" pivotButton="0" quotePrefix="0" xfId="0">
      <alignment vertical="center"/>
    </xf>
    <xf applyAlignment="1" borderId="15" fillId="8" fontId="19" numFmtId="0" pivotButton="0" quotePrefix="0" xfId="0">
      <alignment horizontal="center" readingOrder="1" vertical="center" wrapText="1"/>
    </xf>
    <xf applyAlignment="1" borderId="19" fillId="0" fontId="17" numFmtId="164" pivotButton="0" quotePrefix="0" xfId="0">
      <alignment horizontal="center" vertical="center" wrapText="1"/>
    </xf>
    <xf applyAlignment="1" borderId="20" fillId="0" fontId="17" numFmtId="164" pivotButton="0" quotePrefix="0" xfId="0">
      <alignment horizontal="center" vertical="center" wrapText="1"/>
    </xf>
    <xf applyAlignment="1" borderId="1" fillId="0" fontId="17" numFmtId="164" pivotButton="0" quotePrefix="0" xfId="0">
      <alignment horizontal="center" vertical="center" wrapText="1"/>
    </xf>
    <xf applyAlignment="1" borderId="16" fillId="0" fontId="17" numFmtId="164" pivotButton="0" quotePrefix="0" xfId="0">
      <alignment horizontal="center" vertical="center" wrapText="1"/>
    </xf>
    <xf applyAlignment="1" borderId="1" fillId="0" fontId="17" numFmtId="165" pivotButton="0" quotePrefix="0" xfId="0">
      <alignment horizontal="center" vertical="center" wrapText="1"/>
    </xf>
    <xf applyAlignment="1" borderId="1" fillId="0" fontId="13" numFmtId="165" pivotButton="0" quotePrefix="0" xfId="0">
      <alignment horizontal="center" readingOrder="1" vertical="center" wrapText="1"/>
    </xf>
    <xf applyAlignment="1" borderId="16" fillId="0" fontId="17" numFmtId="165" pivotButton="0" quotePrefix="0" xfId="0">
      <alignment horizontal="center" vertical="center" wrapText="1"/>
    </xf>
    <xf applyAlignment="1" borderId="1" fillId="0" fontId="20" numFmtId="164" pivotButton="0" quotePrefix="0" xfId="0">
      <alignment horizontal="center" vertical="center" wrapText="1"/>
    </xf>
    <xf applyAlignment="1" borderId="16" fillId="0" fontId="20" numFmtId="164" pivotButton="0" quotePrefix="0" xfId="0">
      <alignment horizontal="center" vertical="center" wrapText="1"/>
    </xf>
    <xf applyAlignment="1" borderId="35" fillId="0" fontId="17" numFmtId="164" pivotButton="0" quotePrefix="0" xfId="0">
      <alignment horizontal="center" vertical="center" wrapText="1"/>
    </xf>
    <xf applyAlignment="1" borderId="1" fillId="0" fontId="21" numFmtId="165" pivotButton="0" quotePrefix="0" xfId="0">
      <alignment horizontal="center" vertical="center" wrapText="1"/>
    </xf>
    <xf applyAlignment="1" borderId="18" fillId="0" fontId="18" numFmtId="166" pivotButton="0" quotePrefix="0" xfId="0">
      <alignment horizontal="center" vertical="center" wrapText="1"/>
    </xf>
    <xf applyAlignment="1" borderId="7" fillId="0" fontId="18" numFmtId="164" pivotButton="0" quotePrefix="0" xfId="0">
      <alignment horizontal="center" vertical="center" wrapText="1"/>
    </xf>
    <xf applyAlignment="1" borderId="9" fillId="0" fontId="18" numFmtId="165" pivotButton="0" quotePrefix="0" xfId="0">
      <alignment horizontal="center" vertical="center" wrapText="1"/>
    </xf>
    <xf applyAlignment="1" borderId="2" fillId="0" fontId="18" numFmtId="165" pivotButton="0" quotePrefix="0" xfId="0">
      <alignment horizontal="center" vertical="center" wrapText="1"/>
    </xf>
    <xf applyAlignment="1" borderId="7" fillId="5" fontId="18" numFmtId="164" pivotButton="0" quotePrefix="0" xfId="0">
      <alignment horizontal="center" vertical="center" wrapText="1"/>
    </xf>
    <xf applyAlignment="1" borderId="2" fillId="0" fontId="18" numFmtId="166" pivotButton="0" quotePrefix="0" xfId="0">
      <alignment horizontal="center" vertical="center" wrapText="1"/>
    </xf>
    <xf applyAlignment="1" borderId="0" fillId="0" fontId="28" numFmtId="166" pivotButton="0" quotePrefix="0" xfId="0">
      <alignment vertical="center"/>
    </xf>
    <xf applyAlignment="1" borderId="0" fillId="0" fontId="1" numFmtId="166" pivotButton="0" quotePrefix="0" xfId="0">
      <alignment vertical="center"/>
    </xf>
    <xf applyAlignment="1" borderId="0" fillId="0" fontId="1" numFmtId="166" pivotButton="0" quotePrefix="0" xfId="0">
      <alignment horizontal="left" vertical="center"/>
    </xf>
    <xf applyAlignment="1" borderId="1" fillId="0" fontId="0" numFmtId="167" pivotButton="0" quotePrefix="0" xfId="0">
      <alignment horizontal="center"/>
    </xf>
    <xf borderId="0" fillId="0" fontId="0" numFmtId="167" pivotButton="0" quotePrefix="0" xfId="0"/>
    <xf applyAlignment="1" borderId="1" fillId="0" fontId="12" numFmtId="0" pivotButton="0" quotePrefix="0" xfId="0">
      <alignment horizontal="left" vertical="top" wrapText="1"/>
    </xf>
    <xf applyAlignment="1" borderId="0" fillId="0" fontId="12" numFmtId="0" pivotButton="0" quotePrefix="0" xfId="0">
      <alignment vertical="center"/>
    </xf>
    <xf applyAlignment="1" borderId="21" fillId="4" fontId="22" numFmtId="0" pivotButton="0" quotePrefix="0" xfId="0">
      <alignment horizontal="center" readingOrder="1" vertical="center" wrapText="1"/>
    </xf>
    <xf applyAlignment="1" borderId="23" fillId="6" fontId="22" numFmtId="0" pivotButton="0" quotePrefix="0" xfId="0">
      <alignment horizontal="center" readingOrder="1" vertical="center" wrapText="1"/>
    </xf>
    <xf applyAlignment="1" borderId="25" fillId="6" fontId="22" numFmtId="0" pivotButton="0" quotePrefix="0" xfId="0">
      <alignment horizontal="center" readingOrder="1" vertical="center" wrapText="1"/>
    </xf>
    <xf applyAlignment="1" borderId="5" fillId="4" fontId="13" numFmtId="0" pivotButton="0" quotePrefix="0" xfId="0">
      <alignment horizontal="center" readingOrder="1" vertical="center" wrapText="1"/>
    </xf>
    <xf applyAlignment="1" borderId="0" fillId="0" fontId="8" numFmtId="0" pivotButton="0" quotePrefix="0" xfId="0">
      <alignment vertical="center"/>
    </xf>
    <xf applyAlignment="1" borderId="12" fillId="4" fontId="13" numFmtId="0" pivotButton="0" quotePrefix="0" xfId="0">
      <alignment horizontal="center" readingOrder="1" vertical="center" wrapText="1"/>
    </xf>
    <xf applyAlignment="1" borderId="4" fillId="4" fontId="13" numFmtId="0" pivotButton="0" quotePrefix="0" xfId="0">
      <alignment horizontal="center" readingOrder="1" vertical="center" wrapText="1"/>
    </xf>
    <xf applyAlignment="1" borderId="1" fillId="0" fontId="1" numFmtId="0" pivotButton="0" quotePrefix="0" xfId="0">
      <alignment horizontal="left" vertical="top"/>
    </xf>
    <xf applyAlignment="1" borderId="1" fillId="6" fontId="22" numFmtId="0" pivotButton="0" quotePrefix="0" xfId="0">
      <alignment horizontal="center" readingOrder="1" vertical="center" wrapText="1"/>
    </xf>
    <xf applyAlignment="1" borderId="1" fillId="6" fontId="24" numFmtId="0" pivotButton="0" quotePrefix="0" xfId="0">
      <alignment horizontal="center" readingOrder="1" vertical="center" wrapText="1"/>
    </xf>
    <xf applyAlignment="1" borderId="1" fillId="0" fontId="1" numFmtId="0" pivotButton="0" quotePrefix="0" xfId="0">
      <alignment horizontal="left" vertical="top" wrapText="1"/>
    </xf>
    <xf applyAlignment="1" borderId="1" fillId="6" fontId="13" numFmtId="0" pivotButton="0" quotePrefix="0" xfId="0">
      <alignment horizontal="center" readingOrder="1" vertical="center" wrapText="1"/>
    </xf>
    <xf applyAlignment="1" borderId="1" fillId="0" fontId="13" numFmtId="0" pivotButton="0" quotePrefix="0" xfId="0">
      <alignment horizontal="left" readingOrder="1" vertical="top" wrapText="1"/>
    </xf>
    <xf applyAlignment="1" borderId="1" fillId="6" fontId="9" numFmtId="0" pivotButton="0" quotePrefix="0" xfId="0">
      <alignment horizontal="center" readingOrder="1" vertical="center" wrapText="1"/>
    </xf>
    <xf borderId="0" fillId="0" fontId="0" numFmtId="0" pivotButton="0" quotePrefix="0" xfId="0"/>
    <xf applyAlignment="1" borderId="1" fillId="0" fontId="11" numFmtId="0" pivotButton="0" quotePrefix="0" xfId="0">
      <alignment horizontal="left" vertical="top" wrapText="1"/>
    </xf>
    <xf applyAlignment="1" borderId="0" fillId="0" fontId="11" numFmtId="0" pivotButton="0" quotePrefix="0" xfId="0">
      <alignment vertical="center"/>
    </xf>
    <xf applyAlignment="1" borderId="14" fillId="8" fontId="19" numFmtId="0" pivotButton="0" quotePrefix="0" xfId="0">
      <alignment horizontal="center" readingOrder="1" vertical="center" wrapText="1"/>
    </xf>
    <xf applyAlignment="1" borderId="26" fillId="8" fontId="19" numFmtId="0" pivotButton="0" quotePrefix="0" xfId="0">
      <alignment horizontal="center" readingOrder="1" vertical="center" wrapText="1"/>
    </xf>
    <xf applyAlignment="1" borderId="28" fillId="8" fontId="19" numFmtId="0" pivotButton="0" quotePrefix="0" xfId="0">
      <alignment horizontal="center" readingOrder="1" vertical="center" wrapText="1"/>
    </xf>
    <xf applyAlignment="1" borderId="15" fillId="8" fontId="19" numFmtId="0" pivotButton="0" quotePrefix="0" xfId="0">
      <alignment horizontal="center" readingOrder="1" vertical="center" wrapText="1"/>
    </xf>
    <xf applyAlignment="1" borderId="33" fillId="8" fontId="19" numFmtId="0" pivotButton="0" quotePrefix="0" xfId="0">
      <alignment horizontal="center" readingOrder="1" vertical="center" wrapText="1"/>
    </xf>
    <xf applyAlignment="1" borderId="29" fillId="8" fontId="19" numFmtId="0" pivotButton="0" quotePrefix="0" xfId="0">
      <alignment horizontal="center" readingOrder="1" vertical="center" wrapText="1"/>
    </xf>
    <xf applyAlignment="1" borderId="19" fillId="0" fontId="17" numFmtId="164" pivotButton="0" quotePrefix="0" xfId="0">
      <alignment horizontal="center" vertical="center" wrapText="1"/>
    </xf>
    <xf applyAlignment="1" borderId="20" fillId="0" fontId="17" numFmtId="164" pivotButton="0" quotePrefix="0" xfId="0">
      <alignment horizontal="center" vertical="center" wrapText="1"/>
    </xf>
    <xf applyAlignment="1" borderId="1" fillId="0" fontId="17" numFmtId="164" pivotButton="0" quotePrefix="0" xfId="0">
      <alignment horizontal="center" vertical="center" wrapText="1"/>
    </xf>
    <xf applyAlignment="1" borderId="16" fillId="0" fontId="17" numFmtId="164" pivotButton="0" quotePrefix="0" xfId="0">
      <alignment horizontal="center" vertical="center" wrapText="1"/>
    </xf>
    <xf applyAlignment="1" borderId="1" fillId="0" fontId="17" numFmtId="165" pivotButton="0" quotePrefix="0" xfId="0">
      <alignment horizontal="center" vertical="center" wrapText="1"/>
    </xf>
    <xf applyAlignment="1" borderId="1" fillId="0" fontId="13" numFmtId="165" pivotButton="0" quotePrefix="0" xfId="0">
      <alignment horizontal="center" readingOrder="1" vertical="center" wrapText="1"/>
    </xf>
    <xf applyAlignment="1" borderId="16" fillId="0" fontId="17" numFmtId="165" pivotButton="0" quotePrefix="0" xfId="0">
      <alignment horizontal="center" vertical="center" wrapText="1"/>
    </xf>
    <xf applyAlignment="1" borderId="1" fillId="0" fontId="20" numFmtId="164" pivotButton="0" quotePrefix="0" xfId="0">
      <alignment horizontal="center" vertical="center" wrapText="1"/>
    </xf>
    <xf applyAlignment="1" borderId="16" fillId="0" fontId="20" numFmtId="164" pivotButton="0" quotePrefix="0" xfId="0">
      <alignment horizontal="center" vertical="center" wrapText="1"/>
    </xf>
    <xf applyAlignment="1" borderId="35" fillId="0" fontId="17" numFmtId="164" pivotButton="0" quotePrefix="0" xfId="0">
      <alignment horizontal="center" vertical="center" wrapText="1"/>
    </xf>
    <xf applyAlignment="1" borderId="1" fillId="0" fontId="21" numFmtId="165" pivotButton="0" quotePrefix="0" xfId="0">
      <alignment horizontal="center" vertical="center" wrapText="1"/>
    </xf>
    <xf applyAlignment="1" borderId="18" fillId="0" fontId="18" numFmtId="166" pivotButton="0" quotePrefix="0" xfId="0">
      <alignment horizontal="center" vertical="center" wrapText="1"/>
    </xf>
    <xf applyAlignment="1" borderId="7" fillId="0" fontId="18" numFmtId="164" pivotButton="0" quotePrefix="0" xfId="0">
      <alignment horizontal="center" vertical="center" wrapText="1"/>
    </xf>
    <xf applyAlignment="1" borderId="9" fillId="0" fontId="18" numFmtId="165" pivotButton="0" quotePrefix="0" xfId="0">
      <alignment horizontal="center" vertical="center" wrapText="1"/>
    </xf>
    <xf applyAlignment="1" borderId="2" fillId="0" fontId="18" numFmtId="165" pivotButton="0" quotePrefix="0" xfId="0">
      <alignment horizontal="center" vertical="center" wrapText="1"/>
    </xf>
    <xf applyAlignment="1" borderId="7" fillId="5" fontId="18" numFmtId="164" pivotButton="0" quotePrefix="0" xfId="0">
      <alignment horizontal="center" vertical="center" wrapText="1"/>
    </xf>
    <xf applyAlignment="1" borderId="2" fillId="0" fontId="18" numFmtId="166" pivotButton="0" quotePrefix="0" xfId="0">
      <alignment horizontal="center" vertical="center" wrapText="1"/>
    </xf>
    <xf applyAlignment="1" borderId="0" fillId="0" fontId="28" numFmtId="166" pivotButton="0" quotePrefix="0" xfId="0">
      <alignment vertical="center"/>
    </xf>
    <xf applyAlignment="1" borderId="0" fillId="0" fontId="1" numFmtId="166" pivotButton="0" quotePrefix="0" xfId="0">
      <alignment vertical="center"/>
    </xf>
    <xf applyAlignment="1" borderId="0" fillId="0" fontId="1" numFmtId="166" pivotButton="0" quotePrefix="0" xfId="0">
      <alignment horizontal="left" vertical="center"/>
    </xf>
    <xf applyAlignment="1" borderId="1" fillId="0" fontId="0" numFmtId="167" pivotButton="0" quotePrefix="0" xfId="0">
      <alignment horizontal="center"/>
    </xf>
    <xf borderId="0" fillId="0" fontId="0" numFmtId="167" pivotButton="0" quotePrefix="0" xfId="0"/>
  </cellXfs>
  <cellStyles count="10">
    <cellStyle builtinId="0" name="常规" xfId="0"/>
    <cellStyle name="样式 2" xfId="1"/>
    <cellStyle name="样式 4" xfId="2"/>
    <cellStyle name="样式 5" xfId="3"/>
    <cellStyle name="样式 1" xfId="4"/>
    <cellStyle name="样式 3" xfId="5"/>
    <cellStyle name="样式 6" xfId="6"/>
    <cellStyle builtinId="9" hidden="1" name="已访问的超链接" xfId="7"/>
    <cellStyle name="常规 2" xfId="8"/>
    <cellStyle name="常规 3" xfId="9"/>
  </cellStyles>
  <dxfs count="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formatCode="0.0" numFmtId="178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formatCode="0.0" numFmtId="178"/>
    </dxf>
    <dxf>
      <numFmt formatCode="0.0" numFmtId="178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formatCode="0.0" numFmtId="178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formatCode="0.0" numFmtId="178"/>
    </dxf>
    <dxf>
      <numFmt formatCode="0.0" numFmtId="178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pivotCache/pivotCacheDefinition1.xml" Type="http://schemas.openxmlformats.org/officeDocument/2006/relationships/pivotCacheDefinition"/><Relationship Id="rId19" Target="/xl/pivotCache/pivotCacheDefinition2.xml" Type="http://schemas.openxmlformats.org/officeDocument/2006/relationships/pivotCacheDefinition"/><Relationship Id="rId20" Target="/xl/pivotCache/pivotCacheDefinition3.xml" Type="http://schemas.openxmlformats.org/officeDocument/2006/relationships/pivotCacheDefinition"/><Relationship Id="rId21" Target="/xl/pivotCache/pivotCacheDefinition4.xml" Type="http://schemas.openxmlformats.org/officeDocument/2006/relationships/pivotCacheDefinition"/><Relationship Id="rId22" Target="/xl/pivotCache/pivotCacheDefinition5.xml" Type="http://schemas.openxmlformats.org/officeDocument/2006/relationships/pivotCacheDefinition"/><Relationship Id="rId23" Target="/xl/pivotCache/pivotCacheDefinition6.xml" Type="http://schemas.openxmlformats.org/officeDocument/2006/relationships/pivotCacheDefinition"/><Relationship Id="rId24" Target="/xl/pivotCache/pivotCacheDefinition7.xml" Type="http://schemas.openxmlformats.org/officeDocument/2006/relationships/pivotCacheDefinition"/><Relationship Id="rId25" Target="/xl/pivotCache/pivotCacheDefinition8.xml" Type="http://schemas.openxmlformats.org/officeDocument/2006/relationships/pivotCacheDefinition"/><Relationship Id="rId26" Target="sharedStrings.xml" Type="http://schemas.openxmlformats.org/officeDocument/2006/relationships/sharedStrings"/><Relationship Id="rId27" Target="styles.xml" Type="http://schemas.openxmlformats.org/officeDocument/2006/relationships/styles"/><Relationship Id="rId28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1" baseline="0" cap="all" i="0" kern="1200" spc="0" strike="noStrike" sz="144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charset="-122" panose="020B0503020204020204" pitchFamily="34" typeface="Microsoft YaHei"/>
                <a:ea charset="-122" panose="020B0503020204020204" pitchFamily="34" typeface="Microsoft YaHei"/>
                <a:cs typeface="+mn-cs"/>
              </a:defRPr>
            </a:pPr>
            <a:r>
              <a:rPr lang="zh-CN"/>
              <a:t>北京市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竞对数据!$A$15</f>
              <strCache>
                <ptCount val="1"/>
                <pt idx="0">
                  <v>曝光指数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2"/>
                    </a:solidFill>
                    <a:latin charset="-122" panose="020B0503020204020204" pitchFamily="34" typeface="Microsoft YaHei"/>
                    <a:ea charset="-122" panose="020B0503020204020204" pitchFamily="34" typeface="Microsoft YaHei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竞对数据!$B$14:$M$14</f>
              <numCache>
                <formatCode>General</formatCode>
                <ptCount val="12"/>
                <pt idx="0">
                  <v>8.1</v>
                </pt>
                <pt idx="1">
                  <v>8.6</v>
                </pt>
                <pt idx="2">
                  <v>8.130000000000001</v>
                </pt>
                <pt idx="3">
                  <formatCode>0.00</formatCode>
                  <v>8.199999999999999</v>
                </pt>
              </numCache>
            </numRef>
          </cat>
          <val>
            <numRef>
              <f>竞对数据!$B$15:$M$15</f>
              <numCache>
                <formatCode>General</formatCode>
                <ptCount val="12"/>
                <pt idx="0">
                  <v>120</v>
                </pt>
                <pt idx="1">
                  <v>100</v>
                </pt>
                <pt idx="2">
                  <v>112</v>
                </pt>
              </numCache>
            </numRef>
          </val>
          <smooth val="0"/>
        </ser>
        <ser>
          <idx val="1"/>
          <order val="1"/>
          <tx>
            <strRef>
              <f>竞对数据!$A$16</f>
              <strCache>
                <ptCount val="1"/>
                <pt idx="0">
                  <v>人气指数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3"/>
                    </a:solidFill>
                    <a:latin charset="-122" panose="020B0503020204020204" pitchFamily="34" typeface="Microsoft YaHei"/>
                    <a:ea charset="-122" panose="020B0503020204020204" pitchFamily="34" typeface="Microsoft YaHei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竞对数据!$B$14:$M$14</f>
              <numCache>
                <formatCode>General</formatCode>
                <ptCount val="12"/>
                <pt idx="0">
                  <v>8.1</v>
                </pt>
                <pt idx="1">
                  <v>8.6</v>
                </pt>
                <pt idx="2">
                  <v>8.130000000000001</v>
                </pt>
                <pt idx="3">
                  <formatCode>0.00</formatCode>
                  <v>8.199999999999999</v>
                </pt>
              </numCache>
            </numRef>
          </cat>
          <val>
            <numRef>
              <f>竞对数据!$B$16:$M$16</f>
              <numCache>
                <formatCode>General</formatCode>
                <ptCount val="12"/>
                <pt idx="0">
                  <v>147</v>
                </pt>
                <pt idx="1">
                  <v>129</v>
                </pt>
                <pt idx="2">
                  <v>139</v>
                </pt>
              </numCache>
            </numRef>
          </val>
          <smooth val="0"/>
        </ser>
        <ser>
          <idx val="2"/>
          <order val="2"/>
          <tx>
            <strRef>
              <f>竞对数据!$A$17</f>
              <strCache>
                <ptCount val="1"/>
                <pt idx="0">
                  <v>人均页面浏览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4"/>
                    </a:solidFill>
                    <a:latin charset="-122" panose="020B0503020204020204" pitchFamily="34" typeface="Microsoft YaHei"/>
                    <a:ea charset="-122" panose="020B0503020204020204" pitchFamily="34" typeface="Microsoft YaHei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竞对数据!$B$14:$M$14</f>
              <numCache>
                <formatCode>General</formatCode>
                <ptCount val="12"/>
                <pt idx="0">
                  <v>8.1</v>
                </pt>
                <pt idx="1">
                  <v>8.6</v>
                </pt>
                <pt idx="2">
                  <v>8.130000000000001</v>
                </pt>
                <pt idx="3">
                  <formatCode>0.00</formatCode>
                  <v>8.199999999999999</v>
                </pt>
              </numCache>
            </numRef>
          </cat>
          <val>
            <numRef>
              <f>竞对数据!$B$17:$M$17</f>
              <numCache>
                <formatCode>General</formatCode>
                <ptCount val="12"/>
                <pt idx="0">
                  <v>60</v>
                </pt>
                <pt idx="1">
                  <v>5</v>
                </pt>
                <pt idx="2">
                  <v>18</v>
                </pt>
              </numCache>
            </numRef>
          </val>
          <smooth val="0"/>
        </ser>
        <ser>
          <idx val="3"/>
          <order val="3"/>
          <tx>
            <strRef>
              <f>竞对数据!$A$18</f>
              <strCache>
                <ptCount val="1"/>
                <pt idx="0">
                  <v>交易指数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5"/>
                    </a:solidFill>
                    <a:latin charset="-122" panose="020B0503020204020204" pitchFamily="34" typeface="Microsoft YaHei"/>
                    <a:ea charset="-122" panose="020B0503020204020204" pitchFamily="34" typeface="Microsoft YaHei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竞对数据!$B$14:$M$14</f>
              <numCache>
                <formatCode>General</formatCode>
                <ptCount val="12"/>
                <pt idx="0">
                  <v>8.1</v>
                </pt>
                <pt idx="1">
                  <v>8.6</v>
                </pt>
                <pt idx="2">
                  <v>8.130000000000001</v>
                </pt>
                <pt idx="3">
                  <formatCode>0.00</formatCode>
                  <v>8.199999999999999</v>
                </pt>
              </numCache>
            </numRef>
          </cat>
          <val>
            <numRef>
              <f>竞对数据!$B$18:$M$18</f>
              <numCache>
                <formatCode>General</formatCode>
                <ptCount val="12"/>
                <pt idx="0">
                  <v>23</v>
                </pt>
                <pt idx="1">
                  <v>12</v>
                </pt>
                <pt idx="2">
                  <v>10</v>
                </pt>
              </numCache>
            </numRef>
          </val>
          <smooth val="0"/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350630959"/>
        <axId val="1342735775"/>
      </lineChart>
      <catAx>
        <axId val="135063095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1" baseline="0" i="0" kern="1200" strike="noStrike" sz="1000">
                <a:solidFill>
                  <a:schemeClr val="dk1">
                    <a:lumMod val="65000"/>
                    <a:lumOff val="35000"/>
                  </a:schemeClr>
                </a:solidFill>
                <a:latin charset="-122" panose="020B0503020204020204" pitchFamily="34" typeface="Microsoft YaHei"/>
                <a:ea charset="-122" panose="020B0503020204020204" pitchFamily="34" typeface="Microsoft YaHei"/>
                <a:cs typeface="+mn-cs"/>
              </a:defRPr>
            </a:pPr>
            <a:r>
              <a:t/>
            </a:r>
            <a:endParaRPr lang="zh-CN"/>
          </a:p>
        </txPr>
        <crossAx val="1342735775"/>
        <crosses val="autoZero"/>
        <auto val="1"/>
        <lblAlgn val="ctr"/>
        <lblOffset val="100"/>
        <noMultiLvlLbl val="0"/>
      </catAx>
      <valAx>
        <axId val="1342735775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1350630959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1" baseline="0" i="0" kern="1200" strike="noStrike" sz="900">
              <a:solidFill>
                <a:schemeClr val="dk1">
                  <a:lumMod val="65000"/>
                  <a:lumOff val="35000"/>
                </a:schemeClr>
              </a:solidFill>
              <a:latin charset="-122" panose="020B0503020204020204" pitchFamily="34" typeface="Microsoft YaHei"/>
              <a:ea charset="-122" panose="020B0503020204020204" pitchFamily="34" typeface="Microsoft YaHei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1" baseline="0" cap="all" i="0" kern="1200" spc="0" strike="noStrike" sz="144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charset="-122" panose="020B0503020204020204" pitchFamily="34" typeface="Microsoft YaHei"/>
                <a:ea charset="-122" panose="020B0503020204020204" pitchFamily="34" typeface="Microsoft YaHei"/>
                <a:cs typeface="+mn-cs"/>
              </a:defRPr>
            </a:pPr>
            <a:r>
              <a:rPr lang="zh-CN"/>
              <a:t>朝阳区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竞对数据!$A$9</f>
              <strCache>
                <ptCount val="1"/>
                <pt idx="0">
                  <v>曝光指数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2"/>
                    </a:solidFill>
                    <a:latin charset="-122" panose="020B0503020204020204" pitchFamily="34" typeface="Microsoft YaHei"/>
                    <a:ea charset="-122" panose="020B0503020204020204" pitchFamily="34" typeface="Microsoft YaHei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竞对数据!$B$8:$M$8</f>
              <numCache>
                <formatCode>General</formatCode>
                <ptCount val="12"/>
                <pt idx="0">
                  <v>8.1</v>
                </pt>
                <pt idx="1">
                  <v>8.6</v>
                </pt>
                <pt idx="2">
                  <v>8.130000000000001</v>
                </pt>
                <pt idx="3">
                  <formatCode>0.00</formatCode>
                  <v>8.199999999999999</v>
                </pt>
              </numCache>
            </numRef>
          </cat>
          <val>
            <numRef>
              <f>竞对数据!$B$9:$M$9</f>
              <numCache>
                <formatCode>General</formatCode>
                <ptCount val="12"/>
                <pt idx="0">
                  <v>64</v>
                </pt>
                <pt idx="1">
                  <v>56</v>
                </pt>
                <pt idx="2">
                  <v>63</v>
                </pt>
              </numCache>
            </numRef>
          </val>
          <smooth val="0"/>
        </ser>
        <ser>
          <idx val="1"/>
          <order val="1"/>
          <tx>
            <strRef>
              <f>竞对数据!$A$10</f>
              <strCache>
                <ptCount val="1"/>
                <pt idx="0">
                  <v>人气指数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3"/>
                    </a:solidFill>
                    <a:latin charset="-122" panose="020B0503020204020204" pitchFamily="34" typeface="Microsoft YaHei"/>
                    <a:ea charset="-122" panose="020B0503020204020204" pitchFamily="34" typeface="Microsoft YaHei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竞对数据!$B$8:$M$8</f>
              <numCache>
                <formatCode>General</formatCode>
                <ptCount val="12"/>
                <pt idx="0">
                  <v>8.1</v>
                </pt>
                <pt idx="1">
                  <v>8.6</v>
                </pt>
                <pt idx="2">
                  <v>8.130000000000001</v>
                </pt>
                <pt idx="3">
                  <formatCode>0.00</formatCode>
                  <v>8.199999999999999</v>
                </pt>
              </numCache>
            </numRef>
          </cat>
          <val>
            <numRef>
              <f>竞对数据!$B$10:$M$10</f>
              <numCache>
                <formatCode>General</formatCode>
                <ptCount val="12"/>
                <pt idx="0">
                  <v>76</v>
                </pt>
                <pt idx="1">
                  <v>68</v>
                </pt>
                <pt idx="2">
                  <v>73</v>
                </pt>
              </numCache>
            </numRef>
          </val>
          <smooth val="0"/>
        </ser>
        <ser>
          <idx val="2"/>
          <order val="2"/>
          <tx>
            <strRef>
              <f>竞对数据!$A$11</f>
              <strCache>
                <ptCount val="1"/>
                <pt idx="0">
                  <v>人均页面浏览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4"/>
                    </a:solidFill>
                    <a:latin charset="-122" panose="020B0503020204020204" pitchFamily="34" typeface="Microsoft YaHei"/>
                    <a:ea charset="-122" panose="020B0503020204020204" pitchFamily="34" typeface="Microsoft YaHei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竞对数据!$B$8:$M$8</f>
              <numCache>
                <formatCode>General</formatCode>
                <ptCount val="12"/>
                <pt idx="0">
                  <v>8.1</v>
                </pt>
                <pt idx="1">
                  <v>8.6</v>
                </pt>
                <pt idx="2">
                  <v>8.130000000000001</v>
                </pt>
                <pt idx="3">
                  <formatCode>0.00</formatCode>
                  <v>8.199999999999999</v>
                </pt>
              </numCache>
            </numRef>
          </cat>
          <val>
            <numRef>
              <f>竞对数据!$B$11:$M$11</f>
              <numCache>
                <formatCode>General</formatCode>
                <ptCount val="12"/>
                <pt idx="0">
                  <v>28</v>
                </pt>
                <pt idx="1">
                  <v>3</v>
                </pt>
                <pt idx="2">
                  <v>9</v>
                </pt>
              </numCache>
            </numRef>
          </val>
          <smooth val="0"/>
        </ser>
        <ser>
          <idx val="3"/>
          <order val="3"/>
          <tx>
            <strRef>
              <f>竞对数据!$A$12</f>
              <strCache>
                <ptCount val="1"/>
                <pt idx="0">
                  <v>交易指数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5"/>
                    </a:solidFill>
                    <a:latin charset="-122" panose="020B0503020204020204" pitchFamily="34" typeface="Microsoft YaHei"/>
                    <a:ea charset="-122" panose="020B0503020204020204" pitchFamily="34" typeface="Microsoft YaHei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竞对数据!$B$8:$M$8</f>
              <numCache>
                <formatCode>General</formatCode>
                <ptCount val="12"/>
                <pt idx="0">
                  <v>8.1</v>
                </pt>
                <pt idx="1">
                  <v>8.6</v>
                </pt>
                <pt idx="2">
                  <v>8.130000000000001</v>
                </pt>
                <pt idx="3">
                  <formatCode>0.00</formatCode>
                  <v>8.199999999999999</v>
                </pt>
              </numCache>
            </numRef>
          </cat>
          <val>
            <numRef>
              <f>竞对数据!$B$12:$M$12</f>
              <numCache>
                <formatCode>General</formatCode>
                <ptCount val="12"/>
                <pt idx="0">
                  <v>16</v>
                </pt>
                <pt idx="1">
                  <v>6</v>
                </pt>
                <pt idx="2">
                  <v>7</v>
                </pt>
              </numCache>
            </numRef>
          </val>
          <smooth val="0"/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402444095"/>
        <axId val="1349220047"/>
      </lineChart>
      <catAx>
        <axId val="140244409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1" baseline="0" i="0" kern="1200" strike="noStrike" sz="1000">
                <a:solidFill>
                  <a:schemeClr val="dk1">
                    <a:lumMod val="65000"/>
                    <a:lumOff val="35000"/>
                  </a:schemeClr>
                </a:solidFill>
                <a:latin charset="-122" panose="020B0503020204020204" pitchFamily="34" typeface="Microsoft YaHei"/>
                <a:ea charset="-122" panose="020B0503020204020204" pitchFamily="34" typeface="Microsoft YaHei"/>
                <a:cs typeface="+mn-cs"/>
              </a:defRPr>
            </a:pPr>
            <a:r>
              <a:t/>
            </a:r>
            <a:endParaRPr lang="zh-CN"/>
          </a:p>
        </txPr>
        <crossAx val="1349220047"/>
        <crosses val="autoZero"/>
        <auto val="1"/>
        <lblAlgn val="ctr"/>
        <lblOffset val="100"/>
        <noMultiLvlLbl val="0"/>
      </catAx>
      <valAx>
        <axId val="1349220047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1402444095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1" baseline="0" i="0" kern="1200" strike="noStrike" sz="900">
              <a:solidFill>
                <a:schemeClr val="dk1">
                  <a:lumMod val="65000"/>
                  <a:lumOff val="35000"/>
                </a:schemeClr>
              </a:solidFill>
              <a:latin charset="-122" panose="020B0503020204020204" pitchFamily="34" typeface="Microsoft YaHei"/>
              <a:ea charset="-122" panose="020B0503020204020204" pitchFamily="34" typeface="Microsoft YaHei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透视表!$B$25:$B$26</f>
              <strCache>
                <ptCount val="2"/>
                <pt idx="0">
                  <v>月</v>
                </pt>
                <pt idx="1">
                  <v>6</v>
                </pt>
              </strCache>
            </strRef>
          </tx>
          <spPr>
            <a:pattFill xmlns:a="http://schemas.openxmlformats.org/drawingml/2006/main"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透视表!$A$27:$A$38</f>
              <strCache>
                <ptCount val="12"/>
                <pt idx="0">
                  <v>祛痣</v>
                </pt>
                <pt idx="1">
                  <v>玻尿酸</v>
                </pt>
                <pt idx="2">
                  <v>鼻部整形</v>
                </pt>
                <pt idx="3">
                  <v>眼部整形</v>
                </pt>
                <pt idx="4">
                  <v>肉毒素</v>
                </pt>
                <pt idx="5">
                  <v>水光针</v>
                </pt>
                <pt idx="6">
                  <v>脱毛</v>
                </pt>
                <pt idx="7">
                  <v>其他</v>
                </pt>
                <pt idx="8">
                  <v>半永久</v>
                </pt>
                <pt idx="9">
                  <v>祛斑</v>
                </pt>
                <pt idx="10">
                  <v>美体塑形</v>
                </pt>
                <pt idx="11">
                  <v>总计</v>
                </pt>
              </strCache>
            </strRef>
          </cat>
          <val>
            <numRef>
              <f>透视表!$B$27:$B$38</f>
              <numCache>
                <formatCode>General</formatCode>
                <ptCount val="12"/>
                <pt idx="0">
                  <v>1</v>
                </pt>
                <pt idx="3">
                  <v>1</v>
                </pt>
                <pt idx="5">
                  <v>1</v>
                </pt>
                <pt idx="10">
                  <v>1</v>
                </pt>
                <pt idx="11">
                  <v>4</v>
                </pt>
              </numCache>
            </numRef>
          </val>
        </ser>
        <ser>
          <idx val="1"/>
          <order val="1"/>
          <tx>
            <strRef>
              <f>透视表!$C$25:$C$26</f>
              <strCache>
                <ptCount val="2"/>
                <pt idx="0">
                  <v>月</v>
                </pt>
                <pt idx="1">
                  <v>7</v>
                </pt>
              </strCache>
            </strRef>
          </tx>
          <spPr>
            <a:pattFill xmlns:a="http://schemas.openxmlformats.org/drawingml/2006/main"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透视表!$A$27:$A$38</f>
              <strCache>
                <ptCount val="12"/>
                <pt idx="0">
                  <v>祛痣</v>
                </pt>
                <pt idx="1">
                  <v>玻尿酸</v>
                </pt>
                <pt idx="2">
                  <v>鼻部整形</v>
                </pt>
                <pt idx="3">
                  <v>眼部整形</v>
                </pt>
                <pt idx="4">
                  <v>肉毒素</v>
                </pt>
                <pt idx="5">
                  <v>水光针</v>
                </pt>
                <pt idx="6">
                  <v>脱毛</v>
                </pt>
                <pt idx="7">
                  <v>其他</v>
                </pt>
                <pt idx="8">
                  <v>半永久</v>
                </pt>
                <pt idx="9">
                  <v>祛斑</v>
                </pt>
                <pt idx="10">
                  <v>美体塑形</v>
                </pt>
                <pt idx="11">
                  <v>总计</v>
                </pt>
              </strCache>
            </strRef>
          </cat>
          <val>
            <numRef>
              <f>透视表!$C$27:$C$38</f>
              <numCache>
                <formatCode>General</formatCode>
                <ptCount val="12"/>
                <pt idx="0">
                  <v>2</v>
                </pt>
                <pt idx="1">
                  <v>2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  <pt idx="11">
                  <v>12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64"/>
        <overlap val="-22"/>
        <axId val="1401432319"/>
        <axId val="1355863519"/>
      </barChart>
      <catAx>
        <axId val="140143231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19050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355863519"/>
        <crosses val="autoZero"/>
        <auto val="1"/>
        <lblAlgn val="ctr"/>
        <lblOffset val="100"/>
        <noMultiLvlLbl val="0"/>
      </catAx>
      <valAx>
        <axId val="1355863519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401432319"/>
        <crosses val="autoZero"/>
        <crossBetween val="between"/>
        <majorUnit val="1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透视表!$B$25:$B$26</f>
              <strCache>
                <ptCount val="2"/>
                <pt idx="0">
                  <v>月</v>
                </pt>
                <pt idx="1">
                  <v>6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透视表!$A$27:$A$38</f>
              <strCache>
                <ptCount val="12"/>
                <pt idx="0">
                  <v>祛痣</v>
                </pt>
                <pt idx="1">
                  <v>玻尿酸</v>
                </pt>
                <pt idx="2">
                  <v>鼻部整形</v>
                </pt>
                <pt idx="3">
                  <v>眼部整形</v>
                </pt>
                <pt idx="4">
                  <v>肉毒素</v>
                </pt>
                <pt idx="5">
                  <v>水光针</v>
                </pt>
                <pt idx="6">
                  <v>脱毛</v>
                </pt>
                <pt idx="7">
                  <v>其他</v>
                </pt>
                <pt idx="8">
                  <v>半永久</v>
                </pt>
                <pt idx="9">
                  <v>祛斑</v>
                </pt>
                <pt idx="10">
                  <v>美体塑形</v>
                </pt>
                <pt idx="11">
                  <v>总计</v>
                </pt>
              </strCache>
            </strRef>
          </cat>
          <val>
            <numRef>
              <f>透视表!$B$27:$B$38</f>
              <numCache>
                <formatCode>General</formatCode>
                <ptCount val="12"/>
                <pt idx="0">
                  <v>1</v>
                </pt>
                <pt idx="3">
                  <v>1</v>
                </pt>
                <pt idx="5">
                  <v>1</v>
                </pt>
                <pt idx="10">
                  <v>1</v>
                </pt>
                <pt idx="11">
                  <v>4</v>
                </pt>
              </numCache>
            </numRef>
          </val>
        </ser>
        <ser>
          <idx val="1"/>
          <order val="1"/>
          <tx>
            <strRef>
              <f>透视表!$C$25:$C$26</f>
              <strCache>
                <ptCount val="2"/>
                <pt idx="0">
                  <v>月</v>
                </pt>
                <pt idx="1">
                  <v>7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透视表!$A$27:$A$38</f>
              <strCache>
                <ptCount val="12"/>
                <pt idx="0">
                  <v>祛痣</v>
                </pt>
                <pt idx="1">
                  <v>玻尿酸</v>
                </pt>
                <pt idx="2">
                  <v>鼻部整形</v>
                </pt>
                <pt idx="3">
                  <v>眼部整形</v>
                </pt>
                <pt idx="4">
                  <v>肉毒素</v>
                </pt>
                <pt idx="5">
                  <v>水光针</v>
                </pt>
                <pt idx="6">
                  <v>脱毛</v>
                </pt>
                <pt idx="7">
                  <v>其他</v>
                </pt>
                <pt idx="8">
                  <v>半永久</v>
                </pt>
                <pt idx="9">
                  <v>祛斑</v>
                </pt>
                <pt idx="10">
                  <v>美体塑形</v>
                </pt>
                <pt idx="11">
                  <v>总计</v>
                </pt>
              </strCache>
            </strRef>
          </cat>
          <val>
            <numRef>
              <f>透视表!$C$27:$C$38</f>
              <numCache>
                <formatCode>General</formatCode>
                <ptCount val="12"/>
                <pt idx="0">
                  <v>2</v>
                </pt>
                <pt idx="1">
                  <v>2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  <pt idx="11">
                  <v>12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401432319"/>
        <axId val="1355863519"/>
      </barChart>
      <catAx>
        <axId val="140143231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355863519"/>
        <crosses val="autoZero"/>
        <auto val="1"/>
        <lblAlgn val="ctr"/>
        <lblOffset val="100"/>
        <noMultiLvlLbl val="0"/>
      </catAx>
      <valAx>
        <axId val="1355863519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401432319"/>
        <crosses val="autoZero"/>
        <crossBetween val="between"/>
        <majorUnit val="1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/Relationships>
</file>

<file path=xl/drawings/_rels/drawing2.xml.rels><Relationships xmlns="http://schemas.openxmlformats.org/package/2006/relationships"><Relationship Id="rId1" Target="/xl/charts/chart3.xml" Type="http://schemas.openxmlformats.org/officeDocument/2006/relationships/chart"/></Relationships>
</file>

<file path=xl/drawings/_rels/drawing3.xml.rels><Relationships xmlns="http://schemas.openxmlformats.org/package/2006/relationships"><Relationship Id="rId1" Target="/xl/charts/chart4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>
    <from>
      <col>0</col>
      <colOff>279400</colOff>
      <row>13</row>
      <rowOff>152400</rowOff>
    </from>
    <to>
      <col>12</col>
      <colOff>673100</colOff>
      <row>29</row>
      <rowOff>128085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279400</colOff>
      <row>1</row>
      <rowOff>228600</rowOff>
    </from>
    <to>
      <col>12</col>
      <colOff>673100</colOff>
      <row>13</row>
      <rowOff>139700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723900</colOff>
      <row>2</row>
      <rowOff>12700</rowOff>
    </from>
    <to>
      <col>14</col>
      <colOff>342900</colOff>
      <row>13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3</col>
      <colOff>396875</colOff>
      <row>21</row>
      <rowOff>4233</rowOff>
    </from>
    <to>
      <col>11</col>
      <colOff>253999</colOff>
      <row>33</row>
      <rowOff>154516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2.xml.rels><Relationships xmlns="http://schemas.openxmlformats.org/package/2006/relationships"><Relationship Id="rId1" Target="/xl/pivotCache/pivotCacheRecords2.xml" Type="http://schemas.openxmlformats.org/officeDocument/2006/relationships/pivotCacheRecords"/></Relationships>
</file>

<file path=xl/pivotCache/_rels/pivotCacheDefinition3.xml.rels><Relationships xmlns="http://schemas.openxmlformats.org/package/2006/relationships"><Relationship Id="rId1" Target="/xl/pivotCache/pivotCacheRecords3.xml" Type="http://schemas.openxmlformats.org/officeDocument/2006/relationships/pivotCacheRecords"/></Relationships>
</file>

<file path=xl/pivotCache/_rels/pivotCacheDefinition4.xml.rels><Relationships xmlns="http://schemas.openxmlformats.org/package/2006/relationships"><Relationship Id="rId1" Target="/xl/pivotCache/pivotCacheRecords4.xml" Type="http://schemas.openxmlformats.org/officeDocument/2006/relationships/pivotCacheRecords"/></Relationships>
</file>

<file path=xl/pivotCache/_rels/pivotCacheDefinition5.xml.rels><Relationships xmlns="http://schemas.openxmlformats.org/package/2006/relationships"><Relationship Id="rId1" Target="/xl/pivotCache/pivotCacheRecords5.xml" Type="http://schemas.openxmlformats.org/officeDocument/2006/relationships/pivotCacheRecords"/></Relationships>
</file>

<file path=xl/pivotCache/_rels/pivotCacheDefinition6.xml.rels><Relationships xmlns="http://schemas.openxmlformats.org/package/2006/relationships"><Relationship Id="rId1" Target="/xl/pivotCache/pivotCacheRecords6.xml" Type="http://schemas.openxmlformats.org/officeDocument/2006/relationships/pivotCacheRecords"/></Relationships>
</file>

<file path=xl/pivotCache/_rels/pivotCacheDefinition7.xml.rels><Relationships xmlns="http://schemas.openxmlformats.org/package/2006/relationships"><Relationship Id="rId1" Target="/xl/pivotCache/pivotCacheRecords7.xml" Type="http://schemas.openxmlformats.org/officeDocument/2006/relationships/pivotCacheRecords"/></Relationships>
</file>

<file path=xl/pivotCache/_rels/pivotCacheDefinition8.xml.rels><Relationships xmlns="http://schemas.openxmlformats.org/package/2006/relationships"><Relationship Id="rId1" Target="/xl/pivotCache/pivotCacheRecords8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649" refreshedBy="johnny leaf" refreshedDate="43350.43944814815" refreshedVersion="6" r:id="rId1">
  <cacheSource type="worksheet">
    <worksheetSource ref="A1:I1048576" sheet="订单中心"/>
  </cacheSource>
  <cacheFields count="9">
    <cacheField databaseField="1" hierarchy="0" level="0" name="年" numFmtId="0" sqlType="0" uniqueList="1">
      <sharedItems containsBlank="1" containsInteger="1" containsNumber="1" containsString="0" count="4" maxValue="2018" minValue="1900">
        <n v="2018"/>
        <n v="2016"/>
        <m/>
        <n u="1" v="1900"/>
      </sharedItems>
    </cacheField>
    <cacheField databaseField="1" hierarchy="0" level="0" name="月" numFmtId="0" sqlType="0" uniqueList="1">
      <sharedItems containsBlank="1" containsInteger="1" containsNumber="1" containsString="0" count="9" maxValue="9" minValue="1">
        <n v="9"/>
        <n v="8"/>
        <n v="7"/>
        <n v="6"/>
        <n v="5"/>
        <n v="4"/>
        <n v="3"/>
        <m/>
        <n u="1" v="1"/>
      </sharedItems>
    </cacheField>
    <cacheField databaseField="1" hierarchy="0" level="0" name="时间" numFmtId="0" sqlType="0" uniqueList="1">
      <sharedItems containsBlank="1" count="0"/>
    </cacheField>
    <cacheField databaseField="1" hierarchy="0" level="0" name="time" numFmtId="0" sqlType="0" uniqueList="1">
      <sharedItems containsBlank="1" count="619">
        <s v="18:29:49"/>
        <s v="19:28:43"/>
        <s v="13:18:41"/>
        <s v="18:40:44"/>
        <s v="09:41:59"/>
        <s v="19:38:09"/>
        <s v="12:15:26"/>
        <s v="14:51:38"/>
        <s v="09:42:32"/>
        <s v="10:44:13"/>
        <s v="16:24:14"/>
        <s v="16:39:57"/>
        <s v="09:07:32"/>
        <s v="14:45:05"/>
        <s v="14:14:54"/>
        <s v="17:23:34"/>
        <s v="09:28:53"/>
        <s v="12:21:55"/>
        <s v="10:27:33"/>
        <s v="09:53:40"/>
        <s v="09:44:39"/>
        <s v="12:13:53"/>
        <s v="15:41:30"/>
        <s v="09:34:01"/>
        <s v="11:53:25"/>
        <s v="10:48:03"/>
        <s v="10:17:00"/>
        <s v="11:59:40"/>
        <s v="19:48:21"/>
        <s v="10:00:33"/>
        <s v="10:07:02"/>
        <s v="14:16:20"/>
        <s v="14:31:09"/>
        <s v="12:41:08"/>
        <s v="10:53:06"/>
        <s v="09:24:54"/>
        <s v="12:51:17"/>
        <s v="22:25:35"/>
        <s v="17:15:34"/>
        <s v="12:01:07"/>
        <s v="14:37:37"/>
        <s v="15:57:17"/>
        <s v="16:20:13"/>
        <s v="15:56:33"/>
        <s v="18:56:09"/>
        <s v="11:53:42"/>
        <s v="21:11:14"/>
        <s v="12:26:39"/>
        <s v="11:32:01"/>
        <s v="14:07:05"/>
        <s v="12:10:36"/>
        <s v="11:49:01"/>
        <s v="10:03:44"/>
        <s v="09:27:46"/>
        <s v="09:29:35"/>
        <s v="14:06:26"/>
        <s v="13:56:25"/>
        <s v="17:18:50"/>
        <s v="12:15:58"/>
        <s v="17:09:48"/>
        <s v="09:16:06"/>
        <s v="09:54:46"/>
        <s v="15:10:30"/>
        <s v="17:11:10"/>
        <s v="22:55:10"/>
        <s v="12:08:47"/>
        <s v="10:35:30"/>
        <s v="10:53:14"/>
        <s v="20:09:21"/>
        <s v="13:16:16"/>
        <s v="10:44:51"/>
        <s v="10:43:51"/>
        <s v="09:35:50"/>
        <s v="16:35:19"/>
        <s v="18:51:09"/>
        <s v="09:56:09"/>
        <s v="18:08:43"/>
        <s v="18:07:09"/>
        <s v="18:06:48"/>
        <s v="17:28:28"/>
        <s v="17:25:52"/>
        <s v="17:24:18"/>
        <s v="17:23:08"/>
        <s v="17:21:21"/>
        <s v="09:31:03"/>
        <s v="23:38:20"/>
        <s v="12:45:59"/>
        <s v="15:01:15"/>
        <s v="17:56:54"/>
        <s v="11:21:01"/>
        <s v="16:17:04"/>
        <s v="15:52:54"/>
        <s v="23:17:57"/>
        <s v="19:26:25"/>
        <s v="13:03:40"/>
        <s v="18:46:20"/>
        <s v="11:57:21"/>
        <s v="13:59:41"/>
        <s v="16:04:52"/>
        <s v="12:49:56"/>
        <s v="17:05:19"/>
        <s v="16:59:28"/>
        <s v="12:13:03"/>
        <s v="10:42:41"/>
        <s v="20:35:23"/>
        <s v="16:33:24"/>
        <s v="10:33:04"/>
        <s v="15:24:12"/>
        <s v="16:55:11"/>
        <s v="11:06:49"/>
        <s v="15:32:26"/>
        <s v="20:32:46"/>
        <s v="11:12:54"/>
        <s v="19:13:22"/>
        <s v="15:01:48"/>
        <s v="15:02:25"/>
        <s v="14:56:41"/>
        <s v="14:14:18"/>
        <s v="12:13:39"/>
        <s v="21:37:13"/>
        <s v="16:39:01"/>
        <s v="16:38:13"/>
        <s v="16:37:31"/>
        <s v="15:05:49"/>
        <s v="10:08:31"/>
        <s v="19:33:29"/>
        <s v="14:28:20"/>
        <s v="13:48:41"/>
        <s v="11:28:10"/>
        <s v="10:41:30"/>
        <s v="19:35:38"/>
        <s v="19:38:53"/>
        <s v="19:37:07"/>
        <s v="18:12:41"/>
        <s v="16:15:11"/>
        <s v="16:17:26"/>
        <s v="17:32:01"/>
        <s v="12:31:34"/>
        <s v="14:35:39"/>
        <s v="12:39:13"/>
        <s v="22:40:14"/>
        <s v="13:24:01"/>
        <s v="12:04:39"/>
        <s v="18:11:52"/>
        <s v="17:59:06"/>
        <s v="13:16:41"/>
        <s v="11:40:33"/>
        <s v="10:44:25"/>
        <s v="18:52:26"/>
        <s v="08:38:02"/>
        <s v="14:15:40"/>
        <s v="09:26:47"/>
        <s v="19:45:34"/>
        <s v="19:05:42"/>
        <s v="14:22:09"/>
        <s v="20:39:33"/>
        <s v="10:05:11"/>
        <s v="10:32:51"/>
        <s v="11:00:07"/>
        <s v="22:06:23"/>
        <s v="09:32:56"/>
        <s v="14:17:41"/>
        <s v="14:06:31"/>
        <s v="09:56:17"/>
        <s v="18:47:14"/>
        <s v="18:49:11"/>
        <s v="17:20:40"/>
        <s v="17:44:50"/>
        <s v="09:14:05"/>
        <s v="17:19:44"/>
        <s v="15:31:21"/>
        <s v="09:44:56"/>
        <s v="16:46:51"/>
        <s v="15:29:54"/>
        <s v="10:19:14"/>
        <s v="10:07:56"/>
        <s v="14:41:00"/>
        <s v="11:43:16"/>
        <s v="10:16:08"/>
        <s v="18:35:13"/>
        <s v="19:08:04"/>
        <s v="20:21:00"/>
        <s v="12:04:40"/>
        <s v="10:03:56"/>
        <s v="09:52:12"/>
        <s v="09:18:06"/>
        <s v="22:45:42"/>
        <s v="16:25:02"/>
        <s v="13:45:30"/>
        <s v="18:56:22"/>
        <s v="13:41:00"/>
        <s v="09:22:28"/>
        <s v="14:01:49"/>
        <s v="12:49:15"/>
        <s v="18:48:37"/>
        <s v="18:50:52"/>
        <s v="19:47:56"/>
        <s v="08:33:07"/>
        <s v="18:35:58"/>
        <s v="15:35:32"/>
        <s v="14:46:24"/>
        <s v="10:30:13"/>
        <s v="11:07:49"/>
        <s v="12:14:32"/>
        <s v="12:10:22"/>
        <s v="20:51:14"/>
        <s v="18:10:12"/>
        <s v="22:37:45"/>
        <s v="10:21:19"/>
        <s v="10:08:11"/>
        <s v="15:15:07"/>
        <s v="11:22:27"/>
        <s v="18:37:41"/>
        <s v="19:28:39"/>
        <s v="22:49:40"/>
        <s v="20:10:16"/>
        <s v="16:22:36"/>
        <s v="15:14:55"/>
        <s v="11:33:52"/>
        <s v="08:43:01"/>
        <s v="13:38:34"/>
        <s v="19:01:28"/>
        <s v="19:11:24"/>
        <s v="15:52:26"/>
        <s v="14:22:33"/>
        <s v="14:43:26"/>
        <s v="14:44:42"/>
        <s v="14:49:23"/>
        <s v="11:54:06"/>
        <s v="09:31:53"/>
        <s v="18:43:05"/>
        <s v="21:21:16"/>
        <s v="15:29:02"/>
        <s v="18:13:19"/>
        <s v="18:42:55"/>
        <s v="19:07:57"/>
        <s v="18:09:49"/>
        <s v="16:39:11"/>
        <s v="16:37:45"/>
        <s v="15:25:28"/>
        <s v="14:54:06"/>
        <s v="14:37:27"/>
        <s v="13:15:04"/>
        <s v="11:05:45"/>
        <s v="19:16:47"/>
        <s v="08:59:17"/>
        <s v="18:41:10"/>
        <s v="17:16:02"/>
        <s v="16:48:55"/>
        <s v="17:52:51"/>
        <s v="08:47:09"/>
        <s v="08:28:31"/>
        <s v="14:26:39"/>
        <s v="13:46:17"/>
        <s v="13:45:43"/>
        <s v="11:49:48"/>
        <s v="10:22:38"/>
        <s v="18:04:29"/>
        <s v="12:58:01"/>
        <s v="12:45:47"/>
        <s v="10:03:34"/>
        <s v="10:00:19"/>
        <s v="09:24:26"/>
        <s v="18:01:54"/>
        <s v="14:00:41"/>
        <s v="20:20:04"/>
        <s v="10:23:30"/>
        <s v="15:09:12"/>
        <s v="11:37:40"/>
        <s v="15:00:38"/>
        <s v="16:11:07"/>
        <s v="16:55:32"/>
        <s v="11:47:06"/>
        <s v="10:34:38"/>
        <s v="19:21:31"/>
        <s v="16:08:44"/>
        <s v="12:19:47"/>
        <s v="18:06:18"/>
        <s v="20:46:26"/>
        <s v="13:59:18"/>
        <s v="12:38:52"/>
        <s v="15:15:57"/>
        <s v="15:49:57"/>
        <s v="14:34:19"/>
        <s v="10:05:54"/>
        <s v="23:23:07"/>
        <s v="17:48:48"/>
        <s v="19:58:02"/>
        <s v="17:41:14"/>
        <s v="17:37:53"/>
        <s v="13:57:41"/>
        <s v="16:56:45"/>
        <s v="15:37:18"/>
        <s v="18:57:28"/>
        <s v="15:39:31"/>
        <s v="09:52:19"/>
        <s v="11:49:15"/>
        <s v="18:43:54"/>
        <s v="18:45:05"/>
        <s v="18:45:13"/>
        <s v="09:40:14"/>
        <s v="09:25:14"/>
        <s v="09:33:58"/>
        <s v="17:34:33"/>
        <s v="16:02:46"/>
        <s v="12:29:49"/>
        <s v="08:43:39"/>
        <s v="16:57:58"/>
        <s v="14:33:03"/>
        <s v="14:23:54"/>
        <s v="13:01:50"/>
        <s v="11:30:39"/>
        <s v="14:15:47"/>
        <s v="17:13:15"/>
        <s v="15:51:36"/>
        <s v="14:18:32"/>
        <s v="09:39:33"/>
        <s v="09:00:15"/>
        <s v="16:05:45"/>
        <s v="15:44:46"/>
        <s v="10:54:34"/>
        <s v="10:23:58"/>
        <s v="18:06:06"/>
        <s v="14:09:08"/>
        <s v="13:21:14"/>
        <s v="13:10:15"/>
        <s v="12:43:23"/>
        <s v="15:22:03"/>
        <s v="09:34:45"/>
        <s v="19:51:44"/>
        <s v="15:45:52"/>
        <s v="14:51:49"/>
        <s v="23:01:01"/>
        <s v="23:06:14"/>
        <s v="19:19:40"/>
        <s v="19:23:14"/>
        <s v="15:14:24"/>
        <s v="14:12:51"/>
        <s v="18:00:06"/>
        <s v="13:56:42"/>
        <s v="16:33:38"/>
        <s v="12:12:56"/>
        <s v="11:38:16"/>
        <s v="11:24:54"/>
        <s v="10:10:15"/>
        <s v="17:51:36"/>
        <s v="12:17:11"/>
        <s v="11:58:41"/>
        <s v="11:02:32"/>
        <s v="09:38:54"/>
        <s v="09:18:09"/>
        <s v="14:04:48"/>
        <s v="17:09:46"/>
        <s v="10:45:39"/>
        <s v="15:06:20"/>
        <s v="21:05:00"/>
        <s v="15:29:11"/>
        <s v="13:25:29"/>
        <s v="17:54:12"/>
        <s v="17:30:32"/>
        <s v="16:23:42"/>
        <s v="14:46:09"/>
        <s v="13:20:30"/>
        <s v="10:17:45"/>
        <s v="11:37:18"/>
        <s v="09:28:44"/>
        <s v="13:14:24"/>
        <s v="18:20:50"/>
        <s v="10:48:36"/>
        <s v="17:55:27"/>
        <s v="16:38:33"/>
        <s v="17:43:23"/>
        <s v="17:42:03"/>
        <s v="17:08:01"/>
        <s v="10:42:48"/>
        <s v="10:19:46"/>
        <s v="16:25:49"/>
        <s v="12:30:25"/>
        <s v="11:50:19"/>
        <s v="11:06:32"/>
        <s v="10:25:19"/>
        <s v="16:47:54"/>
        <s v="16:42:54"/>
        <s v="14:07:04"/>
        <s v="15:55:33"/>
        <s v="10:20:25"/>
        <s v="09:42:11"/>
        <s v="20:07:38"/>
        <s v="17:12:53"/>
        <s v="14:57:04"/>
        <s v="17:17:46"/>
        <s v="14:02:27"/>
        <s v="13:56:40"/>
        <s v="12:10:24"/>
        <s v="10:18:18"/>
        <s v="17:44:33"/>
        <s v="17:19:49"/>
        <s v="10:08:32"/>
        <s v="14:57:48"/>
        <s v="11:29:56"/>
        <s v="11:59:42"/>
        <s v="14:02:01"/>
        <s v="11:44:10"/>
        <s v="20:36:21"/>
        <s v="17:15:47"/>
        <s v="16:16:29"/>
        <s v="16:12:04"/>
        <s v="14:18:49"/>
        <s v="10:30:01"/>
        <s v="15:34:00"/>
        <s v="12:24:00"/>
        <s v="11:47:12"/>
        <s v="10:33:08"/>
        <s v="11:36:37"/>
        <s v="19:23:56"/>
        <s v="19:27:30"/>
        <s v="16:19:25"/>
        <s v="13:02:56"/>
        <s v="10:12:10"/>
        <s v="15:58:10"/>
        <s v="21:08:28"/>
        <s v="14:02:37"/>
        <s v="13:51:16"/>
        <s v="10:40:26"/>
        <s v="10:23:54"/>
        <s v="10:18:53"/>
        <s v="09:22:25"/>
        <s v="17:59:19"/>
        <s v="14:42:32"/>
        <s v="14:26:31"/>
        <s v="13:12:47"/>
        <s v="11:48:29"/>
        <s v="09:19:59"/>
        <s v="16:25:11"/>
        <s v="13:47:47"/>
        <s v="13:39:24"/>
        <s v="18:46:18"/>
        <s v="17:12:51"/>
        <s v="12:50:52"/>
        <s v="12:09:55"/>
        <s v="14:42:03"/>
        <s v="15:12:30"/>
        <s v="12:48:35"/>
        <s v="10:15:19"/>
        <s v="12:41:48"/>
        <s v="11:19:23"/>
        <s v="11:40:58"/>
        <s v="17:42:55"/>
        <s v="14:56:50"/>
        <s v="13:33:08"/>
        <s v="10:19:30"/>
        <s v="10:02:22"/>
        <s v="10:00:07"/>
        <s v="12:00:34"/>
        <s v="10:45:50"/>
        <s v="10:46:44"/>
        <s v="10:27:58"/>
        <s v="10:07:38"/>
        <s v="21:09:53"/>
        <s v="14:53:26"/>
        <s v="15:57:06"/>
        <s v="14:11:06"/>
        <s v="14:10:51"/>
        <s v="17:07:56"/>
        <s v="17:01:10"/>
        <s v="16:36:48"/>
        <s v="17:23:03"/>
        <s v="12:43:16"/>
        <s v="12:46:39"/>
        <s v="12:47:44"/>
        <s v="13:05:39"/>
        <s v="15:51:23"/>
        <s v="14:07:00"/>
        <s v="13:04:38"/>
        <s v="11:11:09"/>
        <s v="15:52:20"/>
        <s v="15:02:06"/>
        <s v="12:11:11"/>
        <s v="21:26:31"/>
        <s v="17:37:19"/>
        <s v="17:19:57"/>
        <s v="16:42:12"/>
        <s v="09:26:14"/>
        <s v="09:11:51"/>
        <s v="12:23:37"/>
        <s v="18:09:39"/>
        <s v="16:06:42"/>
        <s v="18:26:03"/>
        <s v="14:34:53"/>
        <s v="08:37:15"/>
        <s v="15:46:54"/>
        <s v="15:28:32"/>
        <s v="12:45:45"/>
        <s v="12:47:11"/>
        <s v="14:03:33"/>
        <s v="20:28:05"/>
        <s v="14:55:02"/>
        <s v="13:50:19"/>
        <s v="13:38:09"/>
        <s v="14:46:07"/>
        <s v="10:23:15"/>
        <s v="17:39:10"/>
        <s v="19:26:16"/>
        <s v="16:35:45"/>
        <s v="10:40:15"/>
        <s v="09:27:49"/>
        <s v="13:57:29"/>
        <s v="13:55:30"/>
        <s v="13:42:18"/>
        <s v="11:06:01"/>
        <s v="20:11:34"/>
        <s v="17:29:24"/>
        <s v="15:13:45"/>
        <s v="14:52:48"/>
        <s v="13:15:26"/>
        <s v="09:30:54"/>
        <s v="11:05:15"/>
        <s v="18:50:11"/>
        <s v="16:39:39"/>
        <s v="15:51:07"/>
        <s v="15:47:52"/>
        <s v="09:58:49"/>
        <s v="09:36:25"/>
        <s v="16:49:49"/>
        <s v="16:26:38"/>
        <s v="15:39:28"/>
        <s v="16:58:38"/>
        <s v="20:21:07"/>
        <s v="14:22:13"/>
        <s v="14:29:20"/>
        <s v="20:16:48"/>
        <s v="20:13:07"/>
        <s v="17:39:30"/>
        <s v="17:22:38"/>
        <s v="17:12:35"/>
        <s v="16:58:47"/>
        <s v="16:51:29"/>
        <s v="15:47:44"/>
        <s v="15:26:26"/>
        <s v="15:23:39"/>
        <s v="17:08:57"/>
        <s v="21:09:20"/>
        <s v="10:33:55"/>
        <s v="17:02:22"/>
        <s v="13:17:21"/>
        <s v="12:09:31"/>
        <s v="12:03:12"/>
        <s v="17:40:17"/>
        <s v="15:26:55"/>
        <s v="14:40:09"/>
        <s v="14:16:11"/>
        <s v="14:19:20"/>
        <s v="15:26:16"/>
        <s v="09:40:09"/>
        <s v="14:05:03"/>
        <s v="13:18:34"/>
        <s v="12:52:53"/>
        <s v="09:49:23"/>
        <s v="16:17:12"/>
        <s v="12:48:33"/>
        <s v="10:43:39"/>
        <s v="19:14:30"/>
        <s v="14:16:00"/>
        <s v="14:28:53"/>
        <s v="14:35:17"/>
        <s v="12:51:37"/>
        <s v="09:26:28"/>
        <s v="13:03:08"/>
        <s v="18:54:20"/>
        <s v="13:33:26"/>
        <s v="15:41:22"/>
        <s v="12:42:06"/>
        <s v="19:36:44"/>
        <s v="16:45:58"/>
        <s v="15:08:19"/>
        <s v="18:41:24"/>
        <s v="19:02:37"/>
        <s v="19:07:27"/>
        <s v="20:18:10"/>
        <s v="09:08:35"/>
        <s v="12:52:57"/>
        <s v="12:51:00"/>
        <s v="16:06:35"/>
        <s v="09:45:56"/>
        <s v="11:17:23"/>
        <s v="17:01:06"/>
        <s v="16:29:02"/>
        <s v="17:02:15"/>
        <s v="17:58:46"/>
        <s v="16:36:41"/>
        <s v="11:14:02"/>
        <s v="10:54:28"/>
        <s v="09:33:37"/>
        <s v="17:28:47"/>
        <s v="11:22:36"/>
        <s v="11:17:27"/>
        <s v="18:49:46"/>
        <s v="12:21:34"/>
        <s v="15:59:00"/>
        <s v="09:36:59"/>
        <s v="11:07:03"/>
        <s v="13:30:39"/>
        <s v="17:43:06"/>
        <s v="14:21:35"/>
        <s v="12:32:44"/>
        <s v="10:42:26"/>
        <s v="15:45:14"/>
        <s v="18:34:04"/>
        <s v="11:48:37"/>
        <s v="11:47:38"/>
        <s v="17:54:40"/>
        <s v="12:32:30"/>
        <s v="16:10:39"/>
        <s v="11:40:43"/>
        <s v="09:59:15"/>
        <s v="13:11:00"/>
        <s v="11:41:21"/>
        <s v="15:44:49"/>
        <m/>
      </sharedItems>
    </cacheField>
    <cacheField databaseField="1" hierarchy="0" level="0" name="订单来源" numFmtId="0" sqlType="0" uniqueList="1">
      <sharedItems containsBlank="1" count="6">
        <s v="400已接"/>
        <s v="咨询"/>
        <s v="门店预约"/>
        <s v="400未接"/>
        <s v="项目预约"/>
        <m/>
      </sharedItems>
    </cacheField>
    <cacheField databaseField="1" hierarchy="0" level="0" name="客户姓名" numFmtId="0" sqlType="0" uniqueList="1">
      <sharedItems containsBlank="1" count="0"/>
    </cacheField>
    <cacheField databaseField="1" hierarchy="0" level="0" name="联系方式" numFmtId="0" sqlType="0" uniqueList="1">
      <sharedItems containsBlank="1" count="0"/>
    </cacheField>
    <cacheField databaseField="1" hierarchy="0" level="0" name="顾客留言" numFmtId="0" sqlType="0" uniqueList="1">
      <sharedItems containsBlank="1" count="0"/>
    </cacheField>
    <cacheField databaseField="1" hierarchy="0" level="0" name="订单状态" numFmtId="0" sqlType="0" uniqueList="1">
      <sharedItems containsBlank="1" count="0"/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createdVersion="6" minRefreshableVersion="3" recordCount="10" refreshedBy="Microsoft Office 用户" refreshedDate="43326.71123935185" refreshedVersion="6" r:id="rId1">
  <cacheSource type="worksheet">
    <worksheetSource ref="A1:O1048576" sheet="体验报告明细"/>
  </cacheSource>
  <cacheFields count="15">
    <cacheField databaseField="1" hierarchy="0" level="0" name="年" numFmtId="0" sqlType="0" uniqueList="1">
      <sharedItems containsBlank="1" containsInteger="1" containsNumber="1" containsString="0" count="4" maxValue="2018" minValue="1900">
        <n v="2018"/>
        <m/>
        <n u="1" v="1900"/>
        <n u="1" v="2017"/>
      </sharedItems>
    </cacheField>
    <cacheField databaseField="1" hierarchy="0" level="0" name="月" numFmtId="0" sqlType="0" uniqueList="1">
      <sharedItems containsBlank="1" containsInteger="1" containsNumber="1" containsString="0" count="11" maxValue="12" minValue="1">
        <n v="6"/>
        <n v="7"/>
        <n v="8"/>
        <m/>
        <n u="1" v="11"/>
        <n u="1" v="12"/>
        <n u="1" v="3"/>
        <n u="1" v="4"/>
        <n u="1" v="2"/>
        <n u="1" v="1"/>
        <n u="1" v="5"/>
      </sharedItems>
    </cacheField>
    <cacheField databaseField="1" hierarchy="0" level="0" name="日" numFmtId="0" sqlType="0" uniqueList="1">
      <sharedItems containsBlank="1" containsDate="1" containsNonDate="0" containsString="0" count="27" maxDate="2018-08-08T00:00:00" minDate="2017-11-09T00:00:00">
        <d v="2018-06-10T00:00:00"/>
        <d v="2018-06-16T00:00:00"/>
        <d v="2018-06-17T00:00:00"/>
        <d v="2018-06-20T00:00:00"/>
        <d v="2018-06-22T00:00:00"/>
        <d v="2018-07-21T00:00:00"/>
        <d v="2018-08-07T00:00:00"/>
        <d v="2018-08-06T00:00:00"/>
        <m/>
        <d u="1" v="2018-01-30T00:00:00"/>
        <d u="1" v="2018-01-04T00:00:00"/>
        <d u="1" v="2018-01-23T00:00:00"/>
        <d u="1" v="2017-11-09T00:00:00"/>
        <d u="1" v="2017-12-26T00:00:00"/>
        <d u="1" v="2017-12-12T00:00:00"/>
        <d u="1" v="2018-06-13T00:00:00"/>
        <d u="1" v="2017-11-19T00:00:00"/>
        <d u="1" v="2018-02-24T00:00:00"/>
        <d u="1" v="2018-01-12T00:00:00"/>
        <d u="1" v="2017-11-17T00:00:00"/>
        <d u="1" v="2017-11-10T00:00:00"/>
        <d u="1" v="2017-11-22T00:00:00"/>
        <d u="1" v="2017-12-27T00:00:00"/>
        <d u="1" v="2017-12-20T00:00:00"/>
        <d u="1" v="2018-02-13T00:00:00"/>
        <d u="1" v="2017-11-27T00:00:00"/>
        <d u="1" v="2017-11-18T00:00:00"/>
      </sharedItems>
    </cacheField>
    <cacheField databaseField="1" hierarchy="0" level="0" name="TIME" numFmtId="0" sqlType="0" uniqueList="1">
      <sharedItems containsBlank="1" containsDate="1" containsNonDate="0" containsString="0" count="0" maxDate="1899-12-30T23:12:00" minDate="1899-12-30T03:57:00"/>
    </cacheField>
    <cacheField databaseField="1" hierarchy="0" level="0" name="城市" numFmtId="0" sqlType="0" uniqueList="1">
      <sharedItems containsBlank="1" count="0"/>
    </cacheField>
    <cacheField databaseField="1" hierarchy="0" level="0" name="评价门店" numFmtId="0" sqlType="0" uniqueList="1">
      <sharedItems containsBlank="1" count="0"/>
    </cacheField>
    <cacheField databaseField="1" hierarchy="0" level="0" name="用户昵称" numFmtId="0" sqlType="0" uniqueList="1">
      <sharedItems containsBlank="1" count="0"/>
    </cacheField>
    <cacheField databaseField="1" hierarchy="0" level="0" name="星级" numFmtId="0" sqlType="0" uniqueList="1">
      <sharedItems containsBlank="1" count="4">
        <s v="5星"/>
        <m/>
        <s u="1" v="1星"/>
        <s u="1" v="4星"/>
      </sharedItems>
    </cacheField>
    <cacheField databaseField="1" hierarchy="0" level="0" name="评分" numFmtId="0" sqlType="0" uniqueList="1">
      <sharedItems containsBlank="1" count="0"/>
    </cacheField>
    <cacheField databaseField="1" hierarchy="0" level="0" name="效果" numFmtId="0" sqlType="0" uniqueList="1">
      <sharedItems containsBlank="1" count="0"/>
    </cacheField>
    <cacheField databaseField="1" hierarchy="0" level="0" name="环境" numFmtId="0" sqlType="0" uniqueList="1">
      <sharedItems containsBlank="1" count="0"/>
    </cacheField>
    <cacheField databaseField="1" hierarchy="0" level="0" name="服务" numFmtId="0" sqlType="0" uniqueList="1">
      <sharedItems containsBlank="1" count="0"/>
    </cacheField>
    <cacheField databaseField="1" hierarchy="0" level="0" name="评价内容" numFmtId="0" sqlType="0" uniqueList="1">
      <sharedItems containsBlank="1" count="0" longText="1"/>
    </cacheField>
    <cacheField databaseField="1" hierarchy="0" level="0" name="是否消费评价" numFmtId="0" sqlType="0" uniqueList="1">
      <sharedItems containsBlank="1" count="0"/>
    </cacheField>
    <cacheField databaseField="1" hierarchy="0" level="0" name="消费时间" numFmtId="0" sqlType="0" uniqueList="1">
      <sharedItems containsBlank="1" count="0"/>
    </cacheField>
  </cacheFields>
</pivotCacheDefinition>
</file>

<file path=xl/pivotCache/pivotCacheDefinition3.xml><?xml version="1.0" encoding="utf-8"?>
<pivotCacheDefinition xmlns:r="http://schemas.openxmlformats.org/officeDocument/2006/relationships" xmlns="http://schemas.openxmlformats.org/spreadsheetml/2006/main" createdVersion="6" minRefreshableVersion="3" recordCount="40" refreshedBy="Microsoft Office 用户" refreshedDate="43326.71124745371" refreshedVersion="6" r:id="rId1">
  <cacheSource type="worksheet">
    <worksheetSource ref="A1:I1048576" sheet="订单中心"/>
  </cacheSource>
  <cacheFields count="11">
    <cacheField databaseField="1" hierarchy="0" level="0" name="年" numFmtId="0" sqlType="0" uniqueList="1">
      <sharedItems containsBlank="1" containsInteger="1" containsNumber="1" containsString="0" count="4" maxValue="2018" minValue="1900">
        <n v="2018"/>
        <m/>
        <n u="1" v="1900"/>
        <n u="1" v="2017"/>
      </sharedItems>
    </cacheField>
    <cacheField databaseField="1" hierarchy="0" level="0" name="月" numFmtId="0" sqlType="0" uniqueList="1">
      <sharedItems containsBlank="1" containsInteger="1" containsNumber="1" containsString="0" count="11" maxValue="12" minValue="1">
        <n v="6"/>
        <n v="7"/>
        <n v="8"/>
        <m/>
        <n u="1" v="11"/>
        <n u="1" v="12"/>
        <n u="1" v="3"/>
        <n u="1" v="4"/>
        <n u="1" v="2"/>
        <n u="1" v="1"/>
        <n u="1" v="5"/>
      </sharedItems>
    </cacheField>
    <cacheField databaseField="1" hierarchy="0" level="0" name="日" numFmtId="0" sqlType="0" uniqueList="1">
      <sharedItems containsBlank="1" containsDate="1" containsMixedTypes="1" containsString="0" count="154" maxDate="2018-04-13T00:00:00" minDate="1899-12-31T00:00:00">
        <n v="18"/>
        <n v="19"/>
        <n v="20"/>
        <n v="27"/>
        <n v="29"/>
        <n v="2"/>
        <n v="12"/>
        <n v="17"/>
        <n v="21"/>
        <n v="22"/>
        <n v="24"/>
        <n v="26"/>
        <n v="28"/>
        <n v="30"/>
        <n v="4"/>
        <n v="5"/>
        <n v="8"/>
        <n v="11"/>
        <m/>
        <n u="1" v="0"/>
        <d u="1" v="2018-01-14T00:00:00"/>
        <d u="1" v="2018-03-31T00:00:00"/>
        <d u="1" v="2018-01-10T00:00:00"/>
        <d u="1" v="2018-04-12T00:00:00"/>
        <d u="1" v="2018-03-27T00:00:00"/>
        <d u="1" v="2018-01-06T00:00:00"/>
        <d u="1" v="2018-04-08T00:00:00"/>
        <d u="1" v="2018-03-23T00:00:00"/>
        <d u="1" v="2018-01-02T00:00:00"/>
        <d u="1" v="2018-04-04T00:00:00"/>
        <d u="1" v="2017-12-29T00:00:00"/>
        <d u="1" v="2018-03-19T00:00:00"/>
        <d u="1" v="2017-12-25T00:00:00"/>
        <d u="1" v="2018-03-15T00:00:00"/>
        <d u="1" v="2017-12-21T00:00:00"/>
        <d u="1" v="2018-03-11T00:00:00"/>
        <d u="1" v="2018-02-26T00:00:00"/>
        <d u="1" v="2017-12-17T00:00:00"/>
        <d u="1" v="2018-03-07T00:00:00"/>
        <d u="1" v="2018-02-22T00:00:00"/>
        <d u="1" v="2017-12-13T00:00:00"/>
        <d u="1" v="2018-03-03T00:00:00"/>
        <d u="1" v="2017-11-28T00:00:00"/>
        <d u="1" v="2018-02-18T00:00:00"/>
        <d u="1" v="2017-12-09T00:00:00"/>
        <d u="1" v="2018-02-14T00:00:00"/>
        <d u="1" v="2017-12-05T00:00:00"/>
        <d u="1" v="2018-01-29T00:00:00"/>
        <d u="1" v="2018-02-10T00:00:00"/>
        <d u="1" v="2018-01-25T00:00:00"/>
        <d u="1" v="2018-02-06T00:00:00"/>
        <d u="1" v="2018-01-21T00:00:00"/>
        <d u="1" v="2018-02-02T00:00:00"/>
        <d u="1" v="2018-01-17T00:00:00"/>
        <d u="1" v="2018-01-13T00:00:00"/>
        <d u="1" v="2018-03-30T00:00:00"/>
        <d u="1" v="2018-01-09T00:00:00"/>
        <d u="1" v="2018-04-11T00:00:00"/>
        <d u="1" v="2018-03-26T00:00:00"/>
        <d u="1" v="2018-01-05T00:00:00"/>
        <d u="1" v="2018-04-07T00:00:00"/>
        <d u="1" v="2018-03-22T00:00:00"/>
        <d u="1" v="2018-01-01T00:00:00"/>
        <d u="1" v="2018-04-03T00:00:00"/>
        <d u="1" v="2017-12-28T00:00:00"/>
        <d u="1" v="2018-03-18T00:00:00"/>
        <d u="1" v="2017-12-24T00:00:00"/>
        <d u="1" v="2018-03-14T00:00:00"/>
        <d u="1" v="2017-12-20T00:00:00"/>
        <d u="1" v="2018-03-10T00:00:00"/>
        <d u="1" v="2018-02-25T00:00:00"/>
        <d u="1" v="2017-12-16T00:00:00"/>
        <d u="1" v="2018-03-06T00:00:00"/>
        <d u="1" v="2018-02-21T00:00:00"/>
        <d u="1" v="2018-03-02T00:00:00"/>
        <d u="1" v="2017-11-27T00:00:00"/>
        <d u="1" v="2018-02-17T00:00:00"/>
        <d u="1" v="2017-12-08T00:00:00"/>
        <d u="1" v="2018-02-13T00:00:00"/>
        <d u="1" v="2017-12-04T00:00:00"/>
        <d u="1" v="2018-01-28T00:00:00"/>
        <d u="1" v="2018-02-09T00:00:00"/>
        <d u="1" v="2018-01-24T00:00:00"/>
        <d u="1" v="2018-02-05T00:00:00"/>
        <d u="1" v="2018-01-20T00:00:00"/>
        <d u="1" v="2018-02-01T00:00:00"/>
        <d u="1" v="2018-01-16T00:00:00"/>
        <d u="1" v="2018-01-12T00:00:00"/>
        <d u="1" v="2018-03-29T00:00:00"/>
        <d u="1" v="2018-01-08T00:00:00"/>
        <d u="1" v="2018-04-10T00:00:00"/>
        <d u="1" v="2018-03-25T00:00:00"/>
        <d u="1" v="2018-01-04T00:00:00"/>
        <d u="1" v="2018-04-06T00:00:00"/>
        <d u="1" v="2017-12-31T00:00:00"/>
        <d u="1" v="2018-03-21T00:00:00"/>
        <d u="1" v="2018-04-02T00:00:00"/>
        <d u="1" v="2017-12-27T00:00:00"/>
        <d u="1" v="2018-03-17T00:00:00"/>
        <d u="1" v="2017-12-23T00:00:00"/>
        <d u="1" v="2018-03-13T00:00:00"/>
        <d u="1" v="2018-02-28T00:00:00"/>
        <d u="1" v="2017-12-19T00:00:00"/>
        <d u="1" v="2018-03-09T00:00:00"/>
        <d u="1" v="2018-02-24T00:00:00"/>
        <d u="1" v="2017-12-15T00:00:00"/>
        <d u="1" v="2018-03-05T00:00:00"/>
        <d u="1" v="2017-11-30T00:00:00"/>
        <d u="1" v="2018-02-20T00:00:00"/>
        <d u="1" v="2017-12-11T00:00:00"/>
        <d u="1" v="2018-03-01T00:00:00"/>
        <d u="1" v="2018-02-16T00:00:00"/>
        <d u="1" v="2017-12-07T00:00:00"/>
        <d u="1" v="2018-01-31T00:00:00"/>
        <d u="1" v="2018-02-12T00:00:00"/>
        <d u="1" v="2017-12-03T00:00:00"/>
        <d u="1" v="2018-01-27T00:00:00"/>
        <d u="1" v="2018-02-08T00:00:00"/>
        <d u="1" v="2018-01-23T00:00:00"/>
        <d u="1" v="2018-02-04T00:00:00"/>
        <d u="1" v="2018-01-19T00:00:00"/>
        <d u="1" v="2018-01-15T00:00:00"/>
        <d u="1" v="2018-01-11T00:00:00"/>
        <d u="1" v="2018-03-28T00:00:00"/>
        <d u="1" v="2018-01-07T00:00:00"/>
        <d u="1" v="2018-04-09T00:00:00"/>
        <d u="1" v="2018-03-24T00:00:00"/>
        <d u="1" v="2018-01-03T00:00:00"/>
        <d u="1" v="2018-04-05T00:00:00"/>
        <d u="1" v="2017-12-30T00:00:00"/>
        <d u="1" v="2018-03-20T00:00:00"/>
        <d u="1" v="2018-04-01T00:00:00"/>
        <d u="1" v="2017-12-26T00:00:00"/>
        <d u="1" v="2018-03-16T00:00:00"/>
        <d u="1" v="2017-12-22T00:00:00"/>
        <d u="1" v="2018-03-12T00:00:00"/>
        <d u="1" v="2018-02-27T00:00:00"/>
        <d u="1" v="2017-12-18T00:00:00"/>
        <d u="1" v="2018-03-08T00:00:00"/>
        <d u="1" v="2018-02-23T00:00:00"/>
        <d u="1" v="2017-12-14T00:00:00"/>
        <d u="1" v="2018-03-04T00:00:00"/>
        <d u="1" v="2018-02-19T00:00:00"/>
        <d u="1" v="2017-11-25T00:00:00"/>
        <d u="1" v="2018-02-15T00:00:00"/>
        <d u="1" v="2017-12-06T00:00:00"/>
        <d u="1" v="2018-01-30T00:00:00"/>
        <d u="1" v="2018-02-11T00:00:00"/>
        <d u="1" v="2017-12-02T00:00:00"/>
        <d u="1" v="2018-01-26T00:00:00"/>
        <d u="1" v="2018-02-07T00:00:00"/>
        <d u="1" v="2018-01-22T00:00:00"/>
        <d u="1" v="2018-02-03T00:00:00"/>
        <d u="1" v="2018-01-18T00:00:00"/>
      </sharedItems>
    </cacheField>
    <cacheField databaseField="1" hierarchy="0" level="0" name="时间" numFmtId="0" sqlType="0" uniqueList="1">
      <sharedItems containsBlank="1" containsDate="1" containsNonDate="0" containsString="0" count="0" maxDate="2018-08-12T00:00:00" minDate="2018-06-18T00:00:00"/>
    </cacheField>
    <cacheField databaseField="1" hierarchy="0" level="0" name="time" numFmtId="0" sqlType="0" uniqueList="1">
      <sharedItems containsBlank="1" containsDate="1" containsNonDate="0" containsString="0" count="0" maxDate="1899-12-30T18:56:00" minDate="1899-12-30T00:46:00"/>
    </cacheField>
    <cacheField databaseField="1" hierarchy="0" level="0" name="订单来源" numFmtId="0" sqlType="0" uniqueList="1">
      <sharedItems containsBlank="1" count="7">
        <s v="400已接"/>
        <s v="咨询"/>
        <s v="400未接"/>
        <s v="门店预约"/>
        <m/>
        <s u="1" v="技师预约"/>
        <s u="1" v="项目预约"/>
      </sharedItems>
    </cacheField>
    <cacheField databaseField="1" hierarchy="0" level="0" name="客户姓名" numFmtId="0" sqlType="0" uniqueList="1">
      <sharedItems containsBlank="1" count="0"/>
    </cacheField>
    <cacheField databaseField="1" hierarchy="0" level="0" name="联系方式" numFmtId="0" sqlType="0" uniqueList="1">
      <sharedItems containsBlank="1" containsInteger="1" containsNumber="1" containsString="0" count="0" maxValue="18945583370" minValue="1053220781"/>
    </cacheField>
    <cacheField databaseField="1" hierarchy="0" level="0" name="顾客留言" numFmtId="0" sqlType="0" uniqueList="1">
      <sharedItems containsBlank="1" count="0"/>
    </cacheField>
    <cacheField databaseField="1" hierarchy="0" level="0" name="预约医师" numFmtId="0" sqlType="0" uniqueList="1">
      <sharedItems containsBlank="1" containsNonDate="0" containsString="0" count="0"/>
    </cacheField>
    <cacheField databaseField="1" hierarchy="0" level="0" name="订单状态" numFmtId="0" sqlType="0" uniqueList="1">
      <sharedItems containsBlank="1" count="0"/>
    </cacheField>
  </cacheFields>
</pivotCacheDefinition>
</file>

<file path=xl/pivotCache/pivotCacheDefinition4.xml><?xml version="1.0" encoding="utf-8"?>
<pivotCacheDefinition xmlns:r="http://schemas.openxmlformats.org/officeDocument/2006/relationships" xmlns="http://schemas.openxmlformats.org/spreadsheetml/2006/main" createdVersion="6" minRefreshableVersion="3" recordCount="97" refreshedBy="Microsoft Office 用户" refreshedDate="43326.71125335648" refreshedVersion="6" r:id="rId1">
  <cacheSource type="worksheet">
    <worksheetSource ref="A1:O1048576" sheet="CPC数据"/>
  </cacheSource>
  <cacheFields count="15">
    <cacheField databaseField="1" hierarchy="0" level="0" name="年" numFmtId="0" sqlType="0" uniqueList="1">
      <sharedItems containsBlank="1" containsInteger="1" containsNumber="1" containsString="0" count="4" maxValue="2018" minValue="1900">
        <n v="1900"/>
        <m/>
        <n u="1" v="2018"/>
        <n u="1" v="2017"/>
      </sharedItems>
    </cacheField>
    <cacheField databaseField="1" hierarchy="0" level="0" name="月" numFmtId="0" sqlType="0" uniqueList="1">
      <sharedItems containsBlank="1" containsInteger="1" containsNumber="1" containsString="0" count="7" maxValue="12" minValue="1">
        <n v="1"/>
        <m/>
        <n u="1" v="11"/>
        <n u="1" v="12"/>
        <n u="1" v="3"/>
        <n u="1" v="4"/>
        <n u="1" v="2"/>
      </sharedItems>
    </cacheField>
    <cacheField databaseField="1" hierarchy="0" level="0" name="日" numFmtId="0" sqlType="0" uniqueList="1">
      <sharedItems containsBlank="1" containsDate="1" containsNonDate="0" containsString="0" count="143" maxDate="2018-04-13T00:00:00" minDate="2017-11-22T00:00:00">
        <m/>
        <d u="1" v="2018-01-14T00:00:00"/>
        <d u="1" v="2018-03-31T00:00:00"/>
        <d u="1" v="2018-01-10T00:00:00"/>
        <d u="1" v="2018-04-12T00:00:00"/>
        <d u="1" v="2018-03-27T00:00:00"/>
        <d u="1" v="2018-01-06T00:00:00"/>
        <d u="1" v="2018-04-08T00:00:00"/>
        <d u="1" v="2018-03-23T00:00:00"/>
        <d u="1" v="2018-01-02T00:00:00"/>
        <d u="1" v="2018-04-04T00:00:00"/>
        <d u="1" v="2017-12-29T00:00:00"/>
        <d u="1" v="2018-03-19T00:00:00"/>
        <d u="1" v="2017-12-25T00:00:00"/>
        <d u="1" v="2018-03-15T00:00:00"/>
        <d u="1" v="2017-12-21T00:00:00"/>
        <d u="1" v="2018-03-11T00:00:00"/>
        <d u="1" v="2018-02-26T00:00:00"/>
        <d u="1" v="2017-12-17T00:00:00"/>
        <d u="1" v="2018-03-07T00:00:00"/>
        <d u="1" v="2018-02-22T00:00:00"/>
        <d u="1" v="2017-12-13T00:00:00"/>
        <d u="1" v="2018-03-03T00:00:00"/>
        <d u="1" v="2017-11-28T00:00:00"/>
        <d u="1" v="2018-02-18T00:00:00"/>
        <d u="1" v="2017-12-09T00:00:00"/>
        <d u="1" v="2017-11-24T00:00:00"/>
        <d u="1" v="2018-02-14T00:00:00"/>
        <d u="1" v="2017-12-05T00:00:00"/>
        <d u="1" v="2018-01-29T00:00:00"/>
        <d u="1" v="2018-02-10T00:00:00"/>
        <d u="1" v="2017-12-01T00:00:00"/>
        <d u="1" v="2018-01-25T00:00:00"/>
        <d u="1" v="2018-02-06T00:00:00"/>
        <d u="1" v="2018-01-21T00:00:00"/>
        <d u="1" v="2018-02-02T00:00:00"/>
        <d u="1" v="2018-01-17T00:00:00"/>
        <d u="1" v="2018-01-13T00:00:00"/>
        <d u="1" v="2018-03-30T00:00:00"/>
        <d u="1" v="2018-01-09T00:00:00"/>
        <d u="1" v="2018-04-11T00:00:00"/>
        <d u="1" v="2018-03-26T00:00:00"/>
        <d u="1" v="2018-01-05T00:00:00"/>
        <d u="1" v="2018-04-07T00:00:00"/>
        <d u="1" v="2018-03-22T00:00:00"/>
        <d u="1" v="2018-01-01T00:00:00"/>
        <d u="1" v="2018-04-03T00:00:00"/>
        <d u="1" v="2017-12-28T00:00:00"/>
        <d u="1" v="2018-03-18T00:00:00"/>
        <d u="1" v="2017-12-24T00:00:00"/>
        <d u="1" v="2018-03-14T00:00:00"/>
        <d u="1" v="2017-12-20T00:00:00"/>
        <d u="1" v="2018-03-10T00:00:00"/>
        <d u="1" v="2018-02-25T00:00:00"/>
        <d u="1" v="2017-12-16T00:00:00"/>
        <d u="1" v="2018-03-06T00:00:00"/>
        <d u="1" v="2018-02-21T00:00:00"/>
        <d u="1" v="2017-12-12T00:00:00"/>
        <d u="1" v="2018-03-02T00:00:00"/>
        <d u="1" v="2017-11-27T00:00:00"/>
        <d u="1" v="2018-02-17T00:00:00"/>
        <d u="1" v="2017-12-08T00:00:00"/>
        <d u="1" v="2017-11-23T00:00:00"/>
        <d u="1" v="2018-02-13T00:00:00"/>
        <d u="1" v="2017-12-04T00:00:00"/>
        <d u="1" v="2018-01-28T00:00:00"/>
        <d u="1" v="2018-02-09T00:00:00"/>
        <d u="1" v="2018-01-24T00:00:00"/>
        <d u="1" v="2018-02-05T00:00:00"/>
        <d u="1" v="2018-01-20T00:00:00"/>
        <d u="1" v="2018-02-01T00:00:00"/>
        <d u="1" v="2018-01-16T00:00:00"/>
        <d u="1" v="2018-01-12T00:00:00"/>
        <d u="1" v="2018-03-29T00:00:00"/>
        <d u="1" v="2018-01-08T00:00:00"/>
        <d u="1" v="2018-04-10T00:00:00"/>
        <d u="1" v="2018-03-25T00:00:00"/>
        <d u="1" v="2018-01-04T00:00:00"/>
        <d u="1" v="2018-04-06T00:00:00"/>
        <d u="1" v="2017-12-31T00:00:00"/>
        <d u="1" v="2018-03-21T00:00:00"/>
        <d u="1" v="2018-04-02T00:00:00"/>
        <d u="1" v="2017-12-27T00:00:00"/>
        <d u="1" v="2018-03-17T00:00:00"/>
        <d u="1" v="2017-12-23T00:00:00"/>
        <d u="1" v="2018-03-13T00:00:00"/>
        <d u="1" v="2018-02-28T00:00:00"/>
        <d u="1" v="2017-12-19T00:00:00"/>
        <d u="1" v="2018-03-09T00:00:00"/>
        <d u="1" v="2018-02-24T00:00:00"/>
        <d u="1" v="2017-12-15T00:00:00"/>
        <d u="1" v="2018-03-05T00:00:00"/>
        <d u="1" v="2017-11-30T00:00:00"/>
        <d u="1" v="2018-02-20T00:00:00"/>
        <d u="1" v="2017-12-11T00:00:00"/>
        <d u="1" v="2018-03-01T00:00:00"/>
        <d u="1" v="2017-11-26T00:00:00"/>
        <d u="1" v="2018-02-16T00:00:00"/>
        <d u="1" v="2017-12-07T00:00:00"/>
        <d u="1" v="2018-01-31T00:00:00"/>
        <d u="1" v="2017-11-22T00:00:00"/>
        <d u="1" v="2018-02-12T00:00:00"/>
        <d u="1" v="2017-12-03T00:00:00"/>
        <d u="1" v="2018-01-27T00:00:00"/>
        <d u="1" v="2018-02-08T00:00:00"/>
        <d u="1" v="2018-01-23T00:00:00"/>
        <d u="1" v="2018-02-04T00:00:00"/>
        <d u="1" v="2018-01-19T00:00:00"/>
        <d u="1" v="2018-01-15T00:00:00"/>
        <d u="1" v="2018-01-11T00:00:00"/>
        <d u="1" v="2018-03-28T00:00:00"/>
        <d u="1" v="2018-01-07T00:00:00"/>
        <d u="1" v="2018-04-09T00:00:00"/>
        <d u="1" v="2018-03-24T00:00:00"/>
        <d u="1" v="2018-01-03T00:00:00"/>
        <d u="1" v="2018-04-05T00:00:00"/>
        <d u="1" v="2017-12-30T00:00:00"/>
        <d u="1" v="2018-03-20T00:00:00"/>
        <d u="1" v="2018-04-01T00:00:00"/>
        <d u="1" v="2017-12-26T00:00:00"/>
        <d u="1" v="2018-03-16T00:00:00"/>
        <d u="1" v="2017-12-22T00:00:00"/>
        <d u="1" v="2018-03-12T00:00:00"/>
        <d u="1" v="2018-02-27T00:00:00"/>
        <d u="1" v="2017-12-18T00:00:00"/>
        <d u="1" v="2018-03-08T00:00:00"/>
        <d u="1" v="2018-02-23T00:00:00"/>
        <d u="1" v="2017-12-14T00:00:00"/>
        <d u="1" v="2018-03-04T00:00:00"/>
        <d u="1" v="2017-11-29T00:00:00"/>
        <d u="1" v="2018-02-19T00:00:00"/>
        <d u="1" v="2017-12-10T00:00:00"/>
        <d u="1" v="2017-11-25T00:00:00"/>
        <d u="1" v="2018-02-15T00:00:00"/>
        <d u="1" v="2017-12-06T00:00:00"/>
        <d u="1" v="2018-01-30T00:00:00"/>
        <d u="1" v="2018-02-11T00:00:00"/>
        <d u="1" v="2017-12-02T00:00:00"/>
        <d u="1" v="2018-01-26T00:00:00"/>
        <d u="1" v="2018-02-07T00:00:00"/>
        <d u="1" v="2018-01-22T00:00:00"/>
        <d u="1" v="2018-02-03T00:00:00"/>
        <d u="1" v="2018-01-18T00:00:00"/>
      </sharedItems>
    </cacheField>
    <cacheField databaseField="1" hierarchy="0" level="0" name="门店名称" numFmtId="0" sqlType="0" uniqueList="1">
      <sharedItems containsBlank="1" containsNonDate="0" containsString="0" count="0"/>
    </cacheField>
    <cacheField databaseField="1" hierarchy="0" level="0" name="推广对象" numFmtId="0" sqlType="0" uniqueList="1">
      <sharedItems containsBlank="1" containsNonDate="0" containsString="0" count="0"/>
    </cacheField>
    <cacheField databaseField="1" hierarchy="0" level="0" name="花费" numFmtId="0" sqlType="0" uniqueList="1">
      <sharedItems containsBlank="1" containsNonDate="0" containsString="0" count="0"/>
    </cacheField>
    <cacheField databaseField="1" hierarchy="0" level="0" name="曝光" numFmtId="0" sqlType="0" uniqueList="1">
      <sharedItems containsBlank="1" containsNonDate="0" containsString="0" count="0"/>
    </cacheField>
    <cacheField databaseField="1" hierarchy="0" level="0" name="点击" numFmtId="0" sqlType="0" uniqueList="1">
      <sharedItems containsBlank="1" containsNonDate="0" containsString="0" count="0"/>
    </cacheField>
    <cacheField databaseField="1" hierarchy="0" level="0" name="点击均价" numFmtId="0" sqlType="0" uniqueList="1">
      <sharedItems containsBlank="1" containsNonDate="0" containsString="0" count="0"/>
    </cacheField>
    <cacheField databaseField="1" hierarchy="0" level="0" name="商户浏览量" numFmtId="0" sqlType="0" uniqueList="1">
      <sharedItems containsBlank="1" containsNonDate="0" containsString="0" count="0"/>
    </cacheField>
    <cacheField databaseField="1" hierarchy="0" level="0" name="价目表点击" numFmtId="0" sqlType="0" uniqueList="1">
      <sharedItems containsBlank="1" containsNonDate="0" containsString="0" count="0"/>
    </cacheField>
    <cacheField databaseField="1" hierarchy="0" level="0" name="预约量" numFmtId="0" sqlType="0" uniqueList="1">
      <sharedItems containsBlank="1" containsNonDate="0" containsString="0" count="0"/>
    </cacheField>
    <cacheField databaseField="1" hierarchy="0" level="0" name="团购订单量" numFmtId="0" sqlType="0" uniqueList="1">
      <sharedItems containsBlank="1" containsNonDate="0" containsString="0" count="0"/>
    </cacheField>
    <cacheField databaseField="1" hierarchy="0" level="0" name="闪惠交易量" numFmtId="0" sqlType="0" uniqueList="1">
      <sharedItems containsBlank="1" containsNonDate="0" containsString="0" count="0"/>
    </cacheField>
    <cacheField databaseField="1" hierarchy="0" level="0" name="扫码支付订单" numFmtId="0" sqlType="0" uniqueList="1">
      <sharedItems containsBlank="1" containsNonDate="0" containsString="0" count="0"/>
    </cacheField>
  </cacheFields>
</pivotCacheDefinition>
</file>

<file path=xl/pivotCache/pivotCacheDefinition5.xml><?xml version="1.0" encoding="utf-8"?>
<pivotCacheDefinition xmlns:r="http://schemas.openxmlformats.org/officeDocument/2006/relationships" xmlns="http://schemas.openxmlformats.org/spreadsheetml/2006/main" createdVersion="6" minRefreshableVersion="3" recordCount="10" refreshedBy="Microsoft Office 用户" refreshedDate="43326.71123564814" refreshedVersion="6" r:id="rId1">
  <cacheSource type="worksheet">
    <worksheetSource ref="A1:L1048576" sheet="回复体验报告"/>
  </cacheSource>
  <cacheFields count="12">
    <cacheField databaseField="1" hierarchy="0" level="0" name="年" numFmtId="0" sqlType="0" uniqueList="1">
      <sharedItems containsBlank="1" containsInteger="1" containsNumber="1" containsString="0" count="2" maxValue="2018" minValue="2018">
        <n v="2018"/>
        <m/>
      </sharedItems>
    </cacheField>
    <cacheField databaseField="1" hierarchy="0" level="0" name="月" numFmtId="0" sqlType="0" uniqueList="1">
      <sharedItems containsBlank="1" containsInteger="1" containsNumber="1" containsString="0" count="5" maxValue="8" minValue="5">
        <n v="6"/>
        <n v="7"/>
        <n v="8"/>
        <m/>
        <n u="1" v="5"/>
      </sharedItems>
    </cacheField>
    <cacheField databaseField="1" hierarchy="0" level="0" name="日" numFmtId="0" sqlType="0" uniqueList="1">
      <sharedItems containsBlank="1" containsDate="1" containsNonDate="0" containsString="0" count="9" maxDate="2018-08-08T00:00:00" minDate="2018-06-10T00:00:00">
        <d v="2018-06-10T00:00:00"/>
        <d v="2018-06-16T00:00:00"/>
        <d v="2018-06-17T00:00:00"/>
        <d v="2018-06-20T00:00:00"/>
        <d v="2018-06-22T00:00:00"/>
        <d v="2018-07-21T00:00:00"/>
        <d v="2018-08-06T00:00:00"/>
        <d v="2018-08-07T00:00:00"/>
        <m/>
      </sharedItems>
    </cacheField>
    <cacheField databaseField="1" hierarchy="0" level="0" name="TIME" numFmtId="0" sqlType="0" uniqueList="1">
      <sharedItems containsBlank="1" containsDate="1" containsNonDate="0" containsString="0" count="0" maxDate="1899-12-30T23:12:00" minDate="1899-12-30T03:57:00"/>
    </cacheField>
    <cacheField databaseField="1" hierarchy="0" level="0" name="城市" numFmtId="0" sqlType="0" uniqueList="1">
      <sharedItems containsBlank="1" count="0"/>
    </cacheField>
    <cacheField databaseField="1" hierarchy="0" level="0" name="评价门店" numFmtId="0" sqlType="0" uniqueList="1">
      <sharedItems containsBlank="1" count="0"/>
    </cacheField>
    <cacheField databaseField="1" hierarchy="0" level="0" name="用户昵称" numFmtId="0" sqlType="0" uniqueList="1">
      <sharedItems containsBlank="1" count="0"/>
    </cacheField>
    <cacheField databaseField="1" hierarchy="0" level="0" name="星级" numFmtId="0" sqlType="0" uniqueList="1">
      <sharedItems containsBlank="1" count="0"/>
    </cacheField>
    <cacheField databaseField="1" hierarchy="0" level="0" name="评分" numFmtId="0" sqlType="0" uniqueList="1">
      <sharedItems containsBlank="1" count="0"/>
    </cacheField>
    <cacheField databaseField="1" hierarchy="0" level="0" name="评价内容" numFmtId="0" sqlType="0" uniqueList="1">
      <sharedItems containsBlank="1" count="0" longText="1"/>
    </cacheField>
    <cacheField databaseField="1" hierarchy="0" level="0" name="是否消费评价" numFmtId="0" sqlType="0" uniqueList="1">
      <sharedItems containsBlank="1" count="0"/>
    </cacheField>
    <cacheField databaseField="1" hierarchy="0" level="0" name="消费时间" numFmtId="0" sqlType="0" uniqueList="1">
      <sharedItems containsBlank="1" count="0"/>
    </cacheField>
  </cacheFields>
</pivotCacheDefinition>
</file>

<file path=xl/pivotCache/pivotCacheDefinition6.xml><?xml version="1.0" encoding="utf-8"?>
<pivotCacheDefinition xmlns:r="http://schemas.openxmlformats.org/officeDocument/2006/relationships" xmlns="http://schemas.openxmlformats.org/spreadsheetml/2006/main" createdVersion="6" minRefreshableVersion="3" recordCount="130" refreshedBy="johnny leaf" refreshedDate="43350.43989398148" refreshedVersion="6" r:id="rId1">
  <cacheSource type="worksheet">
    <worksheetSource ref="A1:G1048576" sheet="流量数据"/>
  </cacheSource>
  <cacheFields count="7">
    <cacheField databaseField="1" hierarchy="0" level="0" name="年" numFmtId="0" sqlType="0" uniqueList="1">
      <sharedItems containsBlank="1" containsInteger="1" containsNumber="1" containsString="0" count="14" maxValue="2030" minValue="2018">
        <n v="2018"/>
        <m/>
        <n u="1" v="2029"/>
        <n u="1" v="2022"/>
        <n u="1" v="2027"/>
        <n u="1" v="2020"/>
        <n u="1" v="2025"/>
        <n u="1" v="2030"/>
        <n u="1" v="2023"/>
        <n u="1" v="2028"/>
        <n u="1" v="2021"/>
        <n u="1" v="2026"/>
        <n u="1" v="2019"/>
        <n u="1" v="2024"/>
      </sharedItems>
    </cacheField>
    <cacheField databaseField="1" hierarchy="0" level="0" name="月" numFmtId="0" sqlType="0" uniqueList="1">
      <sharedItems containsBlank="1" containsInteger="1" containsNumber="1" containsString="0" count="8" maxValue="8" minValue="2">
        <n v="4"/>
        <n v="5"/>
        <n v="6"/>
        <n v="7"/>
        <n v="8"/>
        <m/>
        <n u="1" v="3"/>
        <n u="1" v="2"/>
      </sharedItems>
    </cacheField>
    <cacheField databaseField="1" hierarchy="0" level="0" name="日期" numFmtId="0" sqlType="0" uniqueList="1">
      <sharedItems containsBlank="1" containsDate="1" containsNonDate="0" containsString="0" count="199" maxDate="2018-09-05T00:00:00" minDate="2018-02-09T00:00:00"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m/>
        <d u="1" v="2018-04-16T00:00:00"/>
        <d u="1" v="2018-03-31T00:00:00"/>
        <d u="1" v="2018-04-12T00:00:00"/>
        <d u="1" v="2018-03-27T00:00:00"/>
        <d u="1" v="2018-04-08T00:00:00"/>
        <d u="1" v="2018-03-23T00:00:00"/>
        <d u="1" v="2018-04-04T00:00:00"/>
        <d u="1" v="2018-03-19T00:00:00"/>
        <d u="1" v="2018-03-15T00:00:00"/>
        <d u="1" v="2018-03-11T00:00:00"/>
        <d u="1" v="2018-02-26T00:00:00"/>
        <d u="1" v="2018-03-07T00:00:00"/>
        <d u="1" v="2018-02-22T00:00:00"/>
        <d u="1" v="2018-03-03T00:00:00"/>
        <d u="1" v="2018-02-18T00:00:00"/>
        <d u="1" v="2018-02-14T00:00:00"/>
        <d u="1" v="2018-02-10T00:00:00"/>
        <d u="1" v="2018-04-15T00:00:00"/>
        <d u="1" v="2018-03-30T00:00:00"/>
        <d u="1" v="2018-04-11T00:00:00"/>
        <d u="1" v="2018-03-26T00:00:00"/>
        <d u="1" v="2018-04-07T00:00:00"/>
        <d u="1" v="2018-03-22T00:00:00"/>
        <d u="1" v="2018-04-03T00:00:00"/>
        <d u="1" v="2018-03-18T00:00:00"/>
        <d u="1" v="2018-03-14T00:00:00"/>
        <d u="1" v="2018-03-10T00:00:00"/>
        <d u="1" v="2018-02-25T00:00:00"/>
        <d u="1" v="2018-03-06T00:00:00"/>
        <d u="1" v="2018-02-21T00:00:00"/>
        <d u="1" v="2018-03-02T00:00:00"/>
        <d u="1" v="2018-02-17T00:00:00"/>
        <d u="1" v="2018-02-13T00:00:00"/>
        <d u="1" v="2018-02-09T00:00:00"/>
        <d u="1" v="2018-04-18T00:00:00"/>
        <d u="1" v="2018-04-14T00:00:00"/>
        <d u="1" v="2018-03-29T00:00:00"/>
        <d u="1" v="2018-04-10T00:00:00"/>
        <d u="1" v="2018-03-25T00:00:00"/>
        <d u="1" v="2018-04-06T00:00:00"/>
        <d u="1" v="2018-03-21T00:00:00"/>
        <d u="1" v="2018-04-02T00:00:00"/>
        <d u="1" v="2018-03-17T00:00:00"/>
        <d u="1" v="2018-03-13T00:00:00"/>
        <d u="1" v="2018-02-28T00:00:00"/>
        <d u="1" v="2018-03-09T00:00:00"/>
        <d u="1" v="2018-02-24T00:00:00"/>
        <d u="1" v="2018-03-05T00:00:00"/>
        <d u="1" v="2018-02-20T00:00:00"/>
        <d u="1" v="2018-03-01T00:00:00"/>
        <d u="1" v="2018-02-16T00:00:00"/>
        <d u="1" v="2018-02-12T00:00:00"/>
        <d u="1" v="2018-04-17T00:00:00"/>
        <d u="1" v="2018-04-13T00:00:00"/>
        <d u="1" v="2018-03-28T00:00:00"/>
        <d u="1" v="2018-04-09T00:00:00"/>
        <d u="1" v="2018-03-24T00:00:00"/>
        <d u="1" v="2018-04-05T00:00:00"/>
        <d u="1" v="2018-03-20T00:00:00"/>
        <d u="1" v="2018-04-01T00:00:00"/>
        <d u="1" v="2018-03-16T00:00:00"/>
        <d u="1" v="2018-03-12T00:00:00"/>
        <d u="1" v="2018-02-27T00:00:00"/>
        <d u="1" v="2018-03-08T00:00:00"/>
        <d u="1" v="2018-02-23T00:00:00"/>
        <d u="1" v="2018-03-04T00:00:00"/>
        <d u="1" v="2018-02-19T00:00:00"/>
        <d u="1" v="2018-02-15T00:00:00"/>
        <d u="1" v="2018-02-11T00:00:00"/>
      </sharedItems>
    </cacheField>
    <cacheField databaseField="1" hierarchy="0" level="0" name="浏览量/次" numFmtId="0" sqlType="0" uniqueList="1">
      <sharedItems containsBlank="1" containsInteger="1" containsNumber="1" containsString="0" count="0" maxValue="317" minValue="0"/>
    </cacheField>
    <cacheField databaseField="1" hierarchy="0" level="0" name="访客数/人" numFmtId="0" sqlType="0" uniqueList="1">
      <sharedItems containsBlank="1" containsInteger="1" containsNumber="1" containsString="0" count="0" maxValue="104" minValue="0"/>
    </cacheField>
    <cacheField databaseField="1" hierarchy="0" level="0" name="平均停留时长/秒" numFmtId="0" sqlType="0" uniqueList="1">
      <sharedItems containsBlank="1" containsNumber="1" containsString="0" count="0" maxValue="696" minValue="0"/>
    </cacheField>
    <cacheField databaseField="1" hierarchy="0" level="0" name="跳失率/%" numFmtId="0" sqlType="0" uniqueList="1">
      <sharedItems containsBlank="1" containsNumber="1" containsString="0" count="0" maxValue="100" minValue="0"/>
    </cacheField>
  </cacheFields>
</pivotCacheDefinition>
</file>

<file path=xl/pivotCache/pivotCacheDefinition7.xml><?xml version="1.0" encoding="utf-8"?>
<pivotCacheDefinition xmlns:r="http://schemas.openxmlformats.org/officeDocument/2006/relationships" xmlns="http://schemas.openxmlformats.org/spreadsheetml/2006/main" createdVersion="6" minRefreshableVersion="3" recordCount="76" refreshedBy="Microsoft Office 用户" refreshedDate="43326.71125648148" refreshedVersion="6" r:id="rId1">
  <cacheSource type="worksheet">
    <worksheetSource ref="A1:G1048576" sheet="咨询明细"/>
  </cacheSource>
  <cacheFields count="9">
    <cacheField databaseField="1" hierarchy="0" level="0" name="年" numFmtId="0" sqlType="0" uniqueList="1">
      <sharedItems containsBlank="1" containsInteger="1" containsNumber="1" containsString="0" count="2" maxValue="2018" minValue="2018">
        <n v="2018"/>
        <m/>
      </sharedItems>
    </cacheField>
    <cacheField databaseField="1" hierarchy="0" level="0" name="月" numFmtId="0" sqlType="0" uniqueList="1">
      <sharedItems containsBlank="1" containsInteger="1" containsNumber="1" containsString="0" count="5" maxValue="8" minValue="5">
        <n v="6"/>
        <n v="7"/>
        <n v="8"/>
        <m/>
        <n u="1" v="5"/>
      </sharedItems>
    </cacheField>
    <cacheField databaseField="1" hierarchy="0" level="0" name="姓名" numFmtId="0" sqlType="0" uniqueList="1">
      <sharedItems containsBlank="1" count="0"/>
    </cacheField>
    <cacheField databaseField="1" hierarchy="0" level="0" name="电话" numFmtId="0" sqlType="0" uniqueList="1">
      <sharedItems containsBlank="1" containsNonDate="0" containsString="0" count="0"/>
    </cacheField>
    <cacheField databaseField="1" hierarchy="0" level="0" name="首次沟通时间" numFmtId="0" sqlType="0" uniqueList="1">
      <sharedItems containsBlank="1" containsDate="1" containsNonDate="0" containsString="0" count="0" maxDate="2018-08-08T00:46:25" minDate="2018-05-15T10:56:11"/>
    </cacheField>
    <cacheField databaseField="1" hierarchy="0" level="0" name="最后沟通时间" numFmtId="0" sqlType="0" uniqueList="1">
      <sharedItems containsBlank="1" containsDate="1" containsNonDate="0" containsString="0" count="0" maxDate="2018-08-08T10:13:56" minDate="2018-06-19T18:40:06"/>
    </cacheField>
    <cacheField databaseField="1" hierarchy="0" level="0" name="顾客标签" numFmtId="0" sqlType="0" uniqueList="1">
      <sharedItems containsBlank="1" count="14">
        <s v="眼部整形"/>
        <s v="水光针"/>
        <s v="祛痣"/>
        <s v="美体塑形"/>
        <s v="其他"/>
        <s v="半永久"/>
        <s v="脱毛"/>
        <s v="鼻部整形"/>
        <s v="玻尿酸"/>
        <s v="祛斑"/>
        <s v="肉毒素"/>
        <s v="皮肤修复"/>
        <m/>
        <s u="1" v="广告"/>
      </sharedItems>
    </cacheField>
    <cacheField databaseField="1" hierarchy="0" level="0" name="所属门店" numFmtId="0" sqlType="0" uniqueList="1">
      <sharedItems containsBlank="1" count="0"/>
    </cacheField>
    <cacheField databaseField="1" hierarchy="0" level="0" name="所属城市" numFmtId="0" sqlType="0" uniqueList="1">
      <sharedItems containsBlank="1" count="0"/>
    </cacheField>
  </cacheFields>
</pivotCacheDefinition>
</file>

<file path=xl/pivotCache/pivotCacheDefinition8.xml><?xml version="1.0" encoding="utf-8"?>
<pivotCacheDefinition xmlns:r="http://schemas.openxmlformats.org/officeDocument/2006/relationships" xmlns="http://schemas.openxmlformats.org/spreadsheetml/2006/main" createdVersion="6" minRefreshableVersion="3" recordCount="13" refreshedBy="Microsoft Office 用户" refreshedDate="43326.71124305556" refreshedVersion="6" r:id="rId1">
  <cacheSource type="worksheet">
    <worksheetSource ref="A1:M1048576" sheet="线上"/>
  </cacheSource>
  <cacheFields count="16">
    <cacheField databaseField="1" hierarchy="0" level="0" name="年" numFmtId="0" sqlType="0" uniqueList="1">
      <sharedItems containsBlank="1" containsInteger="1" containsNumber="1" containsString="0" count="0" maxValue="2018" minValue="2018"/>
    </cacheField>
    <cacheField databaseField="1" hierarchy="0" level="0" name="月" numFmtId="0" sqlType="0" uniqueList="1">
      <sharedItems containsBlank="1" containsInteger="1" containsNumber="1" containsString="0" count="4" maxValue="8" minValue="6">
        <n v="6"/>
        <n v="7"/>
        <n v="8"/>
        <m/>
      </sharedItems>
    </cacheField>
    <cacheField databaseField="1" hierarchy="0" level="0" name="成交价格" numFmtId="0" sqlType="0" uniqueList="1">
      <sharedItems containsBlank="1" containsNumber="1" containsString="0" count="0" maxValue="3980" minValue="9.899999999999999"/>
    </cacheField>
    <cacheField databaseField="1" hierarchy="0" level="0" name="序列号" numFmtId="0" sqlType="0" uniqueList="1">
      <sharedItems containsBlank="1" containsInteger="1" containsNumber="1" containsString="0" count="0" maxValue="17412649668" minValue="510859238"/>
    </cacheField>
    <cacheField databaseField="1" hierarchy="0" level="0" name="用户手机号" numFmtId="0" sqlType="0" uniqueList="1">
      <sharedItems containsBlank="1" count="0"/>
    </cacheField>
    <cacheField databaseField="1" hierarchy="0" level="0" name="消费时间" numFmtId="0" sqlType="0" uniqueList="1">
      <sharedItems containsBlank="1" containsDate="1" containsNonDate="0" containsString="0" count="0" maxDate="2018-08-07T00:00:00" minDate="2018-06-17T00:00:00"/>
    </cacheField>
    <cacheField databaseField="1" hierarchy="0" level="0" name="TIME" numFmtId="0" sqlType="0" uniqueList="1">
      <sharedItems containsBlank="1" containsDate="1" containsNonDate="0" containsString="0" count="0" maxDate="1899-12-30T17:41:14" minDate="1899-12-30T09:40:15"/>
    </cacheField>
    <cacheField databaseField="1" hierarchy="0" level="0" name="套餐信息" numFmtId="0" sqlType="0" uniqueList="1">
      <sharedItems containsBlank="1" count="12">
        <s v="[2018.06.01]激光点痣干净面庞[69.90元][31726233]"/>
        <s v="[2018.06.01]烟雨水雾眉[1299.00元][31729998]"/>
        <s v="[2018.06.01]冰点脱唇毛腋毛单次体验[32.00元][31727380]"/>
        <s v="[2018.06.14]多点定位微创双眼皮[3980.00元][14062248]"/>
        <s v="[2018.06.01]激光点痣干净面庞[69.90元][14207056]"/>
        <s v="[2018.06.04]肉毒素瘦脸针V脸时刻[739.00元][31728753]"/>
        <s v="[2018.06.14]芯丝翠果酸焕肤[699.00元][14061744]"/>
        <s v="[2018.06.14]伊肤泉微针美塑[1999.00元][14062010]"/>
        <s v="[2018.06.01]明眸美瞳线[888.00元][31730064]"/>
        <m/>
        <s u="1" v="[2018.06.01]冰点脱唇毛腋毛单次体验[32.00元][14195709]"/>
        <s u="1" v="[2018.06.01]韩国小气泡洁净做自己[98.00元][14188592]"/>
      </sharedItems>
    </cacheField>
    <cacheField databaseField="1" hierarchy="0" level="0" name="售价（元）" numFmtId="0" sqlType="0" uniqueList="1">
      <sharedItems containsBlank="1" containsNumber="1" containsString="0" count="0" maxValue="3980" minValue="32"/>
    </cacheField>
    <cacheField databaseField="1" hierarchy="0" level="0" name="商家优惠金额（元）" numFmtId="0" sqlType="0" uniqueList="1">
      <sharedItems containsBlank="1" containsNumber="1" containsString="0" count="0" maxValue="300" minValue="22.1"/>
    </cacheField>
    <cacheField databaseField="1" hierarchy="0" level="0" name="结算价（元）" numFmtId="0" sqlType="0" uniqueList="1">
      <sharedItems containsBlank="1" containsMixedTypes="1" containsNumber="1" count="0" maxValue="1169.1" minValue="28.8"/>
    </cacheField>
    <cacheField databaseField="1" hierarchy="0" level="0" name="备注" numFmtId="0" sqlType="0" uniqueList="1">
      <sharedItems containsBlank="1" containsNonDate="0" containsString="0" count="0"/>
    </cacheField>
    <cacheField databaseField="1" hierarchy="0" level="0" name="分店名" numFmtId="0" sqlType="0" uniqueList="1">
      <sharedItems containsBlank="1" count="0"/>
    </cacheField>
    <cacheField databaseField="1" hierarchy="0" level="0" name="验券帐号" numFmtId="0" sqlType="0" uniqueList="1">
      <sharedItems containsBlank="1" count="0"/>
    </cacheField>
    <cacheField databaseField="1" hierarchy="0" level="0" name="商户ID" numFmtId="0" sqlType="0" uniqueList="1">
      <sharedItems containsBlank="1" containsInteger="1" containsNumber="1" containsString="0" count="0" maxValue="102122970" minValue="102122970"/>
    </cacheField>
    <cacheField databaseField="1" hierarchy="0" level="0" name="分店城市" numFmtId="0" sqlType="0" uniqueList="1">
      <sharedItems containsBlank="1" count="0"/>
    </cacheField>
  </cacheFields>
</pivotCacheDefinition>
</file>

<file path=xl/pivotCache/pivotCacheRecords1.xml><?xml version="1.0" encoding="utf-8"?>
<pivotCacheRecords xmlns="http://schemas.openxmlformats.org/spreadsheetml/2006/main" count="107">
  <r>
    <x v="0"/>
    <x v="0"/>
    <x v="0"/>
    <n v="0"/>
    <n v="0"/>
    <n v="0"/>
    <n v="0"/>
  </r>
  <r>
    <x v="0"/>
    <x v="0"/>
    <x v="1"/>
    <n v="1"/>
    <n v="1"/>
    <n v="1"/>
    <n v="0"/>
  </r>
  <r>
    <x v="0"/>
    <x v="1"/>
    <x v="2"/>
    <n v="0"/>
    <n v="0"/>
    <n v="0"/>
    <n v="0"/>
  </r>
  <r>
    <x v="0"/>
    <x v="1"/>
    <x v="3"/>
    <n v="1"/>
    <n v="1"/>
    <n v="16"/>
    <n v="0"/>
  </r>
  <r>
    <x v="0"/>
    <x v="1"/>
    <x v="4"/>
    <n v="0"/>
    <n v="0"/>
    <n v="0"/>
    <n v="0"/>
  </r>
  <r>
    <x v="0"/>
    <x v="1"/>
    <x v="5"/>
    <n v="0"/>
    <n v="0"/>
    <n v="0"/>
    <n v="0"/>
  </r>
  <r>
    <x v="0"/>
    <x v="1"/>
    <x v="6"/>
    <n v="1"/>
    <n v="1"/>
    <n v="0"/>
    <n v="0"/>
  </r>
  <r>
    <x v="0"/>
    <x v="1"/>
    <x v="7"/>
    <n v="0"/>
    <n v="0"/>
    <n v="0"/>
    <n v="0"/>
  </r>
  <r>
    <x v="0"/>
    <x v="1"/>
    <x v="8"/>
    <n v="3"/>
    <n v="1"/>
    <n v="174"/>
    <n v="0"/>
  </r>
  <r>
    <x v="0"/>
    <x v="1"/>
    <x v="9"/>
    <n v="11"/>
    <n v="6"/>
    <n v="16.8"/>
    <n v="33.33"/>
  </r>
  <r>
    <x v="0"/>
    <x v="1"/>
    <x v="10"/>
    <n v="3"/>
    <n v="1"/>
    <n v="642"/>
    <n v="0"/>
  </r>
  <r>
    <x v="0"/>
    <x v="1"/>
    <x v="11"/>
    <n v="2"/>
    <n v="1"/>
    <n v="160"/>
    <n v="0"/>
  </r>
  <r>
    <x v="0"/>
    <x v="1"/>
    <x v="12"/>
    <n v="1"/>
    <n v="1"/>
    <n v="0"/>
    <n v="0"/>
  </r>
  <r>
    <x v="0"/>
    <x v="1"/>
    <x v="13"/>
    <n v="0"/>
    <n v="0"/>
    <n v="0"/>
    <n v="0"/>
  </r>
  <r>
    <x v="0"/>
    <x v="1"/>
    <x v="14"/>
    <n v="0"/>
    <n v="0"/>
    <n v="0"/>
    <n v="0"/>
  </r>
  <r>
    <x v="0"/>
    <x v="1"/>
    <x v="15"/>
    <n v="1"/>
    <n v="1"/>
    <n v="57.5"/>
    <n v="50"/>
  </r>
  <r>
    <x v="0"/>
    <x v="1"/>
    <x v="16"/>
    <n v="14"/>
    <n v="3"/>
    <n v="18.67"/>
    <n v="50"/>
  </r>
  <r>
    <x v="0"/>
    <x v="1"/>
    <x v="17"/>
    <n v="1"/>
    <n v="1"/>
    <n v="0"/>
    <n v="0"/>
  </r>
  <r>
    <x v="0"/>
    <x v="1"/>
    <x v="18"/>
    <n v="2"/>
    <n v="1"/>
    <n v="2"/>
    <n v="0"/>
  </r>
  <r>
    <x v="0"/>
    <x v="1"/>
    <x v="19"/>
    <n v="1"/>
    <n v="1"/>
    <n v="0"/>
    <n v="0"/>
  </r>
  <r>
    <x v="0"/>
    <x v="1"/>
    <x v="20"/>
    <n v="0"/>
    <n v="0"/>
    <n v="0"/>
    <n v="0"/>
  </r>
  <r>
    <x v="0"/>
    <x v="1"/>
    <x v="21"/>
    <n v="0"/>
    <n v="0"/>
    <n v="0"/>
    <n v="0"/>
  </r>
  <r>
    <x v="0"/>
    <x v="1"/>
    <x v="22"/>
    <n v="5"/>
    <n v="2"/>
    <n v="21"/>
    <n v="20"/>
  </r>
  <r>
    <x v="0"/>
    <x v="1"/>
    <x v="23"/>
    <n v="16"/>
    <n v="7"/>
    <n v="69.45999999999999"/>
    <n v="38.75"/>
  </r>
  <r>
    <x v="0"/>
    <x v="1"/>
    <x v="24"/>
    <n v="6"/>
    <n v="3"/>
    <n v="53"/>
    <n v="83.33"/>
  </r>
  <r>
    <x v="0"/>
    <x v="1"/>
    <x v="25"/>
    <n v="0"/>
    <n v="0"/>
    <n v="0"/>
    <n v="0"/>
  </r>
  <r>
    <x v="0"/>
    <x v="1"/>
    <x v="26"/>
    <n v="5"/>
    <n v="3"/>
    <n v="4"/>
    <n v="30"/>
  </r>
  <r>
    <x v="0"/>
    <x v="1"/>
    <x v="27"/>
    <n v="3"/>
    <n v="1"/>
    <n v="8"/>
    <n v="0"/>
  </r>
  <r>
    <x v="0"/>
    <x v="1"/>
    <x v="28"/>
    <n v="4"/>
    <n v="3"/>
    <n v="3"/>
    <n v="33.33"/>
  </r>
  <r>
    <x v="0"/>
    <x v="1"/>
    <x v="29"/>
    <n v="1"/>
    <n v="1"/>
    <n v="0"/>
    <n v="0"/>
  </r>
  <r>
    <x v="0"/>
    <x v="1"/>
    <x v="30"/>
    <n v="2"/>
    <n v="2"/>
    <n v="0"/>
    <n v="0"/>
  </r>
  <r>
    <x v="0"/>
    <x v="1"/>
    <x v="31"/>
    <n v="2"/>
    <n v="1"/>
    <n v="14"/>
    <n v="0"/>
  </r>
  <r>
    <x v="0"/>
    <x v="1"/>
    <x v="32"/>
    <n v="7"/>
    <n v="1"/>
    <n v="3"/>
    <n v="100"/>
  </r>
  <r>
    <x v="0"/>
    <x v="2"/>
    <x v="33"/>
    <n v="10"/>
    <n v="2"/>
    <n v="9"/>
    <n v="44.44"/>
  </r>
  <r>
    <x v="0"/>
    <x v="2"/>
    <x v="34"/>
    <n v="5"/>
    <n v="3"/>
    <n v="5.33"/>
    <n v="40"/>
  </r>
  <r>
    <x v="0"/>
    <x v="2"/>
    <x v="35"/>
    <n v="6"/>
    <n v="3"/>
    <n v="28"/>
    <n v="16.67"/>
  </r>
  <r>
    <x v="0"/>
    <x v="2"/>
    <x v="36"/>
    <n v="9"/>
    <n v="2"/>
    <n v="696"/>
    <n v="14.29"/>
  </r>
  <r>
    <x v="0"/>
    <x v="2"/>
    <x v="37"/>
    <n v="47"/>
    <n v="10"/>
    <n v="126.6"/>
    <n v="29.26"/>
  </r>
  <r>
    <x v="0"/>
    <x v="2"/>
    <x v="38"/>
    <n v="24"/>
    <n v="4"/>
    <n v="17.75"/>
    <n v="44.91"/>
  </r>
  <r>
    <x v="0"/>
    <x v="2"/>
    <x v="39"/>
    <n v="54"/>
    <n v="8"/>
    <n v="270.75"/>
    <n v="37.74"/>
  </r>
  <r>
    <x v="0"/>
    <x v="2"/>
    <x v="40"/>
    <n v="17"/>
    <n v="8"/>
    <n v="68.67"/>
    <n v="59.89"/>
  </r>
  <r>
    <x v="0"/>
    <x v="2"/>
    <x v="41"/>
    <n v="19"/>
    <n v="3"/>
    <n v="112"/>
    <n v="40"/>
  </r>
  <r>
    <x v="0"/>
    <x v="2"/>
    <x v="42"/>
    <n v="41"/>
    <n v="10"/>
    <n v="40.64"/>
    <n v="28.71"/>
  </r>
  <r>
    <x v="0"/>
    <x v="2"/>
    <x v="43"/>
    <n v="44"/>
    <n v="9"/>
    <n v="110.89"/>
    <n v="31.56"/>
  </r>
  <r>
    <x v="0"/>
    <x v="2"/>
    <x v="44"/>
    <n v="44"/>
    <n v="13"/>
    <n v="369.55"/>
    <n v="24.84"/>
  </r>
  <r>
    <x v="0"/>
    <x v="2"/>
    <x v="45"/>
    <n v="107"/>
    <n v="15"/>
    <n v="82.59"/>
    <n v="24.18"/>
  </r>
  <r>
    <x v="0"/>
    <x v="2"/>
    <x v="46"/>
    <n v="72"/>
    <n v="10"/>
    <n v="67"/>
    <n v="20.97"/>
  </r>
  <r>
    <x v="0"/>
    <x v="2"/>
    <x v="47"/>
    <n v="111"/>
    <n v="17"/>
    <n v="68.40000000000001"/>
    <n v="23.4"/>
  </r>
  <r>
    <x v="0"/>
    <x v="2"/>
    <x v="48"/>
    <n v="32"/>
    <n v="13"/>
    <n v="89.01000000000001"/>
    <n v="23.55"/>
  </r>
  <r>
    <x v="0"/>
    <x v="2"/>
    <x v="49"/>
    <n v="46"/>
    <n v="10"/>
    <n v="122.38"/>
    <n v="11.63"/>
  </r>
  <r>
    <x v="0"/>
    <x v="2"/>
    <x v="50"/>
    <n v="28"/>
    <n v="9"/>
    <n v="64.70999999999999"/>
    <n v="45.45"/>
  </r>
  <r>
    <x v="0"/>
    <x v="2"/>
    <x v="51"/>
    <n v="58"/>
    <n v="13"/>
    <n v="92.92"/>
    <n v="11.81"/>
  </r>
  <r>
    <x v="0"/>
    <x v="2"/>
    <x v="52"/>
    <n v="145"/>
    <n v="29"/>
    <n v="202.66"/>
    <n v="12.39"/>
  </r>
  <r>
    <x v="0"/>
    <x v="2"/>
    <x v="53"/>
    <n v="90"/>
    <n v="23"/>
    <n v="99.78"/>
    <n v="17.54"/>
  </r>
  <r>
    <x v="0"/>
    <x v="2"/>
    <x v="54"/>
    <n v="118"/>
    <n v="15"/>
    <n v="69.27"/>
    <n v="41"/>
  </r>
  <r>
    <x v="0"/>
    <x v="2"/>
    <x v="55"/>
    <n v="18"/>
    <n v="3"/>
    <n v="40.33"/>
    <n v="40"/>
  </r>
  <r>
    <x v="0"/>
    <x v="2"/>
    <x v="56"/>
    <n v="18"/>
    <n v="8"/>
    <n v="16.38"/>
    <n v="20.24"/>
  </r>
  <r>
    <x v="0"/>
    <x v="2"/>
    <x v="57"/>
    <n v="34"/>
    <n v="10"/>
    <n v="21.4"/>
    <n v="32.21"/>
  </r>
  <r>
    <x v="0"/>
    <x v="2"/>
    <x v="58"/>
    <n v="105"/>
    <n v="12"/>
    <n v="66.16"/>
    <n v="43.08"/>
  </r>
  <r>
    <x v="0"/>
    <x v="2"/>
    <x v="59"/>
    <n v="37"/>
    <n v="8"/>
    <n v="85.22"/>
    <n v="26.9"/>
  </r>
  <r>
    <x v="0"/>
    <x v="2"/>
    <x v="60"/>
    <n v="39"/>
    <n v="9"/>
    <n v="209.61"/>
    <n v="19.66"/>
  </r>
  <r>
    <x v="0"/>
    <x v="2"/>
    <x v="61"/>
    <n v="32"/>
    <n v="11"/>
    <n v="38.27"/>
    <n v="32.24"/>
  </r>
  <r>
    <x v="0"/>
    <x v="2"/>
    <x v="62"/>
    <n v="36"/>
    <n v="13"/>
    <n v="39.74"/>
    <n v="20.27"/>
  </r>
  <r>
    <x v="0"/>
    <x v="3"/>
    <x v="63"/>
    <n v="29"/>
    <n v="9"/>
    <n v="29.56"/>
    <n v="25.17"/>
  </r>
  <r>
    <x v="0"/>
    <x v="3"/>
    <x v="64"/>
    <n v="139"/>
    <n v="29"/>
    <n v="65.88"/>
    <n v="30.98"/>
  </r>
  <r>
    <x v="0"/>
    <x v="3"/>
    <x v="65"/>
    <n v="54"/>
    <n v="17"/>
    <n v="51.41"/>
    <n v="37.65"/>
  </r>
  <r>
    <x v="0"/>
    <x v="3"/>
    <x v="66"/>
    <n v="30"/>
    <n v="14"/>
    <n v="43.9"/>
    <n v="19.84"/>
  </r>
  <r>
    <x v="0"/>
    <x v="3"/>
    <x v="67"/>
    <n v="37"/>
    <n v="16"/>
    <n v="25.06"/>
    <n v="38.02"/>
  </r>
  <r>
    <x v="0"/>
    <x v="3"/>
    <x v="68"/>
    <n v="42"/>
    <n v="9"/>
    <n v="79.56999999999999"/>
    <n v="37.93"/>
  </r>
  <r>
    <x v="0"/>
    <x v="3"/>
    <x v="69"/>
    <n v="28"/>
    <n v="12"/>
    <n v="21.86"/>
    <n v="16.72"/>
  </r>
  <r>
    <x v="0"/>
    <x v="3"/>
    <x v="70"/>
    <n v="23"/>
    <n v="11"/>
    <n v="23.83"/>
    <n v="20.29"/>
  </r>
  <r>
    <x v="0"/>
    <x v="3"/>
    <x v="71"/>
    <n v="50"/>
    <n v="15"/>
    <n v="18.03"/>
    <n v="32.63"/>
  </r>
  <r>
    <x v="0"/>
    <x v="3"/>
    <x v="72"/>
    <n v="62"/>
    <n v="17"/>
    <n v="22.79"/>
    <n v="24.37"/>
  </r>
  <r>
    <x v="0"/>
    <x v="3"/>
    <x v="73"/>
    <n v="71"/>
    <n v="16"/>
    <n v="42.94"/>
    <n v="17.11"/>
  </r>
  <r>
    <x v="0"/>
    <x v="3"/>
    <x v="74"/>
    <n v="53"/>
    <n v="11"/>
    <n v="30.97"/>
    <n v="37.13"/>
  </r>
  <r>
    <x v="0"/>
    <x v="3"/>
    <x v="75"/>
    <n v="49"/>
    <n v="20"/>
    <n v="19.84"/>
    <n v="26.72"/>
  </r>
  <r>
    <x v="0"/>
    <x v="3"/>
    <x v="76"/>
    <n v="49"/>
    <n v="18"/>
    <n v="23.24"/>
    <n v="40.31"/>
  </r>
  <r>
    <x v="0"/>
    <x v="3"/>
    <x v="77"/>
    <n v="32"/>
    <n v="13"/>
    <n v="113.37"/>
    <n v="55.61"/>
  </r>
  <r>
    <x v="0"/>
    <x v="3"/>
    <x v="78"/>
    <n v="61"/>
    <n v="19"/>
    <n v="16.27"/>
    <n v="51.68"/>
  </r>
  <r>
    <x v="0"/>
    <x v="3"/>
    <x v="79"/>
    <n v="64"/>
    <n v="18"/>
    <n v="21.79"/>
    <n v="32.39"/>
  </r>
  <r>
    <x v="0"/>
    <x v="3"/>
    <x v="80"/>
    <n v="121"/>
    <n v="15"/>
    <n v="39.08"/>
    <n v="19.36"/>
  </r>
  <r>
    <x v="0"/>
    <x v="3"/>
    <x v="81"/>
    <n v="59"/>
    <n v="23"/>
    <n v="34.81"/>
    <n v="40.19"/>
  </r>
  <r>
    <x v="0"/>
    <x v="3"/>
    <x v="82"/>
    <n v="36"/>
    <n v="15"/>
    <n v="73.33"/>
    <n v="53.38"/>
  </r>
  <r>
    <x v="0"/>
    <x v="3"/>
    <x v="83"/>
    <n v="40"/>
    <n v="14"/>
    <n v="53.21"/>
    <n v="34.77"/>
  </r>
  <r>
    <x v="0"/>
    <x v="3"/>
    <x v="84"/>
    <n v="22"/>
    <n v="5"/>
    <n v="12.33"/>
    <n v="15.79"/>
  </r>
  <r>
    <x v="0"/>
    <x v="3"/>
    <x v="85"/>
    <n v="27"/>
    <n v="8"/>
    <n v="35"/>
    <n v="44.27"/>
  </r>
  <r>
    <x v="0"/>
    <x v="3"/>
    <x v="86"/>
    <n v="63"/>
    <n v="17"/>
    <n v="53.84"/>
    <n v="42.44"/>
  </r>
  <r>
    <x v="0"/>
    <x v="3"/>
    <x v="87"/>
    <n v="33"/>
    <n v="14"/>
    <n v="18.36"/>
    <n v="24.66"/>
  </r>
  <r>
    <x v="0"/>
    <x v="3"/>
    <x v="88"/>
    <n v="27"/>
    <n v="12"/>
    <n v="14.38"/>
    <n v="38.72"/>
  </r>
  <r>
    <x v="0"/>
    <x v="3"/>
    <x v="89"/>
    <n v="76"/>
    <n v="22"/>
    <n v="27.75"/>
    <n v="38.43"/>
  </r>
  <r>
    <x v="0"/>
    <x v="3"/>
    <x v="90"/>
    <n v="25"/>
    <n v="8"/>
    <n v="20.13"/>
    <n v="45.71"/>
  </r>
  <r>
    <x v="0"/>
    <x v="3"/>
    <x v="91"/>
    <n v="91"/>
    <n v="23"/>
    <n v="24.96"/>
    <n v="45.73"/>
  </r>
  <r>
    <x v="0"/>
    <x v="3"/>
    <x v="92"/>
    <n v="73"/>
    <n v="17"/>
    <n v="113.11"/>
    <n v="32.92"/>
  </r>
  <r>
    <x v="0"/>
    <x v="3"/>
    <x v="93"/>
    <n v="91"/>
    <n v="14"/>
    <n v="26.93"/>
    <n v="19.55"/>
  </r>
  <r>
    <x v="0"/>
    <x v="4"/>
    <x v="94"/>
    <n v="116"/>
    <n v="20"/>
    <n v="134.32"/>
    <n v="35.8"/>
  </r>
  <r>
    <x v="0"/>
    <x v="4"/>
    <x v="95"/>
    <n v="103"/>
    <n v="22"/>
    <n v="46.79"/>
    <n v="27.16"/>
  </r>
  <r>
    <x v="0"/>
    <x v="4"/>
    <x v="96"/>
    <n v="81"/>
    <n v="14"/>
    <n v="36.97"/>
    <n v="25.94"/>
  </r>
  <r>
    <x v="0"/>
    <x v="4"/>
    <x v="97"/>
    <n v="72"/>
    <n v="14"/>
    <n v="211.7"/>
    <n v="19.47"/>
  </r>
  <r>
    <x v="0"/>
    <x v="4"/>
    <x v="98"/>
    <n v="56"/>
    <n v="18"/>
    <n v="26.74"/>
    <n v="31.79"/>
  </r>
  <r>
    <x v="0"/>
    <x v="4"/>
    <x v="99"/>
    <n v="89"/>
    <n v="21"/>
    <n v="71"/>
    <n v="33.03"/>
  </r>
  <r>
    <x v="0"/>
    <x v="4"/>
    <x v="100"/>
    <n v="89"/>
    <n v="14"/>
    <n v="53.54"/>
    <n v="28.98"/>
  </r>
  <r>
    <x v="0"/>
    <x v="4"/>
    <x v="101"/>
    <n v="74"/>
    <n v="22"/>
    <n v="84.65000000000001"/>
    <n v="26.58"/>
  </r>
  <r>
    <x v="0"/>
    <x v="4"/>
    <x v="102"/>
    <n v="53"/>
    <n v="15"/>
    <n v="85.61"/>
    <n v="34.47"/>
  </r>
  <r>
    <x v="0"/>
    <x v="4"/>
    <x v="103"/>
    <n v="88"/>
    <n v="18"/>
    <n v="66.18000000000001"/>
    <n v="33.49"/>
  </r>
  <r>
    <x v="0"/>
    <x v="4"/>
    <x v="104"/>
    <n v="22"/>
    <n v="11"/>
    <n v="9.380000000000001"/>
    <n v="9.09"/>
  </r>
  <r>
    <x v="0"/>
    <x v="4"/>
    <x v="105"/>
    <n v="31"/>
    <n v="10"/>
    <n v="28.33"/>
    <n v="39.03"/>
  </r>
  <r>
    <x v="1"/>
    <x v="5"/>
    <x v="106"/>
    <m/>
    <m/>
    <m/>
    <m/>
  </r>
</pivotCacheRecords>
</file>

<file path=xl/pivotCache/pivotCacheRecords2.xml><?xml version="1.0" encoding="utf-8"?>
<pivotCacheRecords xmlns="http://schemas.openxmlformats.org/spreadsheetml/2006/main" count="107">
  <r>
    <x v="0"/>
    <x v="0"/>
    <x v="0"/>
    <n v="0"/>
    <n v="0"/>
    <n v="0"/>
    <n v="0"/>
  </r>
  <r>
    <x v="0"/>
    <x v="0"/>
    <x v="1"/>
    <n v="1"/>
    <n v="1"/>
    <n v="1"/>
    <n v="0"/>
  </r>
  <r>
    <x v="0"/>
    <x v="1"/>
    <x v="2"/>
    <n v="0"/>
    <n v="0"/>
    <n v="0"/>
    <n v="0"/>
  </r>
  <r>
    <x v="0"/>
    <x v="1"/>
    <x v="3"/>
    <n v="1"/>
    <n v="1"/>
    <n v="16"/>
    <n v="0"/>
  </r>
  <r>
    <x v="0"/>
    <x v="1"/>
    <x v="4"/>
    <n v="0"/>
    <n v="0"/>
    <n v="0"/>
    <n v="0"/>
  </r>
  <r>
    <x v="0"/>
    <x v="1"/>
    <x v="5"/>
    <n v="0"/>
    <n v="0"/>
    <n v="0"/>
    <n v="0"/>
  </r>
  <r>
    <x v="0"/>
    <x v="1"/>
    <x v="6"/>
    <n v="1"/>
    <n v="1"/>
    <n v="0"/>
    <n v="0"/>
  </r>
  <r>
    <x v="0"/>
    <x v="1"/>
    <x v="7"/>
    <n v="0"/>
    <n v="0"/>
    <n v="0"/>
    <n v="0"/>
  </r>
  <r>
    <x v="0"/>
    <x v="1"/>
    <x v="8"/>
    <n v="3"/>
    <n v="1"/>
    <n v="174"/>
    <n v="0"/>
  </r>
  <r>
    <x v="0"/>
    <x v="1"/>
    <x v="9"/>
    <n v="11"/>
    <n v="6"/>
    <n v="16.8"/>
    <n v="33.33"/>
  </r>
  <r>
    <x v="0"/>
    <x v="1"/>
    <x v="10"/>
    <n v="3"/>
    <n v="1"/>
    <n v="642"/>
    <n v="0"/>
  </r>
  <r>
    <x v="0"/>
    <x v="1"/>
    <x v="11"/>
    <n v="2"/>
    <n v="1"/>
    <n v="160"/>
    <n v="0"/>
  </r>
  <r>
    <x v="0"/>
    <x v="1"/>
    <x v="12"/>
    <n v="1"/>
    <n v="1"/>
    <n v="0"/>
    <n v="0"/>
  </r>
  <r>
    <x v="0"/>
    <x v="1"/>
    <x v="13"/>
    <n v="0"/>
    <n v="0"/>
    <n v="0"/>
    <n v="0"/>
  </r>
  <r>
    <x v="0"/>
    <x v="1"/>
    <x v="14"/>
    <n v="0"/>
    <n v="0"/>
    <n v="0"/>
    <n v="0"/>
  </r>
  <r>
    <x v="0"/>
    <x v="1"/>
    <x v="15"/>
    <n v="1"/>
    <n v="1"/>
    <n v="57.5"/>
    <n v="50"/>
  </r>
  <r>
    <x v="0"/>
    <x v="1"/>
    <x v="16"/>
    <n v="14"/>
    <n v="3"/>
    <n v="18.67"/>
    <n v="50"/>
  </r>
  <r>
    <x v="0"/>
    <x v="1"/>
    <x v="17"/>
    <n v="1"/>
    <n v="1"/>
    <n v="0"/>
    <n v="0"/>
  </r>
  <r>
    <x v="0"/>
    <x v="1"/>
    <x v="18"/>
    <n v="2"/>
    <n v="1"/>
    <n v="2"/>
    <n v="0"/>
  </r>
  <r>
    <x v="0"/>
    <x v="1"/>
    <x v="19"/>
    <n v="1"/>
    <n v="1"/>
    <n v="0"/>
    <n v="0"/>
  </r>
  <r>
    <x v="0"/>
    <x v="1"/>
    <x v="20"/>
    <n v="0"/>
    <n v="0"/>
    <n v="0"/>
    <n v="0"/>
  </r>
  <r>
    <x v="0"/>
    <x v="1"/>
    <x v="21"/>
    <n v="0"/>
    <n v="0"/>
    <n v="0"/>
    <n v="0"/>
  </r>
  <r>
    <x v="0"/>
    <x v="1"/>
    <x v="22"/>
    <n v="5"/>
    <n v="2"/>
    <n v="21"/>
    <n v="20"/>
  </r>
  <r>
    <x v="0"/>
    <x v="1"/>
    <x v="23"/>
    <n v="16"/>
    <n v="7"/>
    <n v="69.45999999999999"/>
    <n v="38.75"/>
  </r>
  <r>
    <x v="0"/>
    <x v="1"/>
    <x v="24"/>
    <n v="6"/>
    <n v="3"/>
    <n v="53"/>
    <n v="83.33"/>
  </r>
  <r>
    <x v="0"/>
    <x v="1"/>
    <x v="25"/>
    <n v="0"/>
    <n v="0"/>
    <n v="0"/>
    <n v="0"/>
  </r>
  <r>
    <x v="0"/>
    <x v="1"/>
    <x v="26"/>
    <n v="5"/>
    <n v="3"/>
    <n v="4"/>
    <n v="30"/>
  </r>
  <r>
    <x v="0"/>
    <x v="1"/>
    <x v="27"/>
    <n v="3"/>
    <n v="1"/>
    <n v="8"/>
    <n v="0"/>
  </r>
  <r>
    <x v="0"/>
    <x v="1"/>
    <x v="28"/>
    <n v="4"/>
    <n v="3"/>
    <n v="3"/>
    <n v="33.33"/>
  </r>
  <r>
    <x v="0"/>
    <x v="1"/>
    <x v="29"/>
    <n v="1"/>
    <n v="1"/>
    <n v="0"/>
    <n v="0"/>
  </r>
  <r>
    <x v="0"/>
    <x v="1"/>
    <x v="30"/>
    <n v="2"/>
    <n v="2"/>
    <n v="0"/>
    <n v="0"/>
  </r>
  <r>
    <x v="0"/>
    <x v="1"/>
    <x v="31"/>
    <n v="2"/>
    <n v="1"/>
    <n v="14"/>
    <n v="0"/>
  </r>
  <r>
    <x v="0"/>
    <x v="1"/>
    <x v="32"/>
    <n v="7"/>
    <n v="1"/>
    <n v="3"/>
    <n v="100"/>
  </r>
  <r>
    <x v="0"/>
    <x v="2"/>
    <x v="33"/>
    <n v="10"/>
    <n v="2"/>
    <n v="9"/>
    <n v="44.44"/>
  </r>
  <r>
    <x v="0"/>
    <x v="2"/>
    <x v="34"/>
    <n v="5"/>
    <n v="3"/>
    <n v="5.33"/>
    <n v="40"/>
  </r>
  <r>
    <x v="0"/>
    <x v="2"/>
    <x v="35"/>
    <n v="6"/>
    <n v="3"/>
    <n v="28"/>
    <n v="16.67"/>
  </r>
  <r>
    <x v="0"/>
    <x v="2"/>
    <x v="36"/>
    <n v="9"/>
    <n v="2"/>
    <n v="696"/>
    <n v="14.29"/>
  </r>
  <r>
    <x v="0"/>
    <x v="2"/>
    <x v="37"/>
    <n v="47"/>
    <n v="10"/>
    <n v="126.6"/>
    <n v="29.26"/>
  </r>
  <r>
    <x v="0"/>
    <x v="2"/>
    <x v="38"/>
    <n v="24"/>
    <n v="4"/>
    <n v="17.75"/>
    <n v="44.91"/>
  </r>
  <r>
    <x v="0"/>
    <x v="2"/>
    <x v="39"/>
    <n v="54"/>
    <n v="8"/>
    <n v="270.75"/>
    <n v="37.74"/>
  </r>
  <r>
    <x v="0"/>
    <x v="2"/>
    <x v="40"/>
    <n v="17"/>
    <n v="8"/>
    <n v="68.67"/>
    <n v="59.89"/>
  </r>
  <r>
    <x v="0"/>
    <x v="2"/>
    <x v="41"/>
    <n v="19"/>
    <n v="3"/>
    <n v="112"/>
    <n v="40"/>
  </r>
  <r>
    <x v="0"/>
    <x v="2"/>
    <x v="42"/>
    <n v="41"/>
    <n v="10"/>
    <n v="40.64"/>
    <n v="28.71"/>
  </r>
  <r>
    <x v="0"/>
    <x v="2"/>
    <x v="43"/>
    <n v="44"/>
    <n v="9"/>
    <n v="110.89"/>
    <n v="31.56"/>
  </r>
  <r>
    <x v="0"/>
    <x v="2"/>
    <x v="44"/>
    <n v="44"/>
    <n v="13"/>
    <n v="369.55"/>
    <n v="24.84"/>
  </r>
  <r>
    <x v="0"/>
    <x v="2"/>
    <x v="45"/>
    <n v="107"/>
    <n v="15"/>
    <n v="82.59"/>
    <n v="24.18"/>
  </r>
  <r>
    <x v="0"/>
    <x v="2"/>
    <x v="46"/>
    <n v="72"/>
    <n v="10"/>
    <n v="67"/>
    <n v="20.97"/>
  </r>
  <r>
    <x v="0"/>
    <x v="2"/>
    <x v="47"/>
    <n v="111"/>
    <n v="17"/>
    <n v="68.40000000000001"/>
    <n v="23.4"/>
  </r>
  <r>
    <x v="0"/>
    <x v="2"/>
    <x v="48"/>
    <n v="32"/>
    <n v="13"/>
    <n v="89.01000000000001"/>
    <n v="23.55"/>
  </r>
  <r>
    <x v="0"/>
    <x v="2"/>
    <x v="49"/>
    <n v="46"/>
    <n v="10"/>
    <n v="122.38"/>
    <n v="11.63"/>
  </r>
  <r>
    <x v="0"/>
    <x v="2"/>
    <x v="50"/>
    <n v="28"/>
    <n v="9"/>
    <n v="64.70999999999999"/>
    <n v="45.45"/>
  </r>
  <r>
    <x v="0"/>
    <x v="2"/>
    <x v="51"/>
    <n v="58"/>
    <n v="13"/>
    <n v="92.92"/>
    <n v="11.81"/>
  </r>
  <r>
    <x v="0"/>
    <x v="2"/>
    <x v="52"/>
    <n v="145"/>
    <n v="29"/>
    <n v="202.66"/>
    <n v="12.39"/>
  </r>
  <r>
    <x v="0"/>
    <x v="2"/>
    <x v="53"/>
    <n v="90"/>
    <n v="23"/>
    <n v="99.78"/>
    <n v="17.54"/>
  </r>
  <r>
    <x v="0"/>
    <x v="2"/>
    <x v="54"/>
    <n v="118"/>
    <n v="15"/>
    <n v="69.27"/>
    <n v="41"/>
  </r>
  <r>
    <x v="0"/>
    <x v="2"/>
    <x v="55"/>
    <n v="18"/>
    <n v="3"/>
    <n v="40.33"/>
    <n v="40"/>
  </r>
  <r>
    <x v="0"/>
    <x v="2"/>
    <x v="56"/>
    <n v="18"/>
    <n v="8"/>
    <n v="16.38"/>
    <n v="20.24"/>
  </r>
  <r>
    <x v="0"/>
    <x v="2"/>
    <x v="57"/>
    <n v="34"/>
    <n v="10"/>
    <n v="21.4"/>
    <n v="32.21"/>
  </r>
  <r>
    <x v="0"/>
    <x v="2"/>
    <x v="58"/>
    <n v="105"/>
    <n v="12"/>
    <n v="66.16"/>
    <n v="43.08"/>
  </r>
  <r>
    <x v="0"/>
    <x v="2"/>
    <x v="59"/>
    <n v="37"/>
    <n v="8"/>
    <n v="85.22"/>
    <n v="26.9"/>
  </r>
  <r>
    <x v="0"/>
    <x v="2"/>
    <x v="60"/>
    <n v="39"/>
    <n v="9"/>
    <n v="209.61"/>
    <n v="19.66"/>
  </r>
  <r>
    <x v="0"/>
    <x v="2"/>
    <x v="61"/>
    <n v="32"/>
    <n v="11"/>
    <n v="38.27"/>
    <n v="32.24"/>
  </r>
  <r>
    <x v="0"/>
    <x v="2"/>
    <x v="62"/>
    <n v="36"/>
    <n v="13"/>
    <n v="39.74"/>
    <n v="20.27"/>
  </r>
  <r>
    <x v="0"/>
    <x v="3"/>
    <x v="63"/>
    <n v="29"/>
    <n v="9"/>
    <n v="29.56"/>
    <n v="25.17"/>
  </r>
  <r>
    <x v="0"/>
    <x v="3"/>
    <x v="64"/>
    <n v="139"/>
    <n v="29"/>
    <n v="65.88"/>
    <n v="30.98"/>
  </r>
  <r>
    <x v="0"/>
    <x v="3"/>
    <x v="65"/>
    <n v="54"/>
    <n v="17"/>
    <n v="51.41"/>
    <n v="37.65"/>
  </r>
  <r>
    <x v="0"/>
    <x v="3"/>
    <x v="66"/>
    <n v="30"/>
    <n v="14"/>
    <n v="43.9"/>
    <n v="19.84"/>
  </r>
  <r>
    <x v="0"/>
    <x v="3"/>
    <x v="67"/>
    <n v="37"/>
    <n v="16"/>
    <n v="25.06"/>
    <n v="38.02"/>
  </r>
  <r>
    <x v="0"/>
    <x v="3"/>
    <x v="68"/>
    <n v="42"/>
    <n v="9"/>
    <n v="79.56999999999999"/>
    <n v="37.93"/>
  </r>
  <r>
    <x v="0"/>
    <x v="3"/>
    <x v="69"/>
    <n v="28"/>
    <n v="12"/>
    <n v="21.86"/>
    <n v="16.72"/>
  </r>
  <r>
    <x v="0"/>
    <x v="3"/>
    <x v="70"/>
    <n v="23"/>
    <n v="11"/>
    <n v="23.83"/>
    <n v="20.29"/>
  </r>
  <r>
    <x v="0"/>
    <x v="3"/>
    <x v="71"/>
    <n v="50"/>
    <n v="15"/>
    <n v="18.03"/>
    <n v="32.63"/>
  </r>
  <r>
    <x v="0"/>
    <x v="3"/>
    <x v="72"/>
    <n v="62"/>
    <n v="17"/>
    <n v="22.79"/>
    <n v="24.37"/>
  </r>
  <r>
    <x v="0"/>
    <x v="3"/>
    <x v="73"/>
    <n v="71"/>
    <n v="16"/>
    <n v="42.94"/>
    <n v="17.11"/>
  </r>
  <r>
    <x v="0"/>
    <x v="3"/>
    <x v="74"/>
    <n v="53"/>
    <n v="11"/>
    <n v="30.97"/>
    <n v="37.13"/>
  </r>
  <r>
    <x v="0"/>
    <x v="3"/>
    <x v="75"/>
    <n v="49"/>
    <n v="20"/>
    <n v="19.84"/>
    <n v="26.72"/>
  </r>
  <r>
    <x v="0"/>
    <x v="3"/>
    <x v="76"/>
    <n v="49"/>
    <n v="18"/>
    <n v="23.24"/>
    <n v="40.31"/>
  </r>
  <r>
    <x v="0"/>
    <x v="3"/>
    <x v="77"/>
    <n v="32"/>
    <n v="13"/>
    <n v="113.37"/>
    <n v="55.61"/>
  </r>
  <r>
    <x v="0"/>
    <x v="3"/>
    <x v="78"/>
    <n v="61"/>
    <n v="19"/>
    <n v="16.27"/>
    <n v="51.68"/>
  </r>
  <r>
    <x v="0"/>
    <x v="3"/>
    <x v="79"/>
    <n v="64"/>
    <n v="18"/>
    <n v="21.79"/>
    <n v="32.39"/>
  </r>
  <r>
    <x v="0"/>
    <x v="3"/>
    <x v="80"/>
    <n v="121"/>
    <n v="15"/>
    <n v="39.08"/>
    <n v="19.36"/>
  </r>
  <r>
    <x v="0"/>
    <x v="3"/>
    <x v="81"/>
    <n v="59"/>
    <n v="23"/>
    <n v="34.81"/>
    <n v="40.19"/>
  </r>
  <r>
    <x v="0"/>
    <x v="3"/>
    <x v="82"/>
    <n v="36"/>
    <n v="15"/>
    <n v="73.33"/>
    <n v="53.38"/>
  </r>
  <r>
    <x v="0"/>
    <x v="3"/>
    <x v="83"/>
    <n v="40"/>
    <n v="14"/>
    <n v="53.21"/>
    <n v="34.77"/>
  </r>
  <r>
    <x v="0"/>
    <x v="3"/>
    <x v="84"/>
    <n v="22"/>
    <n v="5"/>
    <n v="12.33"/>
    <n v="15.79"/>
  </r>
  <r>
    <x v="0"/>
    <x v="3"/>
    <x v="85"/>
    <n v="27"/>
    <n v="8"/>
    <n v="35"/>
    <n v="44.27"/>
  </r>
  <r>
    <x v="0"/>
    <x v="3"/>
    <x v="86"/>
    <n v="63"/>
    <n v="17"/>
    <n v="53.84"/>
    <n v="42.44"/>
  </r>
  <r>
    <x v="0"/>
    <x v="3"/>
    <x v="87"/>
    <n v="33"/>
    <n v="14"/>
    <n v="18.36"/>
    <n v="24.66"/>
  </r>
  <r>
    <x v="0"/>
    <x v="3"/>
    <x v="88"/>
    <n v="27"/>
    <n v="12"/>
    <n v="14.38"/>
    <n v="38.72"/>
  </r>
  <r>
    <x v="0"/>
    <x v="3"/>
    <x v="89"/>
    <n v="76"/>
    <n v="22"/>
    <n v="27.75"/>
    <n v="38.43"/>
  </r>
  <r>
    <x v="0"/>
    <x v="3"/>
    <x v="90"/>
    <n v="25"/>
    <n v="8"/>
    <n v="20.13"/>
    <n v="45.71"/>
  </r>
  <r>
    <x v="0"/>
    <x v="3"/>
    <x v="91"/>
    <n v="91"/>
    <n v="23"/>
    <n v="24.96"/>
    <n v="45.73"/>
  </r>
  <r>
    <x v="0"/>
    <x v="3"/>
    <x v="92"/>
    <n v="73"/>
    <n v="17"/>
    <n v="113.11"/>
    <n v="32.92"/>
  </r>
  <r>
    <x v="0"/>
    <x v="3"/>
    <x v="93"/>
    <n v="91"/>
    <n v="14"/>
    <n v="26.93"/>
    <n v="19.55"/>
  </r>
  <r>
    <x v="0"/>
    <x v="4"/>
    <x v="94"/>
    <n v="116"/>
    <n v="20"/>
    <n v="134.32"/>
    <n v="35.8"/>
  </r>
  <r>
    <x v="0"/>
    <x v="4"/>
    <x v="95"/>
    <n v="103"/>
    <n v="22"/>
    <n v="46.79"/>
    <n v="27.16"/>
  </r>
  <r>
    <x v="0"/>
    <x v="4"/>
    <x v="96"/>
    <n v="81"/>
    <n v="14"/>
    <n v="36.97"/>
    <n v="25.94"/>
  </r>
  <r>
    <x v="0"/>
    <x v="4"/>
    <x v="97"/>
    <n v="72"/>
    <n v="14"/>
    <n v="211.7"/>
    <n v="19.47"/>
  </r>
  <r>
    <x v="0"/>
    <x v="4"/>
    <x v="98"/>
    <n v="56"/>
    <n v="18"/>
    <n v="26.74"/>
    <n v="31.79"/>
  </r>
  <r>
    <x v="0"/>
    <x v="4"/>
    <x v="99"/>
    <n v="89"/>
    <n v="21"/>
    <n v="71"/>
    <n v="33.03"/>
  </r>
  <r>
    <x v="0"/>
    <x v="4"/>
    <x v="100"/>
    <n v="89"/>
    <n v="14"/>
    <n v="53.54"/>
    <n v="28.98"/>
  </r>
  <r>
    <x v="0"/>
    <x v="4"/>
    <x v="101"/>
    <n v="74"/>
    <n v="22"/>
    <n v="84.65000000000001"/>
    <n v="26.58"/>
  </r>
  <r>
    <x v="0"/>
    <x v="4"/>
    <x v="102"/>
    <n v="53"/>
    <n v="15"/>
    <n v="85.61"/>
    <n v="34.47"/>
  </r>
  <r>
    <x v="0"/>
    <x v="4"/>
    <x v="103"/>
    <n v="88"/>
    <n v="18"/>
    <n v="66.18000000000001"/>
    <n v="33.49"/>
  </r>
  <r>
    <x v="0"/>
    <x v="4"/>
    <x v="104"/>
    <n v="22"/>
    <n v="11"/>
    <n v="9.380000000000001"/>
    <n v="9.09"/>
  </r>
  <r>
    <x v="0"/>
    <x v="4"/>
    <x v="105"/>
    <n v="31"/>
    <n v="10"/>
    <n v="28.33"/>
    <n v="39.03"/>
  </r>
  <r>
    <x v="1"/>
    <x v="5"/>
    <x v="106"/>
    <m/>
    <m/>
    <m/>
    <m/>
  </r>
</pivotCacheRecords>
</file>

<file path=xl/pivotCache/pivotCacheRecords3.xml><?xml version="1.0" encoding="utf-8"?>
<pivotCacheRecords xmlns="http://schemas.openxmlformats.org/spreadsheetml/2006/main" count="107">
  <r>
    <x v="0"/>
    <x v="0"/>
    <x v="0"/>
    <n v="0"/>
    <n v="0"/>
    <n v="0"/>
    <n v="0"/>
  </r>
  <r>
    <x v="0"/>
    <x v="0"/>
    <x v="1"/>
    <n v="1"/>
    <n v="1"/>
    <n v="1"/>
    <n v="0"/>
  </r>
  <r>
    <x v="0"/>
    <x v="1"/>
    <x v="2"/>
    <n v="0"/>
    <n v="0"/>
    <n v="0"/>
    <n v="0"/>
  </r>
  <r>
    <x v="0"/>
    <x v="1"/>
    <x v="3"/>
    <n v="1"/>
    <n v="1"/>
    <n v="16"/>
    <n v="0"/>
  </r>
  <r>
    <x v="0"/>
    <x v="1"/>
    <x v="4"/>
    <n v="0"/>
    <n v="0"/>
    <n v="0"/>
    <n v="0"/>
  </r>
  <r>
    <x v="0"/>
    <x v="1"/>
    <x v="5"/>
    <n v="0"/>
    <n v="0"/>
    <n v="0"/>
    <n v="0"/>
  </r>
  <r>
    <x v="0"/>
    <x v="1"/>
    <x v="6"/>
    <n v="1"/>
    <n v="1"/>
    <n v="0"/>
    <n v="0"/>
  </r>
  <r>
    <x v="0"/>
    <x v="1"/>
    <x v="7"/>
    <n v="0"/>
    <n v="0"/>
    <n v="0"/>
    <n v="0"/>
  </r>
  <r>
    <x v="0"/>
    <x v="1"/>
    <x v="8"/>
    <n v="3"/>
    <n v="1"/>
    <n v="174"/>
    <n v="0"/>
  </r>
  <r>
    <x v="0"/>
    <x v="1"/>
    <x v="9"/>
    <n v="11"/>
    <n v="6"/>
    <n v="16.8"/>
    <n v="33.33"/>
  </r>
  <r>
    <x v="0"/>
    <x v="1"/>
    <x v="10"/>
    <n v="3"/>
    <n v="1"/>
    <n v="642"/>
    <n v="0"/>
  </r>
  <r>
    <x v="0"/>
    <x v="1"/>
    <x v="11"/>
    <n v="2"/>
    <n v="1"/>
    <n v="160"/>
    <n v="0"/>
  </r>
  <r>
    <x v="0"/>
    <x v="1"/>
    <x v="12"/>
    <n v="1"/>
    <n v="1"/>
    <n v="0"/>
    <n v="0"/>
  </r>
  <r>
    <x v="0"/>
    <x v="1"/>
    <x v="13"/>
    <n v="0"/>
    <n v="0"/>
    <n v="0"/>
    <n v="0"/>
  </r>
  <r>
    <x v="0"/>
    <x v="1"/>
    <x v="14"/>
    <n v="0"/>
    <n v="0"/>
    <n v="0"/>
    <n v="0"/>
  </r>
  <r>
    <x v="0"/>
    <x v="1"/>
    <x v="15"/>
    <n v="1"/>
    <n v="1"/>
    <n v="57.5"/>
    <n v="50"/>
  </r>
  <r>
    <x v="0"/>
    <x v="1"/>
    <x v="16"/>
    <n v="14"/>
    <n v="3"/>
    <n v="18.67"/>
    <n v="50"/>
  </r>
  <r>
    <x v="0"/>
    <x v="1"/>
    <x v="17"/>
    <n v="1"/>
    <n v="1"/>
    <n v="0"/>
    <n v="0"/>
  </r>
  <r>
    <x v="0"/>
    <x v="1"/>
    <x v="18"/>
    <n v="2"/>
    <n v="1"/>
    <n v="2"/>
    <n v="0"/>
  </r>
  <r>
    <x v="0"/>
    <x v="1"/>
    <x v="19"/>
    <n v="1"/>
    <n v="1"/>
    <n v="0"/>
    <n v="0"/>
  </r>
  <r>
    <x v="0"/>
    <x v="1"/>
    <x v="20"/>
    <n v="0"/>
    <n v="0"/>
    <n v="0"/>
    <n v="0"/>
  </r>
  <r>
    <x v="0"/>
    <x v="1"/>
    <x v="21"/>
    <n v="0"/>
    <n v="0"/>
    <n v="0"/>
    <n v="0"/>
  </r>
  <r>
    <x v="0"/>
    <x v="1"/>
    <x v="22"/>
    <n v="5"/>
    <n v="2"/>
    <n v="21"/>
    <n v="20"/>
  </r>
  <r>
    <x v="0"/>
    <x v="1"/>
    <x v="23"/>
    <n v="16"/>
    <n v="7"/>
    <n v="69.45999999999999"/>
    <n v="38.75"/>
  </r>
  <r>
    <x v="0"/>
    <x v="1"/>
    <x v="24"/>
    <n v="6"/>
    <n v="3"/>
    <n v="53"/>
    <n v="83.33"/>
  </r>
  <r>
    <x v="0"/>
    <x v="1"/>
    <x v="25"/>
    <n v="0"/>
    <n v="0"/>
    <n v="0"/>
    <n v="0"/>
  </r>
  <r>
    <x v="0"/>
    <x v="1"/>
    <x v="26"/>
    <n v="5"/>
    <n v="3"/>
    <n v="4"/>
    <n v="30"/>
  </r>
  <r>
    <x v="0"/>
    <x v="1"/>
    <x v="27"/>
    <n v="3"/>
    <n v="1"/>
    <n v="8"/>
    <n v="0"/>
  </r>
  <r>
    <x v="0"/>
    <x v="1"/>
    <x v="28"/>
    <n v="4"/>
    <n v="3"/>
    <n v="3"/>
    <n v="33.33"/>
  </r>
  <r>
    <x v="0"/>
    <x v="1"/>
    <x v="29"/>
    <n v="1"/>
    <n v="1"/>
    <n v="0"/>
    <n v="0"/>
  </r>
  <r>
    <x v="0"/>
    <x v="1"/>
    <x v="30"/>
    <n v="2"/>
    <n v="2"/>
    <n v="0"/>
    <n v="0"/>
  </r>
  <r>
    <x v="0"/>
    <x v="1"/>
    <x v="31"/>
    <n v="2"/>
    <n v="1"/>
    <n v="14"/>
    <n v="0"/>
  </r>
  <r>
    <x v="0"/>
    <x v="1"/>
    <x v="32"/>
    <n v="7"/>
    <n v="1"/>
    <n v="3"/>
    <n v="100"/>
  </r>
  <r>
    <x v="0"/>
    <x v="2"/>
    <x v="33"/>
    <n v="10"/>
    <n v="2"/>
    <n v="9"/>
    <n v="44.44"/>
  </r>
  <r>
    <x v="0"/>
    <x v="2"/>
    <x v="34"/>
    <n v="5"/>
    <n v="3"/>
    <n v="5.33"/>
    <n v="40"/>
  </r>
  <r>
    <x v="0"/>
    <x v="2"/>
    <x v="35"/>
    <n v="6"/>
    <n v="3"/>
    <n v="28"/>
    <n v="16.67"/>
  </r>
  <r>
    <x v="0"/>
    <x v="2"/>
    <x v="36"/>
    <n v="9"/>
    <n v="2"/>
    <n v="696"/>
    <n v="14.29"/>
  </r>
  <r>
    <x v="0"/>
    <x v="2"/>
    <x v="37"/>
    <n v="47"/>
    <n v="10"/>
    <n v="126.6"/>
    <n v="29.26"/>
  </r>
  <r>
    <x v="0"/>
    <x v="2"/>
    <x v="38"/>
    <n v="24"/>
    <n v="4"/>
    <n v="17.75"/>
    <n v="44.91"/>
  </r>
  <r>
    <x v="0"/>
    <x v="2"/>
    <x v="39"/>
    <n v="54"/>
    <n v="8"/>
    <n v="270.75"/>
    <n v="37.74"/>
  </r>
  <r>
    <x v="0"/>
    <x v="2"/>
    <x v="40"/>
    <n v="17"/>
    <n v="8"/>
    <n v="68.67"/>
    <n v="59.89"/>
  </r>
  <r>
    <x v="0"/>
    <x v="2"/>
    <x v="41"/>
    <n v="19"/>
    <n v="3"/>
    <n v="112"/>
    <n v="40"/>
  </r>
  <r>
    <x v="0"/>
    <x v="2"/>
    <x v="42"/>
    <n v="41"/>
    <n v="10"/>
    <n v="40.64"/>
    <n v="28.71"/>
  </r>
  <r>
    <x v="0"/>
    <x v="2"/>
    <x v="43"/>
    <n v="44"/>
    <n v="9"/>
    <n v="110.89"/>
    <n v="31.56"/>
  </r>
  <r>
    <x v="0"/>
    <x v="2"/>
    <x v="44"/>
    <n v="44"/>
    <n v="13"/>
    <n v="369.55"/>
    <n v="24.84"/>
  </r>
  <r>
    <x v="0"/>
    <x v="2"/>
    <x v="45"/>
    <n v="107"/>
    <n v="15"/>
    <n v="82.59"/>
    <n v="24.18"/>
  </r>
  <r>
    <x v="0"/>
    <x v="2"/>
    <x v="46"/>
    <n v="72"/>
    <n v="10"/>
    <n v="67"/>
    <n v="20.97"/>
  </r>
  <r>
    <x v="0"/>
    <x v="2"/>
    <x v="47"/>
    <n v="111"/>
    <n v="17"/>
    <n v="68.40000000000001"/>
    <n v="23.4"/>
  </r>
  <r>
    <x v="0"/>
    <x v="2"/>
    <x v="48"/>
    <n v="32"/>
    <n v="13"/>
    <n v="89.01000000000001"/>
    <n v="23.55"/>
  </r>
  <r>
    <x v="0"/>
    <x v="2"/>
    <x v="49"/>
    <n v="46"/>
    <n v="10"/>
    <n v="122.38"/>
    <n v="11.63"/>
  </r>
  <r>
    <x v="0"/>
    <x v="2"/>
    <x v="50"/>
    <n v="28"/>
    <n v="9"/>
    <n v="64.70999999999999"/>
    <n v="45.45"/>
  </r>
  <r>
    <x v="0"/>
    <x v="2"/>
    <x v="51"/>
    <n v="58"/>
    <n v="13"/>
    <n v="92.92"/>
    <n v="11.81"/>
  </r>
  <r>
    <x v="0"/>
    <x v="2"/>
    <x v="52"/>
    <n v="145"/>
    <n v="29"/>
    <n v="202.66"/>
    <n v="12.39"/>
  </r>
  <r>
    <x v="0"/>
    <x v="2"/>
    <x v="53"/>
    <n v="90"/>
    <n v="23"/>
    <n v="99.78"/>
    <n v="17.54"/>
  </r>
  <r>
    <x v="0"/>
    <x v="2"/>
    <x v="54"/>
    <n v="118"/>
    <n v="15"/>
    <n v="69.27"/>
    <n v="41"/>
  </r>
  <r>
    <x v="0"/>
    <x v="2"/>
    <x v="55"/>
    <n v="18"/>
    <n v="3"/>
    <n v="40.33"/>
    <n v="40"/>
  </r>
  <r>
    <x v="0"/>
    <x v="2"/>
    <x v="56"/>
    <n v="18"/>
    <n v="8"/>
    <n v="16.38"/>
    <n v="20.24"/>
  </r>
  <r>
    <x v="0"/>
    <x v="2"/>
    <x v="57"/>
    <n v="34"/>
    <n v="10"/>
    <n v="21.4"/>
    <n v="32.21"/>
  </r>
  <r>
    <x v="0"/>
    <x v="2"/>
    <x v="58"/>
    <n v="105"/>
    <n v="12"/>
    <n v="66.16"/>
    <n v="43.08"/>
  </r>
  <r>
    <x v="0"/>
    <x v="2"/>
    <x v="59"/>
    <n v="37"/>
    <n v="8"/>
    <n v="85.22"/>
    <n v="26.9"/>
  </r>
  <r>
    <x v="0"/>
    <x v="2"/>
    <x v="60"/>
    <n v="39"/>
    <n v="9"/>
    <n v="209.61"/>
    <n v="19.66"/>
  </r>
  <r>
    <x v="0"/>
    <x v="2"/>
    <x v="61"/>
    <n v="32"/>
    <n v="11"/>
    <n v="38.27"/>
    <n v="32.24"/>
  </r>
  <r>
    <x v="0"/>
    <x v="2"/>
    <x v="62"/>
    <n v="36"/>
    <n v="13"/>
    <n v="39.74"/>
    <n v="20.27"/>
  </r>
  <r>
    <x v="0"/>
    <x v="3"/>
    <x v="63"/>
    <n v="29"/>
    <n v="9"/>
    <n v="29.56"/>
    <n v="25.17"/>
  </r>
  <r>
    <x v="0"/>
    <x v="3"/>
    <x v="64"/>
    <n v="139"/>
    <n v="29"/>
    <n v="65.88"/>
    <n v="30.98"/>
  </r>
  <r>
    <x v="0"/>
    <x v="3"/>
    <x v="65"/>
    <n v="54"/>
    <n v="17"/>
    <n v="51.41"/>
    <n v="37.65"/>
  </r>
  <r>
    <x v="0"/>
    <x v="3"/>
    <x v="66"/>
    <n v="30"/>
    <n v="14"/>
    <n v="43.9"/>
    <n v="19.84"/>
  </r>
  <r>
    <x v="0"/>
    <x v="3"/>
    <x v="67"/>
    <n v="37"/>
    <n v="16"/>
    <n v="25.06"/>
    <n v="38.02"/>
  </r>
  <r>
    <x v="0"/>
    <x v="3"/>
    <x v="68"/>
    <n v="42"/>
    <n v="9"/>
    <n v="79.56999999999999"/>
    <n v="37.93"/>
  </r>
  <r>
    <x v="0"/>
    <x v="3"/>
    <x v="69"/>
    <n v="28"/>
    <n v="12"/>
    <n v="21.86"/>
    <n v="16.72"/>
  </r>
  <r>
    <x v="0"/>
    <x v="3"/>
    <x v="70"/>
    <n v="23"/>
    <n v="11"/>
    <n v="23.83"/>
    <n v="20.29"/>
  </r>
  <r>
    <x v="0"/>
    <x v="3"/>
    <x v="71"/>
    <n v="50"/>
    <n v="15"/>
    <n v="18.03"/>
    <n v="32.63"/>
  </r>
  <r>
    <x v="0"/>
    <x v="3"/>
    <x v="72"/>
    <n v="62"/>
    <n v="17"/>
    <n v="22.79"/>
    <n v="24.37"/>
  </r>
  <r>
    <x v="0"/>
    <x v="3"/>
    <x v="73"/>
    <n v="71"/>
    <n v="16"/>
    <n v="42.94"/>
    <n v="17.11"/>
  </r>
  <r>
    <x v="0"/>
    <x v="3"/>
    <x v="74"/>
    <n v="53"/>
    <n v="11"/>
    <n v="30.97"/>
    <n v="37.13"/>
  </r>
  <r>
    <x v="0"/>
    <x v="3"/>
    <x v="75"/>
    <n v="49"/>
    <n v="20"/>
    <n v="19.84"/>
    <n v="26.72"/>
  </r>
  <r>
    <x v="0"/>
    <x v="3"/>
    <x v="76"/>
    <n v="49"/>
    <n v="18"/>
    <n v="23.24"/>
    <n v="40.31"/>
  </r>
  <r>
    <x v="0"/>
    <x v="3"/>
    <x v="77"/>
    <n v="32"/>
    <n v="13"/>
    <n v="113.37"/>
    <n v="55.61"/>
  </r>
  <r>
    <x v="0"/>
    <x v="3"/>
    <x v="78"/>
    <n v="61"/>
    <n v="19"/>
    <n v="16.27"/>
    <n v="51.68"/>
  </r>
  <r>
    <x v="0"/>
    <x v="3"/>
    <x v="79"/>
    <n v="64"/>
    <n v="18"/>
    <n v="21.79"/>
    <n v="32.39"/>
  </r>
  <r>
    <x v="0"/>
    <x v="3"/>
    <x v="80"/>
    <n v="121"/>
    <n v="15"/>
    <n v="39.08"/>
    <n v="19.36"/>
  </r>
  <r>
    <x v="0"/>
    <x v="3"/>
    <x v="81"/>
    <n v="59"/>
    <n v="23"/>
    <n v="34.81"/>
    <n v="40.19"/>
  </r>
  <r>
    <x v="0"/>
    <x v="3"/>
    <x v="82"/>
    <n v="36"/>
    <n v="15"/>
    <n v="73.33"/>
    <n v="53.38"/>
  </r>
  <r>
    <x v="0"/>
    <x v="3"/>
    <x v="83"/>
    <n v="40"/>
    <n v="14"/>
    <n v="53.21"/>
    <n v="34.77"/>
  </r>
  <r>
    <x v="0"/>
    <x v="3"/>
    <x v="84"/>
    <n v="22"/>
    <n v="5"/>
    <n v="12.33"/>
    <n v="15.79"/>
  </r>
  <r>
    <x v="0"/>
    <x v="3"/>
    <x v="85"/>
    <n v="27"/>
    <n v="8"/>
    <n v="35"/>
    <n v="44.27"/>
  </r>
  <r>
    <x v="0"/>
    <x v="3"/>
    <x v="86"/>
    <n v="63"/>
    <n v="17"/>
    <n v="53.84"/>
    <n v="42.44"/>
  </r>
  <r>
    <x v="0"/>
    <x v="3"/>
    <x v="87"/>
    <n v="33"/>
    <n v="14"/>
    <n v="18.36"/>
    <n v="24.66"/>
  </r>
  <r>
    <x v="0"/>
    <x v="3"/>
    <x v="88"/>
    <n v="27"/>
    <n v="12"/>
    <n v="14.38"/>
    <n v="38.72"/>
  </r>
  <r>
    <x v="0"/>
    <x v="3"/>
    <x v="89"/>
    <n v="76"/>
    <n v="22"/>
    <n v="27.75"/>
    <n v="38.43"/>
  </r>
  <r>
    <x v="0"/>
    <x v="3"/>
    <x v="90"/>
    <n v="25"/>
    <n v="8"/>
    <n v="20.13"/>
    <n v="45.71"/>
  </r>
  <r>
    <x v="0"/>
    <x v="3"/>
    <x v="91"/>
    <n v="91"/>
    <n v="23"/>
    <n v="24.96"/>
    <n v="45.73"/>
  </r>
  <r>
    <x v="0"/>
    <x v="3"/>
    <x v="92"/>
    <n v="73"/>
    <n v="17"/>
    <n v="113.11"/>
    <n v="32.92"/>
  </r>
  <r>
    <x v="0"/>
    <x v="3"/>
    <x v="93"/>
    <n v="91"/>
    <n v="14"/>
    <n v="26.93"/>
    <n v="19.55"/>
  </r>
  <r>
    <x v="0"/>
    <x v="4"/>
    <x v="94"/>
    <n v="116"/>
    <n v="20"/>
    <n v="134.32"/>
    <n v="35.8"/>
  </r>
  <r>
    <x v="0"/>
    <x v="4"/>
    <x v="95"/>
    <n v="103"/>
    <n v="22"/>
    <n v="46.79"/>
    <n v="27.16"/>
  </r>
  <r>
    <x v="0"/>
    <x v="4"/>
    <x v="96"/>
    <n v="81"/>
    <n v="14"/>
    <n v="36.97"/>
    <n v="25.94"/>
  </r>
  <r>
    <x v="0"/>
    <x v="4"/>
    <x v="97"/>
    <n v="72"/>
    <n v="14"/>
    <n v="211.7"/>
    <n v="19.47"/>
  </r>
  <r>
    <x v="0"/>
    <x v="4"/>
    <x v="98"/>
    <n v="56"/>
    <n v="18"/>
    <n v="26.74"/>
    <n v="31.79"/>
  </r>
  <r>
    <x v="0"/>
    <x v="4"/>
    <x v="99"/>
    <n v="89"/>
    <n v="21"/>
    <n v="71"/>
    <n v="33.03"/>
  </r>
  <r>
    <x v="0"/>
    <x v="4"/>
    <x v="100"/>
    <n v="89"/>
    <n v="14"/>
    <n v="53.54"/>
    <n v="28.98"/>
  </r>
  <r>
    <x v="0"/>
    <x v="4"/>
    <x v="101"/>
    <n v="74"/>
    <n v="22"/>
    <n v="84.65000000000001"/>
    <n v="26.58"/>
  </r>
  <r>
    <x v="0"/>
    <x v="4"/>
    <x v="102"/>
    <n v="53"/>
    <n v="15"/>
    <n v="85.61"/>
    <n v="34.47"/>
  </r>
  <r>
    <x v="0"/>
    <x v="4"/>
    <x v="103"/>
    <n v="88"/>
    <n v="18"/>
    <n v="66.18000000000001"/>
    <n v="33.49"/>
  </r>
  <r>
    <x v="0"/>
    <x v="4"/>
    <x v="104"/>
    <n v="22"/>
    <n v="11"/>
    <n v="9.380000000000001"/>
    <n v="9.09"/>
  </r>
  <r>
    <x v="0"/>
    <x v="4"/>
    <x v="105"/>
    <n v="31"/>
    <n v="10"/>
    <n v="28.33"/>
    <n v="39.03"/>
  </r>
  <r>
    <x v="1"/>
    <x v="5"/>
    <x v="106"/>
    <m/>
    <m/>
    <m/>
    <m/>
  </r>
</pivotCacheRecords>
</file>

<file path=xl/pivotCache/pivotCacheRecords4.xml><?xml version="1.0" encoding="utf-8"?>
<pivotCacheRecords xmlns="http://schemas.openxmlformats.org/spreadsheetml/2006/main" count="107">
  <r>
    <x v="0"/>
    <x v="0"/>
    <x v="0"/>
    <n v="0"/>
    <n v="0"/>
    <n v="0"/>
    <n v="0"/>
  </r>
  <r>
    <x v="0"/>
    <x v="0"/>
    <x v="1"/>
    <n v="1"/>
    <n v="1"/>
    <n v="1"/>
    <n v="0"/>
  </r>
  <r>
    <x v="0"/>
    <x v="1"/>
    <x v="2"/>
    <n v="0"/>
    <n v="0"/>
    <n v="0"/>
    <n v="0"/>
  </r>
  <r>
    <x v="0"/>
    <x v="1"/>
    <x v="3"/>
    <n v="1"/>
    <n v="1"/>
    <n v="16"/>
    <n v="0"/>
  </r>
  <r>
    <x v="0"/>
    <x v="1"/>
    <x v="4"/>
    <n v="0"/>
    <n v="0"/>
    <n v="0"/>
    <n v="0"/>
  </r>
  <r>
    <x v="0"/>
    <x v="1"/>
    <x v="5"/>
    <n v="0"/>
    <n v="0"/>
    <n v="0"/>
    <n v="0"/>
  </r>
  <r>
    <x v="0"/>
    <x v="1"/>
    <x v="6"/>
    <n v="1"/>
    <n v="1"/>
    <n v="0"/>
    <n v="0"/>
  </r>
  <r>
    <x v="0"/>
    <x v="1"/>
    <x v="7"/>
    <n v="0"/>
    <n v="0"/>
    <n v="0"/>
    <n v="0"/>
  </r>
  <r>
    <x v="0"/>
    <x v="1"/>
    <x v="8"/>
    <n v="3"/>
    <n v="1"/>
    <n v="174"/>
    <n v="0"/>
  </r>
  <r>
    <x v="0"/>
    <x v="1"/>
    <x v="9"/>
    <n v="11"/>
    <n v="6"/>
    <n v="16.8"/>
    <n v="33.33"/>
  </r>
  <r>
    <x v="0"/>
    <x v="1"/>
    <x v="10"/>
    <n v="3"/>
    <n v="1"/>
    <n v="642"/>
    <n v="0"/>
  </r>
  <r>
    <x v="0"/>
    <x v="1"/>
    <x v="11"/>
    <n v="2"/>
    <n v="1"/>
    <n v="160"/>
    <n v="0"/>
  </r>
  <r>
    <x v="0"/>
    <x v="1"/>
    <x v="12"/>
    <n v="1"/>
    <n v="1"/>
    <n v="0"/>
    <n v="0"/>
  </r>
  <r>
    <x v="0"/>
    <x v="1"/>
    <x v="13"/>
    <n v="0"/>
    <n v="0"/>
    <n v="0"/>
    <n v="0"/>
  </r>
  <r>
    <x v="0"/>
    <x v="1"/>
    <x v="14"/>
    <n v="0"/>
    <n v="0"/>
    <n v="0"/>
    <n v="0"/>
  </r>
  <r>
    <x v="0"/>
    <x v="1"/>
    <x v="15"/>
    <n v="1"/>
    <n v="1"/>
    <n v="57.5"/>
    <n v="50"/>
  </r>
  <r>
    <x v="0"/>
    <x v="1"/>
    <x v="16"/>
    <n v="14"/>
    <n v="3"/>
    <n v="18.67"/>
    <n v="50"/>
  </r>
  <r>
    <x v="0"/>
    <x v="1"/>
    <x v="17"/>
    <n v="1"/>
    <n v="1"/>
    <n v="0"/>
    <n v="0"/>
  </r>
  <r>
    <x v="0"/>
    <x v="1"/>
    <x v="18"/>
    <n v="2"/>
    <n v="1"/>
    <n v="2"/>
    <n v="0"/>
  </r>
  <r>
    <x v="0"/>
    <x v="1"/>
    <x v="19"/>
    <n v="1"/>
    <n v="1"/>
    <n v="0"/>
    <n v="0"/>
  </r>
  <r>
    <x v="0"/>
    <x v="1"/>
    <x v="20"/>
    <n v="0"/>
    <n v="0"/>
    <n v="0"/>
    <n v="0"/>
  </r>
  <r>
    <x v="0"/>
    <x v="1"/>
    <x v="21"/>
    <n v="0"/>
    <n v="0"/>
    <n v="0"/>
    <n v="0"/>
  </r>
  <r>
    <x v="0"/>
    <x v="1"/>
    <x v="22"/>
    <n v="5"/>
    <n v="2"/>
    <n v="21"/>
    <n v="20"/>
  </r>
  <r>
    <x v="0"/>
    <x v="1"/>
    <x v="23"/>
    <n v="16"/>
    <n v="7"/>
    <n v="69.45999999999999"/>
    <n v="38.75"/>
  </r>
  <r>
    <x v="0"/>
    <x v="1"/>
    <x v="24"/>
    <n v="6"/>
    <n v="3"/>
    <n v="53"/>
    <n v="83.33"/>
  </r>
  <r>
    <x v="0"/>
    <x v="1"/>
    <x v="25"/>
    <n v="0"/>
    <n v="0"/>
    <n v="0"/>
    <n v="0"/>
  </r>
  <r>
    <x v="0"/>
    <x v="1"/>
    <x v="26"/>
    <n v="5"/>
    <n v="3"/>
    <n v="4"/>
    <n v="30"/>
  </r>
  <r>
    <x v="0"/>
    <x v="1"/>
    <x v="27"/>
    <n v="3"/>
    <n v="1"/>
    <n v="8"/>
    <n v="0"/>
  </r>
  <r>
    <x v="0"/>
    <x v="1"/>
    <x v="28"/>
    <n v="4"/>
    <n v="3"/>
    <n v="3"/>
    <n v="33.33"/>
  </r>
  <r>
    <x v="0"/>
    <x v="1"/>
    <x v="29"/>
    <n v="1"/>
    <n v="1"/>
    <n v="0"/>
    <n v="0"/>
  </r>
  <r>
    <x v="0"/>
    <x v="1"/>
    <x v="30"/>
    <n v="2"/>
    <n v="2"/>
    <n v="0"/>
    <n v="0"/>
  </r>
  <r>
    <x v="0"/>
    <x v="1"/>
    <x v="31"/>
    <n v="2"/>
    <n v="1"/>
    <n v="14"/>
    <n v="0"/>
  </r>
  <r>
    <x v="0"/>
    <x v="1"/>
    <x v="32"/>
    <n v="7"/>
    <n v="1"/>
    <n v="3"/>
    <n v="100"/>
  </r>
  <r>
    <x v="0"/>
    <x v="2"/>
    <x v="33"/>
    <n v="10"/>
    <n v="2"/>
    <n v="9"/>
    <n v="44.44"/>
  </r>
  <r>
    <x v="0"/>
    <x v="2"/>
    <x v="34"/>
    <n v="5"/>
    <n v="3"/>
    <n v="5.33"/>
    <n v="40"/>
  </r>
  <r>
    <x v="0"/>
    <x v="2"/>
    <x v="35"/>
    <n v="6"/>
    <n v="3"/>
    <n v="28"/>
    <n v="16.67"/>
  </r>
  <r>
    <x v="0"/>
    <x v="2"/>
    <x v="36"/>
    <n v="9"/>
    <n v="2"/>
    <n v="696"/>
    <n v="14.29"/>
  </r>
  <r>
    <x v="0"/>
    <x v="2"/>
    <x v="37"/>
    <n v="47"/>
    <n v="10"/>
    <n v="126.6"/>
    <n v="29.26"/>
  </r>
  <r>
    <x v="0"/>
    <x v="2"/>
    <x v="38"/>
    <n v="24"/>
    <n v="4"/>
    <n v="17.75"/>
    <n v="44.91"/>
  </r>
  <r>
    <x v="0"/>
    <x v="2"/>
    <x v="39"/>
    <n v="54"/>
    <n v="8"/>
    <n v="270.75"/>
    <n v="37.74"/>
  </r>
  <r>
    <x v="0"/>
    <x v="2"/>
    <x v="40"/>
    <n v="17"/>
    <n v="8"/>
    <n v="68.67"/>
    <n v="59.89"/>
  </r>
  <r>
    <x v="0"/>
    <x v="2"/>
    <x v="41"/>
    <n v="19"/>
    <n v="3"/>
    <n v="112"/>
    <n v="40"/>
  </r>
  <r>
    <x v="0"/>
    <x v="2"/>
    <x v="42"/>
    <n v="41"/>
    <n v="10"/>
    <n v="40.64"/>
    <n v="28.71"/>
  </r>
  <r>
    <x v="0"/>
    <x v="2"/>
    <x v="43"/>
    <n v="44"/>
    <n v="9"/>
    <n v="110.89"/>
    <n v="31.56"/>
  </r>
  <r>
    <x v="0"/>
    <x v="2"/>
    <x v="44"/>
    <n v="44"/>
    <n v="13"/>
    <n v="369.55"/>
    <n v="24.84"/>
  </r>
  <r>
    <x v="0"/>
    <x v="2"/>
    <x v="45"/>
    <n v="107"/>
    <n v="15"/>
    <n v="82.59"/>
    <n v="24.18"/>
  </r>
  <r>
    <x v="0"/>
    <x v="2"/>
    <x v="46"/>
    <n v="72"/>
    <n v="10"/>
    <n v="67"/>
    <n v="20.97"/>
  </r>
  <r>
    <x v="0"/>
    <x v="2"/>
    <x v="47"/>
    <n v="111"/>
    <n v="17"/>
    <n v="68.40000000000001"/>
    <n v="23.4"/>
  </r>
  <r>
    <x v="0"/>
    <x v="2"/>
    <x v="48"/>
    <n v="32"/>
    <n v="13"/>
    <n v="89.01000000000001"/>
    <n v="23.55"/>
  </r>
  <r>
    <x v="0"/>
    <x v="2"/>
    <x v="49"/>
    <n v="46"/>
    <n v="10"/>
    <n v="122.38"/>
    <n v="11.63"/>
  </r>
  <r>
    <x v="0"/>
    <x v="2"/>
    <x v="50"/>
    <n v="28"/>
    <n v="9"/>
    <n v="64.70999999999999"/>
    <n v="45.45"/>
  </r>
  <r>
    <x v="0"/>
    <x v="2"/>
    <x v="51"/>
    <n v="58"/>
    <n v="13"/>
    <n v="92.92"/>
    <n v="11.81"/>
  </r>
  <r>
    <x v="0"/>
    <x v="2"/>
    <x v="52"/>
    <n v="145"/>
    <n v="29"/>
    <n v="202.66"/>
    <n v="12.39"/>
  </r>
  <r>
    <x v="0"/>
    <x v="2"/>
    <x v="53"/>
    <n v="90"/>
    <n v="23"/>
    <n v="99.78"/>
    <n v="17.54"/>
  </r>
  <r>
    <x v="0"/>
    <x v="2"/>
    <x v="54"/>
    <n v="118"/>
    <n v="15"/>
    <n v="69.27"/>
    <n v="41"/>
  </r>
  <r>
    <x v="0"/>
    <x v="2"/>
    <x v="55"/>
    <n v="18"/>
    <n v="3"/>
    <n v="40.33"/>
    <n v="40"/>
  </r>
  <r>
    <x v="0"/>
    <x v="2"/>
    <x v="56"/>
    <n v="18"/>
    <n v="8"/>
    <n v="16.38"/>
    <n v="20.24"/>
  </r>
  <r>
    <x v="0"/>
    <x v="2"/>
    <x v="57"/>
    <n v="34"/>
    <n v="10"/>
    <n v="21.4"/>
    <n v="32.21"/>
  </r>
  <r>
    <x v="0"/>
    <x v="2"/>
    <x v="58"/>
    <n v="105"/>
    <n v="12"/>
    <n v="66.16"/>
    <n v="43.08"/>
  </r>
  <r>
    <x v="0"/>
    <x v="2"/>
    <x v="59"/>
    <n v="37"/>
    <n v="8"/>
    <n v="85.22"/>
    <n v="26.9"/>
  </r>
  <r>
    <x v="0"/>
    <x v="2"/>
    <x v="60"/>
    <n v="39"/>
    <n v="9"/>
    <n v="209.61"/>
    <n v="19.66"/>
  </r>
  <r>
    <x v="0"/>
    <x v="2"/>
    <x v="61"/>
    <n v="32"/>
    <n v="11"/>
    <n v="38.27"/>
    <n v="32.24"/>
  </r>
  <r>
    <x v="0"/>
    <x v="2"/>
    <x v="62"/>
    <n v="36"/>
    <n v="13"/>
    <n v="39.74"/>
    <n v="20.27"/>
  </r>
  <r>
    <x v="0"/>
    <x v="3"/>
    <x v="63"/>
    <n v="29"/>
    <n v="9"/>
    <n v="29.56"/>
    <n v="25.17"/>
  </r>
  <r>
    <x v="0"/>
    <x v="3"/>
    <x v="64"/>
    <n v="139"/>
    <n v="29"/>
    <n v="65.88"/>
    <n v="30.98"/>
  </r>
  <r>
    <x v="0"/>
    <x v="3"/>
    <x v="65"/>
    <n v="54"/>
    <n v="17"/>
    <n v="51.41"/>
    <n v="37.65"/>
  </r>
  <r>
    <x v="0"/>
    <x v="3"/>
    <x v="66"/>
    <n v="30"/>
    <n v="14"/>
    <n v="43.9"/>
    <n v="19.84"/>
  </r>
  <r>
    <x v="0"/>
    <x v="3"/>
    <x v="67"/>
    <n v="37"/>
    <n v="16"/>
    <n v="25.06"/>
    <n v="38.02"/>
  </r>
  <r>
    <x v="0"/>
    <x v="3"/>
    <x v="68"/>
    <n v="42"/>
    <n v="9"/>
    <n v="79.56999999999999"/>
    <n v="37.93"/>
  </r>
  <r>
    <x v="0"/>
    <x v="3"/>
    <x v="69"/>
    <n v="28"/>
    <n v="12"/>
    <n v="21.86"/>
    <n v="16.72"/>
  </r>
  <r>
    <x v="0"/>
    <x v="3"/>
    <x v="70"/>
    <n v="23"/>
    <n v="11"/>
    <n v="23.83"/>
    <n v="20.29"/>
  </r>
  <r>
    <x v="0"/>
    <x v="3"/>
    <x v="71"/>
    <n v="50"/>
    <n v="15"/>
    <n v="18.03"/>
    <n v="32.63"/>
  </r>
  <r>
    <x v="0"/>
    <x v="3"/>
    <x v="72"/>
    <n v="62"/>
    <n v="17"/>
    <n v="22.79"/>
    <n v="24.37"/>
  </r>
  <r>
    <x v="0"/>
    <x v="3"/>
    <x v="73"/>
    <n v="71"/>
    <n v="16"/>
    <n v="42.94"/>
    <n v="17.11"/>
  </r>
  <r>
    <x v="0"/>
    <x v="3"/>
    <x v="74"/>
    <n v="53"/>
    <n v="11"/>
    <n v="30.97"/>
    <n v="37.13"/>
  </r>
  <r>
    <x v="0"/>
    <x v="3"/>
    <x v="75"/>
    <n v="49"/>
    <n v="20"/>
    <n v="19.84"/>
    <n v="26.72"/>
  </r>
  <r>
    <x v="0"/>
    <x v="3"/>
    <x v="76"/>
    <n v="49"/>
    <n v="18"/>
    <n v="23.24"/>
    <n v="40.31"/>
  </r>
  <r>
    <x v="0"/>
    <x v="3"/>
    <x v="77"/>
    <n v="32"/>
    <n v="13"/>
    <n v="113.37"/>
    <n v="55.61"/>
  </r>
  <r>
    <x v="0"/>
    <x v="3"/>
    <x v="78"/>
    <n v="61"/>
    <n v="19"/>
    <n v="16.27"/>
    <n v="51.68"/>
  </r>
  <r>
    <x v="0"/>
    <x v="3"/>
    <x v="79"/>
    <n v="64"/>
    <n v="18"/>
    <n v="21.79"/>
    <n v="32.39"/>
  </r>
  <r>
    <x v="0"/>
    <x v="3"/>
    <x v="80"/>
    <n v="121"/>
    <n v="15"/>
    <n v="39.08"/>
    <n v="19.36"/>
  </r>
  <r>
    <x v="0"/>
    <x v="3"/>
    <x v="81"/>
    <n v="59"/>
    <n v="23"/>
    <n v="34.81"/>
    <n v="40.19"/>
  </r>
  <r>
    <x v="0"/>
    <x v="3"/>
    <x v="82"/>
    <n v="36"/>
    <n v="15"/>
    <n v="73.33"/>
    <n v="53.38"/>
  </r>
  <r>
    <x v="0"/>
    <x v="3"/>
    <x v="83"/>
    <n v="40"/>
    <n v="14"/>
    <n v="53.21"/>
    <n v="34.77"/>
  </r>
  <r>
    <x v="0"/>
    <x v="3"/>
    <x v="84"/>
    <n v="22"/>
    <n v="5"/>
    <n v="12.33"/>
    <n v="15.79"/>
  </r>
  <r>
    <x v="0"/>
    <x v="3"/>
    <x v="85"/>
    <n v="27"/>
    <n v="8"/>
    <n v="35"/>
    <n v="44.27"/>
  </r>
  <r>
    <x v="0"/>
    <x v="3"/>
    <x v="86"/>
    <n v="63"/>
    <n v="17"/>
    <n v="53.84"/>
    <n v="42.44"/>
  </r>
  <r>
    <x v="0"/>
    <x v="3"/>
    <x v="87"/>
    <n v="33"/>
    <n v="14"/>
    <n v="18.36"/>
    <n v="24.66"/>
  </r>
  <r>
    <x v="0"/>
    <x v="3"/>
    <x v="88"/>
    <n v="27"/>
    <n v="12"/>
    <n v="14.38"/>
    <n v="38.72"/>
  </r>
  <r>
    <x v="0"/>
    <x v="3"/>
    <x v="89"/>
    <n v="76"/>
    <n v="22"/>
    <n v="27.75"/>
    <n v="38.43"/>
  </r>
  <r>
    <x v="0"/>
    <x v="3"/>
    <x v="90"/>
    <n v="25"/>
    <n v="8"/>
    <n v="20.13"/>
    <n v="45.71"/>
  </r>
  <r>
    <x v="0"/>
    <x v="3"/>
    <x v="91"/>
    <n v="91"/>
    <n v="23"/>
    <n v="24.96"/>
    <n v="45.73"/>
  </r>
  <r>
    <x v="0"/>
    <x v="3"/>
    <x v="92"/>
    <n v="73"/>
    <n v="17"/>
    <n v="113.11"/>
    <n v="32.92"/>
  </r>
  <r>
    <x v="0"/>
    <x v="3"/>
    <x v="93"/>
    <n v="91"/>
    <n v="14"/>
    <n v="26.93"/>
    <n v="19.55"/>
  </r>
  <r>
    <x v="0"/>
    <x v="4"/>
    <x v="94"/>
    <n v="116"/>
    <n v="20"/>
    <n v="134.32"/>
    <n v="35.8"/>
  </r>
  <r>
    <x v="0"/>
    <x v="4"/>
    <x v="95"/>
    <n v="103"/>
    <n v="22"/>
    <n v="46.79"/>
    <n v="27.16"/>
  </r>
  <r>
    <x v="0"/>
    <x v="4"/>
    <x v="96"/>
    <n v="81"/>
    <n v="14"/>
    <n v="36.97"/>
    <n v="25.94"/>
  </r>
  <r>
    <x v="0"/>
    <x v="4"/>
    <x v="97"/>
    <n v="72"/>
    <n v="14"/>
    <n v="211.7"/>
    <n v="19.47"/>
  </r>
  <r>
    <x v="0"/>
    <x v="4"/>
    <x v="98"/>
    <n v="56"/>
    <n v="18"/>
    <n v="26.74"/>
    <n v="31.79"/>
  </r>
  <r>
    <x v="0"/>
    <x v="4"/>
    <x v="99"/>
    <n v="89"/>
    <n v="21"/>
    <n v="71"/>
    <n v="33.03"/>
  </r>
  <r>
    <x v="0"/>
    <x v="4"/>
    <x v="100"/>
    <n v="89"/>
    <n v="14"/>
    <n v="53.54"/>
    <n v="28.98"/>
  </r>
  <r>
    <x v="0"/>
    <x v="4"/>
    <x v="101"/>
    <n v="74"/>
    <n v="22"/>
    <n v="84.65000000000001"/>
    <n v="26.58"/>
  </r>
  <r>
    <x v="0"/>
    <x v="4"/>
    <x v="102"/>
    <n v="53"/>
    <n v="15"/>
    <n v="85.61"/>
    <n v="34.47"/>
  </r>
  <r>
    <x v="0"/>
    <x v="4"/>
    <x v="103"/>
    <n v="88"/>
    <n v="18"/>
    <n v="66.18000000000001"/>
    <n v="33.49"/>
  </r>
  <r>
    <x v="0"/>
    <x v="4"/>
    <x v="104"/>
    <n v="22"/>
    <n v="11"/>
    <n v="9.380000000000001"/>
    <n v="9.09"/>
  </r>
  <r>
    <x v="0"/>
    <x v="4"/>
    <x v="105"/>
    <n v="31"/>
    <n v="10"/>
    <n v="28.33"/>
    <n v="39.03"/>
  </r>
  <r>
    <x v="1"/>
    <x v="5"/>
    <x v="106"/>
    <m/>
    <m/>
    <m/>
    <m/>
  </r>
</pivotCacheRecords>
</file>

<file path=xl/pivotCache/pivotCacheRecords5.xml><?xml version="1.0" encoding="utf-8"?>
<pivotCacheRecords xmlns="http://schemas.openxmlformats.org/spreadsheetml/2006/main" count="107">
  <r>
    <x v="0"/>
    <x v="0"/>
    <x v="0"/>
    <n v="0"/>
    <n v="0"/>
    <n v="0"/>
    <n v="0"/>
  </r>
  <r>
    <x v="0"/>
    <x v="0"/>
    <x v="1"/>
    <n v="1"/>
    <n v="1"/>
    <n v="1"/>
    <n v="0"/>
  </r>
  <r>
    <x v="0"/>
    <x v="1"/>
    <x v="2"/>
    <n v="0"/>
    <n v="0"/>
    <n v="0"/>
    <n v="0"/>
  </r>
  <r>
    <x v="0"/>
    <x v="1"/>
    <x v="3"/>
    <n v="1"/>
    <n v="1"/>
    <n v="16"/>
    <n v="0"/>
  </r>
  <r>
    <x v="0"/>
    <x v="1"/>
    <x v="4"/>
    <n v="0"/>
    <n v="0"/>
    <n v="0"/>
    <n v="0"/>
  </r>
  <r>
    <x v="0"/>
    <x v="1"/>
    <x v="5"/>
    <n v="0"/>
    <n v="0"/>
    <n v="0"/>
    <n v="0"/>
  </r>
  <r>
    <x v="0"/>
    <x v="1"/>
    <x v="6"/>
    <n v="1"/>
    <n v="1"/>
    <n v="0"/>
    <n v="0"/>
  </r>
  <r>
    <x v="0"/>
    <x v="1"/>
    <x v="7"/>
    <n v="0"/>
    <n v="0"/>
    <n v="0"/>
    <n v="0"/>
  </r>
  <r>
    <x v="0"/>
    <x v="1"/>
    <x v="8"/>
    <n v="3"/>
    <n v="1"/>
    <n v="174"/>
    <n v="0"/>
  </r>
  <r>
    <x v="0"/>
    <x v="1"/>
    <x v="9"/>
    <n v="11"/>
    <n v="6"/>
    <n v="16.8"/>
    <n v="33.33"/>
  </r>
  <r>
    <x v="0"/>
    <x v="1"/>
    <x v="10"/>
    <n v="3"/>
    <n v="1"/>
    <n v="642"/>
    <n v="0"/>
  </r>
  <r>
    <x v="0"/>
    <x v="1"/>
    <x v="11"/>
    <n v="2"/>
    <n v="1"/>
    <n v="160"/>
    <n v="0"/>
  </r>
  <r>
    <x v="0"/>
    <x v="1"/>
    <x v="12"/>
    <n v="1"/>
    <n v="1"/>
    <n v="0"/>
    <n v="0"/>
  </r>
  <r>
    <x v="0"/>
    <x v="1"/>
    <x v="13"/>
    <n v="0"/>
    <n v="0"/>
    <n v="0"/>
    <n v="0"/>
  </r>
  <r>
    <x v="0"/>
    <x v="1"/>
    <x v="14"/>
    <n v="0"/>
    <n v="0"/>
    <n v="0"/>
    <n v="0"/>
  </r>
  <r>
    <x v="0"/>
    <x v="1"/>
    <x v="15"/>
    <n v="1"/>
    <n v="1"/>
    <n v="57.5"/>
    <n v="50"/>
  </r>
  <r>
    <x v="0"/>
    <x v="1"/>
    <x v="16"/>
    <n v="14"/>
    <n v="3"/>
    <n v="18.67"/>
    <n v="50"/>
  </r>
  <r>
    <x v="0"/>
    <x v="1"/>
    <x v="17"/>
    <n v="1"/>
    <n v="1"/>
    <n v="0"/>
    <n v="0"/>
  </r>
  <r>
    <x v="0"/>
    <x v="1"/>
    <x v="18"/>
    <n v="2"/>
    <n v="1"/>
    <n v="2"/>
    <n v="0"/>
  </r>
  <r>
    <x v="0"/>
    <x v="1"/>
    <x v="19"/>
    <n v="1"/>
    <n v="1"/>
    <n v="0"/>
    <n v="0"/>
  </r>
  <r>
    <x v="0"/>
    <x v="1"/>
    <x v="20"/>
    <n v="0"/>
    <n v="0"/>
    <n v="0"/>
    <n v="0"/>
  </r>
  <r>
    <x v="0"/>
    <x v="1"/>
    <x v="21"/>
    <n v="0"/>
    <n v="0"/>
    <n v="0"/>
    <n v="0"/>
  </r>
  <r>
    <x v="0"/>
    <x v="1"/>
    <x v="22"/>
    <n v="5"/>
    <n v="2"/>
    <n v="21"/>
    <n v="20"/>
  </r>
  <r>
    <x v="0"/>
    <x v="1"/>
    <x v="23"/>
    <n v="16"/>
    <n v="7"/>
    <n v="69.45999999999999"/>
    <n v="38.75"/>
  </r>
  <r>
    <x v="0"/>
    <x v="1"/>
    <x v="24"/>
    <n v="6"/>
    <n v="3"/>
    <n v="53"/>
    <n v="83.33"/>
  </r>
  <r>
    <x v="0"/>
    <x v="1"/>
    <x v="25"/>
    <n v="0"/>
    <n v="0"/>
    <n v="0"/>
    <n v="0"/>
  </r>
  <r>
    <x v="0"/>
    <x v="1"/>
    <x v="26"/>
    <n v="5"/>
    <n v="3"/>
    <n v="4"/>
    <n v="30"/>
  </r>
  <r>
    <x v="0"/>
    <x v="1"/>
    <x v="27"/>
    <n v="3"/>
    <n v="1"/>
    <n v="8"/>
    <n v="0"/>
  </r>
  <r>
    <x v="0"/>
    <x v="1"/>
    <x v="28"/>
    <n v="4"/>
    <n v="3"/>
    <n v="3"/>
    <n v="33.33"/>
  </r>
  <r>
    <x v="0"/>
    <x v="1"/>
    <x v="29"/>
    <n v="1"/>
    <n v="1"/>
    <n v="0"/>
    <n v="0"/>
  </r>
  <r>
    <x v="0"/>
    <x v="1"/>
    <x v="30"/>
    <n v="2"/>
    <n v="2"/>
    <n v="0"/>
    <n v="0"/>
  </r>
  <r>
    <x v="0"/>
    <x v="1"/>
    <x v="31"/>
    <n v="2"/>
    <n v="1"/>
    <n v="14"/>
    <n v="0"/>
  </r>
  <r>
    <x v="0"/>
    <x v="1"/>
    <x v="32"/>
    <n v="7"/>
    <n v="1"/>
    <n v="3"/>
    <n v="100"/>
  </r>
  <r>
    <x v="0"/>
    <x v="2"/>
    <x v="33"/>
    <n v="10"/>
    <n v="2"/>
    <n v="9"/>
    <n v="44.44"/>
  </r>
  <r>
    <x v="0"/>
    <x v="2"/>
    <x v="34"/>
    <n v="5"/>
    <n v="3"/>
    <n v="5.33"/>
    <n v="40"/>
  </r>
  <r>
    <x v="0"/>
    <x v="2"/>
    <x v="35"/>
    <n v="6"/>
    <n v="3"/>
    <n v="28"/>
    <n v="16.67"/>
  </r>
  <r>
    <x v="0"/>
    <x v="2"/>
    <x v="36"/>
    <n v="9"/>
    <n v="2"/>
    <n v="696"/>
    <n v="14.29"/>
  </r>
  <r>
    <x v="0"/>
    <x v="2"/>
    <x v="37"/>
    <n v="47"/>
    <n v="10"/>
    <n v="126.6"/>
    <n v="29.26"/>
  </r>
  <r>
    <x v="0"/>
    <x v="2"/>
    <x v="38"/>
    <n v="24"/>
    <n v="4"/>
    <n v="17.75"/>
    <n v="44.91"/>
  </r>
  <r>
    <x v="0"/>
    <x v="2"/>
    <x v="39"/>
    <n v="54"/>
    <n v="8"/>
    <n v="270.75"/>
    <n v="37.74"/>
  </r>
  <r>
    <x v="0"/>
    <x v="2"/>
    <x v="40"/>
    <n v="17"/>
    <n v="8"/>
    <n v="68.67"/>
    <n v="59.89"/>
  </r>
  <r>
    <x v="0"/>
    <x v="2"/>
    <x v="41"/>
    <n v="19"/>
    <n v="3"/>
    <n v="112"/>
    <n v="40"/>
  </r>
  <r>
    <x v="0"/>
    <x v="2"/>
    <x v="42"/>
    <n v="41"/>
    <n v="10"/>
    <n v="40.64"/>
    <n v="28.71"/>
  </r>
  <r>
    <x v="0"/>
    <x v="2"/>
    <x v="43"/>
    <n v="44"/>
    <n v="9"/>
    <n v="110.89"/>
    <n v="31.56"/>
  </r>
  <r>
    <x v="0"/>
    <x v="2"/>
    <x v="44"/>
    <n v="44"/>
    <n v="13"/>
    <n v="369.55"/>
    <n v="24.84"/>
  </r>
  <r>
    <x v="0"/>
    <x v="2"/>
    <x v="45"/>
    <n v="107"/>
    <n v="15"/>
    <n v="82.59"/>
    <n v="24.18"/>
  </r>
  <r>
    <x v="0"/>
    <x v="2"/>
    <x v="46"/>
    <n v="72"/>
    <n v="10"/>
    <n v="67"/>
    <n v="20.97"/>
  </r>
  <r>
    <x v="0"/>
    <x v="2"/>
    <x v="47"/>
    <n v="111"/>
    <n v="17"/>
    <n v="68.40000000000001"/>
    <n v="23.4"/>
  </r>
  <r>
    <x v="0"/>
    <x v="2"/>
    <x v="48"/>
    <n v="32"/>
    <n v="13"/>
    <n v="89.01000000000001"/>
    <n v="23.55"/>
  </r>
  <r>
    <x v="0"/>
    <x v="2"/>
    <x v="49"/>
    <n v="46"/>
    <n v="10"/>
    <n v="122.38"/>
    <n v="11.63"/>
  </r>
  <r>
    <x v="0"/>
    <x v="2"/>
    <x v="50"/>
    <n v="28"/>
    <n v="9"/>
    <n v="64.70999999999999"/>
    <n v="45.45"/>
  </r>
  <r>
    <x v="0"/>
    <x v="2"/>
    <x v="51"/>
    <n v="58"/>
    <n v="13"/>
    <n v="92.92"/>
    <n v="11.81"/>
  </r>
  <r>
    <x v="0"/>
    <x v="2"/>
    <x v="52"/>
    <n v="145"/>
    <n v="29"/>
    <n v="202.66"/>
    <n v="12.39"/>
  </r>
  <r>
    <x v="0"/>
    <x v="2"/>
    <x v="53"/>
    <n v="90"/>
    <n v="23"/>
    <n v="99.78"/>
    <n v="17.54"/>
  </r>
  <r>
    <x v="0"/>
    <x v="2"/>
    <x v="54"/>
    <n v="118"/>
    <n v="15"/>
    <n v="69.27"/>
    <n v="41"/>
  </r>
  <r>
    <x v="0"/>
    <x v="2"/>
    <x v="55"/>
    <n v="18"/>
    <n v="3"/>
    <n v="40.33"/>
    <n v="40"/>
  </r>
  <r>
    <x v="0"/>
    <x v="2"/>
    <x v="56"/>
    <n v="18"/>
    <n v="8"/>
    <n v="16.38"/>
    <n v="20.24"/>
  </r>
  <r>
    <x v="0"/>
    <x v="2"/>
    <x v="57"/>
    <n v="34"/>
    <n v="10"/>
    <n v="21.4"/>
    <n v="32.21"/>
  </r>
  <r>
    <x v="0"/>
    <x v="2"/>
    <x v="58"/>
    <n v="105"/>
    <n v="12"/>
    <n v="66.16"/>
    <n v="43.08"/>
  </r>
  <r>
    <x v="0"/>
    <x v="2"/>
    <x v="59"/>
    <n v="37"/>
    <n v="8"/>
    <n v="85.22"/>
    <n v="26.9"/>
  </r>
  <r>
    <x v="0"/>
    <x v="2"/>
    <x v="60"/>
    <n v="39"/>
    <n v="9"/>
    <n v="209.61"/>
    <n v="19.66"/>
  </r>
  <r>
    <x v="0"/>
    <x v="2"/>
    <x v="61"/>
    <n v="32"/>
    <n v="11"/>
    <n v="38.27"/>
    <n v="32.24"/>
  </r>
  <r>
    <x v="0"/>
    <x v="2"/>
    <x v="62"/>
    <n v="36"/>
    <n v="13"/>
    <n v="39.74"/>
    <n v="20.27"/>
  </r>
  <r>
    <x v="0"/>
    <x v="3"/>
    <x v="63"/>
    <n v="29"/>
    <n v="9"/>
    <n v="29.56"/>
    <n v="25.17"/>
  </r>
  <r>
    <x v="0"/>
    <x v="3"/>
    <x v="64"/>
    <n v="139"/>
    <n v="29"/>
    <n v="65.88"/>
    <n v="30.98"/>
  </r>
  <r>
    <x v="0"/>
    <x v="3"/>
    <x v="65"/>
    <n v="54"/>
    <n v="17"/>
    <n v="51.41"/>
    <n v="37.65"/>
  </r>
  <r>
    <x v="0"/>
    <x v="3"/>
    <x v="66"/>
    <n v="30"/>
    <n v="14"/>
    <n v="43.9"/>
    <n v="19.84"/>
  </r>
  <r>
    <x v="0"/>
    <x v="3"/>
    <x v="67"/>
    <n v="37"/>
    <n v="16"/>
    <n v="25.06"/>
    <n v="38.02"/>
  </r>
  <r>
    <x v="0"/>
    <x v="3"/>
    <x v="68"/>
    <n v="42"/>
    <n v="9"/>
    <n v="79.56999999999999"/>
    <n v="37.93"/>
  </r>
  <r>
    <x v="0"/>
    <x v="3"/>
    <x v="69"/>
    <n v="28"/>
    <n v="12"/>
    <n v="21.86"/>
    <n v="16.72"/>
  </r>
  <r>
    <x v="0"/>
    <x v="3"/>
    <x v="70"/>
    <n v="23"/>
    <n v="11"/>
    <n v="23.83"/>
    <n v="20.29"/>
  </r>
  <r>
    <x v="0"/>
    <x v="3"/>
    <x v="71"/>
    <n v="50"/>
    <n v="15"/>
    <n v="18.03"/>
    <n v="32.63"/>
  </r>
  <r>
    <x v="0"/>
    <x v="3"/>
    <x v="72"/>
    <n v="62"/>
    <n v="17"/>
    <n v="22.79"/>
    <n v="24.37"/>
  </r>
  <r>
    <x v="0"/>
    <x v="3"/>
    <x v="73"/>
    <n v="71"/>
    <n v="16"/>
    <n v="42.94"/>
    <n v="17.11"/>
  </r>
  <r>
    <x v="0"/>
    <x v="3"/>
    <x v="74"/>
    <n v="53"/>
    <n v="11"/>
    <n v="30.97"/>
    <n v="37.13"/>
  </r>
  <r>
    <x v="0"/>
    <x v="3"/>
    <x v="75"/>
    <n v="49"/>
    <n v="20"/>
    <n v="19.84"/>
    <n v="26.72"/>
  </r>
  <r>
    <x v="0"/>
    <x v="3"/>
    <x v="76"/>
    <n v="49"/>
    <n v="18"/>
    <n v="23.24"/>
    <n v="40.31"/>
  </r>
  <r>
    <x v="0"/>
    <x v="3"/>
    <x v="77"/>
    <n v="32"/>
    <n v="13"/>
    <n v="113.37"/>
    <n v="55.61"/>
  </r>
  <r>
    <x v="0"/>
    <x v="3"/>
    <x v="78"/>
    <n v="61"/>
    <n v="19"/>
    <n v="16.27"/>
    <n v="51.68"/>
  </r>
  <r>
    <x v="0"/>
    <x v="3"/>
    <x v="79"/>
    <n v="64"/>
    <n v="18"/>
    <n v="21.79"/>
    <n v="32.39"/>
  </r>
  <r>
    <x v="0"/>
    <x v="3"/>
    <x v="80"/>
    <n v="121"/>
    <n v="15"/>
    <n v="39.08"/>
    <n v="19.36"/>
  </r>
  <r>
    <x v="0"/>
    <x v="3"/>
    <x v="81"/>
    <n v="59"/>
    <n v="23"/>
    <n v="34.81"/>
    <n v="40.19"/>
  </r>
  <r>
    <x v="0"/>
    <x v="3"/>
    <x v="82"/>
    <n v="36"/>
    <n v="15"/>
    <n v="73.33"/>
    <n v="53.38"/>
  </r>
  <r>
    <x v="0"/>
    <x v="3"/>
    <x v="83"/>
    <n v="40"/>
    <n v="14"/>
    <n v="53.21"/>
    <n v="34.77"/>
  </r>
  <r>
    <x v="0"/>
    <x v="3"/>
    <x v="84"/>
    <n v="22"/>
    <n v="5"/>
    <n v="12.33"/>
    <n v="15.79"/>
  </r>
  <r>
    <x v="0"/>
    <x v="3"/>
    <x v="85"/>
    <n v="27"/>
    <n v="8"/>
    <n v="35"/>
    <n v="44.27"/>
  </r>
  <r>
    <x v="0"/>
    <x v="3"/>
    <x v="86"/>
    <n v="63"/>
    <n v="17"/>
    <n v="53.84"/>
    <n v="42.44"/>
  </r>
  <r>
    <x v="0"/>
    <x v="3"/>
    <x v="87"/>
    <n v="33"/>
    <n v="14"/>
    <n v="18.36"/>
    <n v="24.66"/>
  </r>
  <r>
    <x v="0"/>
    <x v="3"/>
    <x v="88"/>
    <n v="27"/>
    <n v="12"/>
    <n v="14.38"/>
    <n v="38.72"/>
  </r>
  <r>
    <x v="0"/>
    <x v="3"/>
    <x v="89"/>
    <n v="76"/>
    <n v="22"/>
    <n v="27.75"/>
    <n v="38.43"/>
  </r>
  <r>
    <x v="0"/>
    <x v="3"/>
    <x v="90"/>
    <n v="25"/>
    <n v="8"/>
    <n v="20.13"/>
    <n v="45.71"/>
  </r>
  <r>
    <x v="0"/>
    <x v="3"/>
    <x v="91"/>
    <n v="91"/>
    <n v="23"/>
    <n v="24.96"/>
    <n v="45.73"/>
  </r>
  <r>
    <x v="0"/>
    <x v="3"/>
    <x v="92"/>
    <n v="73"/>
    <n v="17"/>
    <n v="113.11"/>
    <n v="32.92"/>
  </r>
  <r>
    <x v="0"/>
    <x v="3"/>
    <x v="93"/>
    <n v="91"/>
    <n v="14"/>
    <n v="26.93"/>
    <n v="19.55"/>
  </r>
  <r>
    <x v="0"/>
    <x v="4"/>
    <x v="94"/>
    <n v="116"/>
    <n v="20"/>
    <n v="134.32"/>
    <n v="35.8"/>
  </r>
  <r>
    <x v="0"/>
    <x v="4"/>
    <x v="95"/>
    <n v="103"/>
    <n v="22"/>
    <n v="46.79"/>
    <n v="27.16"/>
  </r>
  <r>
    <x v="0"/>
    <x v="4"/>
    <x v="96"/>
    <n v="81"/>
    <n v="14"/>
    <n v="36.97"/>
    <n v="25.94"/>
  </r>
  <r>
    <x v="0"/>
    <x v="4"/>
    <x v="97"/>
    <n v="72"/>
    <n v="14"/>
    <n v="211.7"/>
    <n v="19.47"/>
  </r>
  <r>
    <x v="0"/>
    <x v="4"/>
    <x v="98"/>
    <n v="56"/>
    <n v="18"/>
    <n v="26.74"/>
    <n v="31.79"/>
  </r>
  <r>
    <x v="0"/>
    <x v="4"/>
    <x v="99"/>
    <n v="89"/>
    <n v="21"/>
    <n v="71"/>
    <n v="33.03"/>
  </r>
  <r>
    <x v="0"/>
    <x v="4"/>
    <x v="100"/>
    <n v="89"/>
    <n v="14"/>
    <n v="53.54"/>
    <n v="28.98"/>
  </r>
  <r>
    <x v="0"/>
    <x v="4"/>
    <x v="101"/>
    <n v="74"/>
    <n v="22"/>
    <n v="84.65000000000001"/>
    <n v="26.58"/>
  </r>
  <r>
    <x v="0"/>
    <x v="4"/>
    <x v="102"/>
    <n v="53"/>
    <n v="15"/>
    <n v="85.61"/>
    <n v="34.47"/>
  </r>
  <r>
    <x v="0"/>
    <x v="4"/>
    <x v="103"/>
    <n v="88"/>
    <n v="18"/>
    <n v="66.18000000000001"/>
    <n v="33.49"/>
  </r>
  <r>
    <x v="0"/>
    <x v="4"/>
    <x v="104"/>
    <n v="22"/>
    <n v="11"/>
    <n v="9.380000000000001"/>
    <n v="9.09"/>
  </r>
  <r>
    <x v="0"/>
    <x v="4"/>
    <x v="105"/>
    <n v="31"/>
    <n v="10"/>
    <n v="28.33"/>
    <n v="39.03"/>
  </r>
  <r>
    <x v="1"/>
    <x v="5"/>
    <x v="106"/>
    <m/>
    <m/>
    <m/>
    <m/>
  </r>
</pivotCacheRecords>
</file>

<file path=xl/pivotCache/pivotCacheRecords6.xml><?xml version="1.0" encoding="utf-8"?>
<pivotCacheRecords xmlns="http://schemas.openxmlformats.org/spreadsheetml/2006/main" count="107">
  <r>
    <x v="0"/>
    <x v="0"/>
    <x v="0"/>
    <n v="0"/>
    <n v="0"/>
    <n v="0"/>
    <n v="0"/>
  </r>
  <r>
    <x v="0"/>
    <x v="0"/>
    <x v="1"/>
    <n v="1"/>
    <n v="1"/>
    <n v="1"/>
    <n v="0"/>
  </r>
  <r>
    <x v="0"/>
    <x v="1"/>
    <x v="2"/>
    <n v="0"/>
    <n v="0"/>
    <n v="0"/>
    <n v="0"/>
  </r>
  <r>
    <x v="0"/>
    <x v="1"/>
    <x v="3"/>
    <n v="1"/>
    <n v="1"/>
    <n v="16"/>
    <n v="0"/>
  </r>
  <r>
    <x v="0"/>
    <x v="1"/>
    <x v="4"/>
    <n v="0"/>
    <n v="0"/>
    <n v="0"/>
    <n v="0"/>
  </r>
  <r>
    <x v="0"/>
    <x v="1"/>
    <x v="5"/>
    <n v="0"/>
    <n v="0"/>
    <n v="0"/>
    <n v="0"/>
  </r>
  <r>
    <x v="0"/>
    <x v="1"/>
    <x v="6"/>
    <n v="1"/>
    <n v="1"/>
    <n v="0"/>
    <n v="0"/>
  </r>
  <r>
    <x v="0"/>
    <x v="1"/>
    <x v="7"/>
    <n v="0"/>
    <n v="0"/>
    <n v="0"/>
    <n v="0"/>
  </r>
  <r>
    <x v="0"/>
    <x v="1"/>
    <x v="8"/>
    <n v="3"/>
    <n v="1"/>
    <n v="174"/>
    <n v="0"/>
  </r>
  <r>
    <x v="0"/>
    <x v="1"/>
    <x v="9"/>
    <n v="11"/>
    <n v="6"/>
    <n v="16.8"/>
    <n v="33.33"/>
  </r>
  <r>
    <x v="0"/>
    <x v="1"/>
    <x v="10"/>
    <n v="3"/>
    <n v="1"/>
    <n v="642"/>
    <n v="0"/>
  </r>
  <r>
    <x v="0"/>
    <x v="1"/>
    <x v="11"/>
    <n v="2"/>
    <n v="1"/>
    <n v="160"/>
    <n v="0"/>
  </r>
  <r>
    <x v="0"/>
    <x v="1"/>
    <x v="12"/>
    <n v="1"/>
    <n v="1"/>
    <n v="0"/>
    <n v="0"/>
  </r>
  <r>
    <x v="0"/>
    <x v="1"/>
    <x v="13"/>
    <n v="0"/>
    <n v="0"/>
    <n v="0"/>
    <n v="0"/>
  </r>
  <r>
    <x v="0"/>
    <x v="1"/>
    <x v="14"/>
    <n v="0"/>
    <n v="0"/>
    <n v="0"/>
    <n v="0"/>
  </r>
  <r>
    <x v="0"/>
    <x v="1"/>
    <x v="15"/>
    <n v="1"/>
    <n v="1"/>
    <n v="57.5"/>
    <n v="50"/>
  </r>
  <r>
    <x v="0"/>
    <x v="1"/>
    <x v="16"/>
    <n v="14"/>
    <n v="3"/>
    <n v="18.67"/>
    <n v="50"/>
  </r>
  <r>
    <x v="0"/>
    <x v="1"/>
    <x v="17"/>
    <n v="1"/>
    <n v="1"/>
    <n v="0"/>
    <n v="0"/>
  </r>
  <r>
    <x v="0"/>
    <x v="1"/>
    <x v="18"/>
    <n v="2"/>
    <n v="1"/>
    <n v="2"/>
    <n v="0"/>
  </r>
  <r>
    <x v="0"/>
    <x v="1"/>
    <x v="19"/>
    <n v="1"/>
    <n v="1"/>
    <n v="0"/>
    <n v="0"/>
  </r>
  <r>
    <x v="0"/>
    <x v="1"/>
    <x v="20"/>
    <n v="0"/>
    <n v="0"/>
    <n v="0"/>
    <n v="0"/>
  </r>
  <r>
    <x v="0"/>
    <x v="1"/>
    <x v="21"/>
    <n v="0"/>
    <n v="0"/>
    <n v="0"/>
    <n v="0"/>
  </r>
  <r>
    <x v="0"/>
    <x v="1"/>
    <x v="22"/>
    <n v="5"/>
    <n v="2"/>
    <n v="21"/>
    <n v="20"/>
  </r>
  <r>
    <x v="0"/>
    <x v="1"/>
    <x v="23"/>
    <n v="16"/>
    <n v="7"/>
    <n v="69.45999999999999"/>
    <n v="38.75"/>
  </r>
  <r>
    <x v="0"/>
    <x v="1"/>
    <x v="24"/>
    <n v="6"/>
    <n v="3"/>
    <n v="53"/>
    <n v="83.33"/>
  </r>
  <r>
    <x v="0"/>
    <x v="1"/>
    <x v="25"/>
    <n v="0"/>
    <n v="0"/>
    <n v="0"/>
    <n v="0"/>
  </r>
  <r>
    <x v="0"/>
    <x v="1"/>
    <x v="26"/>
    <n v="5"/>
    <n v="3"/>
    <n v="4"/>
    <n v="30"/>
  </r>
  <r>
    <x v="0"/>
    <x v="1"/>
    <x v="27"/>
    <n v="3"/>
    <n v="1"/>
    <n v="8"/>
    <n v="0"/>
  </r>
  <r>
    <x v="0"/>
    <x v="1"/>
    <x v="28"/>
    <n v="4"/>
    <n v="3"/>
    <n v="3"/>
    <n v="33.33"/>
  </r>
  <r>
    <x v="0"/>
    <x v="1"/>
    <x v="29"/>
    <n v="1"/>
    <n v="1"/>
    <n v="0"/>
    <n v="0"/>
  </r>
  <r>
    <x v="0"/>
    <x v="1"/>
    <x v="30"/>
    <n v="2"/>
    <n v="2"/>
    <n v="0"/>
    <n v="0"/>
  </r>
  <r>
    <x v="0"/>
    <x v="1"/>
    <x v="31"/>
    <n v="2"/>
    <n v="1"/>
    <n v="14"/>
    <n v="0"/>
  </r>
  <r>
    <x v="0"/>
    <x v="1"/>
    <x v="32"/>
    <n v="7"/>
    <n v="1"/>
    <n v="3"/>
    <n v="100"/>
  </r>
  <r>
    <x v="0"/>
    <x v="2"/>
    <x v="33"/>
    <n v="10"/>
    <n v="2"/>
    <n v="9"/>
    <n v="44.44"/>
  </r>
  <r>
    <x v="0"/>
    <x v="2"/>
    <x v="34"/>
    <n v="5"/>
    <n v="3"/>
    <n v="5.33"/>
    <n v="40"/>
  </r>
  <r>
    <x v="0"/>
    <x v="2"/>
    <x v="35"/>
    <n v="6"/>
    <n v="3"/>
    <n v="28"/>
    <n v="16.67"/>
  </r>
  <r>
    <x v="0"/>
    <x v="2"/>
    <x v="36"/>
    <n v="9"/>
    <n v="2"/>
    <n v="696"/>
    <n v="14.29"/>
  </r>
  <r>
    <x v="0"/>
    <x v="2"/>
    <x v="37"/>
    <n v="47"/>
    <n v="10"/>
    <n v="126.6"/>
    <n v="29.26"/>
  </r>
  <r>
    <x v="0"/>
    <x v="2"/>
    <x v="38"/>
    <n v="24"/>
    <n v="4"/>
    <n v="17.75"/>
    <n v="44.91"/>
  </r>
  <r>
    <x v="0"/>
    <x v="2"/>
    <x v="39"/>
    <n v="54"/>
    <n v="8"/>
    <n v="270.75"/>
    <n v="37.74"/>
  </r>
  <r>
    <x v="0"/>
    <x v="2"/>
    <x v="40"/>
    <n v="17"/>
    <n v="8"/>
    <n v="68.67"/>
    <n v="59.89"/>
  </r>
  <r>
    <x v="0"/>
    <x v="2"/>
    <x v="41"/>
    <n v="19"/>
    <n v="3"/>
    <n v="112"/>
    <n v="40"/>
  </r>
  <r>
    <x v="0"/>
    <x v="2"/>
    <x v="42"/>
    <n v="41"/>
    <n v="10"/>
    <n v="40.64"/>
    <n v="28.71"/>
  </r>
  <r>
    <x v="0"/>
    <x v="2"/>
    <x v="43"/>
    <n v="44"/>
    <n v="9"/>
    <n v="110.89"/>
    <n v="31.56"/>
  </r>
  <r>
    <x v="0"/>
    <x v="2"/>
    <x v="44"/>
    <n v="44"/>
    <n v="13"/>
    <n v="369.55"/>
    <n v="24.84"/>
  </r>
  <r>
    <x v="0"/>
    <x v="2"/>
    <x v="45"/>
    <n v="107"/>
    <n v="15"/>
    <n v="82.59"/>
    <n v="24.18"/>
  </r>
  <r>
    <x v="0"/>
    <x v="2"/>
    <x v="46"/>
    <n v="72"/>
    <n v="10"/>
    <n v="67"/>
    <n v="20.97"/>
  </r>
  <r>
    <x v="0"/>
    <x v="2"/>
    <x v="47"/>
    <n v="111"/>
    <n v="17"/>
    <n v="68.40000000000001"/>
    <n v="23.4"/>
  </r>
  <r>
    <x v="0"/>
    <x v="2"/>
    <x v="48"/>
    <n v="32"/>
    <n v="13"/>
    <n v="89.01000000000001"/>
    <n v="23.55"/>
  </r>
  <r>
    <x v="0"/>
    <x v="2"/>
    <x v="49"/>
    <n v="46"/>
    <n v="10"/>
    <n v="122.38"/>
    <n v="11.63"/>
  </r>
  <r>
    <x v="0"/>
    <x v="2"/>
    <x v="50"/>
    <n v="28"/>
    <n v="9"/>
    <n v="64.70999999999999"/>
    <n v="45.45"/>
  </r>
  <r>
    <x v="0"/>
    <x v="2"/>
    <x v="51"/>
    <n v="58"/>
    <n v="13"/>
    <n v="92.92"/>
    <n v="11.81"/>
  </r>
  <r>
    <x v="0"/>
    <x v="2"/>
    <x v="52"/>
    <n v="145"/>
    <n v="29"/>
    <n v="202.66"/>
    <n v="12.39"/>
  </r>
  <r>
    <x v="0"/>
    <x v="2"/>
    <x v="53"/>
    <n v="90"/>
    <n v="23"/>
    <n v="99.78"/>
    <n v="17.54"/>
  </r>
  <r>
    <x v="0"/>
    <x v="2"/>
    <x v="54"/>
    <n v="118"/>
    <n v="15"/>
    <n v="69.27"/>
    <n v="41"/>
  </r>
  <r>
    <x v="0"/>
    <x v="2"/>
    <x v="55"/>
    <n v="18"/>
    <n v="3"/>
    <n v="40.33"/>
    <n v="40"/>
  </r>
  <r>
    <x v="0"/>
    <x v="2"/>
    <x v="56"/>
    <n v="18"/>
    <n v="8"/>
    <n v="16.38"/>
    <n v="20.24"/>
  </r>
  <r>
    <x v="0"/>
    <x v="2"/>
    <x v="57"/>
    <n v="34"/>
    <n v="10"/>
    <n v="21.4"/>
    <n v="32.21"/>
  </r>
  <r>
    <x v="0"/>
    <x v="2"/>
    <x v="58"/>
    <n v="105"/>
    <n v="12"/>
    <n v="66.16"/>
    <n v="43.08"/>
  </r>
  <r>
    <x v="0"/>
    <x v="2"/>
    <x v="59"/>
    <n v="37"/>
    <n v="8"/>
    <n v="85.22"/>
    <n v="26.9"/>
  </r>
  <r>
    <x v="0"/>
    <x v="2"/>
    <x v="60"/>
    <n v="39"/>
    <n v="9"/>
    <n v="209.61"/>
    <n v="19.66"/>
  </r>
  <r>
    <x v="0"/>
    <x v="2"/>
    <x v="61"/>
    <n v="32"/>
    <n v="11"/>
    <n v="38.27"/>
    <n v="32.24"/>
  </r>
  <r>
    <x v="0"/>
    <x v="2"/>
    <x v="62"/>
    <n v="36"/>
    <n v="13"/>
    <n v="39.74"/>
    <n v="20.27"/>
  </r>
  <r>
    <x v="0"/>
    <x v="3"/>
    <x v="63"/>
    <n v="29"/>
    <n v="9"/>
    <n v="29.56"/>
    <n v="25.17"/>
  </r>
  <r>
    <x v="0"/>
    <x v="3"/>
    <x v="64"/>
    <n v="139"/>
    <n v="29"/>
    <n v="65.88"/>
    <n v="30.98"/>
  </r>
  <r>
    <x v="0"/>
    <x v="3"/>
    <x v="65"/>
    <n v="54"/>
    <n v="17"/>
    <n v="51.41"/>
    <n v="37.65"/>
  </r>
  <r>
    <x v="0"/>
    <x v="3"/>
    <x v="66"/>
    <n v="30"/>
    <n v="14"/>
    <n v="43.9"/>
    <n v="19.84"/>
  </r>
  <r>
    <x v="0"/>
    <x v="3"/>
    <x v="67"/>
    <n v="37"/>
    <n v="16"/>
    <n v="25.06"/>
    <n v="38.02"/>
  </r>
  <r>
    <x v="0"/>
    <x v="3"/>
    <x v="68"/>
    <n v="42"/>
    <n v="9"/>
    <n v="79.56999999999999"/>
    <n v="37.93"/>
  </r>
  <r>
    <x v="0"/>
    <x v="3"/>
    <x v="69"/>
    <n v="28"/>
    <n v="12"/>
    <n v="21.86"/>
    <n v="16.72"/>
  </r>
  <r>
    <x v="0"/>
    <x v="3"/>
    <x v="70"/>
    <n v="23"/>
    <n v="11"/>
    <n v="23.83"/>
    <n v="20.29"/>
  </r>
  <r>
    <x v="0"/>
    <x v="3"/>
    <x v="71"/>
    <n v="50"/>
    <n v="15"/>
    <n v="18.03"/>
    <n v="32.63"/>
  </r>
  <r>
    <x v="0"/>
    <x v="3"/>
    <x v="72"/>
    <n v="62"/>
    <n v="17"/>
    <n v="22.79"/>
    <n v="24.37"/>
  </r>
  <r>
    <x v="0"/>
    <x v="3"/>
    <x v="73"/>
    <n v="71"/>
    <n v="16"/>
    <n v="42.94"/>
    <n v="17.11"/>
  </r>
  <r>
    <x v="0"/>
    <x v="3"/>
    <x v="74"/>
    <n v="53"/>
    <n v="11"/>
    <n v="30.97"/>
    <n v="37.13"/>
  </r>
  <r>
    <x v="0"/>
    <x v="3"/>
    <x v="75"/>
    <n v="49"/>
    <n v="20"/>
    <n v="19.84"/>
    <n v="26.72"/>
  </r>
  <r>
    <x v="0"/>
    <x v="3"/>
    <x v="76"/>
    <n v="49"/>
    <n v="18"/>
    <n v="23.24"/>
    <n v="40.31"/>
  </r>
  <r>
    <x v="0"/>
    <x v="3"/>
    <x v="77"/>
    <n v="32"/>
    <n v="13"/>
    <n v="113.37"/>
    <n v="55.61"/>
  </r>
  <r>
    <x v="0"/>
    <x v="3"/>
    <x v="78"/>
    <n v="61"/>
    <n v="19"/>
    <n v="16.27"/>
    <n v="51.68"/>
  </r>
  <r>
    <x v="0"/>
    <x v="3"/>
    <x v="79"/>
    <n v="64"/>
    <n v="18"/>
    <n v="21.79"/>
    <n v="32.39"/>
  </r>
  <r>
    <x v="0"/>
    <x v="3"/>
    <x v="80"/>
    <n v="121"/>
    <n v="15"/>
    <n v="39.08"/>
    <n v="19.36"/>
  </r>
  <r>
    <x v="0"/>
    <x v="3"/>
    <x v="81"/>
    <n v="59"/>
    <n v="23"/>
    <n v="34.81"/>
    <n v="40.19"/>
  </r>
  <r>
    <x v="0"/>
    <x v="3"/>
    <x v="82"/>
    <n v="36"/>
    <n v="15"/>
    <n v="73.33"/>
    <n v="53.38"/>
  </r>
  <r>
    <x v="0"/>
    <x v="3"/>
    <x v="83"/>
    <n v="40"/>
    <n v="14"/>
    <n v="53.21"/>
    <n v="34.77"/>
  </r>
  <r>
    <x v="0"/>
    <x v="3"/>
    <x v="84"/>
    <n v="22"/>
    <n v="5"/>
    <n v="12.33"/>
    <n v="15.79"/>
  </r>
  <r>
    <x v="0"/>
    <x v="3"/>
    <x v="85"/>
    <n v="27"/>
    <n v="8"/>
    <n v="35"/>
    <n v="44.27"/>
  </r>
  <r>
    <x v="0"/>
    <x v="3"/>
    <x v="86"/>
    <n v="63"/>
    <n v="17"/>
    <n v="53.84"/>
    <n v="42.44"/>
  </r>
  <r>
    <x v="0"/>
    <x v="3"/>
    <x v="87"/>
    <n v="33"/>
    <n v="14"/>
    <n v="18.36"/>
    <n v="24.66"/>
  </r>
  <r>
    <x v="0"/>
    <x v="3"/>
    <x v="88"/>
    <n v="27"/>
    <n v="12"/>
    <n v="14.38"/>
    <n v="38.72"/>
  </r>
  <r>
    <x v="0"/>
    <x v="3"/>
    <x v="89"/>
    <n v="76"/>
    <n v="22"/>
    <n v="27.75"/>
    <n v="38.43"/>
  </r>
  <r>
    <x v="0"/>
    <x v="3"/>
    <x v="90"/>
    <n v="25"/>
    <n v="8"/>
    <n v="20.13"/>
    <n v="45.71"/>
  </r>
  <r>
    <x v="0"/>
    <x v="3"/>
    <x v="91"/>
    <n v="91"/>
    <n v="23"/>
    <n v="24.96"/>
    <n v="45.73"/>
  </r>
  <r>
    <x v="0"/>
    <x v="3"/>
    <x v="92"/>
    <n v="73"/>
    <n v="17"/>
    <n v="113.11"/>
    <n v="32.92"/>
  </r>
  <r>
    <x v="0"/>
    <x v="3"/>
    <x v="93"/>
    <n v="91"/>
    <n v="14"/>
    <n v="26.93"/>
    <n v="19.55"/>
  </r>
  <r>
    <x v="0"/>
    <x v="4"/>
    <x v="94"/>
    <n v="116"/>
    <n v="20"/>
    <n v="134.32"/>
    <n v="35.8"/>
  </r>
  <r>
    <x v="0"/>
    <x v="4"/>
    <x v="95"/>
    <n v="103"/>
    <n v="22"/>
    <n v="46.79"/>
    <n v="27.16"/>
  </r>
  <r>
    <x v="0"/>
    <x v="4"/>
    <x v="96"/>
    <n v="81"/>
    <n v="14"/>
    <n v="36.97"/>
    <n v="25.94"/>
  </r>
  <r>
    <x v="0"/>
    <x v="4"/>
    <x v="97"/>
    <n v="72"/>
    <n v="14"/>
    <n v="211.7"/>
    <n v="19.47"/>
  </r>
  <r>
    <x v="0"/>
    <x v="4"/>
    <x v="98"/>
    <n v="56"/>
    <n v="18"/>
    <n v="26.74"/>
    <n v="31.79"/>
  </r>
  <r>
    <x v="0"/>
    <x v="4"/>
    <x v="99"/>
    <n v="89"/>
    <n v="21"/>
    <n v="71"/>
    <n v="33.03"/>
  </r>
  <r>
    <x v="0"/>
    <x v="4"/>
    <x v="100"/>
    <n v="89"/>
    <n v="14"/>
    <n v="53.54"/>
    <n v="28.98"/>
  </r>
  <r>
    <x v="0"/>
    <x v="4"/>
    <x v="101"/>
    <n v="74"/>
    <n v="22"/>
    <n v="84.65000000000001"/>
    <n v="26.58"/>
  </r>
  <r>
    <x v="0"/>
    <x v="4"/>
    <x v="102"/>
    <n v="53"/>
    <n v="15"/>
    <n v="85.61"/>
    <n v="34.47"/>
  </r>
  <r>
    <x v="0"/>
    <x v="4"/>
    <x v="103"/>
    <n v="88"/>
    <n v="18"/>
    <n v="66.18000000000001"/>
    <n v="33.49"/>
  </r>
  <r>
    <x v="0"/>
    <x v="4"/>
    <x v="104"/>
    <n v="22"/>
    <n v="11"/>
    <n v="9.380000000000001"/>
    <n v="9.09"/>
  </r>
  <r>
    <x v="0"/>
    <x v="4"/>
    <x v="105"/>
    <n v="31"/>
    <n v="10"/>
    <n v="28.33"/>
    <n v="39.03"/>
  </r>
  <r>
    <x v="1"/>
    <x v="5"/>
    <x v="106"/>
    <m/>
    <m/>
    <m/>
    <m/>
  </r>
</pivotCacheRecords>
</file>

<file path=xl/pivotCache/pivotCacheRecords7.xml><?xml version="1.0" encoding="utf-8"?>
<pivotCacheRecords xmlns="http://schemas.openxmlformats.org/spreadsheetml/2006/main" count="107">
  <r>
    <x v="0"/>
    <x v="0"/>
    <x v="0"/>
    <n v="0"/>
    <n v="0"/>
    <n v="0"/>
    <n v="0"/>
  </r>
  <r>
    <x v="0"/>
    <x v="0"/>
    <x v="1"/>
    <n v="1"/>
    <n v="1"/>
    <n v="1"/>
    <n v="0"/>
  </r>
  <r>
    <x v="0"/>
    <x v="1"/>
    <x v="2"/>
    <n v="0"/>
    <n v="0"/>
    <n v="0"/>
    <n v="0"/>
  </r>
  <r>
    <x v="0"/>
    <x v="1"/>
    <x v="3"/>
    <n v="1"/>
    <n v="1"/>
    <n v="16"/>
    <n v="0"/>
  </r>
  <r>
    <x v="0"/>
    <x v="1"/>
    <x v="4"/>
    <n v="0"/>
    <n v="0"/>
    <n v="0"/>
    <n v="0"/>
  </r>
  <r>
    <x v="0"/>
    <x v="1"/>
    <x v="5"/>
    <n v="0"/>
    <n v="0"/>
    <n v="0"/>
    <n v="0"/>
  </r>
  <r>
    <x v="0"/>
    <x v="1"/>
    <x v="6"/>
    <n v="1"/>
    <n v="1"/>
    <n v="0"/>
    <n v="0"/>
  </r>
  <r>
    <x v="0"/>
    <x v="1"/>
    <x v="7"/>
    <n v="0"/>
    <n v="0"/>
    <n v="0"/>
    <n v="0"/>
  </r>
  <r>
    <x v="0"/>
    <x v="1"/>
    <x v="8"/>
    <n v="3"/>
    <n v="1"/>
    <n v="174"/>
    <n v="0"/>
  </r>
  <r>
    <x v="0"/>
    <x v="1"/>
    <x v="9"/>
    <n v="11"/>
    <n v="6"/>
    <n v="16.8"/>
    <n v="33.33"/>
  </r>
  <r>
    <x v="0"/>
    <x v="1"/>
    <x v="10"/>
    <n v="3"/>
    <n v="1"/>
    <n v="642"/>
    <n v="0"/>
  </r>
  <r>
    <x v="0"/>
    <x v="1"/>
    <x v="11"/>
    <n v="2"/>
    <n v="1"/>
    <n v="160"/>
    <n v="0"/>
  </r>
  <r>
    <x v="0"/>
    <x v="1"/>
    <x v="12"/>
    <n v="1"/>
    <n v="1"/>
    <n v="0"/>
    <n v="0"/>
  </r>
  <r>
    <x v="0"/>
    <x v="1"/>
    <x v="13"/>
    <n v="0"/>
    <n v="0"/>
    <n v="0"/>
    <n v="0"/>
  </r>
  <r>
    <x v="0"/>
    <x v="1"/>
    <x v="14"/>
    <n v="0"/>
    <n v="0"/>
    <n v="0"/>
    <n v="0"/>
  </r>
  <r>
    <x v="0"/>
    <x v="1"/>
    <x v="15"/>
    <n v="1"/>
    <n v="1"/>
    <n v="57.5"/>
    <n v="50"/>
  </r>
  <r>
    <x v="0"/>
    <x v="1"/>
    <x v="16"/>
    <n v="14"/>
    <n v="3"/>
    <n v="18.67"/>
    <n v="50"/>
  </r>
  <r>
    <x v="0"/>
    <x v="1"/>
    <x v="17"/>
    <n v="1"/>
    <n v="1"/>
    <n v="0"/>
    <n v="0"/>
  </r>
  <r>
    <x v="0"/>
    <x v="1"/>
    <x v="18"/>
    <n v="2"/>
    <n v="1"/>
    <n v="2"/>
    <n v="0"/>
  </r>
  <r>
    <x v="0"/>
    <x v="1"/>
    <x v="19"/>
    <n v="1"/>
    <n v="1"/>
    <n v="0"/>
    <n v="0"/>
  </r>
  <r>
    <x v="0"/>
    <x v="1"/>
    <x v="20"/>
    <n v="0"/>
    <n v="0"/>
    <n v="0"/>
    <n v="0"/>
  </r>
  <r>
    <x v="0"/>
    <x v="1"/>
    <x v="21"/>
    <n v="0"/>
    <n v="0"/>
    <n v="0"/>
    <n v="0"/>
  </r>
  <r>
    <x v="0"/>
    <x v="1"/>
    <x v="22"/>
    <n v="5"/>
    <n v="2"/>
    <n v="21"/>
    <n v="20"/>
  </r>
  <r>
    <x v="0"/>
    <x v="1"/>
    <x v="23"/>
    <n v="16"/>
    <n v="7"/>
    <n v="69.45999999999999"/>
    <n v="38.75"/>
  </r>
  <r>
    <x v="0"/>
    <x v="1"/>
    <x v="24"/>
    <n v="6"/>
    <n v="3"/>
    <n v="53"/>
    <n v="83.33"/>
  </r>
  <r>
    <x v="0"/>
    <x v="1"/>
    <x v="25"/>
    <n v="0"/>
    <n v="0"/>
    <n v="0"/>
    <n v="0"/>
  </r>
  <r>
    <x v="0"/>
    <x v="1"/>
    <x v="26"/>
    <n v="5"/>
    <n v="3"/>
    <n v="4"/>
    <n v="30"/>
  </r>
  <r>
    <x v="0"/>
    <x v="1"/>
    <x v="27"/>
    <n v="3"/>
    <n v="1"/>
    <n v="8"/>
    <n v="0"/>
  </r>
  <r>
    <x v="0"/>
    <x v="1"/>
    <x v="28"/>
    <n v="4"/>
    <n v="3"/>
    <n v="3"/>
    <n v="33.33"/>
  </r>
  <r>
    <x v="0"/>
    <x v="1"/>
    <x v="29"/>
    <n v="1"/>
    <n v="1"/>
    <n v="0"/>
    <n v="0"/>
  </r>
  <r>
    <x v="0"/>
    <x v="1"/>
    <x v="30"/>
    <n v="2"/>
    <n v="2"/>
    <n v="0"/>
    <n v="0"/>
  </r>
  <r>
    <x v="0"/>
    <x v="1"/>
    <x v="31"/>
    <n v="2"/>
    <n v="1"/>
    <n v="14"/>
    <n v="0"/>
  </r>
  <r>
    <x v="0"/>
    <x v="1"/>
    <x v="32"/>
    <n v="7"/>
    <n v="1"/>
    <n v="3"/>
    <n v="100"/>
  </r>
  <r>
    <x v="0"/>
    <x v="2"/>
    <x v="33"/>
    <n v="10"/>
    <n v="2"/>
    <n v="9"/>
    <n v="44.44"/>
  </r>
  <r>
    <x v="0"/>
    <x v="2"/>
    <x v="34"/>
    <n v="5"/>
    <n v="3"/>
    <n v="5.33"/>
    <n v="40"/>
  </r>
  <r>
    <x v="0"/>
    <x v="2"/>
    <x v="35"/>
    <n v="6"/>
    <n v="3"/>
    <n v="28"/>
    <n v="16.67"/>
  </r>
  <r>
    <x v="0"/>
    <x v="2"/>
    <x v="36"/>
    <n v="9"/>
    <n v="2"/>
    <n v="696"/>
    <n v="14.29"/>
  </r>
  <r>
    <x v="0"/>
    <x v="2"/>
    <x v="37"/>
    <n v="47"/>
    <n v="10"/>
    <n v="126.6"/>
    <n v="29.26"/>
  </r>
  <r>
    <x v="0"/>
    <x v="2"/>
    <x v="38"/>
    <n v="24"/>
    <n v="4"/>
    <n v="17.75"/>
    <n v="44.91"/>
  </r>
  <r>
    <x v="0"/>
    <x v="2"/>
    <x v="39"/>
    <n v="54"/>
    <n v="8"/>
    <n v="270.75"/>
    <n v="37.74"/>
  </r>
  <r>
    <x v="0"/>
    <x v="2"/>
    <x v="40"/>
    <n v="17"/>
    <n v="8"/>
    <n v="68.67"/>
    <n v="59.89"/>
  </r>
  <r>
    <x v="0"/>
    <x v="2"/>
    <x v="41"/>
    <n v="19"/>
    <n v="3"/>
    <n v="112"/>
    <n v="40"/>
  </r>
  <r>
    <x v="0"/>
    <x v="2"/>
    <x v="42"/>
    <n v="41"/>
    <n v="10"/>
    <n v="40.64"/>
    <n v="28.71"/>
  </r>
  <r>
    <x v="0"/>
    <x v="2"/>
    <x v="43"/>
    <n v="44"/>
    <n v="9"/>
    <n v="110.89"/>
    <n v="31.56"/>
  </r>
  <r>
    <x v="0"/>
    <x v="2"/>
    <x v="44"/>
    <n v="44"/>
    <n v="13"/>
    <n v="369.55"/>
    <n v="24.84"/>
  </r>
  <r>
    <x v="0"/>
    <x v="2"/>
    <x v="45"/>
    <n v="107"/>
    <n v="15"/>
    <n v="82.59"/>
    <n v="24.18"/>
  </r>
  <r>
    <x v="0"/>
    <x v="2"/>
    <x v="46"/>
    <n v="72"/>
    <n v="10"/>
    <n v="67"/>
    <n v="20.97"/>
  </r>
  <r>
    <x v="0"/>
    <x v="2"/>
    <x v="47"/>
    <n v="111"/>
    <n v="17"/>
    <n v="68.40000000000001"/>
    <n v="23.4"/>
  </r>
  <r>
    <x v="0"/>
    <x v="2"/>
    <x v="48"/>
    <n v="32"/>
    <n v="13"/>
    <n v="89.01000000000001"/>
    <n v="23.55"/>
  </r>
  <r>
    <x v="0"/>
    <x v="2"/>
    <x v="49"/>
    <n v="46"/>
    <n v="10"/>
    <n v="122.38"/>
    <n v="11.63"/>
  </r>
  <r>
    <x v="0"/>
    <x v="2"/>
    <x v="50"/>
    <n v="28"/>
    <n v="9"/>
    <n v="64.70999999999999"/>
    <n v="45.45"/>
  </r>
  <r>
    <x v="0"/>
    <x v="2"/>
    <x v="51"/>
    <n v="58"/>
    <n v="13"/>
    <n v="92.92"/>
    <n v="11.81"/>
  </r>
  <r>
    <x v="0"/>
    <x v="2"/>
    <x v="52"/>
    <n v="145"/>
    <n v="29"/>
    <n v="202.66"/>
    <n v="12.39"/>
  </r>
  <r>
    <x v="0"/>
    <x v="2"/>
    <x v="53"/>
    <n v="90"/>
    <n v="23"/>
    <n v="99.78"/>
    <n v="17.54"/>
  </r>
  <r>
    <x v="0"/>
    <x v="2"/>
    <x v="54"/>
    <n v="118"/>
    <n v="15"/>
    <n v="69.27"/>
    <n v="41"/>
  </r>
  <r>
    <x v="0"/>
    <x v="2"/>
    <x v="55"/>
    <n v="18"/>
    <n v="3"/>
    <n v="40.33"/>
    <n v="40"/>
  </r>
  <r>
    <x v="0"/>
    <x v="2"/>
    <x v="56"/>
    <n v="18"/>
    <n v="8"/>
    <n v="16.38"/>
    <n v="20.24"/>
  </r>
  <r>
    <x v="0"/>
    <x v="2"/>
    <x v="57"/>
    <n v="34"/>
    <n v="10"/>
    <n v="21.4"/>
    <n v="32.21"/>
  </r>
  <r>
    <x v="0"/>
    <x v="2"/>
    <x v="58"/>
    <n v="105"/>
    <n v="12"/>
    <n v="66.16"/>
    <n v="43.08"/>
  </r>
  <r>
    <x v="0"/>
    <x v="2"/>
    <x v="59"/>
    <n v="37"/>
    <n v="8"/>
    <n v="85.22"/>
    <n v="26.9"/>
  </r>
  <r>
    <x v="0"/>
    <x v="2"/>
    <x v="60"/>
    <n v="39"/>
    <n v="9"/>
    <n v="209.61"/>
    <n v="19.66"/>
  </r>
  <r>
    <x v="0"/>
    <x v="2"/>
    <x v="61"/>
    <n v="32"/>
    <n v="11"/>
    <n v="38.27"/>
    <n v="32.24"/>
  </r>
  <r>
    <x v="0"/>
    <x v="2"/>
    <x v="62"/>
    <n v="36"/>
    <n v="13"/>
    <n v="39.74"/>
    <n v="20.27"/>
  </r>
  <r>
    <x v="0"/>
    <x v="3"/>
    <x v="63"/>
    <n v="29"/>
    <n v="9"/>
    <n v="29.56"/>
    <n v="25.17"/>
  </r>
  <r>
    <x v="0"/>
    <x v="3"/>
    <x v="64"/>
    <n v="139"/>
    <n v="29"/>
    <n v="65.88"/>
    <n v="30.98"/>
  </r>
  <r>
    <x v="0"/>
    <x v="3"/>
    <x v="65"/>
    <n v="54"/>
    <n v="17"/>
    <n v="51.41"/>
    <n v="37.65"/>
  </r>
  <r>
    <x v="0"/>
    <x v="3"/>
    <x v="66"/>
    <n v="30"/>
    <n v="14"/>
    <n v="43.9"/>
    <n v="19.84"/>
  </r>
  <r>
    <x v="0"/>
    <x v="3"/>
    <x v="67"/>
    <n v="37"/>
    <n v="16"/>
    <n v="25.06"/>
    <n v="38.02"/>
  </r>
  <r>
    <x v="0"/>
    <x v="3"/>
    <x v="68"/>
    <n v="42"/>
    <n v="9"/>
    <n v="79.56999999999999"/>
    <n v="37.93"/>
  </r>
  <r>
    <x v="0"/>
    <x v="3"/>
    <x v="69"/>
    <n v="28"/>
    <n v="12"/>
    <n v="21.86"/>
    <n v="16.72"/>
  </r>
  <r>
    <x v="0"/>
    <x v="3"/>
    <x v="70"/>
    <n v="23"/>
    <n v="11"/>
    <n v="23.83"/>
    <n v="20.29"/>
  </r>
  <r>
    <x v="0"/>
    <x v="3"/>
    <x v="71"/>
    <n v="50"/>
    <n v="15"/>
    <n v="18.03"/>
    <n v="32.63"/>
  </r>
  <r>
    <x v="0"/>
    <x v="3"/>
    <x v="72"/>
    <n v="62"/>
    <n v="17"/>
    <n v="22.79"/>
    <n v="24.37"/>
  </r>
  <r>
    <x v="0"/>
    <x v="3"/>
    <x v="73"/>
    <n v="71"/>
    <n v="16"/>
    <n v="42.94"/>
    <n v="17.11"/>
  </r>
  <r>
    <x v="0"/>
    <x v="3"/>
    <x v="74"/>
    <n v="53"/>
    <n v="11"/>
    <n v="30.97"/>
    <n v="37.13"/>
  </r>
  <r>
    <x v="0"/>
    <x v="3"/>
    <x v="75"/>
    <n v="49"/>
    <n v="20"/>
    <n v="19.84"/>
    <n v="26.72"/>
  </r>
  <r>
    <x v="0"/>
    <x v="3"/>
    <x v="76"/>
    <n v="49"/>
    <n v="18"/>
    <n v="23.24"/>
    <n v="40.31"/>
  </r>
  <r>
    <x v="0"/>
    <x v="3"/>
    <x v="77"/>
    <n v="32"/>
    <n v="13"/>
    <n v="113.37"/>
    <n v="55.61"/>
  </r>
  <r>
    <x v="0"/>
    <x v="3"/>
    <x v="78"/>
    <n v="61"/>
    <n v="19"/>
    <n v="16.27"/>
    <n v="51.68"/>
  </r>
  <r>
    <x v="0"/>
    <x v="3"/>
    <x v="79"/>
    <n v="64"/>
    <n v="18"/>
    <n v="21.79"/>
    <n v="32.39"/>
  </r>
  <r>
    <x v="0"/>
    <x v="3"/>
    <x v="80"/>
    <n v="121"/>
    <n v="15"/>
    <n v="39.08"/>
    <n v="19.36"/>
  </r>
  <r>
    <x v="0"/>
    <x v="3"/>
    <x v="81"/>
    <n v="59"/>
    <n v="23"/>
    <n v="34.81"/>
    <n v="40.19"/>
  </r>
  <r>
    <x v="0"/>
    <x v="3"/>
    <x v="82"/>
    <n v="36"/>
    <n v="15"/>
    <n v="73.33"/>
    <n v="53.38"/>
  </r>
  <r>
    <x v="0"/>
    <x v="3"/>
    <x v="83"/>
    <n v="40"/>
    <n v="14"/>
    <n v="53.21"/>
    <n v="34.77"/>
  </r>
  <r>
    <x v="0"/>
    <x v="3"/>
    <x v="84"/>
    <n v="22"/>
    <n v="5"/>
    <n v="12.33"/>
    <n v="15.79"/>
  </r>
  <r>
    <x v="0"/>
    <x v="3"/>
    <x v="85"/>
    <n v="27"/>
    <n v="8"/>
    <n v="35"/>
    <n v="44.27"/>
  </r>
  <r>
    <x v="0"/>
    <x v="3"/>
    <x v="86"/>
    <n v="63"/>
    <n v="17"/>
    <n v="53.84"/>
    <n v="42.44"/>
  </r>
  <r>
    <x v="0"/>
    <x v="3"/>
    <x v="87"/>
    <n v="33"/>
    <n v="14"/>
    <n v="18.36"/>
    <n v="24.66"/>
  </r>
  <r>
    <x v="0"/>
    <x v="3"/>
    <x v="88"/>
    <n v="27"/>
    <n v="12"/>
    <n v="14.38"/>
    <n v="38.72"/>
  </r>
  <r>
    <x v="0"/>
    <x v="3"/>
    <x v="89"/>
    <n v="76"/>
    <n v="22"/>
    <n v="27.75"/>
    <n v="38.43"/>
  </r>
  <r>
    <x v="0"/>
    <x v="3"/>
    <x v="90"/>
    <n v="25"/>
    <n v="8"/>
    <n v="20.13"/>
    <n v="45.71"/>
  </r>
  <r>
    <x v="0"/>
    <x v="3"/>
    <x v="91"/>
    <n v="91"/>
    <n v="23"/>
    <n v="24.96"/>
    <n v="45.73"/>
  </r>
  <r>
    <x v="0"/>
    <x v="3"/>
    <x v="92"/>
    <n v="73"/>
    <n v="17"/>
    <n v="113.11"/>
    <n v="32.92"/>
  </r>
  <r>
    <x v="0"/>
    <x v="3"/>
    <x v="93"/>
    <n v="91"/>
    <n v="14"/>
    <n v="26.93"/>
    <n v="19.55"/>
  </r>
  <r>
    <x v="0"/>
    <x v="4"/>
    <x v="94"/>
    <n v="116"/>
    <n v="20"/>
    <n v="134.32"/>
    <n v="35.8"/>
  </r>
  <r>
    <x v="0"/>
    <x v="4"/>
    <x v="95"/>
    <n v="103"/>
    <n v="22"/>
    <n v="46.79"/>
    <n v="27.16"/>
  </r>
  <r>
    <x v="0"/>
    <x v="4"/>
    <x v="96"/>
    <n v="81"/>
    <n v="14"/>
    <n v="36.97"/>
    <n v="25.94"/>
  </r>
  <r>
    <x v="0"/>
    <x v="4"/>
    <x v="97"/>
    <n v="72"/>
    <n v="14"/>
    <n v="211.7"/>
    <n v="19.47"/>
  </r>
  <r>
    <x v="0"/>
    <x v="4"/>
    <x v="98"/>
    <n v="56"/>
    <n v="18"/>
    <n v="26.74"/>
    <n v="31.79"/>
  </r>
  <r>
    <x v="0"/>
    <x v="4"/>
    <x v="99"/>
    <n v="89"/>
    <n v="21"/>
    <n v="71"/>
    <n v="33.03"/>
  </r>
  <r>
    <x v="0"/>
    <x v="4"/>
    <x v="100"/>
    <n v="89"/>
    <n v="14"/>
    <n v="53.54"/>
    <n v="28.98"/>
  </r>
  <r>
    <x v="0"/>
    <x v="4"/>
    <x v="101"/>
    <n v="74"/>
    <n v="22"/>
    <n v="84.65000000000001"/>
    <n v="26.58"/>
  </r>
  <r>
    <x v="0"/>
    <x v="4"/>
    <x v="102"/>
    <n v="53"/>
    <n v="15"/>
    <n v="85.61"/>
    <n v="34.47"/>
  </r>
  <r>
    <x v="0"/>
    <x v="4"/>
    <x v="103"/>
    <n v="88"/>
    <n v="18"/>
    <n v="66.18000000000001"/>
    <n v="33.49"/>
  </r>
  <r>
    <x v="0"/>
    <x v="4"/>
    <x v="104"/>
    <n v="22"/>
    <n v="11"/>
    <n v="9.380000000000001"/>
    <n v="9.09"/>
  </r>
  <r>
    <x v="0"/>
    <x v="4"/>
    <x v="105"/>
    <n v="31"/>
    <n v="10"/>
    <n v="28.33"/>
    <n v="39.03"/>
  </r>
  <r>
    <x v="1"/>
    <x v="5"/>
    <x v="106"/>
    <m/>
    <m/>
    <m/>
    <m/>
  </r>
</pivotCacheRecords>
</file>

<file path=xl/pivotCache/pivotCacheRecords8.xml><?xml version="1.0" encoding="utf-8"?>
<pivotCacheRecords xmlns="http://schemas.openxmlformats.org/spreadsheetml/2006/main" count="107">
  <r>
    <x v="0"/>
    <x v="0"/>
    <x v="0"/>
    <n v="0"/>
    <n v="0"/>
    <n v="0"/>
    <n v="0"/>
  </r>
  <r>
    <x v="0"/>
    <x v="0"/>
    <x v="1"/>
    <n v="1"/>
    <n v="1"/>
    <n v="1"/>
    <n v="0"/>
  </r>
  <r>
    <x v="0"/>
    <x v="1"/>
    <x v="2"/>
    <n v="0"/>
    <n v="0"/>
    <n v="0"/>
    <n v="0"/>
  </r>
  <r>
    <x v="0"/>
    <x v="1"/>
    <x v="3"/>
    <n v="1"/>
    <n v="1"/>
    <n v="16"/>
    <n v="0"/>
  </r>
  <r>
    <x v="0"/>
    <x v="1"/>
    <x v="4"/>
    <n v="0"/>
    <n v="0"/>
    <n v="0"/>
    <n v="0"/>
  </r>
  <r>
    <x v="0"/>
    <x v="1"/>
    <x v="5"/>
    <n v="0"/>
    <n v="0"/>
    <n v="0"/>
    <n v="0"/>
  </r>
  <r>
    <x v="0"/>
    <x v="1"/>
    <x v="6"/>
    <n v="1"/>
    <n v="1"/>
    <n v="0"/>
    <n v="0"/>
  </r>
  <r>
    <x v="0"/>
    <x v="1"/>
    <x v="7"/>
    <n v="0"/>
    <n v="0"/>
    <n v="0"/>
    <n v="0"/>
  </r>
  <r>
    <x v="0"/>
    <x v="1"/>
    <x v="8"/>
    <n v="3"/>
    <n v="1"/>
    <n v="174"/>
    <n v="0"/>
  </r>
  <r>
    <x v="0"/>
    <x v="1"/>
    <x v="9"/>
    <n v="11"/>
    <n v="6"/>
    <n v="16.8"/>
    <n v="33.33"/>
  </r>
  <r>
    <x v="0"/>
    <x v="1"/>
    <x v="10"/>
    <n v="3"/>
    <n v="1"/>
    <n v="642"/>
    <n v="0"/>
  </r>
  <r>
    <x v="0"/>
    <x v="1"/>
    <x v="11"/>
    <n v="2"/>
    <n v="1"/>
    <n v="160"/>
    <n v="0"/>
  </r>
  <r>
    <x v="0"/>
    <x v="1"/>
    <x v="12"/>
    <n v="1"/>
    <n v="1"/>
    <n v="0"/>
    <n v="0"/>
  </r>
  <r>
    <x v="0"/>
    <x v="1"/>
    <x v="13"/>
    <n v="0"/>
    <n v="0"/>
    <n v="0"/>
    <n v="0"/>
  </r>
  <r>
    <x v="0"/>
    <x v="1"/>
    <x v="14"/>
    <n v="0"/>
    <n v="0"/>
    <n v="0"/>
    <n v="0"/>
  </r>
  <r>
    <x v="0"/>
    <x v="1"/>
    <x v="15"/>
    <n v="1"/>
    <n v="1"/>
    <n v="57.5"/>
    <n v="50"/>
  </r>
  <r>
    <x v="0"/>
    <x v="1"/>
    <x v="16"/>
    <n v="14"/>
    <n v="3"/>
    <n v="18.67"/>
    <n v="50"/>
  </r>
  <r>
    <x v="0"/>
    <x v="1"/>
    <x v="17"/>
    <n v="1"/>
    <n v="1"/>
    <n v="0"/>
    <n v="0"/>
  </r>
  <r>
    <x v="0"/>
    <x v="1"/>
    <x v="18"/>
    <n v="2"/>
    <n v="1"/>
    <n v="2"/>
    <n v="0"/>
  </r>
  <r>
    <x v="0"/>
    <x v="1"/>
    <x v="19"/>
    <n v="1"/>
    <n v="1"/>
    <n v="0"/>
    <n v="0"/>
  </r>
  <r>
    <x v="0"/>
    <x v="1"/>
    <x v="20"/>
    <n v="0"/>
    <n v="0"/>
    <n v="0"/>
    <n v="0"/>
  </r>
  <r>
    <x v="0"/>
    <x v="1"/>
    <x v="21"/>
    <n v="0"/>
    <n v="0"/>
    <n v="0"/>
    <n v="0"/>
  </r>
  <r>
    <x v="0"/>
    <x v="1"/>
    <x v="22"/>
    <n v="5"/>
    <n v="2"/>
    <n v="21"/>
    <n v="20"/>
  </r>
  <r>
    <x v="0"/>
    <x v="1"/>
    <x v="23"/>
    <n v="16"/>
    <n v="7"/>
    <n v="69.45999999999999"/>
    <n v="38.75"/>
  </r>
  <r>
    <x v="0"/>
    <x v="1"/>
    <x v="24"/>
    <n v="6"/>
    <n v="3"/>
    <n v="53"/>
    <n v="83.33"/>
  </r>
  <r>
    <x v="0"/>
    <x v="1"/>
    <x v="25"/>
    <n v="0"/>
    <n v="0"/>
    <n v="0"/>
    <n v="0"/>
  </r>
  <r>
    <x v="0"/>
    <x v="1"/>
    <x v="26"/>
    <n v="5"/>
    <n v="3"/>
    <n v="4"/>
    <n v="30"/>
  </r>
  <r>
    <x v="0"/>
    <x v="1"/>
    <x v="27"/>
    <n v="3"/>
    <n v="1"/>
    <n v="8"/>
    <n v="0"/>
  </r>
  <r>
    <x v="0"/>
    <x v="1"/>
    <x v="28"/>
    <n v="4"/>
    <n v="3"/>
    <n v="3"/>
    <n v="33.33"/>
  </r>
  <r>
    <x v="0"/>
    <x v="1"/>
    <x v="29"/>
    <n v="1"/>
    <n v="1"/>
    <n v="0"/>
    <n v="0"/>
  </r>
  <r>
    <x v="0"/>
    <x v="1"/>
    <x v="30"/>
    <n v="2"/>
    <n v="2"/>
    <n v="0"/>
    <n v="0"/>
  </r>
  <r>
    <x v="0"/>
    <x v="1"/>
    <x v="31"/>
    <n v="2"/>
    <n v="1"/>
    <n v="14"/>
    <n v="0"/>
  </r>
  <r>
    <x v="0"/>
    <x v="1"/>
    <x v="32"/>
    <n v="7"/>
    <n v="1"/>
    <n v="3"/>
    <n v="100"/>
  </r>
  <r>
    <x v="0"/>
    <x v="2"/>
    <x v="33"/>
    <n v="10"/>
    <n v="2"/>
    <n v="9"/>
    <n v="44.44"/>
  </r>
  <r>
    <x v="0"/>
    <x v="2"/>
    <x v="34"/>
    <n v="5"/>
    <n v="3"/>
    <n v="5.33"/>
    <n v="40"/>
  </r>
  <r>
    <x v="0"/>
    <x v="2"/>
    <x v="35"/>
    <n v="6"/>
    <n v="3"/>
    <n v="28"/>
    <n v="16.67"/>
  </r>
  <r>
    <x v="0"/>
    <x v="2"/>
    <x v="36"/>
    <n v="9"/>
    <n v="2"/>
    <n v="696"/>
    <n v="14.29"/>
  </r>
  <r>
    <x v="0"/>
    <x v="2"/>
    <x v="37"/>
    <n v="47"/>
    <n v="10"/>
    <n v="126.6"/>
    <n v="29.26"/>
  </r>
  <r>
    <x v="0"/>
    <x v="2"/>
    <x v="38"/>
    <n v="24"/>
    <n v="4"/>
    <n v="17.75"/>
    <n v="44.91"/>
  </r>
  <r>
    <x v="0"/>
    <x v="2"/>
    <x v="39"/>
    <n v="54"/>
    <n v="8"/>
    <n v="270.75"/>
    <n v="37.74"/>
  </r>
  <r>
    <x v="0"/>
    <x v="2"/>
    <x v="40"/>
    <n v="17"/>
    <n v="8"/>
    <n v="68.67"/>
    <n v="59.89"/>
  </r>
  <r>
    <x v="0"/>
    <x v="2"/>
    <x v="41"/>
    <n v="19"/>
    <n v="3"/>
    <n v="112"/>
    <n v="40"/>
  </r>
  <r>
    <x v="0"/>
    <x v="2"/>
    <x v="42"/>
    <n v="41"/>
    <n v="10"/>
    <n v="40.64"/>
    <n v="28.71"/>
  </r>
  <r>
    <x v="0"/>
    <x v="2"/>
    <x v="43"/>
    <n v="44"/>
    <n v="9"/>
    <n v="110.89"/>
    <n v="31.56"/>
  </r>
  <r>
    <x v="0"/>
    <x v="2"/>
    <x v="44"/>
    <n v="44"/>
    <n v="13"/>
    <n v="369.55"/>
    <n v="24.84"/>
  </r>
  <r>
    <x v="0"/>
    <x v="2"/>
    <x v="45"/>
    <n v="107"/>
    <n v="15"/>
    <n v="82.59"/>
    <n v="24.18"/>
  </r>
  <r>
    <x v="0"/>
    <x v="2"/>
    <x v="46"/>
    <n v="72"/>
    <n v="10"/>
    <n v="67"/>
    <n v="20.97"/>
  </r>
  <r>
    <x v="0"/>
    <x v="2"/>
    <x v="47"/>
    <n v="111"/>
    <n v="17"/>
    <n v="68.40000000000001"/>
    <n v="23.4"/>
  </r>
  <r>
    <x v="0"/>
    <x v="2"/>
    <x v="48"/>
    <n v="32"/>
    <n v="13"/>
    <n v="89.01000000000001"/>
    <n v="23.55"/>
  </r>
  <r>
    <x v="0"/>
    <x v="2"/>
    <x v="49"/>
    <n v="46"/>
    <n v="10"/>
    <n v="122.38"/>
    <n v="11.63"/>
  </r>
  <r>
    <x v="0"/>
    <x v="2"/>
    <x v="50"/>
    <n v="28"/>
    <n v="9"/>
    <n v="64.70999999999999"/>
    <n v="45.45"/>
  </r>
  <r>
    <x v="0"/>
    <x v="2"/>
    <x v="51"/>
    <n v="58"/>
    <n v="13"/>
    <n v="92.92"/>
    <n v="11.81"/>
  </r>
  <r>
    <x v="0"/>
    <x v="2"/>
    <x v="52"/>
    <n v="145"/>
    <n v="29"/>
    <n v="202.66"/>
    <n v="12.39"/>
  </r>
  <r>
    <x v="0"/>
    <x v="2"/>
    <x v="53"/>
    <n v="90"/>
    <n v="23"/>
    <n v="99.78"/>
    <n v="17.54"/>
  </r>
  <r>
    <x v="0"/>
    <x v="2"/>
    <x v="54"/>
    <n v="118"/>
    <n v="15"/>
    <n v="69.27"/>
    <n v="41"/>
  </r>
  <r>
    <x v="0"/>
    <x v="2"/>
    <x v="55"/>
    <n v="18"/>
    <n v="3"/>
    <n v="40.33"/>
    <n v="40"/>
  </r>
  <r>
    <x v="0"/>
    <x v="2"/>
    <x v="56"/>
    <n v="18"/>
    <n v="8"/>
    <n v="16.38"/>
    <n v="20.24"/>
  </r>
  <r>
    <x v="0"/>
    <x v="2"/>
    <x v="57"/>
    <n v="34"/>
    <n v="10"/>
    <n v="21.4"/>
    <n v="32.21"/>
  </r>
  <r>
    <x v="0"/>
    <x v="2"/>
    <x v="58"/>
    <n v="105"/>
    <n v="12"/>
    <n v="66.16"/>
    <n v="43.08"/>
  </r>
  <r>
    <x v="0"/>
    <x v="2"/>
    <x v="59"/>
    <n v="37"/>
    <n v="8"/>
    <n v="85.22"/>
    <n v="26.9"/>
  </r>
  <r>
    <x v="0"/>
    <x v="2"/>
    <x v="60"/>
    <n v="39"/>
    <n v="9"/>
    <n v="209.61"/>
    <n v="19.66"/>
  </r>
  <r>
    <x v="0"/>
    <x v="2"/>
    <x v="61"/>
    <n v="32"/>
    <n v="11"/>
    <n v="38.27"/>
    <n v="32.24"/>
  </r>
  <r>
    <x v="0"/>
    <x v="2"/>
    <x v="62"/>
    <n v="36"/>
    <n v="13"/>
    <n v="39.74"/>
    <n v="20.27"/>
  </r>
  <r>
    <x v="0"/>
    <x v="3"/>
    <x v="63"/>
    <n v="29"/>
    <n v="9"/>
    <n v="29.56"/>
    <n v="25.17"/>
  </r>
  <r>
    <x v="0"/>
    <x v="3"/>
    <x v="64"/>
    <n v="139"/>
    <n v="29"/>
    <n v="65.88"/>
    <n v="30.98"/>
  </r>
  <r>
    <x v="0"/>
    <x v="3"/>
    <x v="65"/>
    <n v="54"/>
    <n v="17"/>
    <n v="51.41"/>
    <n v="37.65"/>
  </r>
  <r>
    <x v="0"/>
    <x v="3"/>
    <x v="66"/>
    <n v="30"/>
    <n v="14"/>
    <n v="43.9"/>
    <n v="19.84"/>
  </r>
  <r>
    <x v="0"/>
    <x v="3"/>
    <x v="67"/>
    <n v="37"/>
    <n v="16"/>
    <n v="25.06"/>
    <n v="38.02"/>
  </r>
  <r>
    <x v="0"/>
    <x v="3"/>
    <x v="68"/>
    <n v="42"/>
    <n v="9"/>
    <n v="79.56999999999999"/>
    <n v="37.93"/>
  </r>
  <r>
    <x v="0"/>
    <x v="3"/>
    <x v="69"/>
    <n v="28"/>
    <n v="12"/>
    <n v="21.86"/>
    <n v="16.72"/>
  </r>
  <r>
    <x v="0"/>
    <x v="3"/>
    <x v="70"/>
    <n v="23"/>
    <n v="11"/>
    <n v="23.83"/>
    <n v="20.29"/>
  </r>
  <r>
    <x v="0"/>
    <x v="3"/>
    <x v="71"/>
    <n v="50"/>
    <n v="15"/>
    <n v="18.03"/>
    <n v="32.63"/>
  </r>
  <r>
    <x v="0"/>
    <x v="3"/>
    <x v="72"/>
    <n v="62"/>
    <n v="17"/>
    <n v="22.79"/>
    <n v="24.37"/>
  </r>
  <r>
    <x v="0"/>
    <x v="3"/>
    <x v="73"/>
    <n v="71"/>
    <n v="16"/>
    <n v="42.94"/>
    <n v="17.11"/>
  </r>
  <r>
    <x v="0"/>
    <x v="3"/>
    <x v="74"/>
    <n v="53"/>
    <n v="11"/>
    <n v="30.97"/>
    <n v="37.13"/>
  </r>
  <r>
    <x v="0"/>
    <x v="3"/>
    <x v="75"/>
    <n v="49"/>
    <n v="20"/>
    <n v="19.84"/>
    <n v="26.72"/>
  </r>
  <r>
    <x v="0"/>
    <x v="3"/>
    <x v="76"/>
    <n v="49"/>
    <n v="18"/>
    <n v="23.24"/>
    <n v="40.31"/>
  </r>
  <r>
    <x v="0"/>
    <x v="3"/>
    <x v="77"/>
    <n v="32"/>
    <n v="13"/>
    <n v="113.37"/>
    <n v="55.61"/>
  </r>
  <r>
    <x v="0"/>
    <x v="3"/>
    <x v="78"/>
    <n v="61"/>
    <n v="19"/>
    <n v="16.27"/>
    <n v="51.68"/>
  </r>
  <r>
    <x v="0"/>
    <x v="3"/>
    <x v="79"/>
    <n v="64"/>
    <n v="18"/>
    <n v="21.79"/>
    <n v="32.39"/>
  </r>
  <r>
    <x v="0"/>
    <x v="3"/>
    <x v="80"/>
    <n v="121"/>
    <n v="15"/>
    <n v="39.08"/>
    <n v="19.36"/>
  </r>
  <r>
    <x v="0"/>
    <x v="3"/>
    <x v="81"/>
    <n v="59"/>
    <n v="23"/>
    <n v="34.81"/>
    <n v="40.19"/>
  </r>
  <r>
    <x v="0"/>
    <x v="3"/>
    <x v="82"/>
    <n v="36"/>
    <n v="15"/>
    <n v="73.33"/>
    <n v="53.38"/>
  </r>
  <r>
    <x v="0"/>
    <x v="3"/>
    <x v="83"/>
    <n v="40"/>
    <n v="14"/>
    <n v="53.21"/>
    <n v="34.77"/>
  </r>
  <r>
    <x v="0"/>
    <x v="3"/>
    <x v="84"/>
    <n v="22"/>
    <n v="5"/>
    <n v="12.33"/>
    <n v="15.79"/>
  </r>
  <r>
    <x v="0"/>
    <x v="3"/>
    <x v="85"/>
    <n v="27"/>
    <n v="8"/>
    <n v="35"/>
    <n v="44.27"/>
  </r>
  <r>
    <x v="0"/>
    <x v="3"/>
    <x v="86"/>
    <n v="63"/>
    <n v="17"/>
    <n v="53.84"/>
    <n v="42.44"/>
  </r>
  <r>
    <x v="0"/>
    <x v="3"/>
    <x v="87"/>
    <n v="33"/>
    <n v="14"/>
    <n v="18.36"/>
    <n v="24.66"/>
  </r>
  <r>
    <x v="0"/>
    <x v="3"/>
    <x v="88"/>
    <n v="27"/>
    <n v="12"/>
    <n v="14.38"/>
    <n v="38.72"/>
  </r>
  <r>
    <x v="0"/>
    <x v="3"/>
    <x v="89"/>
    <n v="76"/>
    <n v="22"/>
    <n v="27.75"/>
    <n v="38.43"/>
  </r>
  <r>
    <x v="0"/>
    <x v="3"/>
    <x v="90"/>
    <n v="25"/>
    <n v="8"/>
    <n v="20.13"/>
    <n v="45.71"/>
  </r>
  <r>
    <x v="0"/>
    <x v="3"/>
    <x v="91"/>
    <n v="91"/>
    <n v="23"/>
    <n v="24.96"/>
    <n v="45.73"/>
  </r>
  <r>
    <x v="0"/>
    <x v="3"/>
    <x v="92"/>
    <n v="73"/>
    <n v="17"/>
    <n v="113.11"/>
    <n v="32.92"/>
  </r>
  <r>
    <x v="0"/>
    <x v="3"/>
    <x v="93"/>
    <n v="91"/>
    <n v="14"/>
    <n v="26.93"/>
    <n v="19.55"/>
  </r>
  <r>
    <x v="0"/>
    <x v="4"/>
    <x v="94"/>
    <n v="116"/>
    <n v="20"/>
    <n v="134.32"/>
    <n v="35.8"/>
  </r>
  <r>
    <x v="0"/>
    <x v="4"/>
    <x v="95"/>
    <n v="103"/>
    <n v="22"/>
    <n v="46.79"/>
    <n v="27.16"/>
  </r>
  <r>
    <x v="0"/>
    <x v="4"/>
    <x v="96"/>
    <n v="81"/>
    <n v="14"/>
    <n v="36.97"/>
    <n v="25.94"/>
  </r>
  <r>
    <x v="0"/>
    <x v="4"/>
    <x v="97"/>
    <n v="72"/>
    <n v="14"/>
    <n v="211.7"/>
    <n v="19.47"/>
  </r>
  <r>
    <x v="0"/>
    <x v="4"/>
    <x v="98"/>
    <n v="56"/>
    <n v="18"/>
    <n v="26.74"/>
    <n v="31.79"/>
  </r>
  <r>
    <x v="0"/>
    <x v="4"/>
    <x v="99"/>
    <n v="89"/>
    <n v="21"/>
    <n v="71"/>
    <n v="33.03"/>
  </r>
  <r>
    <x v="0"/>
    <x v="4"/>
    <x v="100"/>
    <n v="89"/>
    <n v="14"/>
    <n v="53.54"/>
    <n v="28.98"/>
  </r>
  <r>
    <x v="0"/>
    <x v="4"/>
    <x v="101"/>
    <n v="74"/>
    <n v="22"/>
    <n v="84.65000000000001"/>
    <n v="26.58"/>
  </r>
  <r>
    <x v="0"/>
    <x v="4"/>
    <x v="102"/>
    <n v="53"/>
    <n v="15"/>
    <n v="85.61"/>
    <n v="34.47"/>
  </r>
  <r>
    <x v="0"/>
    <x v="4"/>
    <x v="103"/>
    <n v="88"/>
    <n v="18"/>
    <n v="66.18000000000001"/>
    <n v="33.49"/>
  </r>
  <r>
    <x v="0"/>
    <x v="4"/>
    <x v="104"/>
    <n v="22"/>
    <n v="11"/>
    <n v="9.380000000000001"/>
    <n v="9.09"/>
  </r>
  <r>
    <x v="0"/>
    <x v="4"/>
    <x v="105"/>
    <n v="31"/>
    <n v="10"/>
    <n v="28.33"/>
    <n v="39.03"/>
  </r>
  <r>
    <x v="1"/>
    <x v="5"/>
    <x v="106"/>
    <m/>
    <m/>
    <m/>
    <m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_rels/pivotTable10.xml.rels><Relationships xmlns="http://schemas.openxmlformats.org/package/2006/relationships"><Relationship Id="rId1" Target="/xl/pivotCache/pivotCacheDefinition7.xml" Type="http://schemas.openxmlformats.org/officeDocument/2006/relationships/pivotCacheDefinition"/></Relationships>
</file>

<file path=xl/pivotTables/_rels/pivotTable11.xml.rels><Relationships xmlns="http://schemas.openxmlformats.org/package/2006/relationships"><Relationship Id="rId1" Target="/xl/pivotCache/pivotCacheDefinition6.xml" Type="http://schemas.openxmlformats.org/officeDocument/2006/relationships/pivotCacheDefinition"/></Relationships>
</file>

<file path=xl/pivotTables/_rels/pivotTable12.xml.rels><Relationships xmlns="http://schemas.openxmlformats.org/package/2006/relationships"><Relationship Id="rId1" Target="/xl/pivotCache/pivotCacheDefinition5.xml" Type="http://schemas.openxmlformats.org/officeDocument/2006/relationships/pivotCacheDefinition"/></Relationships>
</file>

<file path=xl/pivotTables/_rels/pivotTable13.xml.rels><Relationships xmlns="http://schemas.openxmlformats.org/package/2006/relationships"><Relationship Id="rId1" Target="/xl/pivotCache/pivotCacheDefinition8.xml" Type="http://schemas.openxmlformats.org/officeDocument/2006/relationships/pivotCacheDefinition"/></Relationships>
</file>

<file path=xl/pivotTables/_rels/pivotTable14.xml.rels><Relationships xmlns="http://schemas.openxmlformats.org/package/2006/relationships"><Relationship Id="rId1" Target="/xl/pivotCache/pivotCacheDefinition7.xml" Type="http://schemas.openxmlformats.org/officeDocument/2006/relationships/pivotCacheDefinition"/></Relationships>
</file>

<file path=xl/pivotTables/_rels/pivotTable2.xml.rels><Relationships xmlns="http://schemas.openxmlformats.org/package/2006/relationships"><Relationship Id="rId1" Target="/xl/pivotCache/pivotCacheDefinition2.xml" Type="http://schemas.openxmlformats.org/officeDocument/2006/relationships/pivotCacheDefinition"/></Relationships>
</file>

<file path=xl/pivotTables/_rels/pivotTable3.xml.rels><Relationships xmlns="http://schemas.openxmlformats.org/package/2006/relationships"><Relationship Id="rId1" Target="/xl/pivotCache/pivotCacheDefinition3.xml" Type="http://schemas.openxmlformats.org/officeDocument/2006/relationships/pivotCacheDefinition"/></Relationships>
</file>

<file path=xl/pivotTables/_rels/pivotTable4.xml.rels><Relationships xmlns="http://schemas.openxmlformats.org/package/2006/relationships"><Relationship Id="rId1" Target="/xl/pivotCache/pivotCacheDefinition4.xml" Type="http://schemas.openxmlformats.org/officeDocument/2006/relationships/pivotCacheDefinition"/></Relationships>
</file>

<file path=xl/pivotTables/_rels/pivotTable5.xml.rels><Relationships xmlns="http://schemas.openxmlformats.org/package/2006/relationships"><Relationship Id="rId1" Target="/xl/pivotCache/pivotCacheDefinition2.xml" Type="http://schemas.openxmlformats.org/officeDocument/2006/relationships/pivotCacheDefinition"/></Relationships>
</file>

<file path=xl/pivotTables/_rels/pivotTable6.xml.rels><Relationships xmlns="http://schemas.openxmlformats.org/package/2006/relationships"><Relationship Id="rId1" Target="/xl/pivotCache/pivotCacheDefinition4.xml" Type="http://schemas.openxmlformats.org/officeDocument/2006/relationships/pivotCacheDefinition"/></Relationships>
</file>

<file path=xl/pivotTables/_rels/pivotTable7.xml.rels><Relationships xmlns="http://schemas.openxmlformats.org/package/2006/relationships"><Relationship Id="rId1" Target="/xl/pivotCache/pivotCacheDefinition5.xml" Type="http://schemas.openxmlformats.org/officeDocument/2006/relationships/pivotCacheDefinition"/></Relationships>
</file>

<file path=xl/pivotTables/_rels/pivotTable8.xml.rels><Relationships xmlns="http://schemas.openxmlformats.org/package/2006/relationships"><Relationship Id="rId1" Target="/xl/pivotCache/pivotCacheDefinition6.xml" Type="http://schemas.openxmlformats.org/officeDocument/2006/relationships/pivotCacheDefinition"/></Relationships>
</file>

<file path=xl/pivotTables/_rels/pivotTable9.xml.rels><Relationships xmlns="http://schemas.openxmlformats.org/package/2006/relationships"><Relationship Id="rId1" Target="/xl/pivotCache/pivotCacheDefinition7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34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5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1" firstDataRow="1" firstHeaderRow="1" ref="I6:J11" rowPageCount="2"/>
  <pivotFields count="9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5">
        <item h="1" sd="1" t="data" x="2"/>
        <item h="1" m="1" sd="1" t="data" x="3"/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0">
        <item h="1" m="1" sd="1" t="data" x="8"/>
        <item h="1" sd="1" t="data" x="7"/>
        <item h="1" sd="1" t="data" x="4"/>
        <item h="1" sd="1" t="data" x="3"/>
        <item h="1" sd="1" t="data" x="2"/>
        <item sd="1" t="data" x="1"/>
        <item h="1" sd="1" t="data" x="0"/>
        <item h="1" sd="1" t="data" x="5"/>
        <item h="1" sd="1" t="data" x="6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ataField="1" defaultSubtotal="1" dragOff="1" dragToCol="1" dragToData="1" dragToPage="1" dragToRow="1" itemPageCount="10" outline="1" showAll="0" showDropDowns="1" sortType="manual" subtotalTop="1" topAutoShow="1">
      <items count="7">
        <item sd="1" t="data" x="5"/>
        <item sd="1" t="data" x="1"/>
        <item sd="1" t="data" x="0"/>
        <item sd="1" t="data" x="3"/>
        <item sd="1" t="data" x="2"/>
        <item sd="1" t="data" x="4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4"/>
  </rowFields>
  <rowItems count="5">
    <i i="0" r="0" t="data">
      <x v="1"/>
    </i>
    <i i="0" r="0" t="data">
      <x v="2"/>
    </i>
    <i i="0" r="0" t="data">
      <x v="3"/>
    </i>
    <i i="0" r="0" t="data">
      <x v="4"/>
    </i>
    <i i="0" r="0" t="grand"/>
  </rowItems>
  <colItems count="1">
    <i i="0" r="0" t="data"/>
  </colItems>
  <pageFields count="2">
    <pageField fld="0" hier="-1"/>
    <pageField fld="1" hier="-1"/>
  </pageFields>
  <dataFields count="1">
    <dataField baseField="0" baseItem="0" fld="4" name="计数项:订单来源" showDataAs="normal" subtotal="count"/>
  </dataFields>
  <formats count="5">
    <format dxfId="45">
      <pivotArea dataOnly="0" fieldPosition="0" outline="0" type="all"/>
    </format>
    <format dxfId="44">
      <pivotArea collapsedLevelsAreSubtotals="1" dataOnly="1" fieldPosition="0" outline="0" type="normal"/>
    </format>
    <format dxfId="43">
      <pivotArea axis="axisRow" dataOnly="0" field="4" fieldPosition="0" labelOnly="1" outline="0" type="button"/>
    </format>
    <format dxfId="42">
      <pivotArea dataOnly="0" fieldPosition="0" grandRow="1" labelOnly="1" outline="0" type="normal"/>
    </format>
    <format dxfId="41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10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33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4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1" ref="F16:F17" rowPageCount="2"/>
  <pivotFields count="9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6">
        <item h="1" sd="1" t="data" x="3"/>
        <item h="1" m="1" sd="1" t="data" x="4"/>
        <item h="1" sd="1" t="data" x="0"/>
        <item sd="1" t="data" x="1"/>
        <item h="1" sd="1" t="data" x="2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Items count="1">
    <i i="0" r="0" t="data"/>
  </colItems>
  <pageFields count="2">
    <pageField fld="0" hier="-1"/>
    <pageField fld="1" hier="-1"/>
  </pageFields>
  <dataFields count="1">
    <dataField baseField="0" baseItem="0" fld="2" name="计数项:姓名" showDataAs="normal" subtotal="count"/>
  </dataFields>
  <formats count="3">
    <format dxfId="31">
      <pivotArea dataOnly="0" fieldPosition="0" outline="0" type="all"/>
    </format>
    <format dxfId="30">
      <pivotArea collapsedLevelsAreSubtotals="1" dataOnly="1" fieldPosition="0" outline="0" type="normal"/>
    </format>
    <format dxfId="29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1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27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2" firstHeaderRow="1" ref="A6:D8" rowPageCount="3"/>
  <pivotFields count="7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5">
        <item sd="1" t="data" x="0"/>
        <item h="1" sd="1" t="data" x="1"/>
        <item h="1" m="1" sd="1" t="data" x="10"/>
        <item h="1" m="1" sd="1" t="data" x="5"/>
        <item h="1" m="1" sd="1" t="data" x="12"/>
        <item h="1" m="1" sd="1" t="data" x="7"/>
        <item h="1" m="1" sd="1" t="data" x="2"/>
        <item h="1" m="1" sd="1" t="data" x="9"/>
        <item h="1" m="1" sd="1" t="data" x="4"/>
        <item h="1" m="1" sd="1" t="data" x="11"/>
        <item h="1" m="1" sd="1" t="data" x="6"/>
        <item h="1" m="1" sd="1" t="data" x="13"/>
        <item h="1" m="1" sd="1" t="data" x="8"/>
        <item h="1" m="1" sd="1" t="data" x="3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9">
        <item h="1" m="1" sd="1" t="data" x="7"/>
        <item h="1" m="1" sd="1" t="data" x="6"/>
        <item h="1" sd="1" t="data" x="5"/>
        <item h="1" sd="1" t="data" x="0"/>
        <item h="1" sd="1" t="data" x="1"/>
        <item h="1" sd="1" t="data" x="2"/>
        <item h="1" sd="1" t="data" x="3"/>
        <item sd="1" t="data" x="4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200">
        <item m="1" sd="1" t="data" x="163"/>
        <item m="1" sd="1" t="data" x="146"/>
        <item m="1" sd="1" t="data" x="198"/>
        <item m="1" sd="1" t="data" x="181"/>
        <item m="1" sd="1" t="data" x="162"/>
        <item m="1" sd="1" t="data" x="145"/>
        <item m="1" sd="1" t="data" x="197"/>
        <item m="1" sd="1" t="data" x="180"/>
        <item m="1" sd="1" t="data" x="161"/>
        <item m="1" sd="1" t="data" x="144"/>
        <item m="1" sd="1" t="data" x="196"/>
        <item m="1" sd="1" t="data" x="178"/>
        <item m="1" sd="1" t="data" x="159"/>
        <item m="1" sd="1" t="data" x="142"/>
        <item m="1" sd="1" t="data" x="194"/>
        <item m="1" sd="1" t="data" x="176"/>
        <item m="1" sd="1" t="data" x="157"/>
        <item m="1" sd="1" t="data" x="140"/>
        <item m="1" sd="1" t="data" x="192"/>
        <item m="1" sd="1" t="data" x="174"/>
        <item m="1" sd="1" t="data" x="179"/>
        <item m="1" sd="1" t="data" x="160"/>
        <item m="1" sd="1" t="data" x="143"/>
        <item m="1" sd="1" t="data" x="195"/>
        <item m="1" sd="1" t="data" x="177"/>
        <item m="1" sd="1" t="data" x="158"/>
        <item m="1" sd="1" t="data" x="141"/>
        <item m="1" sd="1" t="data" x="193"/>
        <item m="1" sd="1" t="data" x="175"/>
        <item m="1" sd="1" t="data" x="156"/>
        <item m="1" sd="1" t="data" x="139"/>
        <item m="1" sd="1" t="data" x="191"/>
        <item m="1" sd="1" t="data" x="173"/>
        <item m="1" sd="1" t="data" x="155"/>
        <item m="1" sd="1" t="data" x="138"/>
        <item m="1" sd="1" t="data" x="190"/>
        <item m="1" sd="1" t="data" x="172"/>
        <item m="1" sd="1" t="data" x="154"/>
        <item m="1" sd="1" t="data" x="137"/>
        <item sd="1" t="data" x="129"/>
        <item m="1" sd="1" t="data" x="188"/>
        <item m="1" sd="1" t="data" x="170"/>
        <item m="1" sd="1" t="data" x="152"/>
        <item m="1" sd="1" t="data" x="135"/>
        <item m="1" sd="1" t="data" x="186"/>
        <item m="1" sd="1" t="data" x="168"/>
        <item m="1" sd="1" t="data" x="150"/>
        <item m="1" sd="1" t="data" x="133"/>
        <item m="1" sd="1" t="data" x="184"/>
        <item m="1" sd="1" t="data" x="166"/>
        <item m="1" sd="1" t="data" x="148"/>
        <item m="1" sd="1" t="data" x="131"/>
        <item m="1" sd="1" t="data" x="189"/>
        <item m="1" sd="1" t="data" x="171"/>
        <item m="1" sd="1" t="data" x="153"/>
        <item m="1" sd="1" t="data" x="136"/>
        <item m="1" sd="1" t="data" x="187"/>
        <item m="1" sd="1" t="data" x="169"/>
        <item m="1" sd="1" t="data" x="151"/>
        <item m="1" sd="1" t="data" x="134"/>
        <item m="1" sd="1" t="data" x="185"/>
        <item m="1" sd="1" t="data" x="167"/>
        <item m="1" sd="1" t="data" x="149"/>
        <item m="1" sd="1" t="data" x="165"/>
        <item m="1" sd="1" t="data" x="183"/>
        <item m="1" sd="1" t="data" x="132"/>
        <item m="1" sd="1" t="data" x="147"/>
        <item m="1" sd="1" t="data" x="130"/>
        <item m="1" sd="1" t="data" x="182"/>
        <item m="1" sd="1" t="data" x="164"/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9"/>
        <item sd="1" t="data" x="98"/>
        <item sd="1" t="data" x="97"/>
        <item sd="1" t="data" x="96"/>
        <item sd="1" t="data" x="95"/>
        <item sd="1" t="data" x="94"/>
        <item sd="1" t="data" x="100"/>
        <item sd="1" t="data" x="102"/>
        <item sd="1" t="data" x="101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Fields count="1">
    <field x="-2"/>
  </colFields>
  <colItems count="4">
    <i i="0" r="0" t="data"/>
    <i i="1" r="0" t="data">
      <x v="1"/>
    </i>
    <i i="2" r="0" t="data">
      <x v="2"/>
    </i>
    <i i="3" r="0" t="data">
      <x v="3"/>
    </i>
  </colItems>
  <pageFields count="3">
    <pageField fld="0" hier="-1"/>
    <pageField fld="1" hier="-1"/>
    <pageField fld="2" hier="-1"/>
  </pageFields>
  <dataFields count="4">
    <dataField baseField="0" baseItem="1" fld="3" name="浏览量" showDataAs="normal" subtotal="sum"/>
    <dataField baseField="0" baseItem="1" fld="4" name="访客数" showDataAs="normal" subtotal="sum"/>
    <dataField baseField="0" baseItem="2" fld="5" name="平均停留时长" showDataAs="normal" subtotal="average"/>
    <dataField baseField="0" baseItem="3" fld="6" name="跳失率" showDataAs="normal" subtotal="average"/>
  </dataFields>
  <formats count="5">
    <format dxfId="50">
      <pivotArea collapsedLevelsAreSubtotals="1" dataOnly="1" fieldPosition="0" outline="0" type="normal">
        <references count="1">
          <reference field="4294967294" selected="0">
            <x v="2"/>
          </reference>
        </references>
      </pivotArea>
    </format>
    <format dxfId="49">
      <pivotArea collapsedLevelsAreSubtotals="1" dataOnly="1" fieldPosition="0" outline="0" type="normal">
        <references count="1">
          <reference field="4294967294" selected="0">
            <x v="3"/>
          </reference>
        </references>
      </pivotArea>
    </format>
    <format dxfId="48">
      <pivotArea dataOnly="0" fieldPosition="0" outline="0" type="all"/>
    </format>
    <format dxfId="47">
      <pivotArea collapsedLevelsAreSubtotals="1" dataOnly="1" fieldPosition="0" outline="0" type="normal"/>
    </format>
    <format dxfId="46">
      <pivotArea dataOnly="0" fieldPosition="0" labelOnly="1" outline="0" type="normal">
        <references count="1">
          <reference field="4294967294">
            <x v="3"/>
          </reference>
        </references>
      </pivotArea>
    </format>
  </formats>
  <pivotTableStyleInfo name="PivotStyleLight16" showColHeaders="1" showColStripes="0" showLastColumn="1" showRowHeaders="1" showRowStripes="0"/>
</pivotTableDefinition>
</file>

<file path=xl/pivotTables/pivotTable12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29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0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1" ref="U16:U17" rowPageCount="3"/>
  <pivotFields count="12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6">
        <item h="1" sd="1" t="data" x="3"/>
        <item h="1" m="1" sd="1" t="data" x="4"/>
        <item h="1" sd="1" t="data" x="0"/>
        <item sd="1" t="data" x="1"/>
        <item h="1" sd="1" t="data" x="2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10">
        <item sd="1" t="data" x="8"/>
        <item sd="1" t="data" x="4"/>
        <item sd="1" t="data" x="0"/>
        <item sd="1" t="data" x="1"/>
        <item sd="1" t="data" x="2"/>
        <item sd="1" t="data" x="3"/>
        <item sd="1" t="data" x="5"/>
        <item sd="1" t="data" x="6"/>
        <item sd="1" t="data" x="7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7" name="计数项:星级" showDataAs="normal" subtotal="count"/>
  </dataFields>
  <formats count="3">
    <format dxfId="28">
      <pivotArea dataOnly="0" fieldPosition="0" outline="0" type="all"/>
    </format>
    <format dxfId="27">
      <pivotArea collapsedLevelsAreSubtotals="1" dataOnly="1" fieldPosition="0" outline="0" type="normal"/>
    </format>
    <format dxfId="26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13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31" chartFormat="0" colGrandTotals="0" compact="0" compactData="0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3" outline="0" outlineData="0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3" firstHeaderRow="1" ref="AD2:AH11"/>
  <pivotFields count="16">
    <pivotField compact="0" defaultSubtotal="0" dragOff="1" dragToCol="1" dragToData="1" dragToPage="1" dragToRow="1" itemPageCount="10" outline="0" showAll="0" showDropDowns="1" sortType="manual" subtotalTop="1" topAutoShow="1"/>
    <pivotField axis="axisCol" compact="0" defaultSubtotal="0" dragOff="1" dragToCol="1" dragToData="1" dragToPage="1" dragToRow="1" itemPageCount="10" outline="0" showAll="0" showDropDowns="1" sortType="manual" subtotalTop="1" topAutoShow="1">
      <items count="4">
        <item sd="1" t="data" x="0"/>
        <item h="1" sd="1" t="data" x="3"/>
        <item sd="1" t="data" x="1"/>
        <item h="1" sd="1" t="data" x="2"/>
      </items>
    </pivotField>
    <pivotField compact="0" dataField="1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axis="axisRow" compact="0" dataField="1" defaultSubtotal="0" dragOff="1" dragToCol="1" dragToData="1" dragToPage="1" dragToRow="1" itemPageCount="10" outline="0" showAll="0" showDropDowns="1" sortType="descending" subtotalTop="1" topAutoShow="1">
      <items count="12">
        <item sd="1" t="data" x="2"/>
        <item sd="1" t="data" x="0"/>
        <item sd="1" t="data" x="1"/>
        <item sd="1" t="data" x="3"/>
        <item sd="1" t="data" x="9"/>
        <item m="1" sd="1" t="data" x="11"/>
        <item sd="1" t="data" x="4"/>
        <item m="1" sd="1" t="data" x="10"/>
        <item sd="1" t="data" x="5"/>
        <item sd="1" t="data" x="6"/>
        <item sd="1" t="data" x="7"/>
        <item sd="1" t="data" x="8"/>
      </items>
      <autoSortScope>
        <pivotArea dataOnly="0" fieldPosition="0" outline="0" type="normal">
          <references count="2">
            <reference field="4294967294" selected="0">
              <x v="0"/>
            </reference>
            <reference field="1" selected="0">
              <x v="2"/>
            </reference>
          </references>
        </pivotArea>
      </autoSortScope>
    </pivotField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0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</pivotFields>
  <rowFields count="1">
    <field x="7"/>
  </rowFields>
  <rowItems count="7">
    <i i="0" r="0" t="data">
      <x v="8"/>
    </i>
    <i i="0" r="0" t="data">
      <x v="6"/>
    </i>
    <i i="0" r="0" t="data"/>
    <i i="0" r="0" t="data">
      <x v="1"/>
    </i>
    <i i="0" r="0" t="data">
      <x v="3"/>
    </i>
    <i i="0" r="0" t="data">
      <x v="2"/>
    </i>
    <i i="0" r="0" t="grand"/>
  </rowItems>
  <colFields count="2">
    <field x="1"/>
    <field x="-2"/>
  </colFields>
  <colItems count="4">
    <i i="0" r="0" t="data"/>
    <i i="1" r="1" t="data">
      <x v="1"/>
    </i>
    <i i="0" r="0" t="data"/>
    <i i="1" r="1" t="data">
      <x v="1"/>
    </i>
  </colItems>
  <dataFields count="2">
    <dataField baseField="0" baseItem="0" fld="7" name="计数 / 套餐信息" showDataAs="normal" subtotal="count"/>
    <dataField baseField="0" baseItem="0" fld="2" name="求和 / 成交价格" showDataAs="normal" subtotal="sum"/>
  </dataFields>
  <pivotTableStyleInfo name="PivotStyleLight16" showColHeaders="1" showColStripes="0" showLastColumn="1" showRowHeaders="1" showRowStripes="0"/>
</pivotTableDefinition>
</file>

<file path=xl/pivotTables/pivotTable14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33" chartFormat="3" colGrandTotals="0" compact="0" compactData="0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4" outline="0" outlineData="0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1" firstDataRow="2" firstHeaderRow="1" ref="A25:C38" rowPageCount="1"/>
  <pivotFields count="9">
    <pivotField axis="axisPage" compact="0" defaultSubtotal="0" dragOff="1" dragToCol="1" dragToData="1" dragToPage="1" dragToRow="1" itemPageCount="10" multipleItemSelectionAllowed="1" outline="0" showAll="0" showDropDowns="1" sortType="manual" subtotalTop="1" topAutoShow="1">
      <items count="2">
        <item sd="1" t="data" x="0"/>
        <item h="1" sd="1" t="data" x="1"/>
      </items>
    </pivotField>
    <pivotField axis="axisCol" compact="0" defaultSubtotal="0" dragOff="1" dragToCol="1" dragToData="1" dragToPage="1" dragToRow="1" itemPageCount="10" multipleItemSelectionAllowed="1" outline="0" showAll="0" showDropDowns="1" sortType="manual" subtotalTop="1" topAutoShow="1">
      <items count="5">
        <item h="1" sd="1" t="data" x="3"/>
        <item m="1" sd="1" t="data" x="4"/>
        <item sd="1" t="data" x="0"/>
        <item sd="1" t="data" x="1"/>
        <item h="1" sd="1" t="data" x="2"/>
      </items>
    </pivotField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axis="axisRow" compact="0" dataField="1" defaultSubtotal="0" dragOff="1" dragToCol="1" dragToData="1" dragToPage="1" dragToRow="1" itemPageCount="10" outline="0" showAll="0" showDropDowns="1" sortType="descending" subtotalTop="1" topAutoShow="1">
      <items count="14">
        <item sd="1" t="data" x="5"/>
        <item sd="1" t="data" x="7"/>
        <item sd="1" t="data" x="8"/>
        <item m="1" sd="1" t="data" x="13"/>
        <item sd="1" t="data" x="3"/>
        <item sd="1" t="data" x="4"/>
        <item sd="1" t="data" x="9"/>
        <item sd="1" t="data" x="2"/>
        <item sd="1" t="data" x="10"/>
        <item sd="1" t="data" x="1"/>
        <item sd="1" t="data" x="6"/>
        <item sd="1" t="data" x="0"/>
        <item sd="1" t="data" x="12"/>
        <item sd="1" t="data" x="11"/>
      </items>
      <autoSortScope>
        <pivotArea dataOnly="0" fieldPosition="0" outline="0" type="normal">
          <references count="2">
            <reference field="4294967294" selected="0">
              <x v="0"/>
            </reference>
            <reference field="1" selected="0">
              <x v="3"/>
            </reference>
          </references>
        </pivotArea>
      </autoSortScope>
    </pivotField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</pivotFields>
  <rowFields count="1">
    <field x="6"/>
  </rowFields>
  <rowItems count="12">
    <i i="0" r="0" t="data">
      <x v="7"/>
    </i>
    <i i="0" r="0" t="data">
      <x v="2"/>
    </i>
    <i i="0" r="0" t="data">
      <x v="1"/>
    </i>
    <i i="0" r="0" t="data">
      <x v="11"/>
    </i>
    <i i="0" r="0" t="data">
      <x v="8"/>
    </i>
    <i i="0" r="0" t="data">
      <x v="9"/>
    </i>
    <i i="0" r="0" t="data">
      <x v="10"/>
    </i>
    <i i="0" r="0" t="data">
      <x v="5"/>
    </i>
    <i i="0" r="0" t="data"/>
    <i i="0" r="0" t="data">
      <x v="6"/>
    </i>
    <i i="0" r="0" t="data">
      <x v="4"/>
    </i>
    <i i="0" r="0" t="grand"/>
  </rowItems>
  <colFields count="1">
    <field x="1"/>
  </colFields>
  <colItems count="2">
    <i i="0" r="0" t="data">
      <x v="2"/>
    </i>
    <i i="0" r="0" t="data">
      <x v="3"/>
    </i>
  </colItems>
  <pageFields count="1">
    <pageField fld="0" hier="-1"/>
  </pageFields>
  <dataFields count="1">
    <dataField baseField="0" baseItem="0" fld="6" name="计数项:顾客标签" showDataAs="normal" subtotal="count"/>
  </dataFields>
  <formats count="3">
    <format dxfId="66">
      <pivotArea dataOnly="0" fieldPosition="0" outline="0" type="all"/>
    </format>
    <format dxfId="65">
      <pivotArea collapsedLevelsAreSubtotals="1" dataOnly="1" fieldPosition="0" outline="0" type="normal"/>
    </format>
    <format dxfId="64">
      <pivotArea axis="axisValues" dataOnly="0" fieldPosition="0" labelOnly="1" outline="0" type="normal"/>
    </format>
  </formats>
  <chartFormats count="4">
    <chartFormat chart="0" format="0" series="1">
      <pivotArea dataOnly="1" fieldPosition="0" outline="0" type="data">
        <references count="2">
          <reference field="4294967294" selected="0">
            <x v="0"/>
          </reference>
          <reference field="1" selected="0">
            <x v="2"/>
          </reference>
        </references>
      </pivotArea>
    </chartFormat>
    <chartFormat chart="0" format="1" series="1">
      <pivotArea dataOnly="1" fieldPosition="0" outline="0" type="data">
        <references count="2">
          <reference field="4294967294" selected="0">
            <x v="0"/>
          </reference>
          <reference field="1" selected="0">
            <x v="3"/>
          </reference>
        </references>
      </pivotArea>
    </chartFormat>
    <chartFormat chart="2" format="4" series="1">
      <pivotArea dataOnly="1" fieldPosition="0" outline="0" type="data">
        <references count="2">
          <reference field="4294967294" selected="0">
            <x v="0"/>
          </reference>
          <reference field="1" selected="0">
            <x v="2"/>
          </reference>
        </references>
      </pivotArea>
    </chartFormat>
    <chartFormat chart="2" format="5" series="1">
      <pivotArea dataOnly="1" fieldPosition="0" outline="0" type="data">
        <references count="2">
          <reference field="4294967294" selected="0">
            <x v="0"/>
          </reference>
          <reference field="1" selected="0">
            <x v="3"/>
          </reference>
        </references>
      </pivotArea>
    </chartFormat>
  </chartFormats>
  <pivotTableStyleInfo name="PivotStyleLight16" showColHeaders="1" showColStripes="0" showLastColumn="1" showRowHeaders="1" showRowStripes="0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28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8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1" firstDataRow="1" firstHeaderRow="1" ref="R6:S8" rowPageCount="3"/>
  <pivotFields count="15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5">
        <item h="1" m="1" sd="1" t="data" x="3"/>
        <item sd="1" t="data" x="0"/>
        <item h="1" sd="1" t="data" x="1"/>
        <item h="1" m="1" sd="1" t="data" x="2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2">
        <item h="1" m="1" sd="1" t="data" x="9"/>
        <item h="1" m="1" sd="1" t="data" x="8"/>
        <item h="1" m="1" sd="1" t="data" x="4"/>
        <item h="1" m="1" sd="1" t="data" x="5"/>
        <item h="1" sd="1" t="data" x="3"/>
        <item h="1" m="1" sd="1" t="data" x="6"/>
        <item h="1" m="1" sd="1" t="data" x="7"/>
        <item h="1" sd="1" t="data" x="0"/>
        <item h="1" m="1" sd="1" t="data" x="10"/>
        <item sd="1" t="data" x="1"/>
        <item h="1" sd="1" t="data" x="2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28">
        <item m="1" sd="1" t="data" x="12"/>
        <item m="1" sd="1" t="data" x="20"/>
        <item m="1" sd="1" t="data" x="19"/>
        <item m="1" sd="1" t="data" x="26"/>
        <item m="1" sd="1" t="data" x="16"/>
        <item m="1" sd="1" t="data" x="21"/>
        <item m="1" sd="1" t="data" x="25"/>
        <item m="1" sd="1" t="data" x="14"/>
        <item m="1" sd="1" t="data" x="23"/>
        <item m="1" sd="1" t="data" x="13"/>
        <item m="1" sd="1" t="data" x="22"/>
        <item m="1" sd="1" t="data" x="10"/>
        <item m="1" sd="1" t="data" x="18"/>
        <item m="1" sd="1" t="data" x="11"/>
        <item m="1" sd="1" t="data" x="9"/>
        <item m="1" sd="1" t="data" x="24"/>
        <item m="1" sd="1" t="data" x="17"/>
        <item sd="1" t="data" x="8"/>
        <item sd="1" t="data" x="0"/>
        <item m="1" sd="1" t="data" x="15"/>
        <item sd="1" t="data" x="2"/>
        <item sd="1" t="data" x="1"/>
        <item sd="1" t="data" x="3"/>
        <item sd="1" t="data" x="4"/>
        <item sd="1" t="data" x="5"/>
        <item sd="1" t="data" x="6"/>
        <item sd="1" t="data" x="7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ataField="1" defaultSubtotal="1" dragOff="1" dragToCol="1" dragToData="1" dragToPage="1" dragToRow="1" itemPageCount="10" outline="1" showAll="0" showDropDowns="1" sortType="manual" subtotalTop="1" topAutoShow="1">
      <items count="5">
        <item m="1" sd="1" t="data" x="2"/>
        <item m="1" sd="1" t="data" x="3"/>
        <item sd="1" t="data" x="0"/>
        <item sd="1" t="data" x="1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7"/>
  </rowFields>
  <rowItems count="2">
    <i i="0" r="0" t="data">
      <x v="2"/>
    </i>
    <i i="0" r="0" t="grand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7" name="计数项:星级" showDataAs="normal" subtotal="count"/>
  </dataFields>
  <formats count="5">
    <format dxfId="63">
      <pivotArea dataOnly="0" fieldPosition="0" outline="0" type="all"/>
    </format>
    <format dxfId="62">
      <pivotArea collapsedLevelsAreSubtotals="1" dataOnly="1" fieldPosition="0" outline="0" type="normal"/>
    </format>
    <format dxfId="61">
      <pivotArea axis="axisRow" dataOnly="0" field="7" fieldPosition="0" labelOnly="1" outline="0" type="button"/>
    </format>
    <format dxfId="60">
      <pivotArea dataOnly="0" fieldPosition="0" grandRow="1" labelOnly="1" outline="0" type="normal"/>
    </format>
    <format dxfId="59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32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6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1" firstDataRow="1" firstHeaderRow="1" ref="L6:M11" rowPageCount="3"/>
  <pivotFields count="11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5">
        <item h="1" m="1" sd="1" t="data" x="3"/>
        <item sd="1" t="data" x="0"/>
        <item h="1" sd="1" t="data" x="1"/>
        <item h="1" m="1" sd="1" t="data" x="2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2">
        <item h="1" m="1" sd="1" t="data" x="9"/>
        <item h="1" m="1" sd="1" t="data" x="8"/>
        <item h="1" m="1" sd="1" t="data" x="6"/>
        <item h="1" m="1" sd="1" t="data" x="4"/>
        <item h="1" m="1" sd="1" t="data" x="5"/>
        <item h="1" sd="1" t="data" x="3"/>
        <item h="1" m="1" sd="1" t="data" x="7"/>
        <item h="1" m="1" sd="1" t="data" x="10"/>
        <item h="1" sd="1" t="data" x="0"/>
        <item sd="1" t="data" x="1"/>
        <item h="1" sd="1" t="data" x="2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155">
        <item m="1" sd="1" t="data" x="143"/>
        <item m="1" sd="1" t="data" x="75"/>
        <item m="1" sd="1" t="data" x="42"/>
        <item m="1" sd="1" t="data" x="107"/>
        <item m="1" sd="1" t="data" x="148"/>
        <item m="1" sd="1" t="data" x="115"/>
        <item m="1" sd="1" t="data" x="79"/>
        <item m="1" sd="1" t="data" x="46"/>
        <item m="1" sd="1" t="data" x="145"/>
        <item m="1" sd="1" t="data" x="112"/>
        <item m="1" sd="1" t="data" x="77"/>
        <item m="1" sd="1" t="data" x="44"/>
        <item m="1" sd="1" t="data" x="109"/>
        <item m="1" sd="1" t="data" x="40"/>
        <item m="1" sd="1" t="data" x="140"/>
        <item m="1" sd="1" t="data" x="105"/>
        <item m="1" sd="1" t="data" x="71"/>
        <item m="1" sd="1" t="data" x="37"/>
        <item m="1" sd="1" t="data" x="137"/>
        <item m="1" sd="1" t="data" x="102"/>
        <item m="1" sd="1" t="data" x="68"/>
        <item m="1" sd="1" t="data" x="34"/>
        <item m="1" sd="1" t="data" x="134"/>
        <item m="1" sd="1" t="data" x="99"/>
        <item m="1" sd="1" t="data" x="66"/>
        <item m="1" sd="1" t="data" x="32"/>
        <item m="1" sd="1" t="data" x="132"/>
        <item m="1" sd="1" t="data" x="97"/>
        <item m="1" sd="1" t="data" x="64"/>
        <item m="1" sd="1" t="data" x="30"/>
        <item m="1" sd="1" t="data" x="129"/>
        <item m="1" sd="1" t="data" x="94"/>
        <item m="1" sd="1" t="data" x="62"/>
        <item m="1" sd="1" t="data" x="28"/>
        <item m="1" sd="1" t="data" x="127"/>
        <item m="1" sd="1" t="data" x="92"/>
        <item m="1" sd="1" t="data" x="59"/>
        <item m="1" sd="1" t="data" x="25"/>
        <item m="1" sd="1" t="data" x="124"/>
        <item m="1" sd="1" t="data" x="89"/>
        <item m="1" sd="1" t="data" x="56"/>
        <item m="1" sd="1" t="data" x="22"/>
        <item m="1" sd="1" t="data" x="122"/>
        <item m="1" sd="1" t="data" x="87"/>
        <item m="1" sd="1" t="data" x="54"/>
        <item m="1" sd="1" t="data" x="20"/>
        <item m="1" sd="1" t="data" x="121"/>
        <item m="1" sd="1" t="data" x="86"/>
        <item m="1" sd="1" t="data" x="53"/>
        <item m="1" sd="1" t="data" x="153"/>
        <item m="1" sd="1" t="data" x="120"/>
        <item m="1" sd="1" t="data" x="84"/>
        <item m="1" sd="1" t="data" x="51"/>
        <item m="1" sd="1" t="data" x="151"/>
        <item m="1" sd="1" t="data" x="118"/>
        <item m="1" sd="1" t="data" x="82"/>
        <item m="1" sd="1" t="data" x="49"/>
        <item m="1" sd="1" t="data" x="149"/>
        <item m="1" sd="1" t="data" x="116"/>
        <item m="1" sd="1" t="data" x="80"/>
        <item m="1" sd="1" t="data" x="47"/>
        <item m="1" sd="1" t="data" x="146"/>
        <item m="1" sd="1" t="data" x="113"/>
        <item m="1" sd="1" t="data" x="85"/>
        <item m="1" sd="1" t="data" x="52"/>
        <item m="1" sd="1" t="data" x="152"/>
        <item m="1" sd="1" t="data" x="119"/>
        <item m="1" sd="1" t="data" x="83"/>
        <item m="1" sd="1" t="data" x="50"/>
        <item m="1" sd="1" t="data" x="150"/>
        <item m="1" sd="1" t="data" x="117"/>
        <item m="1" sd="1" t="data" x="81"/>
        <item m="1" sd="1" t="data" x="48"/>
        <item m="1" sd="1" t="data" x="147"/>
        <item m="1" sd="1" t="data" x="114"/>
        <item m="1" sd="1" t="data" x="78"/>
        <item m="1" sd="1" t="data" x="45"/>
        <item m="1" sd="1" t="data" x="144"/>
        <item m="1" sd="1" t="data" x="111"/>
        <item m="1" sd="1" t="data" x="76"/>
        <item m="1" sd="1" t="data" x="43"/>
        <item m="1" sd="1" t="data" x="142"/>
        <item m="1" sd="1" t="data" x="108"/>
        <item m="1" sd="1" t="data" x="73"/>
        <item m="1" sd="1" t="data" x="39"/>
        <item m="1" sd="1" t="data" x="139"/>
        <item m="1" sd="1" t="data" x="104"/>
        <item m="1" sd="1" t="data" x="70"/>
        <item m="1" sd="1" t="data" x="36"/>
        <item m="1" sd="1" t="data" x="136"/>
        <item m="1" sd="1" t="data" x="101"/>
        <item m="1" sd="1" t="data" x="110"/>
        <item m="1" sd="1" t="data" x="74"/>
        <item m="1" sd="1" t="data" x="41"/>
        <item m="1" sd="1" t="data" x="141"/>
        <item m="1" sd="1" t="data" x="106"/>
        <item m="1" sd="1" t="data" x="72"/>
        <item m="1" sd="1" t="data" x="38"/>
        <item m="1" sd="1" t="data" x="138"/>
        <item m="1" sd="1" t="data" x="103"/>
        <item m="1" sd="1" t="data" x="69"/>
        <item m="1" sd="1" t="data" x="35"/>
        <item m="1" sd="1" t="data" x="135"/>
        <item m="1" sd="1" t="data" x="100"/>
        <item m="1" sd="1" t="data" x="67"/>
        <item m="1" sd="1" t="data" x="33"/>
        <item m="1" sd="1" t="data" x="133"/>
        <item m="1" sd="1" t="data" x="98"/>
        <item m="1" sd="1" t="data" x="65"/>
        <item m="1" sd="1" t="data" x="31"/>
        <item m="1" sd="1" t="data" x="130"/>
        <item m="1" sd="1" t="data" x="95"/>
        <item m="1" sd="1" t="data" x="61"/>
        <item m="1" sd="1" t="data" x="27"/>
        <item m="1" sd="1" t="data" x="126"/>
        <item m="1" sd="1" t="data" x="91"/>
        <item m="1" sd="1" t="data" x="58"/>
        <item m="1" sd="1" t="data" x="24"/>
        <item m="1" sd="1" t="data" x="123"/>
        <item m="1" sd="1" t="data" x="88"/>
        <item m="1" sd="1" t="data" x="55"/>
        <item m="1" sd="1" t="data" x="21"/>
        <item m="1" sd="1" t="data" x="131"/>
        <item m="1" sd="1" t="data" x="96"/>
        <item m="1" sd="1" t="data" x="63"/>
        <item m="1" sd="1" t="data" x="29"/>
        <item m="1" sd="1" t="data" x="128"/>
        <item m="1" sd="1" t="data" x="93"/>
        <item m="1" sd="1" t="data" x="60"/>
        <item m="1" sd="1" t="data" x="26"/>
        <item m="1" sd="1" t="data" x="125"/>
        <item m="1" sd="1" t="data" x="90"/>
        <item m="1" sd="1" t="data" x="57"/>
        <item m="1" sd="1" t="data" x="23"/>
        <item sd="1" t="data" x="18"/>
        <item m="1" sd="1" t="data" x="19"/>
        <item sd="1" t="data" x="1"/>
        <item sd="1" t="data" x="0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ataField="1" defaultSubtotal="1" dragOff="1" dragToCol="1" dragToData="1" dragToPage="1" dragToRow="1" itemPageCount="10" outline="1" showAll="0" showDropDowns="1" sortType="manual" subtotalTop="1" topAutoShow="1">
      <items count="8">
        <item sd="1" t="data" x="2"/>
        <item sd="1" t="data" x="0"/>
        <item m="1" sd="1" t="data" x="5"/>
        <item sd="1" t="data" x="3"/>
        <item m="1" sd="1" t="data" x="6"/>
        <item sd="1" t="data" x="1"/>
        <item sd="1" t="data" x="4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5"/>
  </rowFields>
  <rowItems count="5">
    <i i="0" r="0" t="data"/>
    <i i="0" r="0" t="data">
      <x v="1"/>
    </i>
    <i i="0" r="0" t="data">
      <x v="3"/>
    </i>
    <i i="0" r="0" t="data">
      <x v="5"/>
    </i>
    <i i="0" r="0" t="grand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5" name="计数项:订单来源" showDataAs="normal" subtotal="count"/>
  </dataFields>
  <formats count="6">
    <format dxfId="25">
      <pivotArea dataOnly="0" fieldPosition="0" outline="0" type="all"/>
    </format>
    <format dxfId="24">
      <pivotArea collapsedLevelsAreSubtotals="1" dataOnly="1" fieldPosition="0" outline="0" type="normal"/>
    </format>
    <format dxfId="23">
      <pivotArea axis="axisRow" dataOnly="0" field="5" fieldPosition="0" labelOnly="1" outline="0" type="button"/>
    </format>
    <format dxfId="22">
      <pivotArea dataOnly="0" fieldPosition="0" labelOnly="1" outline="1" type="normal">
        <references count="1">
          <reference field="5">
            <x v="5"/>
          </reference>
        </references>
      </pivotArea>
    </format>
    <format dxfId="21">
      <pivotArea dataOnly="0" fieldPosition="0" grandRow="1" labelOnly="1" outline="0" type="normal"/>
    </format>
    <format dxfId="20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30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0" ref="X6:AB7" rowPageCount="3"/>
  <pivotFields count="15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5">
        <item h="1" m="1" sd="1" t="data" x="3"/>
        <item m="1" sd="1" t="data" x="2"/>
        <item h="1" sd="1" t="data" x="1"/>
        <item h="1" sd="1" t="data" x="0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8">
        <item h="1" sd="1" t="data" x="0"/>
        <item h="1" m="1" sd="1" t="data" x="6"/>
        <item h="1" m="1" sd="1" t="data" x="4"/>
        <item h="1" m="1" sd="1" t="data" x="2"/>
        <item h="1" m="1" sd="1" t="data" x="3"/>
        <item h="1" sd="1" t="data" x="1"/>
        <item m="1" sd="1" t="data" x="5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144">
        <item m="1" sd="1" t="data" x="100"/>
        <item m="1" sd="1" t="data" x="62"/>
        <item m="1" sd="1" t="data" x="26"/>
        <item m="1" sd="1" t="data" x="132"/>
        <item m="1" sd="1" t="data" x="96"/>
        <item m="1" sd="1" t="data" x="59"/>
        <item m="1" sd="1" t="data" x="23"/>
        <item m="1" sd="1" t="data" x="129"/>
        <item m="1" sd="1" t="data" x="92"/>
        <item m="1" sd="1" t="data" x="31"/>
        <item m="1" sd="1" t="data" x="137"/>
        <item m="1" sd="1" t="data" x="102"/>
        <item m="1" sd="1" t="data" x="64"/>
        <item m="1" sd="1" t="data" x="28"/>
        <item m="1" sd="1" t="data" x="134"/>
        <item m="1" sd="1" t="data" x="98"/>
        <item m="1" sd="1" t="data" x="61"/>
        <item m="1" sd="1" t="data" x="25"/>
        <item m="1" sd="1" t="data" x="131"/>
        <item m="1" sd="1" t="data" x="94"/>
        <item m="1" sd="1" t="data" x="57"/>
        <item m="1" sd="1" t="data" x="21"/>
        <item m="1" sd="1" t="data" x="127"/>
        <item m="1" sd="1" t="data" x="90"/>
        <item m="1" sd="1" t="data" x="54"/>
        <item m="1" sd="1" t="data" x="18"/>
        <item m="1" sd="1" t="data" x="124"/>
        <item m="1" sd="1" t="data" x="87"/>
        <item m="1" sd="1" t="data" x="51"/>
        <item m="1" sd="1" t="data" x="15"/>
        <item m="1" sd="1" t="data" x="121"/>
        <item m="1" sd="1" t="data" x="84"/>
        <item m="1" sd="1" t="data" x="49"/>
        <item m="1" sd="1" t="data" x="13"/>
        <item m="1" sd="1" t="data" x="119"/>
        <item m="1" sd="1" t="data" x="82"/>
        <item m="1" sd="1" t="data" x="47"/>
        <item m="1" sd="1" t="data" x="11"/>
        <item m="1" sd="1" t="data" x="116"/>
        <item m="1" sd="1" t="data" x="79"/>
        <item m="1" sd="1" t="data" x="45"/>
        <item m="1" sd="1" t="data" x="9"/>
        <item m="1" sd="1" t="data" x="114"/>
        <item m="1" sd="1" t="data" x="77"/>
        <item m="1" sd="1" t="data" x="42"/>
        <item m="1" sd="1" t="data" x="6"/>
        <item m="1" sd="1" t="data" x="111"/>
        <item m="1" sd="1" t="data" x="74"/>
        <item m="1" sd="1" t="data" x="39"/>
        <item m="1" sd="1" t="data" x="3"/>
        <item m="1" sd="1" t="data" x="109"/>
        <item m="1" sd="1" t="data" x="72"/>
        <item m="1" sd="1" t="data" x="37"/>
        <item m="1" sd="1" t="data" x="1"/>
        <item m="1" sd="1" t="data" x="108"/>
        <item m="1" sd="1" t="data" x="71"/>
        <item m="1" sd="1" t="data" x="36"/>
        <item m="1" sd="1" t="data" x="142"/>
        <item m="1" sd="1" t="data" x="107"/>
        <item m="1" sd="1" t="data" x="69"/>
        <item m="1" sd="1" t="data" x="34"/>
        <item m="1" sd="1" t="data" x="140"/>
        <item m="1" sd="1" t="data" x="105"/>
        <item m="1" sd="1" t="data" x="67"/>
        <item m="1" sd="1" t="data" x="32"/>
        <item m="1" sd="1" t="data" x="138"/>
        <item m="1" sd="1" t="data" x="103"/>
        <item m="1" sd="1" t="data" x="65"/>
        <item m="1" sd="1" t="data" x="29"/>
        <item m="1" sd="1" t="data" x="135"/>
        <item m="1" sd="1" t="data" x="99"/>
        <item m="1" sd="1" t="data" x="70"/>
        <item m="1" sd="1" t="data" x="35"/>
        <item m="1" sd="1" t="data" x="141"/>
        <item m="1" sd="1" t="data" x="106"/>
        <item m="1" sd="1" t="data" x="68"/>
        <item m="1" sd="1" t="data" x="33"/>
        <item m="1" sd="1" t="data" x="139"/>
        <item m="1" sd="1" t="data" x="104"/>
        <item m="1" sd="1" t="data" x="66"/>
        <item m="1" sd="1" t="data" x="30"/>
        <item m="1" sd="1" t="data" x="136"/>
        <item m="1" sd="1" t="data" x="101"/>
        <item m="1" sd="1" t="data" x="63"/>
        <item m="1" sd="1" t="data" x="27"/>
        <item m="1" sd="1" t="data" x="133"/>
        <item m="1" sd="1" t="data" x="97"/>
        <item m="1" sd="1" t="data" x="60"/>
        <item m="1" sd="1" t="data" x="24"/>
        <item m="1" sd="1" t="data" x="130"/>
        <item m="1" sd="1" t="data" x="93"/>
        <item m="1" sd="1" t="data" x="56"/>
        <item m="1" sd="1" t="data" x="20"/>
        <item m="1" sd="1" t="data" x="126"/>
        <item m="1" sd="1" t="data" x="89"/>
        <item m="1" sd="1" t="data" x="53"/>
        <item m="1" sd="1" t="data" x="17"/>
        <item m="1" sd="1" t="data" x="123"/>
        <item m="1" sd="1" t="data" x="86"/>
        <item m="1" sd="1" t="data" x="95"/>
        <item m="1" sd="1" t="data" x="58"/>
        <item m="1" sd="1" t="data" x="22"/>
        <item m="1" sd="1" t="data" x="128"/>
        <item m="1" sd="1" t="data" x="91"/>
        <item m="1" sd="1" t="data" x="55"/>
        <item m="1" sd="1" t="data" x="19"/>
        <item m="1" sd="1" t="data" x="125"/>
        <item m="1" sd="1" t="data" x="88"/>
        <item m="1" sd="1" t="data" x="52"/>
        <item m="1" sd="1" t="data" x="16"/>
        <item m="1" sd="1" t="data" x="122"/>
        <item m="1" sd="1" t="data" x="85"/>
        <item m="1" sd="1" t="data" x="50"/>
        <item sd="1" t="data" x="0"/>
        <item m="1" sd="1" t="data" x="14"/>
        <item m="1" sd="1" t="data" x="120"/>
        <item m="1" sd="1" t="data" x="83"/>
        <item m="1" sd="1" t="data" x="48"/>
        <item m="1" sd="1" t="data" x="12"/>
        <item m="1" sd="1" t="data" x="117"/>
        <item m="1" sd="1" t="data" x="80"/>
        <item m="1" sd="1" t="data" x="44"/>
        <item m="1" sd="1" t="data" x="8"/>
        <item m="1" sd="1" t="data" x="113"/>
        <item m="1" sd="1" t="data" x="76"/>
        <item m="1" sd="1" t="data" x="41"/>
        <item m="1" sd="1" t="data" x="5"/>
        <item m="1" sd="1" t="data" x="110"/>
        <item m="1" sd="1" t="data" x="73"/>
        <item m="1" sd="1" t="data" x="38"/>
        <item m="1" sd="1" t="data" x="2"/>
        <item m="1" sd="1" t="data" x="118"/>
        <item m="1" sd="1" t="data" x="81"/>
        <item m="1" sd="1" t="data" x="46"/>
        <item m="1" sd="1" t="data" x="10"/>
        <item m="1" sd="1" t="data" x="115"/>
        <item m="1" sd="1" t="data" x="78"/>
        <item m="1" sd="1" t="data" x="43"/>
        <item m="1" sd="1" t="data" x="7"/>
        <item m="1" sd="1" t="data" x="112"/>
        <item m="1" sd="1" t="data" x="75"/>
        <item m="1" sd="1" t="data" x="40"/>
        <item m="1" sd="1" t="data" x="4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Fields count="1">
    <field x="-2"/>
  </colFields>
  <colItems count="5">
    <i i="0" r="0" t="data"/>
    <i i="1" r="0" t="data">
      <x v="1"/>
    </i>
    <i i="2" r="0" t="data">
      <x v="2"/>
    </i>
    <i i="3" r="0" t="data">
      <x v="3"/>
    </i>
    <i i="4" r="0" t="data">
      <x v="4"/>
    </i>
  </colItems>
  <pageFields count="3">
    <pageField fld="0" hier="-1"/>
    <pageField fld="1" hier="-1"/>
    <pageField fld="2" hier="-1"/>
  </pageFields>
  <dataFields count="5">
    <dataField baseField="0" baseItem="0" fld="5" name="求和项:花费" showDataAs="normal" subtotal="sum"/>
    <dataField baseField="0" baseItem="0" fld="7" name="求和项:点击" showDataAs="normal" subtotal="sum"/>
    <dataField baseField="0" baseItem="1" fld="8" name="平均值项:点击均价" showDataAs="normal" subtotal="average"/>
    <dataField baseField="0" baseItem="0" fld="6" name="求和项:曝光" showDataAs="normal" subtotal="sum"/>
    <dataField baseField="0" baseItem="0" fld="9" name="求和项:商户浏览量" showDataAs="normal" subtotal="sum"/>
  </dataFields>
  <formats count="4">
    <format dxfId="40">
      <pivotArea collapsedLevelsAreSubtotals="1" dataOnly="1" fieldPosition="0" outline="0" type="normal">
        <references count="1">
          <reference field="4294967294" selected="0">
            <x v="2"/>
          </reference>
        </references>
      </pivotArea>
    </format>
    <format dxfId="39">
      <pivotArea dataOnly="0" fieldPosition="0" outline="0" type="all"/>
    </format>
    <format dxfId="38">
      <pivotArea collapsedLevelsAreSubtotals="1" dataOnly="1" fieldPosition="0" outline="0" type="normal"/>
    </format>
    <format dxfId="37">
      <pivotArea dataOnly="0" fieldPosition="0" labelOnly="1" outline="0" type="normal">
        <references count="1">
          <reference field="4294967294">
            <x v="4"/>
          </reference>
        </references>
      </pivotArea>
    </format>
  </formats>
  <pivotTableStyleInfo name="PivotStyleLight16" showColHeaders="1" showColStripes="0" showLastColumn="1" showRowHeaders="1" showRowStripes="0"/>
</pivotTableDefinition>
</file>

<file path=xl/pivotTables/pivotTable5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28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7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1" firstDataRow="1" firstHeaderRow="1" ref="O6:P8" rowPageCount="3"/>
  <pivotFields count="15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5">
        <item h="1" m="1" sd="1" t="data" x="3"/>
        <item sd="1" t="data" x="0"/>
        <item h="1" sd="1" t="data" x="1"/>
        <item h="1" m="1" sd="1" t="data" x="2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2">
        <item h="1" m="1" sd="1" t="data" x="9"/>
        <item h="1" m="1" sd="1" t="data" x="8"/>
        <item h="1" m="1" sd="1" t="data" x="4"/>
        <item h="1" m="1" sd="1" t="data" x="5"/>
        <item h="1" sd="1" t="data" x="3"/>
        <item h="1" m="1" sd="1" t="data" x="6"/>
        <item h="1" m="1" sd="1" t="data" x="7"/>
        <item h="1" sd="1" t="data" x="0"/>
        <item h="1" m="1" sd="1" t="data" x="10"/>
        <item h="1" sd="1" t="data" x="1"/>
        <item sd="1" t="data" x="2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28">
        <item m="1" sd="1" t="data" x="12"/>
        <item m="1" sd="1" t="data" x="20"/>
        <item m="1" sd="1" t="data" x="19"/>
        <item m="1" sd="1" t="data" x="26"/>
        <item m="1" sd="1" t="data" x="16"/>
        <item m="1" sd="1" t="data" x="21"/>
        <item m="1" sd="1" t="data" x="25"/>
        <item m="1" sd="1" t="data" x="14"/>
        <item m="1" sd="1" t="data" x="23"/>
        <item m="1" sd="1" t="data" x="13"/>
        <item m="1" sd="1" t="data" x="22"/>
        <item m="1" sd="1" t="data" x="10"/>
        <item m="1" sd="1" t="data" x="18"/>
        <item m="1" sd="1" t="data" x="11"/>
        <item m="1" sd="1" t="data" x="9"/>
        <item m="1" sd="1" t="data" x="24"/>
        <item m="1" sd="1" t="data" x="17"/>
        <item sd="1" t="data" x="8"/>
        <item sd="1" t="data" x="0"/>
        <item m="1" sd="1" t="data" x="15"/>
        <item sd="1" t="data" x="2"/>
        <item sd="1" t="data" x="1"/>
        <item sd="1" t="data" x="3"/>
        <item sd="1" t="data" x="4"/>
        <item sd="1" t="data" x="5"/>
        <item sd="1" t="data" x="6"/>
        <item sd="1" t="data" x="7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ataField="1" defaultSubtotal="1" dragOff="1" dragToCol="1" dragToData="1" dragToPage="1" dragToRow="1" itemPageCount="10" outline="1" showAll="0" showDropDowns="1" sortType="manual" subtotalTop="1" topAutoShow="1">
      <items count="5">
        <item m="1" sd="1" t="data" x="2"/>
        <item m="1" sd="1" t="data" x="3"/>
        <item sd="1" t="data" x="0"/>
        <item sd="1" t="data" x="1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7"/>
  </rowFields>
  <rowItems count="2">
    <i i="0" r="0" t="data">
      <x v="2"/>
    </i>
    <i i="0" r="0" t="grand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7" name="计数项:星级" showDataAs="normal" subtotal="count"/>
  </dataFields>
  <formats count="5">
    <format dxfId="58">
      <pivotArea dataOnly="0" fieldPosition="0" outline="0" type="all"/>
    </format>
    <format dxfId="57">
      <pivotArea collapsedLevelsAreSubtotals="1" dataOnly="1" fieldPosition="0" outline="0" type="normal"/>
    </format>
    <format dxfId="56">
      <pivotArea axis="axisRow" dataOnly="0" field="7" fieldPosition="0" labelOnly="1" outline="0" type="button"/>
    </format>
    <format dxfId="55">
      <pivotArea dataOnly="0" fieldPosition="0" grandRow="1" labelOnly="1" outline="0" type="normal"/>
    </format>
    <format dxfId="54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6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30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2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0" ref="X17:AB18" rowPageCount="3"/>
  <pivotFields count="15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5">
        <item h="1" m="1" sd="1" t="data" x="3"/>
        <item m="1" sd="1" t="data" x="2"/>
        <item h="1" sd="1" t="data" x="1"/>
        <item h="1" sd="1" t="data" x="0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8">
        <item h="1" sd="1" t="data" x="0"/>
        <item m="1" sd="1" t="data" x="6"/>
        <item m="1" sd="1" t="data" x="4"/>
        <item h="1" m="1" sd="1" t="data" x="2"/>
        <item h="1" m="1" sd="1" t="data" x="3"/>
        <item h="1" sd="1" t="data" x="1"/>
        <item h="1" m="1" sd="1" t="data" x="5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144">
        <item m="1" sd="1" t="data" x="100"/>
        <item m="1" sd="1" t="data" x="62"/>
        <item m="1" sd="1" t="data" x="26"/>
        <item m="1" sd="1" t="data" x="132"/>
        <item m="1" sd="1" t="data" x="96"/>
        <item m="1" sd="1" t="data" x="59"/>
        <item m="1" sd="1" t="data" x="23"/>
        <item m="1" sd="1" t="data" x="129"/>
        <item m="1" sd="1" t="data" x="92"/>
        <item m="1" sd="1" t="data" x="31"/>
        <item m="1" sd="1" t="data" x="137"/>
        <item m="1" sd="1" t="data" x="102"/>
        <item m="1" sd="1" t="data" x="64"/>
        <item m="1" sd="1" t="data" x="28"/>
        <item m="1" sd="1" t="data" x="134"/>
        <item m="1" sd="1" t="data" x="98"/>
        <item m="1" sd="1" t="data" x="61"/>
        <item m="1" sd="1" t="data" x="25"/>
        <item m="1" sd="1" t="data" x="131"/>
        <item m="1" sd="1" t="data" x="94"/>
        <item m="1" sd="1" t="data" x="57"/>
        <item m="1" sd="1" t="data" x="21"/>
        <item m="1" sd="1" t="data" x="127"/>
        <item m="1" sd="1" t="data" x="90"/>
        <item m="1" sd="1" t="data" x="54"/>
        <item m="1" sd="1" t="data" x="18"/>
        <item m="1" sd="1" t="data" x="124"/>
        <item m="1" sd="1" t="data" x="87"/>
        <item m="1" sd="1" t="data" x="51"/>
        <item m="1" sd="1" t="data" x="15"/>
        <item m="1" sd="1" t="data" x="121"/>
        <item m="1" sd="1" t="data" x="84"/>
        <item m="1" sd="1" t="data" x="49"/>
        <item m="1" sd="1" t="data" x="13"/>
        <item m="1" sd="1" t="data" x="119"/>
        <item m="1" sd="1" t="data" x="82"/>
        <item m="1" sd="1" t="data" x="47"/>
        <item m="1" sd="1" t="data" x="11"/>
        <item m="1" sd="1" t="data" x="116"/>
        <item m="1" sd="1" t="data" x="79"/>
        <item m="1" sd="1" t="data" x="45"/>
        <item m="1" sd="1" t="data" x="9"/>
        <item m="1" sd="1" t="data" x="114"/>
        <item m="1" sd="1" t="data" x="77"/>
        <item m="1" sd="1" t="data" x="42"/>
        <item m="1" sd="1" t="data" x="6"/>
        <item m="1" sd="1" t="data" x="111"/>
        <item m="1" sd="1" t="data" x="74"/>
        <item m="1" sd="1" t="data" x="39"/>
        <item m="1" sd="1" t="data" x="3"/>
        <item m="1" sd="1" t="data" x="109"/>
        <item m="1" sd="1" t="data" x="72"/>
        <item m="1" sd="1" t="data" x="37"/>
        <item m="1" sd="1" t="data" x="1"/>
        <item m="1" sd="1" t="data" x="108"/>
        <item m="1" sd="1" t="data" x="71"/>
        <item m="1" sd="1" t="data" x="36"/>
        <item m="1" sd="1" t="data" x="142"/>
        <item m="1" sd="1" t="data" x="107"/>
        <item m="1" sd="1" t="data" x="69"/>
        <item m="1" sd="1" t="data" x="34"/>
        <item m="1" sd="1" t="data" x="140"/>
        <item m="1" sd="1" t="data" x="105"/>
        <item m="1" sd="1" t="data" x="67"/>
        <item m="1" sd="1" t="data" x="32"/>
        <item m="1" sd="1" t="data" x="138"/>
        <item m="1" sd="1" t="data" x="103"/>
        <item m="1" sd="1" t="data" x="65"/>
        <item m="1" sd="1" t="data" x="29"/>
        <item m="1" sd="1" t="data" x="135"/>
        <item m="1" sd="1" t="data" x="99"/>
        <item m="1" sd="1" t="data" x="70"/>
        <item m="1" sd="1" t="data" x="35"/>
        <item m="1" sd="1" t="data" x="141"/>
        <item m="1" sd="1" t="data" x="106"/>
        <item m="1" sd="1" t="data" x="68"/>
        <item m="1" sd="1" t="data" x="33"/>
        <item m="1" sd="1" t="data" x="139"/>
        <item m="1" sd="1" t="data" x="104"/>
        <item m="1" sd="1" t="data" x="66"/>
        <item m="1" sd="1" t="data" x="30"/>
        <item m="1" sd="1" t="data" x="136"/>
        <item m="1" sd="1" t="data" x="101"/>
        <item m="1" sd="1" t="data" x="63"/>
        <item m="1" sd="1" t="data" x="27"/>
        <item m="1" sd="1" t="data" x="133"/>
        <item m="1" sd="1" t="data" x="97"/>
        <item m="1" sd="1" t="data" x="60"/>
        <item m="1" sd="1" t="data" x="24"/>
        <item m="1" sd="1" t="data" x="130"/>
        <item m="1" sd="1" t="data" x="93"/>
        <item m="1" sd="1" t="data" x="56"/>
        <item m="1" sd="1" t="data" x="20"/>
        <item m="1" sd="1" t="data" x="126"/>
        <item m="1" sd="1" t="data" x="89"/>
        <item m="1" sd="1" t="data" x="53"/>
        <item m="1" sd="1" t="data" x="17"/>
        <item m="1" sd="1" t="data" x="123"/>
        <item m="1" sd="1" t="data" x="86"/>
        <item m="1" sd="1" t="data" x="95"/>
        <item m="1" sd="1" t="data" x="58"/>
        <item m="1" sd="1" t="data" x="22"/>
        <item m="1" sd="1" t="data" x="128"/>
        <item m="1" sd="1" t="data" x="91"/>
        <item m="1" sd="1" t="data" x="55"/>
        <item m="1" sd="1" t="data" x="19"/>
        <item m="1" sd="1" t="data" x="125"/>
        <item m="1" sd="1" t="data" x="88"/>
        <item m="1" sd="1" t="data" x="52"/>
        <item m="1" sd="1" t="data" x="16"/>
        <item m="1" sd="1" t="data" x="122"/>
        <item m="1" sd="1" t="data" x="85"/>
        <item m="1" sd="1" t="data" x="50"/>
        <item sd="1" t="data" x="0"/>
        <item m="1" sd="1" t="data" x="14"/>
        <item m="1" sd="1" t="data" x="120"/>
        <item m="1" sd="1" t="data" x="83"/>
        <item m="1" sd="1" t="data" x="48"/>
        <item m="1" sd="1" t="data" x="12"/>
        <item m="1" sd="1" t="data" x="117"/>
        <item m="1" sd="1" t="data" x="80"/>
        <item m="1" sd="1" t="data" x="44"/>
        <item m="1" sd="1" t="data" x="8"/>
        <item m="1" sd="1" t="data" x="113"/>
        <item m="1" sd="1" t="data" x="76"/>
        <item m="1" sd="1" t="data" x="41"/>
        <item m="1" sd="1" t="data" x="5"/>
        <item m="1" sd="1" t="data" x="110"/>
        <item m="1" sd="1" t="data" x="73"/>
        <item m="1" sd="1" t="data" x="38"/>
        <item m="1" sd="1" t="data" x="2"/>
        <item m="1" sd="1" t="data" x="118"/>
        <item m="1" sd="1" t="data" x="81"/>
        <item m="1" sd="1" t="data" x="46"/>
        <item m="1" sd="1" t="data" x="10"/>
        <item m="1" sd="1" t="data" x="115"/>
        <item m="1" sd="1" t="data" x="78"/>
        <item m="1" sd="1" t="data" x="43"/>
        <item m="1" sd="1" t="data" x="7"/>
        <item m="1" sd="1" t="data" x="112"/>
        <item m="1" sd="1" t="data" x="75"/>
        <item m="1" sd="1" t="data" x="40"/>
        <item m="1" sd="1" t="data" x="4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Fields count="1">
    <field x="-2"/>
  </colFields>
  <colItems count="5">
    <i i="0" r="0" t="data"/>
    <i i="1" r="0" t="data">
      <x v="1"/>
    </i>
    <i i="2" r="0" t="data">
      <x v="2"/>
    </i>
    <i i="3" r="0" t="data">
      <x v="3"/>
    </i>
    <i i="4" r="0" t="data">
      <x v="4"/>
    </i>
  </colItems>
  <pageFields count="3">
    <pageField fld="0" hier="-1"/>
    <pageField fld="1" hier="-1"/>
    <pageField fld="2" hier="-1"/>
  </pageFields>
  <dataFields count="5">
    <dataField baseField="0" baseItem="0" fld="5" name="求和项:花费" showDataAs="normal" subtotal="sum"/>
    <dataField baseField="0" baseItem="0" fld="7" name="求和项:点击" showDataAs="normal" subtotal="sum"/>
    <dataField baseField="0" baseItem="1" fld="8" name="平均值项:点击均价" showDataAs="normal" subtotal="average"/>
    <dataField baseField="0" baseItem="0" fld="6" name="求和项:曝光" showDataAs="normal" subtotal="sum"/>
    <dataField baseField="0" baseItem="0" fld="9" name="求和项:商户浏览量" showDataAs="normal" subtotal="sum"/>
  </dataFields>
  <formats count="4">
    <format dxfId="19">
      <pivotArea collapsedLevelsAreSubtotals="1" dataOnly="1" fieldPosition="0" outline="0" type="normal">
        <references count="1">
          <reference field="4294967294" selected="0">
            <x v="2"/>
          </reference>
        </references>
      </pivotArea>
    </format>
    <format dxfId="18">
      <pivotArea dataOnly="0" fieldPosition="0" outline="0" type="all"/>
    </format>
    <format dxfId="17">
      <pivotArea collapsedLevelsAreSubtotals="1" dataOnly="1" fieldPosition="0" outline="0" type="normal"/>
    </format>
    <format dxfId="16">
      <pivotArea dataOnly="0" fieldPosition="0" labelOnly="1" outline="0" type="normal">
        <references count="1">
          <reference field="4294967294">
            <x v="4"/>
          </reference>
        </references>
      </pivotArea>
    </format>
  </formats>
  <pivotTableStyleInfo name="PivotStyleLight16" showColHeaders="1" showColStripes="0" showLastColumn="1" showRowHeaders="1" showRowStripes="0"/>
</pivotTableDefinition>
</file>

<file path=xl/pivotTables/pivotTable7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29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9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1" ref="U6:U7" rowPageCount="3"/>
  <pivotFields count="12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6">
        <item h="1" sd="1" t="data" x="3"/>
        <item h="1" m="1" sd="1" t="data" x="4"/>
        <item h="1" sd="1" t="data" x="0"/>
        <item h="1" sd="1" t="data" x="1"/>
        <item sd="1" t="data" x="2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10">
        <item sd="1" t="data" x="8"/>
        <item sd="1" t="data" x="4"/>
        <item sd="1" t="data" x="0"/>
        <item sd="1" t="data" x="1"/>
        <item sd="1" t="data" x="2"/>
        <item sd="1" t="data" x="3"/>
        <item sd="1" t="data" x="5"/>
        <item sd="1" t="data" x="6"/>
        <item sd="1" t="data" x="7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7" name="计数项:星级" showDataAs="normal" subtotal="count"/>
  </dataFields>
  <formats count="3">
    <format dxfId="15">
      <pivotArea dataOnly="0" fieldPosition="0" outline="0" type="all"/>
    </format>
    <format dxfId="14">
      <pivotArea collapsedLevelsAreSubtotals="1" dataOnly="1" fieldPosition="0" outline="0" type="normal"/>
    </format>
    <format dxfId="13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8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27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2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2" firstHeaderRow="1" ref="A16:D18" rowPageCount="3"/>
  <pivotFields count="7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5">
        <item sd="1" t="data" x="0"/>
        <item h="1" sd="1" t="data" x="1"/>
        <item h="1" m="1" sd="1" t="data" x="10"/>
        <item h="1" m="1" sd="1" t="data" x="5"/>
        <item h="1" m="1" sd="1" t="data" x="12"/>
        <item h="1" m="1" sd="1" t="data" x="7"/>
        <item h="1" m="1" sd="1" t="data" x="2"/>
        <item h="1" m="1" sd="1" t="data" x="9"/>
        <item h="1" m="1" sd="1" t="data" x="4"/>
        <item h="1" m="1" sd="1" t="data" x="11"/>
        <item h="1" m="1" sd="1" t="data" x="6"/>
        <item h="1" m="1" sd="1" t="data" x="13"/>
        <item h="1" m="1" sd="1" t="data" x="8"/>
        <item h="1" m="1" sd="1" t="data" x="3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9">
        <item h="1" m="1" sd="1" t="data" x="7"/>
        <item h="1" m="1" sd="1" t="data" x="6"/>
        <item h="1" sd="1" t="data" x="5"/>
        <item h="1" sd="1" t="data" x="0"/>
        <item h="1" sd="1" t="data" x="1"/>
        <item h="1" sd="1" t="data" x="2"/>
        <item sd="1" t="data" x="3"/>
        <item h="1" sd="1" t="data" x="4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200">
        <item m="1" sd="1" t="data" x="163"/>
        <item m="1" sd="1" t="data" x="146"/>
        <item m="1" sd="1" t="data" x="198"/>
        <item m="1" sd="1" t="data" x="181"/>
        <item m="1" sd="1" t="data" x="162"/>
        <item m="1" sd="1" t="data" x="145"/>
        <item m="1" sd="1" t="data" x="197"/>
        <item m="1" sd="1" t="data" x="180"/>
        <item m="1" sd="1" t="data" x="161"/>
        <item m="1" sd="1" t="data" x="144"/>
        <item m="1" sd="1" t="data" x="196"/>
        <item m="1" sd="1" t="data" x="178"/>
        <item m="1" sd="1" t="data" x="159"/>
        <item m="1" sd="1" t="data" x="142"/>
        <item m="1" sd="1" t="data" x="194"/>
        <item m="1" sd="1" t="data" x="176"/>
        <item m="1" sd="1" t="data" x="157"/>
        <item m="1" sd="1" t="data" x="140"/>
        <item m="1" sd="1" t="data" x="192"/>
        <item m="1" sd="1" t="data" x="174"/>
        <item m="1" sd="1" t="data" x="179"/>
        <item m="1" sd="1" t="data" x="160"/>
        <item m="1" sd="1" t="data" x="143"/>
        <item m="1" sd="1" t="data" x="195"/>
        <item m="1" sd="1" t="data" x="177"/>
        <item m="1" sd="1" t="data" x="158"/>
        <item m="1" sd="1" t="data" x="141"/>
        <item m="1" sd="1" t="data" x="193"/>
        <item m="1" sd="1" t="data" x="175"/>
        <item m="1" sd="1" t="data" x="156"/>
        <item m="1" sd="1" t="data" x="139"/>
        <item m="1" sd="1" t="data" x="191"/>
        <item m="1" sd="1" t="data" x="173"/>
        <item m="1" sd="1" t="data" x="155"/>
        <item m="1" sd="1" t="data" x="138"/>
        <item m="1" sd="1" t="data" x="190"/>
        <item m="1" sd="1" t="data" x="172"/>
        <item m="1" sd="1" t="data" x="154"/>
        <item m="1" sd="1" t="data" x="137"/>
        <item sd="1" t="data" x="129"/>
        <item m="1" sd="1" t="data" x="188"/>
        <item m="1" sd="1" t="data" x="170"/>
        <item m="1" sd="1" t="data" x="152"/>
        <item m="1" sd="1" t="data" x="135"/>
        <item m="1" sd="1" t="data" x="186"/>
        <item m="1" sd="1" t="data" x="168"/>
        <item m="1" sd="1" t="data" x="150"/>
        <item m="1" sd="1" t="data" x="133"/>
        <item m="1" sd="1" t="data" x="184"/>
        <item m="1" sd="1" t="data" x="166"/>
        <item m="1" sd="1" t="data" x="148"/>
        <item m="1" sd="1" t="data" x="131"/>
        <item m="1" sd="1" t="data" x="189"/>
        <item m="1" sd="1" t="data" x="171"/>
        <item m="1" sd="1" t="data" x="153"/>
        <item m="1" sd="1" t="data" x="136"/>
        <item m="1" sd="1" t="data" x="187"/>
        <item m="1" sd="1" t="data" x="169"/>
        <item m="1" sd="1" t="data" x="151"/>
        <item m="1" sd="1" t="data" x="134"/>
        <item m="1" sd="1" t="data" x="185"/>
        <item m="1" sd="1" t="data" x="167"/>
        <item m="1" sd="1" t="data" x="149"/>
        <item m="1" sd="1" t="data" x="165"/>
        <item m="1" sd="1" t="data" x="183"/>
        <item m="1" sd="1" t="data" x="132"/>
        <item m="1" sd="1" t="data" x="147"/>
        <item m="1" sd="1" t="data" x="130"/>
        <item m="1" sd="1" t="data" x="182"/>
        <item m="1" sd="1" t="data" x="164"/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9"/>
        <item sd="1" t="data" x="98"/>
        <item sd="1" t="data" x="97"/>
        <item sd="1" t="data" x="96"/>
        <item sd="1" t="data" x="95"/>
        <item sd="1" t="data" x="94"/>
        <item sd="1" t="data" x="100"/>
        <item sd="1" t="data" x="102"/>
        <item sd="1" t="data" x="101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Fields count="1">
    <field x="-2"/>
  </colFields>
  <colItems count="4">
    <i i="0" r="0" t="data"/>
    <i i="1" r="0" t="data">
      <x v="1"/>
    </i>
    <i i="2" r="0" t="data">
      <x v="2"/>
    </i>
    <i i="3" r="0" t="data">
      <x v="3"/>
    </i>
  </colItems>
  <pageFields count="3">
    <pageField fld="0" hier="-1"/>
    <pageField fld="1" hier="-1"/>
    <pageField fld="2" hier="-1"/>
  </pageFields>
  <dataFields count="4">
    <dataField baseField="0" baseItem="1" fld="3" name="浏览量" showDataAs="normal" subtotal="sum"/>
    <dataField baseField="0" baseItem="1" fld="4" name="访客数" showDataAs="normal" subtotal="sum"/>
    <dataField baseField="0" baseItem="2" fld="5" name="平均停留时长" showDataAs="normal" subtotal="average"/>
    <dataField baseField="0" baseItem="3" fld="6" name="跳失率" showDataAs="normal" subtotal="average"/>
  </dataFields>
  <formats count="5">
    <format dxfId="36">
      <pivotArea collapsedLevelsAreSubtotals="1" dataOnly="1" fieldPosition="0" outline="0" type="normal">
        <references count="1">
          <reference field="4294967294" selected="0">
            <x v="2"/>
          </reference>
        </references>
      </pivotArea>
    </format>
    <format dxfId="35">
      <pivotArea collapsedLevelsAreSubtotals="1" dataOnly="1" fieldPosition="0" outline="0" type="normal">
        <references count="1">
          <reference field="4294967294" selected="0">
            <x v="3"/>
          </reference>
        </references>
      </pivotArea>
    </format>
    <format dxfId="34">
      <pivotArea dataOnly="0" fieldPosition="0" outline="0" type="all"/>
    </format>
    <format dxfId="33">
      <pivotArea collapsedLevelsAreSubtotals="1" dataOnly="1" fieldPosition="0" outline="0" type="normal"/>
    </format>
    <format dxfId="32">
      <pivotArea dataOnly="0" fieldPosition="0" labelOnly="1" outline="0" type="normal">
        <references count="1">
          <reference field="4294967294">
            <x v="3"/>
          </reference>
        </references>
      </pivotArea>
    </format>
  </formats>
  <pivotTableStyleInfo name="PivotStyleLight16" showColHeaders="1" showColStripes="0" showLastColumn="1" showRowHeaders="1" showRowStripes="0"/>
</pivotTableDefinition>
</file>

<file path=xl/pivotTables/pivotTable9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33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3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1" ref="F6:F7" rowPageCount="2"/>
  <pivotFields count="9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6">
        <item h="1" sd="1" t="data" x="3"/>
        <item h="1" m="1" sd="1" t="data" x="4"/>
        <item h="1" sd="1" t="data" x="0"/>
        <item h="1" sd="1" t="data" x="1"/>
        <item sd="1" t="data" x="2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Items count="1">
    <i i="0" r="0" t="data"/>
  </colItems>
  <pageFields count="2">
    <pageField fld="0" hier="-1"/>
    <pageField fld="1" hier="-1"/>
  </pageFields>
  <dataFields count="1">
    <dataField baseField="0" baseItem="0" fld="2" name="计数项:姓名" showDataAs="normal" subtotal="count"/>
  </dataFields>
  <formats count="3">
    <format dxfId="53">
      <pivotArea dataOnly="0" fieldPosition="0" outline="0" type="all"/>
    </format>
    <format dxfId="52">
      <pivotArea collapsedLevelsAreSubtotals="1" dataOnly="1" fieldPosition="0" outline="0" type="normal"/>
    </format>
    <format dxfId="51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_rels/sheet8.xml.rels><Relationships xmlns="http://schemas.openxmlformats.org/package/2006/relationships"><Relationship Id="rId1" Target="/xl/drawings/drawing3.xml" Type="http://schemas.openxmlformats.org/officeDocument/2006/relationships/drawing"/><Relationship Id="rId2" Target="/xl/pivotTables/pivotTable1.xml" Type="http://schemas.openxmlformats.org/officeDocument/2006/relationships/pivotTable"/><Relationship Id="rId3" Target="/xl/pivotTables/pivotTable2.xml" Type="http://schemas.openxmlformats.org/officeDocument/2006/relationships/pivotTable"/><Relationship Id="rId4" Target="/xl/pivotTables/pivotTable3.xml" Type="http://schemas.openxmlformats.org/officeDocument/2006/relationships/pivotTable"/><Relationship Id="rId5" Target="/xl/pivotTables/pivotTable4.xml" Type="http://schemas.openxmlformats.org/officeDocument/2006/relationships/pivotTable"/><Relationship Id="rId6" Target="/xl/pivotTables/pivotTable5.xml" Type="http://schemas.openxmlformats.org/officeDocument/2006/relationships/pivotTable"/><Relationship Id="rId7" Target="/xl/pivotTables/pivotTable6.xml" Type="http://schemas.openxmlformats.org/officeDocument/2006/relationships/pivotTable"/><Relationship Id="rId8" Target="/xl/pivotTables/pivotTable7.xml" Type="http://schemas.openxmlformats.org/officeDocument/2006/relationships/pivotTable"/><Relationship Id="rId9" Target="/xl/pivotTables/pivotTable8.xml" Type="http://schemas.openxmlformats.org/officeDocument/2006/relationships/pivotTable"/><Relationship Id="rId10" Target="/xl/pivotTables/pivotTable9.xml" Type="http://schemas.openxmlformats.org/officeDocument/2006/relationships/pivotTable"/><Relationship Id="rId11" Target="/xl/pivotTables/pivotTable10.xml" Type="http://schemas.openxmlformats.org/officeDocument/2006/relationships/pivotTable"/><Relationship Id="rId12" Target="/xl/pivotTables/pivotTable11.xml" Type="http://schemas.openxmlformats.org/officeDocument/2006/relationships/pivotTable"/><Relationship Id="rId13" Target="/xl/pivotTables/pivotTable12.xml" Type="http://schemas.openxmlformats.org/officeDocument/2006/relationships/pivotTable"/><Relationship Id="rId14" Target="/xl/pivotTables/pivotTable13.xml" Type="http://schemas.openxmlformats.org/officeDocument/2006/relationships/pivotTable"/><Relationship Id="rId15" Target="/xl/pivotTables/pivotTable14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 codeName="工作表1">
    <tabColor theme="3" tint="0.3999755851924192"/>
    <outlinePr summaryBelow="1" summaryRight="1"/>
    <pageSetUpPr/>
  </sheetPr>
  <dimension ref="B1:K18"/>
  <sheetViews>
    <sheetView showGridLines="0" workbookViewId="0">
      <selection activeCell="I13" sqref="I13"/>
    </sheetView>
  </sheetViews>
  <sheetFormatPr baseColWidth="8" customHeight="1" defaultColWidth="11" defaultRowHeight="31.5" outlineLevelCol="0"/>
  <cols>
    <col customWidth="1" max="1" min="1" style="170" width="3.875"/>
    <col customWidth="1" max="2" min="2" style="170" width="11"/>
    <col customWidth="1" max="3" min="3" style="170" width="22.5"/>
    <col customWidth="1" max="5" min="4" style="170" width="15"/>
    <col customWidth="1" max="6" min="6" style="170" width="14"/>
    <col customWidth="1" max="7" min="7" style="170" width="18.875"/>
    <col customWidth="1" max="8" min="8" style="170" width="21"/>
    <col customWidth="1" max="9" min="9" style="170" width="16.5"/>
    <col customWidth="1" max="10" min="10" style="170" width="14.875"/>
    <col customWidth="1" max="23" min="11" style="170" width="11"/>
    <col customWidth="1" max="16384" min="24" style="170" width="11"/>
  </cols>
  <sheetData>
    <row customFormat="1" customHeight="1" ht="27" r="1" s="69" spans="1:11" thickBot="1">
      <c r="B1" s="109" t="s">
        <v>0</v>
      </c>
    </row>
    <row customHeight="1" ht="33" r="2" s="185" spans="1:11" thickBot="1">
      <c r="B2" s="171" t="s">
        <v>1</v>
      </c>
      <c r="D2" s="40">
        <f>透视表!$J$29</f>
        <v/>
      </c>
      <c r="E2" s="40">
        <f>透视表!$J$28</f>
        <v/>
      </c>
      <c r="F2" s="41">
        <f>透视表!$J$30</f>
        <v/>
      </c>
      <c r="G2" s="71" t="s">
        <v>2</v>
      </c>
      <c r="H2" s="71" t="s">
        <v>3</v>
      </c>
    </row>
    <row customHeight="1" ht="21.6" r="3" s="185" spans="1:11">
      <c r="B3" s="172" t="s">
        <v>4</v>
      </c>
      <c r="C3" s="37" t="s">
        <v>5</v>
      </c>
      <c r="D3" s="194">
        <f>GETPIVOTDATA("浏览量",透视表!$A$6)</f>
        <v/>
      </c>
      <c r="E3" s="44">
        <f>IFERROR((D3/透视表!$J$31)/(F3/透视表!$J$32)-1,"-")</f>
        <v/>
      </c>
      <c r="F3" s="195">
        <f>GETPIVOTDATA("浏览量",透视表!$A$16)</f>
        <v/>
      </c>
      <c r="G3" s="196">
        <f>IF(E3&gt;=10%,"优",IF(E3&gt;=-10%,"健康",IF(E3&gt;-20%,"关注",IF(E3&lt;=-20%,"重点关注"))))</f>
        <v/>
      </c>
      <c r="H3" s="196" t="n">
        <v>12000</v>
      </c>
    </row>
    <row customHeight="1" ht="21" r="4" s="185" spans="1:11">
      <c r="C4" s="38" t="s">
        <v>6</v>
      </c>
      <c r="D4" s="196">
        <f>GETPIVOTDATA("访客数",透视表!$A$6)</f>
        <v/>
      </c>
      <c r="E4" s="44">
        <f>IFERROR((D4/透视表!$J$31)/(F4/透视表!$J$32)-1,"-")</f>
        <v/>
      </c>
      <c r="F4" s="197">
        <f>GETPIVOTDATA("访客数",透视表!$A$16)</f>
        <v/>
      </c>
      <c r="G4" s="196">
        <f>IF(E4&gt;=10%,"优",IF(E4&gt;=-10%,"健康",IF(E4&gt;-20%,"关注",IF(E4&lt;=-20%,"重点关注"))))</f>
        <v/>
      </c>
      <c r="H4" s="196" t="n">
        <v>4500</v>
      </c>
    </row>
    <row customHeight="1" ht="22.35" r="5" s="185" spans="1:11">
      <c r="C5" s="38" t="s">
        <v>7</v>
      </c>
      <c r="D5" s="198">
        <f>ROUND(GETPIVOTDATA("跳失率",透视表!$A$6)&amp;"%",3)</f>
        <v/>
      </c>
      <c r="E5" s="199">
        <f>D5-F5</f>
        <v/>
      </c>
      <c r="F5" s="200">
        <f>ROUND(GETPIVOTDATA("跳失率",透视表!$A$16)&amp;"%",3)</f>
        <v/>
      </c>
      <c r="G5" s="196">
        <f>IF(E5&lt;0%,"优",IF(E5&gt;=2%,"重点关注","健康"))</f>
        <v/>
      </c>
      <c r="H5" s="72" t="n">
        <v>0.16</v>
      </c>
    </row>
    <row customHeight="1" ht="24" r="6" s="185" spans="1:11" thickBot="1">
      <c r="C6" s="38" t="s">
        <v>8</v>
      </c>
      <c r="D6" s="25">
        <f>GETPIVOTDATA("平均停留时长",透视表!$A$6)</f>
        <v/>
      </c>
      <c r="E6" s="44">
        <f>IFERROR(D6/F6-1,"-")</f>
        <v/>
      </c>
      <c r="F6" s="43">
        <f>GETPIVOTDATA("平均停留时长",透视表!$A$16)</f>
        <v/>
      </c>
      <c r="G6" s="196">
        <f>IF(E6&gt;=10%,"优",IF(E6&gt;=-10%,"健康",IF(E6&gt;-20%,"关注",IF(E6&lt;=-20%,"重点关注"))))</f>
        <v/>
      </c>
      <c r="H6" s="196" t="n">
        <v>100</v>
      </c>
      <c r="K6" s="16" t="n"/>
    </row>
    <row customHeight="1" ht="19.5" r="7" s="185" spans="1:11">
      <c r="B7" s="172" t="s">
        <v>9</v>
      </c>
      <c r="C7" s="38" t="s">
        <v>10</v>
      </c>
      <c r="D7" s="93">
        <f>透视表!$K$25</f>
        <v/>
      </c>
      <c r="E7" s="44">
        <f>IFERROR((D7/透视表!$J$31)/(F7/透视表!$J$32)-1,"-")</f>
        <v/>
      </c>
      <c r="F7" s="36">
        <f>透视表!$L$25</f>
        <v/>
      </c>
      <c r="G7" s="196">
        <f>IF(E7&gt;=10%,"优",IF(E7&gt;=-10%,"健康",IF(E7&gt;-20%,"关注",IF(E7&lt;=-20%,"重点关注"))))</f>
        <v/>
      </c>
      <c r="H7" s="196" t="n"/>
    </row>
    <row customHeight="1" ht="19.5" r="8" s="185" spans="1:11" thickBot="1">
      <c r="C8" s="38" t="s">
        <v>11</v>
      </c>
      <c r="D8" s="198">
        <f>D7/D4</f>
        <v/>
      </c>
      <c r="E8" s="27">
        <f>D8-F8</f>
        <v/>
      </c>
      <c r="F8" s="200">
        <f>F7/F4</f>
        <v/>
      </c>
      <c r="G8" s="196">
        <f>IF(E8&gt;=10%,"优",IF(E8&gt;=-10%,"健康",IF(E8&gt;-20%,"关注",IF(E8&lt;=-20%,"重点关注"))))</f>
        <v/>
      </c>
      <c r="H8" s="72" t="n">
        <v>0.04</v>
      </c>
    </row>
    <row customHeight="1" ht="19.5" r="9" s="185" spans="1:11">
      <c r="B9" s="172" t="s">
        <v>12</v>
      </c>
      <c r="C9" s="39" t="s">
        <v>13</v>
      </c>
      <c r="D9" s="66" t="n">
        <v>5</v>
      </c>
      <c r="E9" s="67">
        <f>IFERROR((D9/透视表!$J$31)/(F9/透视表!$J$32)-1,"-")</f>
        <v/>
      </c>
      <c r="F9" s="68" t="n">
        <v>5</v>
      </c>
      <c r="G9" s="196">
        <f>IF(E9&gt;=10%,"优",IF(E9&gt;=-10%,"健康",IF(E9&gt;-20%,"关注",IF(E9&lt;=-20%,"重点关注"))))</f>
        <v/>
      </c>
      <c r="H9" s="196" t="n"/>
    </row>
    <row customHeight="1" ht="19.5" r="10" s="185" spans="1:11">
      <c r="C10" s="38" t="s">
        <v>14</v>
      </c>
      <c r="D10" s="72">
        <f>D9/D7</f>
        <v/>
      </c>
      <c r="E10" s="27">
        <f>D10-F10</f>
        <v/>
      </c>
      <c r="F10" s="45">
        <f>F9/F7</f>
        <v/>
      </c>
      <c r="G10" s="196">
        <f>IF(E10&gt;=10%,"优",IF(E10&gt;=-10%,"健康",IF(E10&gt;-20%,"关注",IF(E10&lt;=-20%,"重点关注"))))</f>
        <v/>
      </c>
      <c r="H10" s="196" t="s">
        <v>15</v>
      </c>
    </row>
    <row customHeight="1" ht="19.5" r="11" s="185" spans="1:11">
      <c r="C11" s="39" t="s">
        <v>16</v>
      </c>
      <c r="D11" s="66" t="n">
        <v>5</v>
      </c>
      <c r="E11" s="67">
        <f>IFERROR((D11/透视表!$J$31)/(F11/透视表!$J$32)-1,"-")</f>
        <v/>
      </c>
      <c r="F11" s="68" t="n">
        <v>5</v>
      </c>
      <c r="G11" s="196">
        <f>IF(E11&gt;=10%,"优",IF(E11&gt;=-10%,"健康",IF(E11&gt;-20%,"关注",IF(E11&lt;=-20%,"重点关注"))))</f>
        <v/>
      </c>
      <c r="H11" s="196" t="n"/>
    </row>
    <row customHeight="1" ht="19.5" r="12" s="185" spans="1:11">
      <c r="C12" s="38" t="s">
        <v>17</v>
      </c>
      <c r="D12" s="72">
        <f>D11/D9</f>
        <v/>
      </c>
      <c r="E12" s="44">
        <f>D12-F12</f>
        <v/>
      </c>
      <c r="F12" s="45">
        <f>F11/F9</f>
        <v/>
      </c>
      <c r="G12" s="196">
        <f>IF(E12&gt;=10%,"优",IF(E12&gt;=-10%,"健康",IF(E12&gt;-20%,"关注",IF(E12&lt;=-20%,"重点关注"))))</f>
        <v/>
      </c>
      <c r="H12" s="72" t="n">
        <v>0.8</v>
      </c>
    </row>
    <row customHeight="1" ht="19.5" r="13" s="185" spans="1:11">
      <c r="C13" s="39" t="s">
        <v>18</v>
      </c>
      <c r="D13" s="201" t="n">
        <v>5800.9</v>
      </c>
      <c r="E13" s="44">
        <f>IFERROR((D13/透视表!$J$31)/(F13/透视表!$J$32)-1,"-")</f>
        <v/>
      </c>
      <c r="F13" s="202" t="n">
        <v>6809</v>
      </c>
      <c r="G13" s="196">
        <f>IF(E13&gt;=10%,"优",IF(E13&gt;=-10%,"健康",IF(E13&gt;-20%,"关注",IF(E13&lt;=-20%,"重点关注"))))</f>
        <v/>
      </c>
      <c r="H13" s="196" t="n"/>
    </row>
    <row customHeight="1" ht="19.5" r="14" s="185" spans="1:11">
      <c r="C14" s="39" t="s">
        <v>19</v>
      </c>
      <c r="D14" s="201" t="n">
        <v>5</v>
      </c>
      <c r="E14" s="67">
        <f>IFERROR((D14/透视表!$J$31)/(F14/透视表!$J$32)-1,"-")</f>
        <v/>
      </c>
      <c r="F14" s="202" t="n">
        <v>6</v>
      </c>
      <c r="G14" s="196">
        <f>IF(E14&gt;=10%,"优",IF(E14&gt;=-10%,"健康",IF(E14&gt;-20%,"关注",IF(E14&lt;=-20%,"重点关注"))))</f>
        <v/>
      </c>
      <c r="H14" s="196" t="n"/>
    </row>
    <row customHeight="1" ht="19.5" r="15" s="185" spans="1:11" thickBot="1">
      <c r="C15" s="38" t="s">
        <v>20</v>
      </c>
      <c r="D15" s="194">
        <f>D13/D11</f>
        <v/>
      </c>
      <c r="E15" s="44">
        <f>IFERROR((D15/透视表!$J$31)/(F15/透视表!$J$32)-1,"-")</f>
        <v/>
      </c>
      <c r="F15" s="194">
        <f>F13/F11</f>
        <v/>
      </c>
      <c r="G15" s="196">
        <f>IF(E15&gt;=10%,"优",IF(E15&gt;=-10%,"健康",IF(E15&gt;-20%,"关注",IF(E15&lt;=-20%,"重点关注"))))</f>
        <v/>
      </c>
      <c r="H15" s="196" t="n"/>
    </row>
    <row customHeight="1" ht="19.5" r="16" s="185" spans="1:11">
      <c r="B16" s="173" t="s">
        <v>21</v>
      </c>
      <c r="C16" s="38" t="s">
        <v>22</v>
      </c>
      <c r="D16" s="93">
        <f>透视表!$P$24</f>
        <v/>
      </c>
      <c r="E16" s="44">
        <f>IFERROR((D16/透视表!$J$31)/(F16/透视表!$J$32)-1,"-")</f>
        <v/>
      </c>
      <c r="F16" s="36">
        <f>透视表!$Q$24</f>
        <v/>
      </c>
      <c r="G16" s="196">
        <f>IF(E16&gt;=10%,"优",IF(E16&gt;=-10%,"健康",IF(E16&gt;-20%,"关注",IF(E16&lt;=-20%,"重点关注"))))</f>
        <v/>
      </c>
      <c r="H16" s="196" t="n">
        <v>10</v>
      </c>
    </row>
    <row customHeight="1" ht="19.5" r="17" s="185" spans="1:11">
      <c r="C17" s="76" t="s">
        <v>23</v>
      </c>
      <c r="D17" s="77">
        <f>体验报告!$D$16</f>
        <v/>
      </c>
      <c r="E17" s="78">
        <f>IFERROR((D17/透视表!$J$31)/(F17/透视表!$J$32)-1,"-")</f>
        <v/>
      </c>
      <c r="F17" s="79">
        <f>体验报告!$D$4</f>
        <v/>
      </c>
      <c r="G17" s="203">
        <f>IF(E17&gt;=10%,"优",IF(E17&gt;=-10%,"健康",IF(E17&gt;-20%,"关注",IF(E17&lt;=-20%,"重点关注"))))</f>
        <v/>
      </c>
      <c r="H17" s="203" t="n">
        <v>10</v>
      </c>
    </row>
    <row customHeight="1" ht="141.95" r="18" s="185" spans="1:11">
      <c r="B18" s="169" t="s">
        <v>24</v>
      </c>
    </row>
    <row customHeight="1" ht="19.5" r="19" s="185" spans="1:11"/>
    <row customHeight="1" ht="19.5" r="20" s="185" spans="1:11"/>
  </sheetData>
  <mergeCells count="6">
    <mergeCell ref="B18:H18"/>
    <mergeCell ref="B2:C2"/>
    <mergeCell ref="B3:B6"/>
    <mergeCell ref="B7:B8"/>
    <mergeCell ref="B9:B15"/>
    <mergeCell ref="B16:B17"/>
  </mergeCells>
  <conditionalFormatting sqref="E3:E17">
    <cfRule dxfId="0" operator="lessThan" priority="4" type="cellIs">
      <formula>0</formula>
    </cfRule>
  </conditionalFormatting>
  <conditionalFormatting sqref="E5">
    <cfRule dxfId="0" operator="greaterThan" priority="3" type="cellIs">
      <formula>0</formula>
    </cfRule>
  </conditionalFormatting>
  <pageMargins bottom="0.75" footer="0.3" header="0.3" left="0.7" right="0.7" top="0.75"/>
  <pageSetup orientation="portrait" paperSize="9"/>
</worksheet>
</file>

<file path=xl/worksheets/sheet10.xml><?xml version="1.0" encoding="utf-8"?>
<worksheet xmlns="http://schemas.openxmlformats.org/spreadsheetml/2006/main">
  <sheetPr codeName="工作表10">
    <outlinePr summaryBelow="1" summaryRight="1"/>
    <pageSetUpPr/>
  </sheetPr>
  <dimension ref="A1:G132"/>
  <sheetViews>
    <sheetView topLeftCell="A112" workbookViewId="0" zoomScale="120" zoomScaleNormal="120">
      <selection activeCell="A117" sqref="A117:G117"/>
    </sheetView>
  </sheetViews>
  <sheetFormatPr baseColWidth="8" defaultColWidth="8.875" defaultRowHeight="13.5" outlineLevelCol="0"/>
  <cols>
    <col customWidth="1" max="2" min="1" style="126" width="10.125"/>
    <col customWidth="1" max="3" min="3" style="185" width="19.75"/>
    <col customWidth="1" max="5" min="4" style="185" width="12.5"/>
    <col customWidth="1" max="6" min="6" style="185" width="16.375"/>
    <col customWidth="1" max="7" min="7" style="185" width="13.625"/>
  </cols>
  <sheetData>
    <row customHeight="1" ht="17.1" r="1" s="185" spans="1:7">
      <c r="A1" s="124" t="s">
        <v>111</v>
      </c>
      <c r="B1" s="124" t="s">
        <v>113</v>
      </c>
      <c r="C1" s="111" t="s">
        <v>115</v>
      </c>
      <c r="D1" s="111" t="s">
        <v>168</v>
      </c>
      <c r="E1" s="111" t="s">
        <v>169</v>
      </c>
      <c r="F1" s="111" t="s">
        <v>170</v>
      </c>
      <c r="G1" s="111" t="s">
        <v>7</v>
      </c>
    </row>
    <row customHeight="1" ht="17.1" r="2" s="185" spans="1:7">
      <c r="A2" s="125">
        <f>YEAR(C2)</f>
        <v/>
      </c>
      <c r="B2" s="125">
        <f>MONTH(C2)</f>
        <v/>
      </c>
      <c r="C2" s="112" t="n">
        <v>43219</v>
      </c>
      <c r="D2" s="113" t="n">
        <v>0</v>
      </c>
      <c r="E2" s="113" t="n">
        <v>0</v>
      </c>
      <c r="F2" s="113" t="n">
        <v>0</v>
      </c>
      <c r="G2" s="113" t="n">
        <v>0</v>
      </c>
    </row>
    <row customHeight="1" ht="17.1" r="3" s="185" spans="1:7">
      <c r="A3" s="125">
        <f>YEAR(C3)</f>
        <v/>
      </c>
      <c r="B3" s="125">
        <f>MONTH(C3)</f>
        <v/>
      </c>
      <c r="C3" s="112" t="n">
        <v>43220</v>
      </c>
      <c r="D3" s="113" t="n">
        <v>1</v>
      </c>
      <c r="E3" s="113" t="n">
        <v>1</v>
      </c>
      <c r="F3" s="113" t="n">
        <v>1</v>
      </c>
      <c r="G3" s="113" t="n">
        <v>0</v>
      </c>
    </row>
    <row customHeight="1" ht="17.1" r="4" s="185" spans="1:7">
      <c r="A4" s="125">
        <f>YEAR(C4)</f>
        <v/>
      </c>
      <c r="B4" s="125">
        <f>MONTH(C4)</f>
        <v/>
      </c>
      <c r="C4" s="112" t="n">
        <v>43221</v>
      </c>
      <c r="D4" s="113" t="n">
        <v>0</v>
      </c>
      <c r="E4" s="113" t="n">
        <v>0</v>
      </c>
      <c r="F4" s="113" t="n">
        <v>0</v>
      </c>
      <c r="G4" s="113" t="n">
        <v>0</v>
      </c>
    </row>
    <row customHeight="1" ht="17.1" r="5" s="185" spans="1:7">
      <c r="A5" s="125">
        <f>YEAR(C5)</f>
        <v/>
      </c>
      <c r="B5" s="125">
        <f>MONTH(C5)</f>
        <v/>
      </c>
      <c r="C5" s="112" t="n">
        <v>43222</v>
      </c>
      <c r="D5" s="113" t="n">
        <v>1</v>
      </c>
      <c r="E5" s="113" t="n">
        <v>1</v>
      </c>
      <c r="F5" s="113" t="n">
        <v>16</v>
      </c>
      <c r="G5" s="113" t="n">
        <v>0</v>
      </c>
    </row>
    <row customHeight="1" ht="17.1" r="6" s="185" spans="1:7">
      <c r="A6" s="125">
        <f>YEAR(C6)</f>
        <v/>
      </c>
      <c r="B6" s="125">
        <f>MONTH(C6)</f>
        <v/>
      </c>
      <c r="C6" s="112" t="n">
        <v>43223</v>
      </c>
      <c r="D6" s="113" t="n">
        <v>0</v>
      </c>
      <c r="E6" s="113" t="n">
        <v>0</v>
      </c>
      <c r="F6" s="113" t="n">
        <v>0</v>
      </c>
      <c r="G6" s="113" t="n">
        <v>0</v>
      </c>
    </row>
    <row customHeight="1" ht="17.1" r="7" s="185" spans="1:7">
      <c r="A7" s="125">
        <f>YEAR(C7)</f>
        <v/>
      </c>
      <c r="B7" s="125">
        <f>MONTH(C7)</f>
        <v/>
      </c>
      <c r="C7" s="112" t="n">
        <v>43224</v>
      </c>
      <c r="D7" s="113" t="n">
        <v>0</v>
      </c>
      <c r="E7" s="113" t="n">
        <v>0</v>
      </c>
      <c r="F7" s="113" t="n">
        <v>0</v>
      </c>
      <c r="G7" s="113" t="n">
        <v>0</v>
      </c>
    </row>
    <row customHeight="1" ht="17.1" r="8" s="185" spans="1:7">
      <c r="A8" s="125">
        <f>YEAR(C8)</f>
        <v/>
      </c>
      <c r="B8" s="125">
        <f>MONTH(C8)</f>
        <v/>
      </c>
      <c r="C8" s="112" t="n">
        <v>43225</v>
      </c>
      <c r="D8" s="113" t="n">
        <v>1</v>
      </c>
      <c r="E8" s="113" t="n">
        <v>1</v>
      </c>
      <c r="F8" s="113" t="n">
        <v>0</v>
      </c>
      <c r="G8" s="113" t="n">
        <v>0</v>
      </c>
    </row>
    <row customHeight="1" ht="17.1" r="9" s="185" spans="1:7">
      <c r="A9" s="125">
        <f>YEAR(C9)</f>
        <v/>
      </c>
      <c r="B9" s="125">
        <f>MONTH(C9)</f>
        <v/>
      </c>
      <c r="C9" s="112" t="n">
        <v>43226</v>
      </c>
      <c r="D9" s="113" t="n">
        <v>0</v>
      </c>
      <c r="E9" s="113" t="n">
        <v>0</v>
      </c>
      <c r="F9" s="113" t="n">
        <v>0</v>
      </c>
      <c r="G9" s="113" t="n">
        <v>0</v>
      </c>
    </row>
    <row customHeight="1" ht="17.1" r="10" s="185" spans="1:7">
      <c r="A10" s="125">
        <f>YEAR(C10)</f>
        <v/>
      </c>
      <c r="B10" s="125">
        <f>MONTH(C10)</f>
        <v/>
      </c>
      <c r="C10" s="112" t="n">
        <v>43227</v>
      </c>
      <c r="D10" s="113" t="n">
        <v>3</v>
      </c>
      <c r="E10" s="113" t="n">
        <v>1</v>
      </c>
      <c r="F10" s="113" t="n">
        <v>174</v>
      </c>
      <c r="G10" s="113" t="n">
        <v>0</v>
      </c>
    </row>
    <row customHeight="1" ht="17.1" r="11" s="185" spans="1:7">
      <c r="A11" s="125">
        <f>YEAR(C11)</f>
        <v/>
      </c>
      <c r="B11" s="125">
        <f>MONTH(C11)</f>
        <v/>
      </c>
      <c r="C11" s="112" t="n">
        <v>43228</v>
      </c>
      <c r="D11" s="113" t="n">
        <v>11</v>
      </c>
      <c r="E11" s="113" t="n">
        <v>6</v>
      </c>
      <c r="F11" s="113" t="n">
        <v>16.8</v>
      </c>
      <c r="G11" s="113" t="n">
        <v>33.33</v>
      </c>
    </row>
    <row customHeight="1" ht="17.1" r="12" s="185" spans="1:7">
      <c r="A12" s="125">
        <f>YEAR(C12)</f>
        <v/>
      </c>
      <c r="B12" s="125">
        <f>MONTH(C12)</f>
        <v/>
      </c>
      <c r="C12" s="112" t="n">
        <v>43229</v>
      </c>
      <c r="D12" s="113" t="n">
        <v>3</v>
      </c>
      <c r="E12" s="113" t="n">
        <v>1</v>
      </c>
      <c r="F12" s="113" t="n">
        <v>642</v>
      </c>
      <c r="G12" s="113" t="n">
        <v>0</v>
      </c>
    </row>
    <row customHeight="1" ht="17.1" r="13" s="185" spans="1:7">
      <c r="A13" s="125">
        <f>YEAR(C13)</f>
        <v/>
      </c>
      <c r="B13" s="125">
        <f>MONTH(C13)</f>
        <v/>
      </c>
      <c r="C13" s="112" t="n">
        <v>43230</v>
      </c>
      <c r="D13" s="113" t="n">
        <v>2</v>
      </c>
      <c r="E13" s="113" t="n">
        <v>1</v>
      </c>
      <c r="F13" s="113" t="n">
        <v>160</v>
      </c>
      <c r="G13" s="113" t="n">
        <v>0</v>
      </c>
    </row>
    <row customHeight="1" ht="17.1" r="14" s="185" spans="1:7">
      <c r="A14" s="125">
        <f>YEAR(C14)</f>
        <v/>
      </c>
      <c r="B14" s="125">
        <f>MONTH(C14)</f>
        <v/>
      </c>
      <c r="C14" s="112" t="n">
        <v>43231</v>
      </c>
      <c r="D14" s="113" t="n">
        <v>1</v>
      </c>
      <c r="E14" s="113" t="n">
        <v>1</v>
      </c>
      <c r="F14" s="113" t="n">
        <v>0</v>
      </c>
      <c r="G14" s="113" t="n">
        <v>0</v>
      </c>
    </row>
    <row customHeight="1" ht="17.1" r="15" s="185" spans="1:7">
      <c r="A15" s="125">
        <f>YEAR(C15)</f>
        <v/>
      </c>
      <c r="B15" s="125">
        <f>MONTH(C15)</f>
        <v/>
      </c>
      <c r="C15" s="112" t="n">
        <v>43232</v>
      </c>
      <c r="D15" s="113" t="n">
        <v>0</v>
      </c>
      <c r="E15" s="113" t="n">
        <v>0</v>
      </c>
      <c r="F15" s="113" t="n">
        <v>0</v>
      </c>
      <c r="G15" s="113" t="n">
        <v>0</v>
      </c>
    </row>
    <row customHeight="1" ht="17.1" r="16" s="185" spans="1:7">
      <c r="A16" s="125">
        <f>YEAR(C16)</f>
        <v/>
      </c>
      <c r="B16" s="125">
        <f>MONTH(C16)</f>
        <v/>
      </c>
      <c r="C16" s="112" t="n">
        <v>43233</v>
      </c>
      <c r="D16" s="113" t="n">
        <v>0</v>
      </c>
      <c r="E16" s="113" t="n">
        <v>0</v>
      </c>
      <c r="F16" s="113" t="n">
        <v>0</v>
      </c>
      <c r="G16" s="113" t="n">
        <v>0</v>
      </c>
    </row>
    <row customHeight="1" ht="17.1" r="17" s="185" spans="1:7">
      <c r="A17" s="125">
        <f>YEAR(C17)</f>
        <v/>
      </c>
      <c r="B17" s="125">
        <f>MONTH(C17)</f>
        <v/>
      </c>
      <c r="C17" s="112" t="n">
        <v>43234</v>
      </c>
      <c r="D17" s="113" t="n">
        <v>1</v>
      </c>
      <c r="E17" s="113" t="n">
        <v>1</v>
      </c>
      <c r="F17" s="113" t="n">
        <v>57.5</v>
      </c>
      <c r="G17" s="113" t="n">
        <v>50</v>
      </c>
    </row>
    <row customHeight="1" ht="17.1" r="18" s="185" spans="1:7">
      <c r="A18" s="125">
        <f>YEAR(C18)</f>
        <v/>
      </c>
      <c r="B18" s="125">
        <f>MONTH(C18)</f>
        <v/>
      </c>
      <c r="C18" s="112" t="n">
        <v>43235</v>
      </c>
      <c r="D18" s="113" t="n">
        <v>14</v>
      </c>
      <c r="E18" s="113" t="n">
        <v>3</v>
      </c>
      <c r="F18" s="113" t="n">
        <v>18.67</v>
      </c>
      <c r="G18" s="113" t="n">
        <v>50</v>
      </c>
    </row>
    <row customHeight="1" ht="17.1" r="19" s="185" spans="1:7">
      <c r="A19" s="125">
        <f>YEAR(C19)</f>
        <v/>
      </c>
      <c r="B19" s="125">
        <f>MONTH(C19)</f>
        <v/>
      </c>
      <c r="C19" s="112" t="n">
        <v>43236</v>
      </c>
      <c r="D19" s="113" t="n">
        <v>1</v>
      </c>
      <c r="E19" s="113" t="n">
        <v>1</v>
      </c>
      <c r="F19" s="113" t="n">
        <v>0</v>
      </c>
      <c r="G19" s="113" t="n">
        <v>0</v>
      </c>
    </row>
    <row customHeight="1" ht="17.1" r="20" s="185" spans="1:7">
      <c r="A20" s="125">
        <f>YEAR(C20)</f>
        <v/>
      </c>
      <c r="B20" s="125">
        <f>MONTH(C20)</f>
        <v/>
      </c>
      <c r="C20" s="112" t="n">
        <v>43237</v>
      </c>
      <c r="D20" s="113" t="n">
        <v>2</v>
      </c>
      <c r="E20" s="113" t="n">
        <v>1</v>
      </c>
      <c r="F20" s="113" t="n">
        <v>2</v>
      </c>
      <c r="G20" s="113" t="n">
        <v>0</v>
      </c>
    </row>
    <row customHeight="1" ht="17.1" r="21" s="185" spans="1:7">
      <c r="A21" s="125">
        <f>YEAR(C21)</f>
        <v/>
      </c>
      <c r="B21" s="125">
        <f>MONTH(C21)</f>
        <v/>
      </c>
      <c r="C21" s="112" t="n">
        <v>43238</v>
      </c>
      <c r="D21" s="113" t="n">
        <v>1</v>
      </c>
      <c r="E21" s="113" t="n">
        <v>1</v>
      </c>
      <c r="F21" s="113" t="n">
        <v>0</v>
      </c>
      <c r="G21" s="113" t="n">
        <v>0</v>
      </c>
    </row>
    <row customHeight="1" ht="17.1" r="22" s="185" spans="1:7">
      <c r="A22" s="125">
        <f>YEAR(C22)</f>
        <v/>
      </c>
      <c r="B22" s="125">
        <f>MONTH(C22)</f>
        <v/>
      </c>
      <c r="C22" s="112" t="n">
        <v>43239</v>
      </c>
      <c r="D22" s="113" t="n">
        <v>0</v>
      </c>
      <c r="E22" s="113" t="n">
        <v>0</v>
      </c>
      <c r="F22" s="113" t="n">
        <v>0</v>
      </c>
      <c r="G22" s="113" t="n">
        <v>0</v>
      </c>
    </row>
    <row customHeight="1" ht="17.1" r="23" s="185" spans="1:7">
      <c r="A23" s="125">
        <f>YEAR(C23)</f>
        <v/>
      </c>
      <c r="B23" s="125">
        <f>MONTH(C23)</f>
        <v/>
      </c>
      <c r="C23" s="112" t="n">
        <v>43240</v>
      </c>
      <c r="D23" s="113" t="n">
        <v>0</v>
      </c>
      <c r="E23" s="113" t="n">
        <v>0</v>
      </c>
      <c r="F23" s="113" t="n">
        <v>0</v>
      </c>
      <c r="G23" s="113" t="n">
        <v>0</v>
      </c>
    </row>
    <row customHeight="1" ht="17.1" r="24" s="185" spans="1:7">
      <c r="A24" s="125">
        <f>YEAR(C24)</f>
        <v/>
      </c>
      <c r="B24" s="125">
        <f>MONTH(C24)</f>
        <v/>
      </c>
      <c r="C24" s="112" t="n">
        <v>43241</v>
      </c>
      <c r="D24" s="113" t="n">
        <v>5</v>
      </c>
      <c r="E24" s="113" t="n">
        <v>2</v>
      </c>
      <c r="F24" s="113" t="n">
        <v>21</v>
      </c>
      <c r="G24" s="113" t="n">
        <v>20</v>
      </c>
    </row>
    <row customHeight="1" ht="17.1" r="25" s="185" spans="1:7">
      <c r="A25" s="125">
        <f>YEAR(C25)</f>
        <v/>
      </c>
      <c r="B25" s="125">
        <f>MONTH(C25)</f>
        <v/>
      </c>
      <c r="C25" s="112" t="n">
        <v>43242</v>
      </c>
      <c r="D25" s="113" t="n">
        <v>16</v>
      </c>
      <c r="E25" s="113" t="n">
        <v>7</v>
      </c>
      <c r="F25" s="113" t="n">
        <v>69.45999999999999</v>
      </c>
      <c r="G25" s="113" t="n">
        <v>38.75</v>
      </c>
    </row>
    <row customHeight="1" ht="17.1" r="26" s="185" spans="1:7">
      <c r="A26" s="125">
        <f>YEAR(C26)</f>
        <v/>
      </c>
      <c r="B26" s="125">
        <f>MONTH(C26)</f>
        <v/>
      </c>
      <c r="C26" s="112" t="n">
        <v>43243</v>
      </c>
      <c r="D26" s="113" t="n">
        <v>6</v>
      </c>
      <c r="E26" s="113" t="n">
        <v>3</v>
      </c>
      <c r="F26" s="113" t="n">
        <v>53</v>
      </c>
      <c r="G26" s="113" t="n">
        <v>83.33</v>
      </c>
    </row>
    <row customHeight="1" ht="17.1" r="27" s="185" spans="1:7">
      <c r="A27" s="125">
        <f>YEAR(C27)</f>
        <v/>
      </c>
      <c r="B27" s="125">
        <f>MONTH(C27)</f>
        <v/>
      </c>
      <c r="C27" s="112" t="n">
        <v>43244</v>
      </c>
      <c r="D27" s="113" t="n">
        <v>0</v>
      </c>
      <c r="E27" s="113" t="n">
        <v>0</v>
      </c>
      <c r="F27" s="113" t="n">
        <v>0</v>
      </c>
      <c r="G27" s="113" t="n">
        <v>0</v>
      </c>
    </row>
    <row customHeight="1" ht="17.1" r="28" s="185" spans="1:7">
      <c r="A28" s="125">
        <f>YEAR(C28)</f>
        <v/>
      </c>
      <c r="B28" s="125">
        <f>MONTH(C28)</f>
        <v/>
      </c>
      <c r="C28" s="112" t="n">
        <v>43245</v>
      </c>
      <c r="D28" s="113" t="n">
        <v>5</v>
      </c>
      <c r="E28" s="113" t="n">
        <v>3</v>
      </c>
      <c r="F28" s="113" t="n">
        <v>4</v>
      </c>
      <c r="G28" s="113" t="n">
        <v>30</v>
      </c>
    </row>
    <row customHeight="1" ht="17.1" r="29" s="185" spans="1:7">
      <c r="A29" s="125">
        <f>YEAR(C29)</f>
        <v/>
      </c>
      <c r="B29" s="125">
        <f>MONTH(C29)</f>
        <v/>
      </c>
      <c r="C29" s="112" t="n">
        <v>43246</v>
      </c>
      <c r="D29" s="113" t="n">
        <v>3</v>
      </c>
      <c r="E29" s="113" t="n">
        <v>1</v>
      </c>
      <c r="F29" s="113" t="n">
        <v>8</v>
      </c>
      <c r="G29" s="113" t="n">
        <v>0</v>
      </c>
    </row>
    <row customHeight="1" ht="17.1" r="30" s="185" spans="1:7">
      <c r="A30" s="125">
        <f>YEAR(C30)</f>
        <v/>
      </c>
      <c r="B30" s="125">
        <f>MONTH(C30)</f>
        <v/>
      </c>
      <c r="C30" s="112" t="n">
        <v>43247</v>
      </c>
      <c r="D30" s="113" t="n">
        <v>4</v>
      </c>
      <c r="E30" s="113" t="n">
        <v>3</v>
      </c>
      <c r="F30" s="113" t="n">
        <v>3</v>
      </c>
      <c r="G30" s="113" t="n">
        <v>33.33</v>
      </c>
    </row>
    <row customHeight="1" ht="17.1" r="31" s="185" spans="1:7">
      <c r="A31" s="125">
        <f>YEAR(C31)</f>
        <v/>
      </c>
      <c r="B31" s="125">
        <f>MONTH(C31)</f>
        <v/>
      </c>
      <c r="C31" s="112" t="n">
        <v>43248</v>
      </c>
      <c r="D31" s="113" t="n">
        <v>1</v>
      </c>
      <c r="E31" s="113" t="n">
        <v>1</v>
      </c>
      <c r="F31" s="113" t="n">
        <v>0</v>
      </c>
      <c r="G31" s="113" t="n">
        <v>0</v>
      </c>
    </row>
    <row customHeight="1" ht="17.1" r="32" s="185" spans="1:7">
      <c r="A32" s="125">
        <f>YEAR(C32)</f>
        <v/>
      </c>
      <c r="B32" s="125">
        <f>MONTH(C32)</f>
        <v/>
      </c>
      <c r="C32" s="112" t="n">
        <v>43249</v>
      </c>
      <c r="D32" s="113" t="n">
        <v>2</v>
      </c>
      <c r="E32" s="113" t="n">
        <v>2</v>
      </c>
      <c r="F32" s="113" t="n">
        <v>0</v>
      </c>
      <c r="G32" s="113" t="n">
        <v>0</v>
      </c>
    </row>
    <row customHeight="1" ht="17.1" r="33" s="185" spans="1:7">
      <c r="A33" s="125">
        <f>YEAR(C33)</f>
        <v/>
      </c>
      <c r="B33" s="125">
        <f>MONTH(C33)</f>
        <v/>
      </c>
      <c r="C33" s="112" t="n">
        <v>43250</v>
      </c>
      <c r="D33" s="113" t="n">
        <v>2</v>
      </c>
      <c r="E33" s="113" t="n">
        <v>1</v>
      </c>
      <c r="F33" s="113" t="n">
        <v>14</v>
      </c>
      <c r="G33" s="113" t="n">
        <v>0</v>
      </c>
    </row>
    <row customHeight="1" ht="17.1" r="34" s="185" spans="1:7">
      <c r="A34" s="125">
        <f>YEAR(C34)</f>
        <v/>
      </c>
      <c r="B34" s="125">
        <f>MONTH(C34)</f>
        <v/>
      </c>
      <c r="C34" s="112" t="n">
        <v>43251</v>
      </c>
      <c r="D34" s="113" t="n">
        <v>7</v>
      </c>
      <c r="E34" s="113" t="n">
        <v>1</v>
      </c>
      <c r="F34" s="113" t="n">
        <v>3</v>
      </c>
      <c r="G34" s="113" t="n">
        <v>100</v>
      </c>
    </row>
    <row customHeight="1" ht="17.1" r="35" s="185" spans="1:7">
      <c r="A35" s="125">
        <f>YEAR(C35)</f>
        <v/>
      </c>
      <c r="B35" s="125">
        <f>MONTH(C35)</f>
        <v/>
      </c>
      <c r="C35" s="112" t="n">
        <v>43252</v>
      </c>
      <c r="D35" s="113" t="n">
        <v>10</v>
      </c>
      <c r="E35" s="113" t="n">
        <v>2</v>
      </c>
      <c r="F35" s="113" t="n">
        <v>9</v>
      </c>
      <c r="G35" s="113" t="n">
        <v>44.44</v>
      </c>
    </row>
    <row customHeight="1" ht="17.1" r="36" s="185" spans="1:7">
      <c r="A36" s="125">
        <f>YEAR(C36)</f>
        <v/>
      </c>
      <c r="B36" s="125">
        <f>MONTH(C36)</f>
        <v/>
      </c>
      <c r="C36" s="112" t="n">
        <v>43253</v>
      </c>
      <c r="D36" s="113" t="n">
        <v>5</v>
      </c>
      <c r="E36" s="113" t="n">
        <v>3</v>
      </c>
      <c r="F36" s="113" t="n">
        <v>5.33</v>
      </c>
      <c r="G36" s="113" t="n">
        <v>40</v>
      </c>
    </row>
    <row customHeight="1" ht="17.1" r="37" s="185" spans="1:7">
      <c r="A37" s="125">
        <f>YEAR(C37)</f>
        <v/>
      </c>
      <c r="B37" s="125">
        <f>MONTH(C37)</f>
        <v/>
      </c>
      <c r="C37" s="112" t="n">
        <v>43254</v>
      </c>
      <c r="D37" s="113" t="n">
        <v>6</v>
      </c>
      <c r="E37" s="113" t="n">
        <v>3</v>
      </c>
      <c r="F37" s="113" t="n">
        <v>28</v>
      </c>
      <c r="G37" s="113" t="n">
        <v>16.67</v>
      </c>
    </row>
    <row customHeight="1" ht="17.1" r="38" s="185" spans="1:7">
      <c r="A38" s="125">
        <f>YEAR(C38)</f>
        <v/>
      </c>
      <c r="B38" s="125">
        <f>MONTH(C38)</f>
        <v/>
      </c>
      <c r="C38" s="112" t="n">
        <v>43255</v>
      </c>
      <c r="D38" s="113" t="n">
        <v>9</v>
      </c>
      <c r="E38" s="113" t="n">
        <v>2</v>
      </c>
      <c r="F38" s="113" t="n">
        <v>696</v>
      </c>
      <c r="G38" s="113" t="n">
        <v>14.29</v>
      </c>
    </row>
    <row customHeight="1" ht="17.1" r="39" s="185" spans="1:7">
      <c r="A39" s="125">
        <f>YEAR(C39)</f>
        <v/>
      </c>
      <c r="B39" s="125">
        <f>MONTH(C39)</f>
        <v/>
      </c>
      <c r="C39" s="112" t="n">
        <v>43256</v>
      </c>
      <c r="D39" s="113" t="n">
        <v>47</v>
      </c>
      <c r="E39" s="113" t="n">
        <v>10</v>
      </c>
      <c r="F39" s="113" t="n">
        <v>126.6</v>
      </c>
      <c r="G39" s="113" t="n">
        <v>29.26</v>
      </c>
    </row>
    <row customHeight="1" ht="17.1" r="40" s="185" spans="1:7">
      <c r="A40" s="125">
        <f>YEAR(C40)</f>
        <v/>
      </c>
      <c r="B40" s="125">
        <f>MONTH(C40)</f>
        <v/>
      </c>
      <c r="C40" s="112" t="n">
        <v>43257</v>
      </c>
      <c r="D40" s="113" t="n">
        <v>24</v>
      </c>
      <c r="E40" s="113" t="n">
        <v>4</v>
      </c>
      <c r="F40" s="113" t="n">
        <v>17.75</v>
      </c>
      <c r="G40" s="113" t="n">
        <v>44.91</v>
      </c>
    </row>
    <row customHeight="1" ht="17.1" r="41" s="185" spans="1:7">
      <c r="A41" s="125">
        <f>YEAR(C41)</f>
        <v/>
      </c>
      <c r="B41" s="125">
        <f>MONTH(C41)</f>
        <v/>
      </c>
      <c r="C41" s="112" t="n">
        <v>43258</v>
      </c>
      <c r="D41" s="113" t="n">
        <v>54</v>
      </c>
      <c r="E41" s="113" t="n">
        <v>8</v>
      </c>
      <c r="F41" s="113" t="n">
        <v>270.75</v>
      </c>
      <c r="G41" s="113" t="n">
        <v>37.74</v>
      </c>
    </row>
    <row customHeight="1" ht="17.1" r="42" s="185" spans="1:7">
      <c r="A42" s="125">
        <f>YEAR(C42)</f>
        <v/>
      </c>
      <c r="B42" s="125">
        <f>MONTH(C42)</f>
        <v/>
      </c>
      <c r="C42" s="112" t="n">
        <v>43259</v>
      </c>
      <c r="D42" s="113" t="n">
        <v>17</v>
      </c>
      <c r="E42" s="113" t="n">
        <v>8</v>
      </c>
      <c r="F42" s="113" t="n">
        <v>68.67</v>
      </c>
      <c r="G42" s="113" t="n">
        <v>59.89</v>
      </c>
    </row>
    <row customHeight="1" ht="17.1" r="43" s="185" spans="1:7">
      <c r="A43" s="125">
        <f>YEAR(C43)</f>
        <v/>
      </c>
      <c r="B43" s="125">
        <f>MONTH(C43)</f>
        <v/>
      </c>
      <c r="C43" s="112" t="n">
        <v>43260</v>
      </c>
      <c r="D43" s="113" t="n">
        <v>19</v>
      </c>
      <c r="E43" s="113" t="n">
        <v>3</v>
      </c>
      <c r="F43" s="113" t="n">
        <v>112</v>
      </c>
      <c r="G43" s="113" t="n">
        <v>40</v>
      </c>
    </row>
    <row customHeight="1" ht="17.1" r="44" s="185" spans="1:7">
      <c r="A44" s="125">
        <f>YEAR(C44)</f>
        <v/>
      </c>
      <c r="B44" s="125">
        <f>MONTH(C44)</f>
        <v/>
      </c>
      <c r="C44" s="112" t="n">
        <v>43261</v>
      </c>
      <c r="D44" s="113" t="n">
        <v>41</v>
      </c>
      <c r="E44" s="113" t="n">
        <v>10</v>
      </c>
      <c r="F44" s="113" t="n">
        <v>40.64</v>
      </c>
      <c r="G44" s="113" t="n">
        <v>28.71</v>
      </c>
    </row>
    <row customHeight="1" ht="17.1" r="45" s="185" spans="1:7">
      <c r="A45" s="125">
        <f>YEAR(C45)</f>
        <v/>
      </c>
      <c r="B45" s="125">
        <f>MONTH(C45)</f>
        <v/>
      </c>
      <c r="C45" s="112" t="n">
        <v>43262</v>
      </c>
      <c r="D45" s="113" t="n">
        <v>44</v>
      </c>
      <c r="E45" s="113" t="n">
        <v>9</v>
      </c>
      <c r="F45" s="113" t="n">
        <v>110.89</v>
      </c>
      <c r="G45" s="113" t="n">
        <v>31.56</v>
      </c>
    </row>
    <row customHeight="1" ht="17.1" r="46" s="185" spans="1:7">
      <c r="A46" s="125">
        <f>YEAR(C46)</f>
        <v/>
      </c>
      <c r="B46" s="125">
        <f>MONTH(C46)</f>
        <v/>
      </c>
      <c r="C46" s="112" t="n">
        <v>43263</v>
      </c>
      <c r="D46" s="113" t="n">
        <v>44</v>
      </c>
      <c r="E46" s="113" t="n">
        <v>13</v>
      </c>
      <c r="F46" s="113" t="n">
        <v>369.55</v>
      </c>
      <c r="G46" s="113" t="n">
        <v>24.84</v>
      </c>
    </row>
    <row customHeight="1" ht="17.1" r="47" s="185" spans="1:7">
      <c r="A47" s="125">
        <f>YEAR(C47)</f>
        <v/>
      </c>
      <c r="B47" s="125">
        <f>MONTH(C47)</f>
        <v/>
      </c>
      <c r="C47" s="112" t="n">
        <v>43264</v>
      </c>
      <c r="D47" s="113" t="n">
        <v>107</v>
      </c>
      <c r="E47" s="113" t="n">
        <v>15</v>
      </c>
      <c r="F47" s="113" t="n">
        <v>82.59</v>
      </c>
      <c r="G47" s="113" t="n">
        <v>24.18</v>
      </c>
    </row>
    <row customHeight="1" ht="17.1" r="48" s="185" spans="1:7">
      <c r="A48" s="125">
        <f>YEAR(C48)</f>
        <v/>
      </c>
      <c r="B48" s="125">
        <f>MONTH(C48)</f>
        <v/>
      </c>
      <c r="C48" s="112" t="n">
        <v>43265</v>
      </c>
      <c r="D48" s="113" t="n">
        <v>72</v>
      </c>
      <c r="E48" s="113" t="n">
        <v>10</v>
      </c>
      <c r="F48" s="113" t="n">
        <v>67</v>
      </c>
      <c r="G48" s="113" t="n">
        <v>20.97</v>
      </c>
    </row>
    <row customHeight="1" ht="17.1" r="49" s="185" spans="1:7">
      <c r="A49" s="125">
        <f>YEAR(C49)</f>
        <v/>
      </c>
      <c r="B49" s="125">
        <f>MONTH(C49)</f>
        <v/>
      </c>
      <c r="C49" s="112" t="n">
        <v>43266</v>
      </c>
      <c r="D49" s="113" t="n">
        <v>111</v>
      </c>
      <c r="E49" s="113" t="n">
        <v>17</v>
      </c>
      <c r="F49" s="113" t="n">
        <v>68.40000000000001</v>
      </c>
      <c r="G49" s="113" t="n">
        <v>23.4</v>
      </c>
    </row>
    <row customHeight="1" ht="17.1" r="50" s="185" spans="1:7">
      <c r="A50" s="125">
        <f>YEAR(C50)</f>
        <v/>
      </c>
      <c r="B50" s="125">
        <f>MONTH(C50)</f>
        <v/>
      </c>
      <c r="C50" s="112" t="n">
        <v>43267</v>
      </c>
      <c r="D50" s="113" t="n">
        <v>32</v>
      </c>
      <c r="E50" s="113" t="n">
        <v>13</v>
      </c>
      <c r="F50" s="113" t="n">
        <v>89.01000000000001</v>
      </c>
      <c r="G50" s="113" t="n">
        <v>23.55</v>
      </c>
    </row>
    <row customHeight="1" ht="17.1" r="51" s="185" spans="1:7">
      <c r="A51" s="125">
        <f>YEAR(C51)</f>
        <v/>
      </c>
      <c r="B51" s="125">
        <f>MONTH(C51)</f>
        <v/>
      </c>
      <c r="C51" s="112" t="n">
        <v>43268</v>
      </c>
      <c r="D51" s="113" t="n">
        <v>46</v>
      </c>
      <c r="E51" s="113" t="n">
        <v>10</v>
      </c>
      <c r="F51" s="113" t="n">
        <v>122.38</v>
      </c>
      <c r="G51" s="113" t="n">
        <v>11.63</v>
      </c>
    </row>
    <row customHeight="1" ht="17.1" r="52" s="185" spans="1:7">
      <c r="A52" s="125">
        <f>YEAR(C52)</f>
        <v/>
      </c>
      <c r="B52" s="125">
        <f>MONTH(C52)</f>
        <v/>
      </c>
      <c r="C52" s="112" t="n">
        <v>43269</v>
      </c>
      <c r="D52" s="113" t="n">
        <v>28</v>
      </c>
      <c r="E52" s="113" t="n">
        <v>9</v>
      </c>
      <c r="F52" s="113" t="n">
        <v>64.70999999999999</v>
      </c>
      <c r="G52" s="113" t="n">
        <v>45.45</v>
      </c>
    </row>
    <row customHeight="1" ht="17.1" r="53" s="185" spans="1:7">
      <c r="A53" s="125">
        <f>YEAR(C53)</f>
        <v/>
      </c>
      <c r="B53" s="125">
        <f>MONTH(C53)</f>
        <v/>
      </c>
      <c r="C53" s="112" t="n">
        <v>43270</v>
      </c>
      <c r="D53" s="113" t="n">
        <v>58</v>
      </c>
      <c r="E53" s="113" t="n">
        <v>13</v>
      </c>
      <c r="F53" s="113" t="n">
        <v>92.92</v>
      </c>
      <c r="G53" s="113" t="n">
        <v>11.81</v>
      </c>
    </row>
    <row customHeight="1" ht="17.1" r="54" s="185" spans="1:7">
      <c r="A54" s="125">
        <f>YEAR(C54)</f>
        <v/>
      </c>
      <c r="B54" s="125">
        <f>MONTH(C54)</f>
        <v/>
      </c>
      <c r="C54" s="112" t="n">
        <v>43271</v>
      </c>
      <c r="D54" s="113" t="n">
        <v>145</v>
      </c>
      <c r="E54" s="113" t="n">
        <v>29</v>
      </c>
      <c r="F54" s="113" t="n">
        <v>202.66</v>
      </c>
      <c r="G54" s="113" t="n">
        <v>12.39</v>
      </c>
    </row>
    <row customHeight="1" ht="17.1" r="55" s="185" spans="1:7">
      <c r="A55" s="125">
        <f>YEAR(C55)</f>
        <v/>
      </c>
      <c r="B55" s="125">
        <f>MONTH(C55)</f>
        <v/>
      </c>
      <c r="C55" s="112" t="n">
        <v>43272</v>
      </c>
      <c r="D55" s="113" t="n">
        <v>90</v>
      </c>
      <c r="E55" s="113" t="n">
        <v>23</v>
      </c>
      <c r="F55" s="113" t="n">
        <v>99.78</v>
      </c>
      <c r="G55" s="113" t="n">
        <v>17.54</v>
      </c>
    </row>
    <row customHeight="1" ht="17.1" r="56" s="185" spans="1:7">
      <c r="A56" s="125">
        <f>YEAR(C56)</f>
        <v/>
      </c>
      <c r="B56" s="125">
        <f>MONTH(C56)</f>
        <v/>
      </c>
      <c r="C56" s="112" t="n">
        <v>43273</v>
      </c>
      <c r="D56" s="113" t="n">
        <v>118</v>
      </c>
      <c r="E56" s="113" t="n">
        <v>15</v>
      </c>
      <c r="F56" s="113" t="n">
        <v>69.27</v>
      </c>
      <c r="G56" s="113" t="n">
        <v>41</v>
      </c>
    </row>
    <row customHeight="1" ht="17.1" r="57" s="185" spans="1:7">
      <c r="A57" s="125">
        <f>YEAR(C57)</f>
        <v/>
      </c>
      <c r="B57" s="125">
        <f>MONTH(C57)</f>
        <v/>
      </c>
      <c r="C57" s="112" t="n">
        <v>43274</v>
      </c>
      <c r="D57" s="113" t="n">
        <v>18</v>
      </c>
      <c r="E57" s="113" t="n">
        <v>3</v>
      </c>
      <c r="F57" s="113" t="n">
        <v>40.33</v>
      </c>
      <c r="G57" s="113" t="n">
        <v>40</v>
      </c>
    </row>
    <row customHeight="1" ht="17.1" r="58" s="185" spans="1:7">
      <c r="A58" s="125">
        <f>YEAR(C58)</f>
        <v/>
      </c>
      <c r="B58" s="125">
        <f>MONTH(C58)</f>
        <v/>
      </c>
      <c r="C58" s="112" t="n">
        <v>43275</v>
      </c>
      <c r="D58" s="113" t="n">
        <v>18</v>
      </c>
      <c r="E58" s="113" t="n">
        <v>8</v>
      </c>
      <c r="F58" s="113" t="n">
        <v>16.38</v>
      </c>
      <c r="G58" s="113" t="n">
        <v>20.24</v>
      </c>
    </row>
    <row customHeight="1" ht="17.1" r="59" s="185" spans="1:7">
      <c r="A59" s="125">
        <f>YEAR(C59)</f>
        <v/>
      </c>
      <c r="B59" s="125">
        <f>MONTH(C59)</f>
        <v/>
      </c>
      <c r="C59" s="112" t="n">
        <v>43276</v>
      </c>
      <c r="D59" s="113" t="n">
        <v>34</v>
      </c>
      <c r="E59" s="113" t="n">
        <v>10</v>
      </c>
      <c r="F59" s="113" t="n">
        <v>21.4</v>
      </c>
      <c r="G59" s="113" t="n">
        <v>32.21</v>
      </c>
    </row>
    <row customHeight="1" ht="17.1" r="60" s="185" spans="1:7">
      <c r="A60" s="125">
        <f>YEAR(C60)</f>
        <v/>
      </c>
      <c r="B60" s="125">
        <f>MONTH(C60)</f>
        <v/>
      </c>
      <c r="C60" s="112" t="n">
        <v>43277</v>
      </c>
      <c r="D60" s="113" t="n">
        <v>105</v>
      </c>
      <c r="E60" s="113" t="n">
        <v>12</v>
      </c>
      <c r="F60" s="113" t="n">
        <v>66.16</v>
      </c>
      <c r="G60" s="113" t="n">
        <v>43.08</v>
      </c>
    </row>
    <row customHeight="1" ht="17.1" r="61" s="185" spans="1:7">
      <c r="A61" s="125">
        <f>YEAR(C61)</f>
        <v/>
      </c>
      <c r="B61" s="125">
        <f>MONTH(C61)</f>
        <v/>
      </c>
      <c r="C61" s="112" t="n">
        <v>43278</v>
      </c>
      <c r="D61" s="113" t="n">
        <v>37</v>
      </c>
      <c r="E61" s="113" t="n">
        <v>8</v>
      </c>
      <c r="F61" s="113" t="n">
        <v>85.22</v>
      </c>
      <c r="G61" s="113" t="n">
        <v>26.9</v>
      </c>
    </row>
    <row customHeight="1" ht="17.1" r="62" s="185" spans="1:7">
      <c r="A62" s="125">
        <f>YEAR(C62)</f>
        <v/>
      </c>
      <c r="B62" s="125">
        <f>MONTH(C62)</f>
        <v/>
      </c>
      <c r="C62" s="112" t="n">
        <v>43279</v>
      </c>
      <c r="D62" s="113" t="n">
        <v>39</v>
      </c>
      <c r="E62" s="113" t="n">
        <v>9</v>
      </c>
      <c r="F62" s="113" t="n">
        <v>209.61</v>
      </c>
      <c r="G62" s="113" t="n">
        <v>19.66</v>
      </c>
    </row>
    <row customHeight="1" ht="17.1" r="63" s="185" spans="1:7">
      <c r="A63" s="125">
        <f>YEAR(C63)</f>
        <v/>
      </c>
      <c r="B63" s="125">
        <f>MONTH(C63)</f>
        <v/>
      </c>
      <c r="C63" s="112" t="n">
        <v>43280</v>
      </c>
      <c r="D63" s="113" t="n">
        <v>32</v>
      </c>
      <c r="E63" s="113" t="n">
        <v>11</v>
      </c>
      <c r="F63" s="113" t="n">
        <v>38.27</v>
      </c>
      <c r="G63" s="113" t="n">
        <v>32.24</v>
      </c>
    </row>
    <row customHeight="1" ht="17.1" r="64" s="185" spans="1:7">
      <c r="A64" s="125">
        <f>YEAR(C64)</f>
        <v/>
      </c>
      <c r="B64" s="125">
        <f>MONTH(C64)</f>
        <v/>
      </c>
      <c r="C64" s="112" t="n">
        <v>43281</v>
      </c>
      <c r="D64" s="113" t="n">
        <v>36</v>
      </c>
      <c r="E64" s="113" t="n">
        <v>13</v>
      </c>
      <c r="F64" s="113" t="n">
        <v>39.74</v>
      </c>
      <c r="G64" s="113" t="n">
        <v>20.27</v>
      </c>
    </row>
    <row customHeight="1" ht="17.1" r="65" s="185" spans="1:7">
      <c r="A65" s="125">
        <f>YEAR(C65)</f>
        <v/>
      </c>
      <c r="B65" s="125">
        <f>MONTH(C65)</f>
        <v/>
      </c>
      <c r="C65" s="112" t="n">
        <v>43282</v>
      </c>
      <c r="D65" s="113" t="n">
        <v>29</v>
      </c>
      <c r="E65" s="113" t="n">
        <v>9</v>
      </c>
      <c r="F65" s="113" t="n">
        <v>29.56</v>
      </c>
      <c r="G65" s="113" t="n">
        <v>25.17</v>
      </c>
    </row>
    <row customHeight="1" ht="17.1" r="66" s="185" spans="1:7">
      <c r="A66" s="125">
        <f>YEAR(C66)</f>
        <v/>
      </c>
      <c r="B66" s="125">
        <f>MONTH(C66)</f>
        <v/>
      </c>
      <c r="C66" s="112" t="n">
        <v>43283</v>
      </c>
      <c r="D66" s="113" t="n">
        <v>139</v>
      </c>
      <c r="E66" s="113" t="n">
        <v>29</v>
      </c>
      <c r="F66" s="113" t="n">
        <v>65.88</v>
      </c>
      <c r="G66" s="113" t="n">
        <v>30.98</v>
      </c>
    </row>
    <row customHeight="1" ht="17.1" r="67" s="185" spans="1:7">
      <c r="A67" s="125">
        <f>YEAR(C67)</f>
        <v/>
      </c>
      <c r="B67" s="125">
        <f>MONTH(C67)</f>
        <v/>
      </c>
      <c r="C67" s="112" t="n">
        <v>43284</v>
      </c>
      <c r="D67" s="113" t="n">
        <v>54</v>
      </c>
      <c r="E67" s="113" t="n">
        <v>17</v>
      </c>
      <c r="F67" s="113" t="n">
        <v>51.41</v>
      </c>
      <c r="G67" s="113" t="n">
        <v>37.65</v>
      </c>
    </row>
    <row customHeight="1" ht="17.1" r="68" s="185" spans="1:7">
      <c r="A68" s="125">
        <f>YEAR(C68)</f>
        <v/>
      </c>
      <c r="B68" s="125">
        <f>MONTH(C68)</f>
        <v/>
      </c>
      <c r="C68" s="112" t="n">
        <v>43285</v>
      </c>
      <c r="D68" s="113" t="n">
        <v>30</v>
      </c>
      <c r="E68" s="113" t="n">
        <v>14</v>
      </c>
      <c r="F68" s="113" t="n">
        <v>43.9</v>
      </c>
      <c r="G68" s="113" t="n">
        <v>19.84</v>
      </c>
    </row>
    <row customHeight="1" ht="17.1" r="69" s="185" spans="1:7">
      <c r="A69" s="125">
        <f>YEAR(C69)</f>
        <v/>
      </c>
      <c r="B69" s="125">
        <f>MONTH(C69)</f>
        <v/>
      </c>
      <c r="C69" s="112" t="n">
        <v>43286</v>
      </c>
      <c r="D69" s="113" t="n">
        <v>37</v>
      </c>
      <c r="E69" s="113" t="n">
        <v>16</v>
      </c>
      <c r="F69" s="113" t="n">
        <v>25.06</v>
      </c>
      <c r="G69" s="113" t="n">
        <v>38.02</v>
      </c>
    </row>
    <row customHeight="1" ht="17.1" r="70" s="185" spans="1:7">
      <c r="A70" s="125">
        <f>YEAR(C70)</f>
        <v/>
      </c>
      <c r="B70" s="125">
        <f>MONTH(C70)</f>
        <v/>
      </c>
      <c r="C70" s="112" t="n">
        <v>43287</v>
      </c>
      <c r="D70" s="113" t="n">
        <v>42</v>
      </c>
      <c r="E70" s="113" t="n">
        <v>9</v>
      </c>
      <c r="F70" s="113" t="n">
        <v>79.56999999999999</v>
      </c>
      <c r="G70" s="113" t="n">
        <v>37.93</v>
      </c>
    </row>
    <row customHeight="1" ht="17.1" r="71" s="185" spans="1:7">
      <c r="A71" s="125">
        <f>YEAR(C71)</f>
        <v/>
      </c>
      <c r="B71" s="125">
        <f>MONTH(C71)</f>
        <v/>
      </c>
      <c r="C71" s="112" t="n">
        <v>43288</v>
      </c>
      <c r="D71" s="113" t="n">
        <v>28</v>
      </c>
      <c r="E71" s="113" t="n">
        <v>12</v>
      </c>
      <c r="F71" s="113" t="n">
        <v>21.86</v>
      </c>
      <c r="G71" s="113" t="n">
        <v>16.72</v>
      </c>
    </row>
    <row customHeight="1" ht="17.1" r="72" s="185" spans="1:7">
      <c r="A72" s="125">
        <f>YEAR(C72)</f>
        <v/>
      </c>
      <c r="B72" s="125">
        <f>MONTH(C72)</f>
        <v/>
      </c>
      <c r="C72" s="112" t="n">
        <v>43289</v>
      </c>
      <c r="D72" s="113" t="n">
        <v>23</v>
      </c>
      <c r="E72" s="113" t="n">
        <v>11</v>
      </c>
      <c r="F72" s="113" t="n">
        <v>23.83</v>
      </c>
      <c r="G72" s="113" t="n">
        <v>20.29</v>
      </c>
    </row>
    <row customHeight="1" ht="17.1" r="73" s="185" spans="1:7">
      <c r="A73" s="125">
        <f>YEAR(C73)</f>
        <v/>
      </c>
      <c r="B73" s="125">
        <f>MONTH(C73)</f>
        <v/>
      </c>
      <c r="C73" s="112" t="n">
        <v>43290</v>
      </c>
      <c r="D73" s="113" t="n">
        <v>50</v>
      </c>
      <c r="E73" s="113" t="n">
        <v>15</v>
      </c>
      <c r="F73" s="113" t="n">
        <v>18.03</v>
      </c>
      <c r="G73" s="113" t="n">
        <v>32.63</v>
      </c>
    </row>
    <row customHeight="1" ht="17.1" r="74" s="185" spans="1:7">
      <c r="A74" s="125">
        <f>YEAR(C74)</f>
        <v/>
      </c>
      <c r="B74" s="125">
        <f>MONTH(C74)</f>
        <v/>
      </c>
      <c r="C74" s="112" t="n">
        <v>43291</v>
      </c>
      <c r="D74" s="113" t="n">
        <v>62</v>
      </c>
      <c r="E74" s="113" t="n">
        <v>17</v>
      </c>
      <c r="F74" s="113" t="n">
        <v>22.79</v>
      </c>
      <c r="G74" s="113" t="n">
        <v>24.37</v>
      </c>
    </row>
    <row customHeight="1" ht="17.1" r="75" s="185" spans="1:7">
      <c r="A75" s="125">
        <f>YEAR(C75)</f>
        <v/>
      </c>
      <c r="B75" s="125">
        <f>MONTH(C75)</f>
        <v/>
      </c>
      <c r="C75" s="112" t="n">
        <v>43292</v>
      </c>
      <c r="D75" s="113" t="n">
        <v>71</v>
      </c>
      <c r="E75" s="113" t="n">
        <v>16</v>
      </c>
      <c r="F75" s="113" t="n">
        <v>42.94</v>
      </c>
      <c r="G75" s="113" t="n">
        <v>17.11</v>
      </c>
    </row>
    <row customHeight="1" ht="17.1" r="76" s="185" spans="1:7">
      <c r="A76" s="125">
        <f>YEAR(C76)</f>
        <v/>
      </c>
      <c r="B76" s="125">
        <f>MONTH(C76)</f>
        <v/>
      </c>
      <c r="C76" s="112" t="n">
        <v>43293</v>
      </c>
      <c r="D76" s="113" t="n">
        <v>53</v>
      </c>
      <c r="E76" s="113" t="n">
        <v>11</v>
      </c>
      <c r="F76" s="113" t="n">
        <v>30.97</v>
      </c>
      <c r="G76" s="113" t="n">
        <v>37.13</v>
      </c>
    </row>
    <row customHeight="1" ht="17.1" r="77" s="185" spans="1:7">
      <c r="A77" s="125">
        <f>YEAR(C77)</f>
        <v/>
      </c>
      <c r="B77" s="125">
        <f>MONTH(C77)</f>
        <v/>
      </c>
      <c r="C77" s="112" t="n">
        <v>43294</v>
      </c>
      <c r="D77" s="113" t="n">
        <v>49</v>
      </c>
      <c r="E77" s="113" t="n">
        <v>20</v>
      </c>
      <c r="F77" s="113" t="n">
        <v>19.84</v>
      </c>
      <c r="G77" s="113" t="n">
        <v>26.72</v>
      </c>
    </row>
    <row customHeight="1" ht="17.1" r="78" s="185" spans="1:7">
      <c r="A78" s="125">
        <f>YEAR(C78)</f>
        <v/>
      </c>
      <c r="B78" s="125">
        <f>MONTH(C78)</f>
        <v/>
      </c>
      <c r="C78" s="112" t="n">
        <v>43295</v>
      </c>
      <c r="D78" s="113" t="n">
        <v>49</v>
      </c>
      <c r="E78" s="113" t="n">
        <v>18</v>
      </c>
      <c r="F78" s="113" t="n">
        <v>23.24</v>
      </c>
      <c r="G78" s="113" t="n">
        <v>40.31</v>
      </c>
    </row>
    <row customHeight="1" ht="17.1" r="79" s="185" spans="1:7">
      <c r="A79" s="125">
        <f>YEAR(C79)</f>
        <v/>
      </c>
      <c r="B79" s="125">
        <f>MONTH(C79)</f>
        <v/>
      </c>
      <c r="C79" s="112" t="n">
        <v>43296</v>
      </c>
      <c r="D79" s="113" t="n">
        <v>32</v>
      </c>
      <c r="E79" s="113" t="n">
        <v>13</v>
      </c>
      <c r="F79" s="113" t="n">
        <v>113.37</v>
      </c>
      <c r="G79" s="113" t="n">
        <v>55.61</v>
      </c>
    </row>
    <row customHeight="1" ht="17.1" r="80" s="185" spans="1:7">
      <c r="A80" s="125">
        <f>YEAR(C80)</f>
        <v/>
      </c>
      <c r="B80" s="125">
        <f>MONTH(C80)</f>
        <v/>
      </c>
      <c r="C80" s="112" t="n">
        <v>43297</v>
      </c>
      <c r="D80" s="113" t="n">
        <v>61</v>
      </c>
      <c r="E80" s="113" t="n">
        <v>19</v>
      </c>
      <c r="F80" s="113" t="n">
        <v>16.27</v>
      </c>
      <c r="G80" s="113" t="n">
        <v>51.68</v>
      </c>
    </row>
    <row customHeight="1" ht="17.1" r="81" s="185" spans="1:7">
      <c r="A81" s="125">
        <f>YEAR(C81)</f>
        <v/>
      </c>
      <c r="B81" s="125">
        <f>MONTH(C81)</f>
        <v/>
      </c>
      <c r="C81" s="112" t="n">
        <v>43298</v>
      </c>
      <c r="D81" s="113" t="n">
        <v>64</v>
      </c>
      <c r="E81" s="113" t="n">
        <v>18</v>
      </c>
      <c r="F81" s="113" t="n">
        <v>21.79</v>
      </c>
      <c r="G81" s="113" t="n">
        <v>32.39</v>
      </c>
    </row>
    <row customHeight="1" ht="17.1" r="82" s="185" spans="1:7">
      <c r="A82" s="125">
        <f>YEAR(C82)</f>
        <v/>
      </c>
      <c r="B82" s="125">
        <f>MONTH(C82)</f>
        <v/>
      </c>
      <c r="C82" s="112" t="n">
        <v>43299</v>
      </c>
      <c r="D82" s="113" t="n">
        <v>121</v>
      </c>
      <c r="E82" s="113" t="n">
        <v>15</v>
      </c>
      <c r="F82" s="113" t="n">
        <v>39.08</v>
      </c>
      <c r="G82" s="113" t="n">
        <v>19.36</v>
      </c>
    </row>
    <row customHeight="1" ht="17.1" r="83" s="185" spans="1:7">
      <c r="A83" s="125">
        <f>YEAR(C83)</f>
        <v/>
      </c>
      <c r="B83" s="125">
        <f>MONTH(C83)</f>
        <v/>
      </c>
      <c r="C83" s="112" t="n">
        <v>43300</v>
      </c>
      <c r="D83" s="113" t="n">
        <v>59</v>
      </c>
      <c r="E83" s="113" t="n">
        <v>23</v>
      </c>
      <c r="F83" s="113" t="n">
        <v>34.81</v>
      </c>
      <c r="G83" s="113" t="n">
        <v>40.19</v>
      </c>
    </row>
    <row customHeight="1" ht="17.1" r="84" s="185" spans="1:7">
      <c r="A84" s="125">
        <f>YEAR(C84)</f>
        <v/>
      </c>
      <c r="B84" s="125">
        <f>MONTH(C84)</f>
        <v/>
      </c>
      <c r="C84" s="112" t="n">
        <v>43301</v>
      </c>
      <c r="D84" s="113" t="n">
        <v>36</v>
      </c>
      <c r="E84" s="113" t="n">
        <v>15</v>
      </c>
      <c r="F84" s="113" t="n">
        <v>73.33</v>
      </c>
      <c r="G84" s="113" t="n">
        <v>53.38</v>
      </c>
    </row>
    <row customHeight="1" ht="17.1" r="85" s="185" spans="1:7">
      <c r="A85" s="125">
        <f>YEAR(C85)</f>
        <v/>
      </c>
      <c r="B85" s="125">
        <f>MONTH(C85)</f>
        <v/>
      </c>
      <c r="C85" s="112" t="n">
        <v>43302</v>
      </c>
      <c r="D85" s="113" t="n">
        <v>40</v>
      </c>
      <c r="E85" s="113" t="n">
        <v>14</v>
      </c>
      <c r="F85" s="113" t="n">
        <v>53.21</v>
      </c>
      <c r="G85" s="113" t="n">
        <v>34.77</v>
      </c>
    </row>
    <row customHeight="1" ht="17.1" r="86" s="185" spans="1:7">
      <c r="A86" s="125">
        <f>YEAR(C86)</f>
        <v/>
      </c>
      <c r="B86" s="125">
        <f>MONTH(C86)</f>
        <v/>
      </c>
      <c r="C86" s="112" t="n">
        <v>43303</v>
      </c>
      <c r="D86" s="113" t="n">
        <v>22</v>
      </c>
      <c r="E86" s="113" t="n">
        <v>5</v>
      </c>
      <c r="F86" s="113" t="n">
        <v>12.33</v>
      </c>
      <c r="G86" s="113" t="n">
        <v>15.79</v>
      </c>
    </row>
    <row customHeight="1" ht="17.1" r="87" s="185" spans="1:7">
      <c r="A87" s="125">
        <f>YEAR(C87)</f>
        <v/>
      </c>
      <c r="B87" s="125">
        <f>MONTH(C87)</f>
        <v/>
      </c>
      <c r="C87" s="112" t="n">
        <v>43304</v>
      </c>
      <c r="D87" s="113" t="n">
        <v>27</v>
      </c>
      <c r="E87" s="113" t="n">
        <v>8</v>
      </c>
      <c r="F87" s="113" t="n">
        <v>35</v>
      </c>
      <c r="G87" s="113" t="n">
        <v>44.27</v>
      </c>
    </row>
    <row customHeight="1" ht="17.1" r="88" s="185" spans="1:7">
      <c r="A88" s="125">
        <f>YEAR(C88)</f>
        <v/>
      </c>
      <c r="B88" s="125">
        <f>MONTH(C88)</f>
        <v/>
      </c>
      <c r="C88" s="112" t="n">
        <v>43305</v>
      </c>
      <c r="D88" s="113" t="n">
        <v>63</v>
      </c>
      <c r="E88" s="113" t="n">
        <v>17</v>
      </c>
      <c r="F88" s="113" t="n">
        <v>53.84</v>
      </c>
      <c r="G88" s="113" t="n">
        <v>42.44</v>
      </c>
    </row>
    <row customHeight="1" ht="17.1" r="89" s="185" spans="1:7">
      <c r="A89" s="125">
        <f>YEAR(C89)</f>
        <v/>
      </c>
      <c r="B89" s="125">
        <f>MONTH(C89)</f>
        <v/>
      </c>
      <c r="C89" s="112" t="n">
        <v>43306</v>
      </c>
      <c r="D89" s="113" t="n">
        <v>33</v>
      </c>
      <c r="E89" s="113" t="n">
        <v>14</v>
      </c>
      <c r="F89" s="113" t="n">
        <v>18.36</v>
      </c>
      <c r="G89" s="113" t="n">
        <v>24.66</v>
      </c>
    </row>
    <row customHeight="1" ht="17.1" r="90" s="185" spans="1:7">
      <c r="A90" s="125">
        <f>YEAR(C90)</f>
        <v/>
      </c>
      <c r="B90" s="125">
        <f>MONTH(C90)</f>
        <v/>
      </c>
      <c r="C90" s="112" t="n">
        <v>43307</v>
      </c>
      <c r="D90" s="113" t="n">
        <v>27</v>
      </c>
      <c r="E90" s="113" t="n">
        <v>12</v>
      </c>
      <c r="F90" s="113" t="n">
        <v>14.38</v>
      </c>
      <c r="G90" s="113" t="n">
        <v>38.72</v>
      </c>
    </row>
    <row customHeight="1" ht="17.1" r="91" s="185" spans="1:7">
      <c r="A91" s="125">
        <f>YEAR(C91)</f>
        <v/>
      </c>
      <c r="B91" s="125">
        <f>MONTH(C91)</f>
        <v/>
      </c>
      <c r="C91" s="112" t="n">
        <v>43308</v>
      </c>
      <c r="D91" s="113" t="n">
        <v>76</v>
      </c>
      <c r="E91" s="113" t="n">
        <v>22</v>
      </c>
      <c r="F91" s="113" t="n">
        <v>27.75</v>
      </c>
      <c r="G91" s="113" t="n">
        <v>38.43</v>
      </c>
    </row>
    <row customHeight="1" ht="17.1" r="92" s="185" spans="1:7">
      <c r="A92" s="125">
        <f>YEAR(C92)</f>
        <v/>
      </c>
      <c r="B92" s="125">
        <f>MONTH(C92)</f>
        <v/>
      </c>
      <c r="C92" s="112" t="n">
        <v>43309</v>
      </c>
      <c r="D92" s="113" t="n">
        <v>25</v>
      </c>
      <c r="E92" s="113" t="n">
        <v>8</v>
      </c>
      <c r="F92" s="113" t="n">
        <v>20.13</v>
      </c>
      <c r="G92" s="113" t="n">
        <v>45.71</v>
      </c>
    </row>
    <row customHeight="1" ht="17.1" r="93" s="185" spans="1:7">
      <c r="A93" s="125">
        <f>YEAR(C93)</f>
        <v/>
      </c>
      <c r="B93" s="125">
        <f>MONTH(C93)</f>
        <v/>
      </c>
      <c r="C93" s="112" t="n">
        <v>43310</v>
      </c>
      <c r="D93" s="113" t="n">
        <v>91</v>
      </c>
      <c r="E93" s="113" t="n">
        <v>23</v>
      </c>
      <c r="F93" s="113" t="n">
        <v>24.96</v>
      </c>
      <c r="G93" s="113" t="n">
        <v>45.73</v>
      </c>
    </row>
    <row customHeight="1" ht="17.1" r="94" s="185" spans="1:7">
      <c r="A94" s="125">
        <f>YEAR(C94)</f>
        <v/>
      </c>
      <c r="B94" s="125">
        <f>MONTH(C94)</f>
        <v/>
      </c>
      <c r="C94" s="112" t="n">
        <v>43311</v>
      </c>
      <c r="D94" s="113" t="n">
        <v>73</v>
      </c>
      <c r="E94" s="113" t="n">
        <v>17</v>
      </c>
      <c r="F94" s="113" t="n">
        <v>113.11</v>
      </c>
      <c r="G94" s="113" t="n">
        <v>32.92</v>
      </c>
    </row>
    <row customHeight="1" ht="17.1" r="95" s="185" spans="1:7">
      <c r="A95" s="125">
        <f>YEAR(C95)</f>
        <v/>
      </c>
      <c r="B95" s="125">
        <f>MONTH(C95)</f>
        <v/>
      </c>
      <c r="C95" s="112" t="n">
        <v>43312</v>
      </c>
      <c r="D95" s="113" t="n">
        <v>91</v>
      </c>
      <c r="E95" s="113" t="n">
        <v>14</v>
      </c>
      <c r="F95" s="113" t="n">
        <v>26.93</v>
      </c>
      <c r="G95" s="113" t="n">
        <v>19.55</v>
      </c>
    </row>
    <row customHeight="1" ht="17.1" r="96" s="185" spans="1:7">
      <c r="A96" s="125">
        <f>YEAR(C96)</f>
        <v/>
      </c>
      <c r="B96" s="125">
        <f>MONTH(C96)</f>
        <v/>
      </c>
      <c r="C96" s="112" t="n">
        <v>43313</v>
      </c>
      <c r="D96" s="113" t="n">
        <v>116</v>
      </c>
      <c r="E96" s="113" t="n">
        <v>20</v>
      </c>
      <c r="F96" s="113" t="n">
        <v>134.32</v>
      </c>
      <c r="G96" s="113" t="n">
        <v>35.8</v>
      </c>
    </row>
    <row customHeight="1" ht="17.1" r="97" s="185" spans="1:7">
      <c r="A97" s="125">
        <f>YEAR(C97)</f>
        <v/>
      </c>
      <c r="B97" s="125">
        <f>MONTH(C97)</f>
        <v/>
      </c>
      <c r="C97" s="112" t="n">
        <v>43314</v>
      </c>
      <c r="D97" s="113" t="n">
        <v>103</v>
      </c>
      <c r="E97" s="113" t="n">
        <v>22</v>
      </c>
      <c r="F97" s="113" t="n">
        <v>46.79</v>
      </c>
      <c r="G97" s="113" t="n">
        <v>27.16</v>
      </c>
    </row>
    <row customHeight="1" ht="17.1" r="98" s="185" spans="1:7">
      <c r="A98" s="125">
        <f>YEAR(C98)</f>
        <v/>
      </c>
      <c r="B98" s="125">
        <f>MONTH(C98)</f>
        <v/>
      </c>
      <c r="C98" s="112" t="n">
        <v>43315</v>
      </c>
      <c r="D98" s="113" t="n">
        <v>81</v>
      </c>
      <c r="E98" s="113" t="n">
        <v>14</v>
      </c>
      <c r="F98" s="113" t="n">
        <v>36.97</v>
      </c>
      <c r="G98" s="113" t="n">
        <v>25.94</v>
      </c>
    </row>
    <row customHeight="1" ht="17.1" r="99" s="185" spans="1:7">
      <c r="A99" s="125">
        <f>YEAR(C99)</f>
        <v/>
      </c>
      <c r="B99" s="125">
        <f>MONTH(C99)</f>
        <v/>
      </c>
      <c r="C99" s="112" t="n">
        <v>43316</v>
      </c>
      <c r="D99" s="113" t="n">
        <v>72</v>
      </c>
      <c r="E99" s="113" t="n">
        <v>14</v>
      </c>
      <c r="F99" s="113" t="n">
        <v>211.7</v>
      </c>
      <c r="G99" s="113" t="n">
        <v>19.47</v>
      </c>
    </row>
    <row customHeight="1" ht="17.1" r="100" s="185" spans="1:7">
      <c r="A100" s="125">
        <f>YEAR(C100)</f>
        <v/>
      </c>
      <c r="B100" s="125">
        <f>MONTH(C100)</f>
        <v/>
      </c>
      <c r="C100" s="112" t="n">
        <v>43317</v>
      </c>
      <c r="D100" s="113" t="n">
        <v>56</v>
      </c>
      <c r="E100" s="113" t="n">
        <v>18</v>
      </c>
      <c r="F100" s="113" t="n">
        <v>26.74</v>
      </c>
      <c r="G100" s="113" t="n">
        <v>31.79</v>
      </c>
    </row>
    <row customHeight="1" ht="17.1" r="101" s="185" spans="1:7">
      <c r="A101" s="125">
        <f>YEAR(C101)</f>
        <v/>
      </c>
      <c r="B101" s="125">
        <f>MONTH(C101)</f>
        <v/>
      </c>
      <c r="C101" s="112" t="n">
        <v>43318</v>
      </c>
      <c r="D101" s="113" t="n">
        <v>89</v>
      </c>
      <c r="E101" s="113" t="n">
        <v>21</v>
      </c>
      <c r="F101" s="113" t="n">
        <v>71</v>
      </c>
      <c r="G101" s="113" t="n">
        <v>33.03</v>
      </c>
    </row>
    <row customHeight="1" ht="17.1" r="102" s="185" spans="1:7">
      <c r="A102" s="125">
        <f>YEAR(C102)</f>
        <v/>
      </c>
      <c r="B102" s="125">
        <f>MONTH(C102)</f>
        <v/>
      </c>
      <c r="C102" s="112" t="n">
        <v>43319</v>
      </c>
      <c r="D102" s="113" t="n">
        <v>89</v>
      </c>
      <c r="E102" s="113" t="n">
        <v>14</v>
      </c>
      <c r="F102" s="113" t="n">
        <v>53.54</v>
      </c>
      <c r="G102" s="113" t="n">
        <v>28.98</v>
      </c>
    </row>
    <row customHeight="1" ht="17.1" r="103" s="185" spans="1:7">
      <c r="A103" s="125">
        <f>YEAR(C103)</f>
        <v/>
      </c>
      <c r="B103" s="125">
        <f>MONTH(C103)</f>
        <v/>
      </c>
      <c r="C103" s="112" t="n">
        <v>43320</v>
      </c>
      <c r="D103" s="113" t="n">
        <v>74</v>
      </c>
      <c r="E103" s="113" t="n">
        <v>22</v>
      </c>
      <c r="F103" s="113" t="n">
        <v>84.65000000000001</v>
      </c>
      <c r="G103" s="113" t="n">
        <v>26.58</v>
      </c>
    </row>
    <row customHeight="1" ht="17.1" r="104" s="185" spans="1:7">
      <c r="A104" s="125">
        <f>YEAR(C104)</f>
        <v/>
      </c>
      <c r="B104" s="125">
        <f>MONTH(C104)</f>
        <v/>
      </c>
      <c r="C104" s="112" t="n">
        <v>43321</v>
      </c>
      <c r="D104" s="113" t="n">
        <v>53</v>
      </c>
      <c r="E104" s="113" t="n">
        <v>15</v>
      </c>
      <c r="F104" s="113" t="n">
        <v>85.61</v>
      </c>
      <c r="G104" s="113" t="n">
        <v>34.47</v>
      </c>
    </row>
    <row customHeight="1" ht="17.1" r="105" s="185" spans="1:7">
      <c r="A105" s="125">
        <f>YEAR(C105)</f>
        <v/>
      </c>
      <c r="B105" s="125">
        <f>MONTH(C105)</f>
        <v/>
      </c>
      <c r="C105" s="112" t="n">
        <v>43322</v>
      </c>
      <c r="D105" s="113" t="n">
        <v>88</v>
      </c>
      <c r="E105" s="113" t="n">
        <v>18</v>
      </c>
      <c r="F105" s="113" t="n">
        <v>66.18000000000001</v>
      </c>
      <c r="G105" s="113" t="n">
        <v>33.49</v>
      </c>
    </row>
    <row customHeight="1" ht="17.1" r="106" s="185" spans="1:7">
      <c r="A106" s="125">
        <f>YEAR(C106)</f>
        <v/>
      </c>
      <c r="B106" s="125">
        <f>MONTH(C106)</f>
        <v/>
      </c>
      <c r="C106" s="112" t="n">
        <v>43323</v>
      </c>
      <c r="D106" s="113" t="n">
        <v>22</v>
      </c>
      <c r="E106" s="113" t="n">
        <v>11</v>
      </c>
      <c r="F106" s="113" t="n">
        <v>9.380000000000001</v>
      </c>
      <c r="G106" s="113" t="n">
        <v>9.09</v>
      </c>
    </row>
    <row customHeight="1" ht="17.1" r="107" s="185" spans="1:7">
      <c r="A107" s="125">
        <f>YEAR(C107)</f>
        <v/>
      </c>
      <c r="B107" s="125">
        <f>MONTH(C107)</f>
        <v/>
      </c>
      <c r="C107" s="112" t="n">
        <v>43324</v>
      </c>
      <c r="D107" s="113" t="n">
        <v>31</v>
      </c>
      <c r="E107" s="113" t="n">
        <v>10</v>
      </c>
      <c r="F107" s="113" t="n">
        <v>28.33</v>
      </c>
      <c r="G107" s="113" t="n">
        <v>39.03</v>
      </c>
    </row>
    <row customHeight="1" ht="16.5" r="108" s="185" spans="1:7">
      <c r="A108" s="125">
        <f>YEAR(C107)</f>
        <v/>
      </c>
      <c r="B108" s="125">
        <f>MONTH(C107)</f>
        <v/>
      </c>
      <c r="C108" s="112" t="n">
        <v>43325</v>
      </c>
      <c r="D108" s="113" t="n">
        <v>168</v>
      </c>
      <c r="E108" s="113" t="n">
        <v>41</v>
      </c>
      <c r="F108" s="113" t="n">
        <v>31.92</v>
      </c>
      <c r="G108" s="113" t="n">
        <v>34.05</v>
      </c>
    </row>
    <row customHeight="1" ht="16.5" r="109" s="185" spans="1:7">
      <c r="A109" s="125">
        <f>YEAR(C107)</f>
        <v/>
      </c>
      <c r="B109" s="125">
        <f>MONTH(C107)</f>
        <v/>
      </c>
      <c r="C109" s="112" t="n">
        <v>43326</v>
      </c>
      <c r="D109" s="113" t="n">
        <v>141</v>
      </c>
      <c r="E109" s="113" t="n">
        <v>48</v>
      </c>
      <c r="F109" s="113" t="n">
        <v>35.9</v>
      </c>
      <c r="G109" s="113" t="n">
        <v>38.27</v>
      </c>
    </row>
    <row customHeight="1" ht="16.5" r="110" s="185" spans="1:7">
      <c r="A110" s="125">
        <f>YEAR(C107)</f>
        <v/>
      </c>
      <c r="B110" s="125">
        <f>MONTH(C107)</f>
        <v/>
      </c>
      <c r="C110" s="112" t="n">
        <v>43327</v>
      </c>
      <c r="D110" s="113" t="n">
        <v>210</v>
      </c>
      <c r="E110" s="113" t="n">
        <v>67</v>
      </c>
      <c r="F110" s="113" t="n">
        <v>41.49</v>
      </c>
      <c r="G110" s="113" t="n">
        <v>36.61</v>
      </c>
    </row>
    <row customHeight="1" ht="16.5" r="111" s="185" spans="1:7">
      <c r="A111" s="135">
        <f>YEAR(C110)</f>
        <v/>
      </c>
      <c r="B111" s="135">
        <f>MONTH(C110)</f>
        <v/>
      </c>
      <c r="C111" s="112" t="n">
        <v>43328</v>
      </c>
      <c r="D111" s="135" t="n">
        <v>195</v>
      </c>
      <c r="E111" s="135" t="n">
        <v>72</v>
      </c>
      <c r="F111" s="135" t="n">
        <v>27.13</v>
      </c>
      <c r="G111" s="135" t="n">
        <v>40.28</v>
      </c>
    </row>
    <row customHeight="1" ht="16.5" r="112" s="185" spans="1:7">
      <c r="A112" s="135">
        <f>YEAR(C110)</f>
        <v/>
      </c>
      <c r="B112" s="135">
        <f>MONTH(C110)</f>
        <v/>
      </c>
      <c r="C112" s="112" t="n">
        <v>43329</v>
      </c>
      <c r="D112" s="135" t="n">
        <v>121</v>
      </c>
      <c r="E112" s="135" t="n">
        <v>58</v>
      </c>
      <c r="F112" s="135" t="n">
        <v>15.63</v>
      </c>
      <c r="G112" s="135" t="n">
        <v>43.54</v>
      </c>
    </row>
    <row customHeight="1" ht="16.5" r="113" s="185" spans="1:7">
      <c r="A113" s="135">
        <f>YEAR(C110)</f>
        <v/>
      </c>
      <c r="B113" s="135">
        <f>MONTH(C110)</f>
        <v/>
      </c>
      <c r="C113" s="112" t="n">
        <v>43330</v>
      </c>
      <c r="D113" s="135" t="n">
        <v>155</v>
      </c>
      <c r="E113" s="135" t="n">
        <v>62</v>
      </c>
      <c r="F113" s="135" t="n">
        <v>24.93</v>
      </c>
      <c r="G113" s="135" t="n">
        <v>34.36</v>
      </c>
    </row>
    <row customHeight="1" ht="16.5" r="114" s="185" spans="1:7">
      <c r="A114" s="135">
        <f>YEAR(C110)</f>
        <v/>
      </c>
      <c r="B114" s="135">
        <f>MONTH(C110)</f>
        <v/>
      </c>
      <c r="C114" s="112" t="n">
        <v>43331</v>
      </c>
      <c r="D114" s="135" t="n">
        <v>116</v>
      </c>
      <c r="E114" s="135" t="n">
        <v>54</v>
      </c>
      <c r="F114" s="135" t="n">
        <v>17.39</v>
      </c>
      <c r="G114" s="135" t="n">
        <v>46.6</v>
      </c>
    </row>
    <row customHeight="1" ht="16.5" r="115" s="185" spans="1:7">
      <c r="A115" s="135">
        <f>YEAR(C110)</f>
        <v/>
      </c>
      <c r="B115" s="135">
        <f>MONTH(C110)</f>
        <v/>
      </c>
      <c r="C115" s="112" t="n">
        <v>43332</v>
      </c>
      <c r="D115" s="135" t="n">
        <v>225</v>
      </c>
      <c r="E115" s="135" t="n">
        <v>71</v>
      </c>
      <c r="F115" s="135" t="n">
        <v>18.48</v>
      </c>
      <c r="G115" s="135" t="n">
        <v>42.69</v>
      </c>
    </row>
    <row customHeight="1" ht="16.5" r="116" s="185" spans="1:7">
      <c r="A116" s="135">
        <f>YEAR(C110)</f>
        <v/>
      </c>
      <c r="B116" s="135">
        <f>MONTH(C110)</f>
        <v/>
      </c>
      <c r="C116" s="112" t="n">
        <v>43333</v>
      </c>
      <c r="D116" s="135" t="n">
        <v>317</v>
      </c>
      <c r="E116" s="135" t="n">
        <v>95</v>
      </c>
      <c r="F116" s="135" t="n">
        <v>28.36</v>
      </c>
      <c r="G116" s="135" t="n">
        <v>39.78</v>
      </c>
    </row>
    <row customHeight="1" ht="16.5" r="117" s="185" spans="1:7">
      <c r="A117" s="135">
        <f>YEAR(C110)</f>
        <v/>
      </c>
      <c r="B117" s="135">
        <f>MONTH(C110)</f>
        <v/>
      </c>
      <c r="C117" s="112" t="n">
        <v>43334</v>
      </c>
      <c r="D117" s="135" t="n">
        <v>250</v>
      </c>
      <c r="E117" s="135" t="n">
        <v>77</v>
      </c>
      <c r="F117" s="135" t="n">
        <v>30.36</v>
      </c>
      <c r="G117" s="135" t="n">
        <v>36.64</v>
      </c>
    </row>
    <row r="118" spans="1:7">
      <c r="A118" s="135">
        <f>YEAR(C117)</f>
        <v/>
      </c>
      <c r="B118" s="135">
        <f>MONTH(C117)</f>
        <v/>
      </c>
      <c r="C118" s="214" t="n">
        <v>43335</v>
      </c>
      <c r="D118" s="135" t="n">
        <v>240</v>
      </c>
      <c r="E118" s="135" t="n">
        <v>90</v>
      </c>
      <c r="F118" s="135" t="n">
        <v>56.86</v>
      </c>
      <c r="G118" s="135" t="n">
        <v>41.76</v>
      </c>
    </row>
    <row r="119" spans="1:7">
      <c r="A119" s="135">
        <f>YEAR(C117)</f>
        <v/>
      </c>
      <c r="B119" s="135">
        <f>MONTH(C117)</f>
        <v/>
      </c>
      <c r="C119" s="214" t="n">
        <v>43336</v>
      </c>
      <c r="D119" s="135" t="n">
        <v>304</v>
      </c>
      <c r="E119" s="135" t="n">
        <v>104</v>
      </c>
      <c r="F119" s="135" t="n">
        <v>97.53</v>
      </c>
      <c r="G119" s="135" t="n">
        <v>37.48</v>
      </c>
    </row>
    <row r="120" spans="1:7">
      <c r="A120" s="135">
        <f>YEAR(C117)</f>
        <v/>
      </c>
      <c r="B120" s="135">
        <f>MONTH(C117)</f>
        <v/>
      </c>
      <c r="C120" s="214" t="n">
        <v>43337</v>
      </c>
      <c r="D120" s="135" t="n">
        <v>291</v>
      </c>
      <c r="E120" s="135" t="n">
        <v>92</v>
      </c>
      <c r="F120" s="135" t="n">
        <v>21.2</v>
      </c>
      <c r="G120" s="135" t="n">
        <v>32.76</v>
      </c>
    </row>
    <row r="121" spans="1:7">
      <c r="A121" s="135">
        <f>YEAR(C117)</f>
        <v/>
      </c>
      <c r="B121" s="135">
        <f>MONTH(C117)</f>
        <v/>
      </c>
      <c r="C121" s="214" t="n">
        <v>43338</v>
      </c>
      <c r="D121" s="135" t="n">
        <v>304</v>
      </c>
      <c r="E121" s="135" t="n">
        <v>87</v>
      </c>
      <c r="F121" s="135" t="n">
        <v>23.72</v>
      </c>
      <c r="G121" s="135" t="n">
        <v>35.12</v>
      </c>
    </row>
    <row r="122" spans="1:7">
      <c r="A122" s="135">
        <f>YEAR(C117)</f>
        <v/>
      </c>
      <c r="B122" s="135">
        <f>MONTH(C117)</f>
        <v/>
      </c>
      <c r="C122" s="214" t="n">
        <v>43339</v>
      </c>
      <c r="D122" s="135" t="n">
        <v>215</v>
      </c>
      <c r="E122" s="135" t="n">
        <v>74</v>
      </c>
      <c r="F122" s="135" t="n">
        <v>147.49</v>
      </c>
      <c r="G122" s="135" t="n">
        <v>38.74</v>
      </c>
    </row>
    <row r="123" spans="1:7">
      <c r="A123" s="135">
        <f>YEAR(C117)</f>
        <v/>
      </c>
      <c r="B123" s="135">
        <f>MONTH(C117)</f>
        <v/>
      </c>
      <c r="C123" s="214" t="n">
        <v>43340</v>
      </c>
      <c r="D123" s="135" t="n">
        <v>221</v>
      </c>
      <c r="E123" s="135" t="n">
        <v>80</v>
      </c>
      <c r="F123" s="135" t="n">
        <v>24.1</v>
      </c>
      <c r="G123" s="135" t="n">
        <v>37.01</v>
      </c>
    </row>
    <row r="124" spans="1:7">
      <c r="A124" s="135">
        <f>YEAR(C117)</f>
        <v/>
      </c>
      <c r="B124" s="135">
        <f>MONTH(C117)</f>
        <v/>
      </c>
      <c r="C124" s="214" t="n">
        <v>43341</v>
      </c>
      <c r="D124" s="135" t="n">
        <v>310</v>
      </c>
      <c r="E124" s="135" t="n">
        <v>102</v>
      </c>
      <c r="F124" s="135" t="n">
        <v>33.57</v>
      </c>
      <c r="G124" s="135" t="n">
        <v>32.79</v>
      </c>
    </row>
    <row r="125" spans="1:7">
      <c r="A125" s="135">
        <f>YEAR(C117)</f>
        <v/>
      </c>
      <c r="B125" s="135">
        <f>MONTH(C117)</f>
        <v/>
      </c>
      <c r="C125" s="214" t="n">
        <v>43342</v>
      </c>
      <c r="D125" s="135" t="n">
        <v>242</v>
      </c>
      <c r="E125" s="135" t="n">
        <v>84</v>
      </c>
      <c r="F125" s="135" t="n">
        <v>22.97</v>
      </c>
      <c r="G125" s="135" t="n">
        <v>39.38</v>
      </c>
    </row>
    <row r="126" spans="1:7">
      <c r="A126" s="135">
        <f>YEAR(C117)</f>
        <v/>
      </c>
      <c r="B126" s="135">
        <f>MONTH(C117)</f>
        <v/>
      </c>
      <c r="C126" s="214" t="n">
        <v>43343</v>
      </c>
      <c r="D126" s="135" t="n">
        <v>149</v>
      </c>
      <c r="E126" s="135" t="n">
        <v>70</v>
      </c>
      <c r="F126" s="135" t="n">
        <v>35.9</v>
      </c>
      <c r="G126" s="135" t="n">
        <v>38.88</v>
      </c>
    </row>
    <row r="127" spans="1:7">
      <c r="A127" s="135">
        <f>YEAR(C117)</f>
        <v/>
      </c>
      <c r="B127" s="135">
        <f>MONTH(C117)</f>
        <v/>
      </c>
      <c r="C127" s="214" t="n">
        <v>43344</v>
      </c>
      <c r="D127" s="135" t="n">
        <v>138</v>
      </c>
      <c r="E127" s="135" t="n">
        <v>53</v>
      </c>
      <c r="F127" s="135" t="n">
        <v>16.35</v>
      </c>
      <c r="G127" s="135" t="n">
        <v>39.59</v>
      </c>
    </row>
    <row r="128" spans="1:7">
      <c r="A128" s="135">
        <f>YEAR(C117)</f>
        <v/>
      </c>
      <c r="B128" s="135">
        <f>MONTH(C117)</f>
        <v/>
      </c>
      <c r="C128" s="214" t="n">
        <v>43345</v>
      </c>
      <c r="D128" s="135" t="n">
        <v>121</v>
      </c>
      <c r="E128" s="135" t="n">
        <v>51</v>
      </c>
      <c r="F128" s="135" t="n">
        <v>24.51</v>
      </c>
      <c r="G128" s="135" t="n">
        <v>41.96</v>
      </c>
    </row>
    <row r="129" spans="1:7">
      <c r="A129" s="135">
        <f>YEAR(C117)</f>
        <v/>
      </c>
      <c r="B129" s="135">
        <f>MONTH(C117)</f>
        <v/>
      </c>
      <c r="C129" s="214" t="n">
        <v>43346</v>
      </c>
      <c r="D129" s="135" t="n">
        <v>155</v>
      </c>
      <c r="E129" s="135" t="n">
        <v>59</v>
      </c>
      <c r="F129" s="135" t="n">
        <v>52.36</v>
      </c>
      <c r="G129" s="135" t="n">
        <v>38.81</v>
      </c>
    </row>
    <row r="130" spans="1:7">
      <c r="A130" s="135">
        <f>YEAR(C117)</f>
        <v/>
      </c>
      <c r="B130" s="135">
        <f>MONTH(C117)</f>
        <v/>
      </c>
      <c r="C130" s="214" t="n">
        <v>43347</v>
      </c>
      <c r="D130" s="135" t="n">
        <v>125</v>
      </c>
      <c r="E130" s="135" t="n">
        <v>55</v>
      </c>
      <c r="F130" s="135" t="n">
        <v>17</v>
      </c>
      <c r="G130" s="135" t="n">
        <v>55.52</v>
      </c>
    </row>
    <row r="131" spans="1:7">
      <c r="A131">
        <f>YEAR(C130)</f>
        <v/>
      </c>
      <c r="B131">
        <f>MONTH(C130)</f>
        <v/>
      </c>
      <c r="C131" s="215" t="n">
        <v>43348</v>
      </c>
      <c r="D131" t="n">
        <v>111</v>
      </c>
      <c r="E131" t="n">
        <v>46</v>
      </c>
      <c r="F131" t="n">
        <v>18.96</v>
      </c>
      <c r="G131" t="n">
        <v>38.68</v>
      </c>
    </row>
    <row r="132" spans="1:7">
      <c r="A132">
        <f>YEAR(C130)</f>
        <v/>
      </c>
      <c r="B132">
        <f>MONTH(C130)</f>
        <v/>
      </c>
      <c r="C132" s="215" t="n">
        <v>43349</v>
      </c>
      <c r="D132" t="n">
        <v>82</v>
      </c>
      <c r="E132" t="n">
        <v>44</v>
      </c>
      <c r="F132" t="n">
        <v>17.02</v>
      </c>
      <c r="G132" t="n">
        <v>36.03</v>
      </c>
    </row>
  </sheetData>
  <pageMargins bottom="0.75" footer="0.3" header="0.3" left="0.7" right="0.7" top="0.75"/>
  <pageSetup orientation="portrait" paperSize="9"/>
</worksheet>
</file>

<file path=xl/worksheets/sheet11.xml><?xml version="1.0" encoding="utf-8"?>
<worksheet xmlns="http://schemas.openxmlformats.org/spreadsheetml/2006/main">
  <sheetPr codeName="工作表11">
    <outlinePr summaryBelow="1" summaryRight="1"/>
    <pageSetUpPr/>
  </sheetPr>
  <dimension ref="A1:G393"/>
  <sheetViews>
    <sheetView workbookViewId="0" zoomScale="120" zoomScaleNormal="120" zoomScalePageLayoutView="98">
      <pane activePane="bottomLeft" state="frozen" topLeftCell="A2" ySplit="1"/>
      <selection activeCell="B3" pane="bottomLeft" sqref="B3"/>
    </sheetView>
  </sheetViews>
  <sheetFormatPr baseColWidth="8" defaultColWidth="11" defaultRowHeight="13.5" outlineLevelCol="0"/>
  <cols>
    <col customWidth="1" max="2" min="1" style="123" width="10.375"/>
    <col customWidth="1" max="3" min="3" style="3" width="15.375"/>
    <col customWidth="1" max="4" min="4" style="4" width="18.5"/>
    <col customWidth="1" max="5" min="5" style="4" width="18.875"/>
    <col customWidth="1" max="6" min="6" style="4" width="16.625"/>
    <col customWidth="1" max="7" min="7" style="5" width="24"/>
  </cols>
  <sheetData>
    <row customHeight="1" ht="18.75" r="1" s="185" spans="1:7">
      <c r="A1" s="122" t="s">
        <v>111</v>
      </c>
      <c r="B1" s="122" t="s">
        <v>113</v>
      </c>
      <c r="C1" s="99" t="s">
        <v>171</v>
      </c>
      <c r="D1" s="2" t="s">
        <v>172</v>
      </c>
      <c r="E1" s="101" t="s">
        <v>173</v>
      </c>
      <c r="F1" s="101" t="s">
        <v>154</v>
      </c>
      <c r="G1" s="100" t="s">
        <v>174</v>
      </c>
    </row>
    <row r="2" spans="1:7">
      <c r="A2" s="131" t="n">
        <v>2018</v>
      </c>
      <c r="B2" s="131" t="n">
        <v>9</v>
      </c>
      <c r="C2" s="132" t="s">
        <v>175</v>
      </c>
      <c r="D2" s="133" t="s">
        <v>176</v>
      </c>
      <c r="E2" s="133" t="s">
        <v>177</v>
      </c>
      <c r="F2" s="133" t="s">
        <v>178</v>
      </c>
      <c r="G2" s="134" t="s">
        <v>179</v>
      </c>
    </row>
    <row r="3" spans="1:7">
      <c r="A3" s="131" t="n">
        <v>2018</v>
      </c>
      <c r="B3" s="131" t="n">
        <v>9</v>
      </c>
      <c r="C3" s="132" t="s">
        <v>180</v>
      </c>
      <c r="D3" s="133" t="s">
        <v>181</v>
      </c>
      <c r="E3" s="133" t="s">
        <v>182</v>
      </c>
      <c r="F3" s="133" t="s">
        <v>45</v>
      </c>
      <c r="G3" s="134" t="s">
        <v>179</v>
      </c>
    </row>
    <row r="4" spans="1:7">
      <c r="A4" s="131" t="n">
        <v>2018</v>
      </c>
      <c r="B4" s="131" t="n">
        <v>9</v>
      </c>
      <c r="C4" s="132" t="s">
        <v>183</v>
      </c>
      <c r="D4" s="133" t="s">
        <v>184</v>
      </c>
      <c r="E4" s="133" t="s">
        <v>185</v>
      </c>
      <c r="F4" s="133" t="s">
        <v>51</v>
      </c>
      <c r="G4" s="134" t="s">
        <v>179</v>
      </c>
    </row>
    <row r="5" spans="1:7">
      <c r="A5" s="131" t="n">
        <v>2018</v>
      </c>
      <c r="B5" s="131" t="n">
        <v>9</v>
      </c>
      <c r="C5" s="132" t="s">
        <v>186</v>
      </c>
      <c r="D5" s="133" t="s">
        <v>187</v>
      </c>
      <c r="E5" s="133" t="s">
        <v>188</v>
      </c>
      <c r="F5" s="133" t="s">
        <v>41</v>
      </c>
      <c r="G5" s="134" t="s">
        <v>179</v>
      </c>
    </row>
    <row r="6" spans="1:7">
      <c r="A6" s="131" t="n">
        <v>2018</v>
      </c>
      <c r="B6" s="131" t="n">
        <v>9</v>
      </c>
      <c r="C6" s="132" t="s">
        <v>189</v>
      </c>
      <c r="D6" s="133" t="s">
        <v>190</v>
      </c>
      <c r="E6" s="133" t="s">
        <v>191</v>
      </c>
      <c r="F6" s="133" t="s">
        <v>53</v>
      </c>
      <c r="G6" s="134" t="s">
        <v>179</v>
      </c>
    </row>
    <row r="7" spans="1:7">
      <c r="A7" s="131" t="n">
        <v>2018</v>
      </c>
      <c r="B7" s="131" t="n">
        <v>9</v>
      </c>
      <c r="C7" s="132" t="s">
        <v>192</v>
      </c>
      <c r="D7" s="133" t="s">
        <v>193</v>
      </c>
      <c r="E7" s="133" t="s">
        <v>194</v>
      </c>
      <c r="F7" s="133" t="s">
        <v>51</v>
      </c>
      <c r="G7" s="134" t="s">
        <v>179</v>
      </c>
    </row>
    <row r="8" spans="1:7">
      <c r="A8" s="131" t="n">
        <v>2018</v>
      </c>
      <c r="B8" s="131" t="n">
        <v>9</v>
      </c>
      <c r="C8" s="132" t="s">
        <v>195</v>
      </c>
      <c r="D8" s="133" t="s">
        <v>196</v>
      </c>
      <c r="E8" s="133" t="s">
        <v>197</v>
      </c>
      <c r="F8" s="133" t="s">
        <v>41</v>
      </c>
      <c r="G8" s="134" t="s">
        <v>179</v>
      </c>
    </row>
    <row r="9" spans="1:7">
      <c r="A9" s="131" t="n">
        <v>2018</v>
      </c>
      <c r="B9" s="131" t="n">
        <v>8</v>
      </c>
      <c r="C9" s="132" t="s">
        <v>198</v>
      </c>
      <c r="D9" s="133" t="s">
        <v>199</v>
      </c>
      <c r="E9" s="133" t="s">
        <v>200</v>
      </c>
      <c r="F9" s="133" t="s">
        <v>41</v>
      </c>
      <c r="G9" s="134" t="s">
        <v>179</v>
      </c>
    </row>
    <row r="10" spans="1:7">
      <c r="A10" s="131" t="n">
        <v>2018</v>
      </c>
      <c r="B10" s="131" t="n">
        <v>8</v>
      </c>
      <c r="C10" s="132" t="s">
        <v>201</v>
      </c>
      <c r="D10" s="133" t="s">
        <v>202</v>
      </c>
      <c r="E10" s="133" t="s">
        <v>203</v>
      </c>
      <c r="F10" s="133" t="s">
        <v>41</v>
      </c>
      <c r="G10" s="134" t="s">
        <v>179</v>
      </c>
    </row>
    <row r="11" spans="1:7">
      <c r="A11" s="131" t="n">
        <v>2018</v>
      </c>
      <c r="B11" s="131" t="n">
        <v>8</v>
      </c>
      <c r="C11" s="132" t="s">
        <v>204</v>
      </c>
      <c r="D11" s="133" t="s">
        <v>205</v>
      </c>
      <c r="E11" s="133" t="s">
        <v>206</v>
      </c>
      <c r="F11" s="133" t="s">
        <v>207</v>
      </c>
      <c r="G11" s="134" t="s">
        <v>179</v>
      </c>
    </row>
    <row r="12" spans="1:7">
      <c r="A12" s="131" t="n">
        <v>2018</v>
      </c>
      <c r="B12" s="131" t="n">
        <v>8</v>
      </c>
      <c r="C12" s="132" t="s">
        <v>208</v>
      </c>
      <c r="D12" s="133" t="s">
        <v>209</v>
      </c>
      <c r="E12" s="133" t="s">
        <v>210</v>
      </c>
      <c r="F12" s="133" t="s">
        <v>51</v>
      </c>
      <c r="G12" s="134" t="s">
        <v>179</v>
      </c>
    </row>
    <row r="13" spans="1:7">
      <c r="A13" s="131" t="n">
        <v>2018</v>
      </c>
      <c r="B13" s="131" t="n">
        <v>8</v>
      </c>
      <c r="C13" s="132" t="s">
        <v>211</v>
      </c>
      <c r="D13" s="133" t="s">
        <v>212</v>
      </c>
      <c r="E13" s="133" t="s">
        <v>213</v>
      </c>
      <c r="F13" s="133" t="s">
        <v>51</v>
      </c>
      <c r="G13" s="134" t="s">
        <v>179</v>
      </c>
    </row>
    <row r="14" spans="1:7">
      <c r="A14" s="131" t="n">
        <v>2018</v>
      </c>
      <c r="B14" s="131" t="n">
        <v>8</v>
      </c>
      <c r="C14" s="132" t="s">
        <v>214</v>
      </c>
      <c r="D14" s="133" t="s">
        <v>215</v>
      </c>
      <c r="E14" s="133" t="s">
        <v>216</v>
      </c>
      <c r="F14" s="133" t="s">
        <v>51</v>
      </c>
      <c r="G14" s="134" t="s">
        <v>179</v>
      </c>
    </row>
    <row r="15" spans="1:7">
      <c r="A15" s="131" t="n">
        <v>2018</v>
      </c>
      <c r="B15" s="131" t="n">
        <v>8</v>
      </c>
      <c r="C15" s="132" t="s">
        <v>217</v>
      </c>
      <c r="D15" s="133" t="s">
        <v>218</v>
      </c>
      <c r="E15" s="133" t="s">
        <v>219</v>
      </c>
      <c r="F15" s="133" t="s">
        <v>51</v>
      </c>
      <c r="G15" s="134" t="s">
        <v>179</v>
      </c>
    </row>
    <row r="16" spans="1:7">
      <c r="A16" s="131" t="n">
        <v>2018</v>
      </c>
      <c r="B16" s="131" t="n">
        <v>8</v>
      </c>
      <c r="C16" s="132" t="s">
        <v>220</v>
      </c>
      <c r="D16" s="133" t="s">
        <v>221</v>
      </c>
      <c r="E16" s="133" t="s">
        <v>222</v>
      </c>
      <c r="F16" s="133" t="s">
        <v>51</v>
      </c>
      <c r="G16" s="134" t="s">
        <v>179</v>
      </c>
    </row>
    <row r="17" spans="1:7">
      <c r="A17" s="131" t="n">
        <v>2018</v>
      </c>
      <c r="B17" s="131" t="n">
        <v>8</v>
      </c>
      <c r="C17" s="132" t="s">
        <v>223</v>
      </c>
      <c r="D17" s="133" t="s">
        <v>224</v>
      </c>
      <c r="E17" s="133" t="s">
        <v>225</v>
      </c>
      <c r="F17" s="133" t="s">
        <v>41</v>
      </c>
      <c r="G17" s="134" t="s">
        <v>179</v>
      </c>
    </row>
    <row r="18" spans="1:7">
      <c r="A18" s="131" t="n">
        <v>2018</v>
      </c>
      <c r="B18" s="131" t="n">
        <v>8</v>
      </c>
      <c r="C18" s="132" t="s">
        <v>226</v>
      </c>
      <c r="D18" s="133" t="s">
        <v>227</v>
      </c>
      <c r="E18" s="133" t="s">
        <v>228</v>
      </c>
      <c r="F18" s="133" t="s">
        <v>229</v>
      </c>
      <c r="G18" s="134" t="s">
        <v>179</v>
      </c>
    </row>
    <row r="19" spans="1:7">
      <c r="A19" s="131" t="n">
        <v>2018</v>
      </c>
      <c r="B19" s="131" t="n">
        <v>8</v>
      </c>
      <c r="C19" s="132" t="s">
        <v>230</v>
      </c>
      <c r="D19" s="133" t="s">
        <v>231</v>
      </c>
      <c r="E19" s="133" t="s">
        <v>232</v>
      </c>
      <c r="F19" s="133" t="s">
        <v>178</v>
      </c>
      <c r="G19" s="134" t="s">
        <v>179</v>
      </c>
    </row>
    <row r="20" spans="1:7">
      <c r="A20" s="131" t="n">
        <v>2018</v>
      </c>
      <c r="B20" s="131" t="n">
        <v>8</v>
      </c>
      <c r="C20" s="132" t="s">
        <v>233</v>
      </c>
      <c r="D20" s="133" t="s">
        <v>234</v>
      </c>
      <c r="E20" s="133" t="s">
        <v>235</v>
      </c>
      <c r="F20" s="133" t="s">
        <v>236</v>
      </c>
      <c r="G20" s="134" t="s">
        <v>179</v>
      </c>
    </row>
    <row r="21" spans="1:7">
      <c r="A21" s="131" t="n">
        <v>2018</v>
      </c>
      <c r="B21" s="131" t="n">
        <v>8</v>
      </c>
      <c r="C21" s="132" t="s">
        <v>237</v>
      </c>
      <c r="D21" s="133" t="s">
        <v>238</v>
      </c>
      <c r="E21" s="133" t="s">
        <v>239</v>
      </c>
      <c r="F21" s="133" t="s">
        <v>207</v>
      </c>
      <c r="G21" s="134" t="s">
        <v>179</v>
      </c>
    </row>
    <row r="22" spans="1:7">
      <c r="A22" s="131" t="n">
        <v>2018</v>
      </c>
      <c r="B22" s="131" t="n">
        <v>8</v>
      </c>
      <c r="C22" s="132" t="s">
        <v>240</v>
      </c>
      <c r="D22" s="133" t="s">
        <v>241</v>
      </c>
      <c r="E22" s="133" t="s">
        <v>242</v>
      </c>
      <c r="F22" s="133" t="s">
        <v>236</v>
      </c>
      <c r="G22" s="134" t="s">
        <v>179</v>
      </c>
    </row>
    <row r="23" spans="1:7">
      <c r="A23" s="131" t="n">
        <v>2018</v>
      </c>
      <c r="B23" s="131" t="n">
        <v>8</v>
      </c>
      <c r="C23" s="132" t="s">
        <v>243</v>
      </c>
      <c r="D23" s="133" t="s">
        <v>244</v>
      </c>
      <c r="E23" s="133" t="s">
        <v>245</v>
      </c>
      <c r="F23" s="133" t="s">
        <v>51</v>
      </c>
      <c r="G23" s="134" t="s">
        <v>179</v>
      </c>
    </row>
    <row r="24" spans="1:7">
      <c r="A24" s="131" t="n">
        <v>2018</v>
      </c>
      <c r="B24" s="131" t="n">
        <v>8</v>
      </c>
      <c r="C24" s="132" t="s">
        <v>246</v>
      </c>
      <c r="D24" s="133" t="s">
        <v>247</v>
      </c>
      <c r="E24" s="133" t="s">
        <v>248</v>
      </c>
      <c r="F24" s="133" t="s">
        <v>51</v>
      </c>
      <c r="G24" s="134" t="s">
        <v>179</v>
      </c>
    </row>
    <row r="25" spans="1:7">
      <c r="A25" s="131" t="n">
        <v>2018</v>
      </c>
      <c r="B25" s="131" t="n">
        <v>8</v>
      </c>
      <c r="C25" s="132" t="s">
        <v>249</v>
      </c>
      <c r="D25" s="133" t="s">
        <v>250</v>
      </c>
      <c r="E25" s="133" t="s">
        <v>251</v>
      </c>
      <c r="F25" s="133" t="s">
        <v>51</v>
      </c>
      <c r="G25" s="134" t="s">
        <v>179</v>
      </c>
    </row>
    <row r="26" spans="1:7">
      <c r="A26" s="131" t="n">
        <v>2018</v>
      </c>
      <c r="B26" s="131" t="n">
        <v>8</v>
      </c>
      <c r="C26" s="132" t="s">
        <v>252</v>
      </c>
      <c r="D26" s="133" t="s">
        <v>253</v>
      </c>
      <c r="E26" s="133" t="s">
        <v>254</v>
      </c>
      <c r="F26" s="133" t="s">
        <v>255</v>
      </c>
      <c r="G26" s="134" t="s">
        <v>179</v>
      </c>
    </row>
    <row r="27" spans="1:7">
      <c r="A27" s="131" t="n">
        <v>2018</v>
      </c>
      <c r="B27" s="131" t="n">
        <v>8</v>
      </c>
      <c r="C27" s="132" t="s">
        <v>256</v>
      </c>
      <c r="D27" s="133" t="s">
        <v>257</v>
      </c>
      <c r="E27" s="133" t="s">
        <v>258</v>
      </c>
      <c r="F27" s="133" t="s">
        <v>51</v>
      </c>
      <c r="G27" s="134" t="s">
        <v>179</v>
      </c>
    </row>
    <row r="28" spans="1:7">
      <c r="A28" s="131" t="n">
        <v>2018</v>
      </c>
      <c r="B28" s="131" t="n">
        <v>8</v>
      </c>
      <c r="C28" s="132" t="s">
        <v>259</v>
      </c>
      <c r="D28" s="133" t="s">
        <v>260</v>
      </c>
      <c r="E28" s="133" t="s">
        <v>261</v>
      </c>
      <c r="F28" s="133" t="s">
        <v>178</v>
      </c>
      <c r="G28" s="134" t="s">
        <v>179</v>
      </c>
    </row>
    <row r="29" spans="1:7">
      <c r="A29" s="131" t="n">
        <v>2018</v>
      </c>
      <c r="B29" s="131" t="n">
        <v>8</v>
      </c>
      <c r="C29" s="132" t="s">
        <v>262</v>
      </c>
      <c r="D29" s="133" t="s">
        <v>263</v>
      </c>
      <c r="E29" s="133" t="s">
        <v>264</v>
      </c>
      <c r="F29" s="133" t="s">
        <v>236</v>
      </c>
      <c r="G29" s="134" t="s">
        <v>179</v>
      </c>
    </row>
    <row r="30" spans="1:7">
      <c r="A30" s="131" t="n">
        <v>2018</v>
      </c>
      <c r="B30" s="131" t="n">
        <v>8</v>
      </c>
      <c r="C30" s="132" t="s">
        <v>265</v>
      </c>
      <c r="D30" s="133" t="s">
        <v>266</v>
      </c>
      <c r="E30" s="133" t="s">
        <v>267</v>
      </c>
      <c r="F30" s="133" t="s">
        <v>51</v>
      </c>
      <c r="G30" s="134" t="s">
        <v>179</v>
      </c>
    </row>
    <row r="31" spans="1:7">
      <c r="A31" s="131" t="n">
        <v>2018</v>
      </c>
      <c r="B31" s="131" t="n">
        <v>8</v>
      </c>
      <c r="C31" s="132" t="s">
        <v>268</v>
      </c>
      <c r="D31" s="133" t="s">
        <v>269</v>
      </c>
      <c r="E31" s="133" t="s">
        <v>270</v>
      </c>
      <c r="F31" s="133" t="s">
        <v>178</v>
      </c>
      <c r="G31" s="134" t="s">
        <v>179</v>
      </c>
    </row>
    <row r="32" spans="1:7">
      <c r="A32" s="131" t="n">
        <v>2018</v>
      </c>
      <c r="B32" s="131" t="n">
        <v>8</v>
      </c>
      <c r="C32" s="132" t="s">
        <v>271</v>
      </c>
      <c r="D32" s="133" t="s">
        <v>272</v>
      </c>
      <c r="E32" s="133" t="s">
        <v>273</v>
      </c>
      <c r="F32" s="133" t="s">
        <v>178</v>
      </c>
      <c r="G32" s="134" t="s">
        <v>179</v>
      </c>
    </row>
    <row r="33" spans="1:7">
      <c r="A33" s="131" t="n">
        <v>2018</v>
      </c>
      <c r="B33" s="131" t="n">
        <v>8</v>
      </c>
      <c r="C33" s="132" t="s">
        <v>274</v>
      </c>
      <c r="D33" s="133" t="s">
        <v>275</v>
      </c>
      <c r="E33" s="133" t="s">
        <v>276</v>
      </c>
      <c r="F33" s="133" t="s">
        <v>53</v>
      </c>
      <c r="G33" s="134" t="s">
        <v>179</v>
      </c>
    </row>
    <row r="34" spans="1:7">
      <c r="A34" s="131" t="n">
        <v>2018</v>
      </c>
      <c r="B34" s="131" t="n">
        <v>8</v>
      </c>
      <c r="C34" s="132" t="s">
        <v>277</v>
      </c>
      <c r="D34" s="133" t="s">
        <v>278</v>
      </c>
      <c r="E34" s="133" t="s">
        <v>279</v>
      </c>
      <c r="F34" s="133" t="s">
        <v>51</v>
      </c>
      <c r="G34" s="134" t="s">
        <v>179</v>
      </c>
    </row>
    <row r="35" spans="1:7">
      <c r="A35" s="131" t="n">
        <v>2018</v>
      </c>
      <c r="B35" s="131" t="n">
        <v>8</v>
      </c>
      <c r="C35" s="132" t="s">
        <v>280</v>
      </c>
      <c r="D35" s="133" t="s">
        <v>281</v>
      </c>
      <c r="E35" s="133" t="s">
        <v>282</v>
      </c>
      <c r="F35" s="133" t="s">
        <v>51</v>
      </c>
      <c r="G35" s="134" t="s">
        <v>179</v>
      </c>
    </row>
    <row r="36" spans="1:7">
      <c r="A36" s="131" t="n">
        <v>2018</v>
      </c>
      <c r="B36" s="131" t="n">
        <v>8</v>
      </c>
      <c r="C36" s="132" t="s">
        <v>283</v>
      </c>
      <c r="D36" s="133" t="s">
        <v>284</v>
      </c>
      <c r="E36" s="133" t="s">
        <v>285</v>
      </c>
      <c r="F36" s="133" t="s">
        <v>255</v>
      </c>
      <c r="G36" s="134" t="s">
        <v>179</v>
      </c>
    </row>
    <row r="37" spans="1:7">
      <c r="A37" s="131" t="n">
        <v>2018</v>
      </c>
      <c r="B37" s="131" t="n">
        <v>8</v>
      </c>
      <c r="C37" s="132" t="s">
        <v>286</v>
      </c>
      <c r="D37" s="133" t="s">
        <v>287</v>
      </c>
      <c r="E37" s="133" t="s">
        <v>288</v>
      </c>
      <c r="F37" s="133" t="s">
        <v>45</v>
      </c>
      <c r="G37" s="134" t="s">
        <v>179</v>
      </c>
    </row>
    <row r="38" spans="1:7">
      <c r="A38" s="131" t="n">
        <v>2018</v>
      </c>
      <c r="B38" s="131" t="n">
        <v>8</v>
      </c>
      <c r="C38" s="132" t="s">
        <v>289</v>
      </c>
      <c r="D38" s="133" t="s">
        <v>290</v>
      </c>
      <c r="E38" s="133" t="s">
        <v>291</v>
      </c>
      <c r="F38" s="133" t="s">
        <v>236</v>
      </c>
      <c r="G38" s="134" t="s">
        <v>179</v>
      </c>
    </row>
    <row r="39" spans="1:7">
      <c r="A39" s="131" t="n">
        <v>2018</v>
      </c>
      <c r="B39" s="131" t="n">
        <v>8</v>
      </c>
      <c r="C39" s="132" t="s">
        <v>292</v>
      </c>
      <c r="D39" s="133" t="s">
        <v>293</v>
      </c>
      <c r="E39" s="133" t="s">
        <v>294</v>
      </c>
      <c r="F39" s="133" t="s">
        <v>255</v>
      </c>
      <c r="G39" s="134" t="s">
        <v>179</v>
      </c>
    </row>
    <row r="40" spans="1:7">
      <c r="A40" s="131" t="n">
        <v>2018</v>
      </c>
      <c r="B40" s="131" t="n">
        <v>8</v>
      </c>
      <c r="C40" s="132" t="s">
        <v>295</v>
      </c>
      <c r="D40" s="133" t="s">
        <v>296</v>
      </c>
      <c r="E40" s="133" t="s">
        <v>297</v>
      </c>
      <c r="F40" s="133" t="s">
        <v>207</v>
      </c>
      <c r="G40" s="134" t="s">
        <v>179</v>
      </c>
    </row>
    <row r="41" spans="1:7">
      <c r="A41" s="131" t="n">
        <v>2018</v>
      </c>
      <c r="B41" s="131" t="n">
        <v>8</v>
      </c>
      <c r="C41" s="132" t="s">
        <v>298</v>
      </c>
      <c r="D41" s="133" t="s">
        <v>299</v>
      </c>
      <c r="E41" s="133" t="s">
        <v>300</v>
      </c>
      <c r="F41" s="133" t="s">
        <v>207</v>
      </c>
      <c r="G41" s="134" t="s">
        <v>179</v>
      </c>
    </row>
    <row r="42" spans="1:7">
      <c r="A42" s="131" t="n">
        <v>2018</v>
      </c>
      <c r="B42" s="131" t="n">
        <v>8</v>
      </c>
      <c r="C42" s="132" t="s">
        <v>301</v>
      </c>
      <c r="D42" s="133" t="s">
        <v>302</v>
      </c>
      <c r="E42" s="133" t="s">
        <v>303</v>
      </c>
      <c r="F42" s="133" t="s">
        <v>45</v>
      </c>
      <c r="G42" s="134" t="s">
        <v>179</v>
      </c>
    </row>
    <row r="43" spans="1:7">
      <c r="A43" s="131" t="n">
        <v>2018</v>
      </c>
      <c r="B43" s="131" t="n">
        <v>8</v>
      </c>
      <c r="C43" s="132" t="s">
        <v>304</v>
      </c>
      <c r="D43" s="133" t="s">
        <v>305</v>
      </c>
      <c r="E43" s="133" t="s">
        <v>306</v>
      </c>
      <c r="F43" s="133" t="s">
        <v>207</v>
      </c>
      <c r="G43" s="134" t="s">
        <v>179</v>
      </c>
    </row>
    <row r="44" spans="1:7">
      <c r="A44" s="131" t="n">
        <v>2018</v>
      </c>
      <c r="B44" s="131" t="n">
        <v>8</v>
      </c>
      <c r="C44" s="132" t="s">
        <v>307</v>
      </c>
      <c r="D44" s="133" t="s">
        <v>308</v>
      </c>
      <c r="E44" s="133" t="s">
        <v>309</v>
      </c>
      <c r="F44" s="133" t="s">
        <v>236</v>
      </c>
      <c r="G44" s="134" t="s">
        <v>179</v>
      </c>
    </row>
    <row r="45" spans="1:7">
      <c r="A45" s="131" t="n">
        <v>2018</v>
      </c>
      <c r="B45" s="131" t="n">
        <v>8</v>
      </c>
      <c r="C45" s="132" t="s">
        <v>310</v>
      </c>
      <c r="D45" s="133" t="s">
        <v>311</v>
      </c>
      <c r="E45" s="133" t="s">
        <v>312</v>
      </c>
      <c r="F45" s="133" t="s">
        <v>236</v>
      </c>
      <c r="G45" s="134" t="s">
        <v>179</v>
      </c>
    </row>
    <row r="46" spans="1:7">
      <c r="A46" s="131" t="n">
        <v>2018</v>
      </c>
      <c r="B46" s="131" t="n">
        <v>8</v>
      </c>
      <c r="C46" s="132" t="s">
        <v>313</v>
      </c>
      <c r="D46" s="133" t="s">
        <v>314</v>
      </c>
      <c r="E46" s="133" t="s">
        <v>315</v>
      </c>
      <c r="F46" s="133" t="s">
        <v>316</v>
      </c>
      <c r="G46" s="134" t="s">
        <v>179</v>
      </c>
    </row>
    <row r="47" spans="1:7">
      <c r="A47" s="131" t="n">
        <v>2018</v>
      </c>
      <c r="B47" s="131" t="n">
        <v>8</v>
      </c>
      <c r="C47" s="132" t="s">
        <v>317</v>
      </c>
      <c r="D47" s="133" t="s">
        <v>318</v>
      </c>
      <c r="E47" s="133" t="s">
        <v>319</v>
      </c>
      <c r="F47" s="133" t="s">
        <v>236</v>
      </c>
      <c r="G47" s="134" t="s">
        <v>179</v>
      </c>
    </row>
    <row r="48" spans="1:7">
      <c r="A48" s="131" t="n">
        <v>2018</v>
      </c>
      <c r="B48" s="131" t="n">
        <v>8</v>
      </c>
      <c r="C48" s="132" t="s">
        <v>320</v>
      </c>
      <c r="D48" s="133" t="s">
        <v>321</v>
      </c>
      <c r="E48" s="133" t="s">
        <v>322</v>
      </c>
      <c r="F48" s="133" t="s">
        <v>41</v>
      </c>
      <c r="G48" s="134" t="s">
        <v>179</v>
      </c>
    </row>
    <row r="49" spans="1:7">
      <c r="A49" s="131" t="n">
        <v>2018</v>
      </c>
      <c r="B49" s="131" t="n">
        <v>8</v>
      </c>
      <c r="C49" s="132" t="s">
        <v>323</v>
      </c>
      <c r="D49" s="133" t="s">
        <v>324</v>
      </c>
      <c r="E49" s="133" t="s">
        <v>325</v>
      </c>
      <c r="F49" s="133" t="s">
        <v>255</v>
      </c>
      <c r="G49" s="134" t="s">
        <v>179</v>
      </c>
    </row>
    <row r="50" spans="1:7">
      <c r="A50" s="131" t="n">
        <v>2018</v>
      </c>
      <c r="B50" s="131" t="n">
        <v>8</v>
      </c>
      <c r="C50" s="132" t="s">
        <v>326</v>
      </c>
      <c r="D50" s="133" t="s">
        <v>327</v>
      </c>
      <c r="E50" s="133" t="s">
        <v>328</v>
      </c>
      <c r="F50" s="133" t="s">
        <v>229</v>
      </c>
      <c r="G50" s="134" t="s">
        <v>179</v>
      </c>
    </row>
    <row r="51" spans="1:7">
      <c r="A51" s="131" t="n">
        <v>2018</v>
      </c>
      <c r="B51" s="131" t="n">
        <v>8</v>
      </c>
      <c r="C51" s="132" t="s">
        <v>329</v>
      </c>
      <c r="D51" s="133" t="s">
        <v>330</v>
      </c>
      <c r="E51" s="133" t="s">
        <v>331</v>
      </c>
      <c r="F51" s="133" t="s">
        <v>51</v>
      </c>
      <c r="G51" s="134" t="s">
        <v>179</v>
      </c>
    </row>
    <row r="52" spans="1:7">
      <c r="A52" s="131" t="n">
        <v>2018</v>
      </c>
      <c r="B52" s="131" t="n">
        <v>8</v>
      </c>
      <c r="C52" s="132" t="s">
        <v>332</v>
      </c>
      <c r="D52" s="133" t="s">
        <v>333</v>
      </c>
      <c r="E52" s="133" t="s">
        <v>334</v>
      </c>
      <c r="F52" s="133" t="s">
        <v>335</v>
      </c>
      <c r="G52" s="134" t="s">
        <v>179</v>
      </c>
    </row>
    <row r="53" spans="1:7">
      <c r="A53" s="131" t="n">
        <v>2018</v>
      </c>
      <c r="B53" s="131" t="n">
        <v>8</v>
      </c>
      <c r="C53" s="132" t="s">
        <v>336</v>
      </c>
      <c r="D53" s="133" t="s">
        <v>337</v>
      </c>
      <c r="E53" s="133" t="s">
        <v>338</v>
      </c>
      <c r="F53" s="133" t="s">
        <v>53</v>
      </c>
      <c r="G53" s="134" t="s">
        <v>179</v>
      </c>
    </row>
    <row r="54" spans="1:7">
      <c r="A54" s="131" t="n">
        <v>2018</v>
      </c>
      <c r="B54" s="131" t="n">
        <v>8</v>
      </c>
      <c r="C54" s="132" t="s">
        <v>339</v>
      </c>
      <c r="D54" s="133" t="s">
        <v>340</v>
      </c>
      <c r="E54" s="133" t="s">
        <v>341</v>
      </c>
      <c r="F54" s="133" t="s">
        <v>51</v>
      </c>
      <c r="G54" s="134" t="s">
        <v>179</v>
      </c>
    </row>
    <row r="55" spans="1:7">
      <c r="A55" s="131" t="n">
        <v>2018</v>
      </c>
      <c r="B55" s="131" t="n">
        <v>8</v>
      </c>
      <c r="C55" s="132" t="s">
        <v>342</v>
      </c>
      <c r="D55" s="133" t="s">
        <v>343</v>
      </c>
      <c r="E55" s="133" t="s">
        <v>344</v>
      </c>
      <c r="F55" s="133" t="s">
        <v>255</v>
      </c>
      <c r="G55" s="134" t="s">
        <v>179</v>
      </c>
    </row>
    <row r="56" spans="1:7">
      <c r="A56" s="131" t="n">
        <v>2018</v>
      </c>
      <c r="B56" s="131" t="n">
        <v>8</v>
      </c>
      <c r="C56" s="132" t="s">
        <v>345</v>
      </c>
      <c r="D56" s="133" t="s">
        <v>346</v>
      </c>
      <c r="E56" s="133" t="s">
        <v>347</v>
      </c>
      <c r="F56" s="133" t="s">
        <v>41</v>
      </c>
      <c r="G56" s="134" t="s">
        <v>179</v>
      </c>
    </row>
    <row r="57" spans="1:7">
      <c r="A57" s="131" t="n">
        <v>2018</v>
      </c>
      <c r="B57" s="131" t="n">
        <v>8</v>
      </c>
      <c r="C57" s="132" t="s">
        <v>348</v>
      </c>
      <c r="D57" s="133" t="s">
        <v>349</v>
      </c>
      <c r="E57" s="133" t="s">
        <v>350</v>
      </c>
      <c r="F57" s="133" t="s">
        <v>41</v>
      </c>
      <c r="G57" s="134" t="s">
        <v>179</v>
      </c>
    </row>
    <row r="58" spans="1:7">
      <c r="A58" s="131" t="n">
        <v>2018</v>
      </c>
      <c r="B58" s="131" t="n">
        <v>8</v>
      </c>
      <c r="C58" s="132" t="s">
        <v>351</v>
      </c>
      <c r="D58" s="133" t="s">
        <v>352</v>
      </c>
      <c r="E58" s="133" t="s">
        <v>353</v>
      </c>
      <c r="F58" s="133" t="s">
        <v>47</v>
      </c>
      <c r="G58" s="134" t="s">
        <v>179</v>
      </c>
    </row>
    <row r="59" spans="1:7">
      <c r="A59" s="131" t="n">
        <v>2018</v>
      </c>
      <c r="B59" s="131" t="n">
        <v>8</v>
      </c>
      <c r="C59" s="132" t="s">
        <v>354</v>
      </c>
      <c r="D59" s="133" t="s">
        <v>355</v>
      </c>
      <c r="E59" s="133" t="s">
        <v>356</v>
      </c>
      <c r="F59" s="133" t="s">
        <v>178</v>
      </c>
      <c r="G59" s="134" t="s">
        <v>179</v>
      </c>
    </row>
    <row r="60" spans="1:7">
      <c r="A60" s="131" t="n">
        <v>2018</v>
      </c>
      <c r="B60" s="131" t="n">
        <v>8</v>
      </c>
      <c r="C60" s="132" t="s">
        <v>357</v>
      </c>
      <c r="D60" s="133" t="s">
        <v>358</v>
      </c>
      <c r="E60" s="133" t="s">
        <v>359</v>
      </c>
      <c r="F60" s="133" t="s">
        <v>178</v>
      </c>
      <c r="G60" s="134" t="s">
        <v>179</v>
      </c>
    </row>
    <row r="61" spans="1:7">
      <c r="A61" s="131" t="n">
        <v>2018</v>
      </c>
      <c r="B61" s="131" t="n">
        <v>8</v>
      </c>
      <c r="C61" s="132" t="s">
        <v>360</v>
      </c>
      <c r="D61" s="133" t="s">
        <v>361</v>
      </c>
      <c r="E61" s="133" t="s">
        <v>362</v>
      </c>
      <c r="F61" s="133" t="s">
        <v>53</v>
      </c>
      <c r="G61" s="134" t="s">
        <v>179</v>
      </c>
    </row>
    <row r="62" spans="1:7">
      <c r="A62" s="131" t="n">
        <v>2018</v>
      </c>
      <c r="B62" s="131" t="n">
        <v>8</v>
      </c>
      <c r="C62" s="132" t="s">
        <v>363</v>
      </c>
      <c r="D62" s="133" t="s">
        <v>364</v>
      </c>
      <c r="E62" s="133" t="s">
        <v>365</v>
      </c>
      <c r="F62" s="133" t="s">
        <v>255</v>
      </c>
      <c r="G62" s="134" t="s">
        <v>179</v>
      </c>
    </row>
    <row r="63" spans="1:7">
      <c r="A63" s="131" t="n">
        <v>2018</v>
      </c>
      <c r="B63" s="131" t="n">
        <v>8</v>
      </c>
      <c r="C63" s="132" t="s">
        <v>366</v>
      </c>
      <c r="D63" s="133" t="s">
        <v>367</v>
      </c>
      <c r="E63" s="133" t="s">
        <v>368</v>
      </c>
      <c r="F63" s="133" t="s">
        <v>229</v>
      </c>
      <c r="G63" s="134" t="s">
        <v>179</v>
      </c>
    </row>
    <row r="64" spans="1:7">
      <c r="A64" s="131" t="n">
        <v>2018</v>
      </c>
      <c r="B64" s="131" t="n">
        <v>8</v>
      </c>
      <c r="C64" s="132" t="s">
        <v>369</v>
      </c>
      <c r="D64" s="133" t="s">
        <v>370</v>
      </c>
      <c r="E64" s="133" t="s">
        <v>371</v>
      </c>
      <c r="F64" s="133" t="s">
        <v>41</v>
      </c>
      <c r="G64" s="134" t="s">
        <v>179</v>
      </c>
    </row>
    <row r="65" spans="1:7">
      <c r="A65" s="131" t="n">
        <v>2018</v>
      </c>
      <c r="B65" s="131" t="n">
        <v>8</v>
      </c>
      <c r="C65" s="132" t="s">
        <v>372</v>
      </c>
      <c r="D65" s="133" t="s">
        <v>373</v>
      </c>
      <c r="E65" s="133" t="s">
        <v>374</v>
      </c>
      <c r="F65" s="133" t="s">
        <v>316</v>
      </c>
      <c r="G65" s="134" t="s">
        <v>179</v>
      </c>
    </row>
    <row r="66" spans="1:7">
      <c r="A66" s="131" t="n">
        <v>2018</v>
      </c>
      <c r="B66" s="131" t="n">
        <v>8</v>
      </c>
      <c r="C66" s="132" t="s">
        <v>375</v>
      </c>
      <c r="D66" s="133" t="s">
        <v>376</v>
      </c>
      <c r="E66" s="133" t="s">
        <v>377</v>
      </c>
      <c r="F66" s="133" t="s">
        <v>53</v>
      </c>
      <c r="G66" s="134" t="s">
        <v>179</v>
      </c>
    </row>
    <row r="67" spans="1:7">
      <c r="A67" s="131" t="n">
        <v>2018</v>
      </c>
      <c r="B67" s="131" t="n">
        <v>8</v>
      </c>
      <c r="C67" s="132" t="s">
        <v>378</v>
      </c>
      <c r="D67" s="133" t="s">
        <v>379</v>
      </c>
      <c r="E67" s="133" t="s">
        <v>380</v>
      </c>
      <c r="F67" s="133" t="s">
        <v>41</v>
      </c>
      <c r="G67" s="134" t="s">
        <v>179</v>
      </c>
    </row>
    <row r="68" spans="1:7">
      <c r="A68" s="131" t="n">
        <v>2018</v>
      </c>
      <c r="B68" s="131" t="n">
        <v>8</v>
      </c>
      <c r="C68" s="132" t="s">
        <v>381</v>
      </c>
      <c r="D68" s="133" t="s">
        <v>382</v>
      </c>
      <c r="E68" s="133" t="s">
        <v>383</v>
      </c>
      <c r="F68" s="133" t="s">
        <v>45</v>
      </c>
      <c r="G68" s="134" t="s">
        <v>179</v>
      </c>
    </row>
    <row r="69" spans="1:7">
      <c r="A69" s="131" t="n">
        <v>2018</v>
      </c>
      <c r="B69" s="131" t="n">
        <v>8</v>
      </c>
      <c r="C69" s="132" t="s">
        <v>384</v>
      </c>
      <c r="D69" s="133" t="s">
        <v>385</v>
      </c>
      <c r="E69" s="133" t="s">
        <v>386</v>
      </c>
      <c r="F69" s="133" t="s">
        <v>51</v>
      </c>
      <c r="G69" s="134" t="s">
        <v>179</v>
      </c>
    </row>
    <row r="70" spans="1:7">
      <c r="A70" s="131" t="n">
        <v>2018</v>
      </c>
      <c r="B70" s="131" t="n">
        <v>8</v>
      </c>
      <c r="C70" s="132" t="s">
        <v>387</v>
      </c>
      <c r="D70" s="133" t="s">
        <v>388</v>
      </c>
      <c r="E70" s="133" t="s">
        <v>389</v>
      </c>
      <c r="F70" s="133" t="s">
        <v>41</v>
      </c>
      <c r="G70" s="134" t="s">
        <v>179</v>
      </c>
    </row>
    <row r="71" spans="1:7">
      <c r="A71" s="131" t="n">
        <v>2018</v>
      </c>
      <c r="B71" s="131" t="n">
        <v>8</v>
      </c>
      <c r="C71" s="132" t="s">
        <v>390</v>
      </c>
      <c r="D71" s="133" t="s">
        <v>391</v>
      </c>
      <c r="E71" s="133" t="s">
        <v>392</v>
      </c>
      <c r="F71" s="133" t="s">
        <v>255</v>
      </c>
      <c r="G71" s="134" t="s">
        <v>179</v>
      </c>
    </row>
    <row r="72" spans="1:7">
      <c r="A72" s="131" t="n">
        <v>2018</v>
      </c>
      <c r="B72" s="131" t="n">
        <v>8</v>
      </c>
      <c r="C72" s="132" t="s">
        <v>393</v>
      </c>
      <c r="D72" s="133" t="s">
        <v>394</v>
      </c>
      <c r="E72" s="133" t="s">
        <v>395</v>
      </c>
      <c r="F72" s="133" t="s">
        <v>316</v>
      </c>
      <c r="G72" s="134" t="s">
        <v>179</v>
      </c>
    </row>
    <row r="73" spans="1:7">
      <c r="A73" s="131" t="n">
        <v>2018</v>
      </c>
      <c r="B73" s="131" t="n">
        <v>8</v>
      </c>
      <c r="C73" s="132" t="s">
        <v>396</v>
      </c>
      <c r="D73" s="133" t="s">
        <v>397</v>
      </c>
      <c r="E73" s="133" t="s">
        <v>398</v>
      </c>
      <c r="F73" s="133" t="s">
        <v>255</v>
      </c>
      <c r="G73" s="134" t="s">
        <v>179</v>
      </c>
    </row>
    <row r="74" spans="1:7">
      <c r="A74" s="131" t="n">
        <v>2018</v>
      </c>
      <c r="B74" s="131" t="n">
        <v>8</v>
      </c>
      <c r="C74" s="132" t="s">
        <v>399</v>
      </c>
      <c r="D74" s="133" t="s">
        <v>400</v>
      </c>
      <c r="E74" s="133" t="s">
        <v>401</v>
      </c>
      <c r="F74" s="133" t="s">
        <v>41</v>
      </c>
      <c r="G74" s="134" t="s">
        <v>179</v>
      </c>
    </row>
    <row r="75" spans="1:7">
      <c r="A75" s="131" t="n">
        <v>2018</v>
      </c>
      <c r="B75" s="131" t="n">
        <v>8</v>
      </c>
      <c r="C75" s="132" t="s">
        <v>402</v>
      </c>
      <c r="D75" s="133" t="s">
        <v>403</v>
      </c>
      <c r="E75" s="133" t="s">
        <v>404</v>
      </c>
      <c r="F75" s="133" t="s">
        <v>51</v>
      </c>
      <c r="G75" s="134" t="s">
        <v>179</v>
      </c>
    </row>
    <row r="76" spans="1:7">
      <c r="A76" s="131" t="n">
        <v>2018</v>
      </c>
      <c r="B76" s="131" t="n">
        <v>8</v>
      </c>
      <c r="C76" s="132" t="s">
        <v>405</v>
      </c>
      <c r="D76" s="133" t="s">
        <v>406</v>
      </c>
      <c r="E76" s="133" t="s">
        <v>407</v>
      </c>
      <c r="F76" s="133" t="s">
        <v>236</v>
      </c>
      <c r="G76" s="134" t="s">
        <v>179</v>
      </c>
    </row>
    <row r="77" spans="1:7">
      <c r="A77" s="131" t="n">
        <v>2018</v>
      </c>
      <c r="B77" s="131" t="n">
        <v>8</v>
      </c>
      <c r="C77" s="132" t="s">
        <v>408</v>
      </c>
      <c r="D77" s="133" t="s">
        <v>409</v>
      </c>
      <c r="E77" s="133" t="s">
        <v>410</v>
      </c>
      <c r="F77" s="133" t="s">
        <v>236</v>
      </c>
      <c r="G77" s="134" t="s">
        <v>179</v>
      </c>
    </row>
    <row r="78" spans="1:7">
      <c r="A78" s="131" t="n">
        <v>2018</v>
      </c>
      <c r="B78" s="131" t="n">
        <v>8</v>
      </c>
      <c r="C78" s="132" t="s">
        <v>411</v>
      </c>
      <c r="D78" s="133" t="s">
        <v>412</v>
      </c>
      <c r="E78" s="133" t="s">
        <v>413</v>
      </c>
      <c r="F78" s="133" t="s">
        <v>236</v>
      </c>
      <c r="G78" s="134" t="s">
        <v>179</v>
      </c>
    </row>
    <row r="79" spans="1:7">
      <c r="A79" s="131" t="n">
        <v>2018</v>
      </c>
      <c r="B79" s="131" t="n">
        <v>8</v>
      </c>
      <c r="C79" s="132" t="s">
        <v>414</v>
      </c>
      <c r="D79" s="133" t="s">
        <v>415</v>
      </c>
      <c r="E79" s="133" t="s">
        <v>416</v>
      </c>
      <c r="F79" s="133" t="s">
        <v>236</v>
      </c>
      <c r="G79" s="134" t="s">
        <v>179</v>
      </c>
    </row>
    <row r="80" spans="1:7">
      <c r="A80" s="131" t="n">
        <v>2018</v>
      </c>
      <c r="B80" s="131" t="n">
        <v>8</v>
      </c>
      <c r="C80" s="132" t="s">
        <v>417</v>
      </c>
      <c r="D80" s="133" t="s">
        <v>418</v>
      </c>
      <c r="E80" s="133" t="s">
        <v>419</v>
      </c>
      <c r="F80" s="133" t="s">
        <v>51</v>
      </c>
      <c r="G80" s="134" t="s">
        <v>179</v>
      </c>
    </row>
    <row r="81" spans="1:7">
      <c r="A81" s="131" t="n">
        <v>2018</v>
      </c>
      <c r="B81" s="131" t="n">
        <v>8</v>
      </c>
      <c r="C81" s="132" t="s">
        <v>420</v>
      </c>
      <c r="D81" s="133" t="s">
        <v>421</v>
      </c>
      <c r="E81" s="133" t="s">
        <v>422</v>
      </c>
      <c r="F81" s="133" t="s">
        <v>41</v>
      </c>
      <c r="G81" s="134" t="s">
        <v>179</v>
      </c>
    </row>
    <row r="82" spans="1:7">
      <c r="A82" s="131" t="n">
        <v>2018</v>
      </c>
      <c r="B82" s="131" t="n">
        <v>8</v>
      </c>
      <c r="C82" s="132" t="s">
        <v>423</v>
      </c>
      <c r="D82" s="133" t="s">
        <v>424</v>
      </c>
      <c r="E82" s="133" t="s">
        <v>425</v>
      </c>
      <c r="F82" s="133" t="s">
        <v>236</v>
      </c>
      <c r="G82" s="134" t="s">
        <v>179</v>
      </c>
    </row>
    <row r="83" spans="1:7">
      <c r="A83" s="131" t="n">
        <v>2018</v>
      </c>
      <c r="B83" s="131" t="n">
        <v>8</v>
      </c>
      <c r="C83" s="132" t="s">
        <v>426</v>
      </c>
      <c r="D83" s="133" t="s">
        <v>427</v>
      </c>
      <c r="E83" s="133" t="s">
        <v>428</v>
      </c>
      <c r="F83" s="133" t="s">
        <v>51</v>
      </c>
      <c r="G83" s="134" t="s">
        <v>179</v>
      </c>
    </row>
    <row r="84" spans="1:7">
      <c r="A84" s="131" t="n">
        <v>2018</v>
      </c>
      <c r="B84" s="131" t="n">
        <v>8</v>
      </c>
      <c r="C84" s="132" t="s">
        <v>429</v>
      </c>
      <c r="D84" s="133" t="s">
        <v>430</v>
      </c>
      <c r="E84" s="133" t="s">
        <v>431</v>
      </c>
      <c r="F84" s="133" t="s">
        <v>47</v>
      </c>
      <c r="G84" s="134" t="s">
        <v>179</v>
      </c>
    </row>
    <row r="85" spans="1:7">
      <c r="A85" s="131" t="n">
        <v>2018</v>
      </c>
      <c r="B85" s="131" t="n">
        <v>8</v>
      </c>
      <c r="C85" s="132" t="s">
        <v>432</v>
      </c>
      <c r="D85" s="133" t="s">
        <v>433</v>
      </c>
      <c r="E85" s="133" t="s">
        <v>434</v>
      </c>
      <c r="F85" s="133" t="s">
        <v>207</v>
      </c>
      <c r="G85" s="134" t="s">
        <v>179</v>
      </c>
    </row>
    <row r="86" spans="1:7">
      <c r="A86" s="131" t="n">
        <v>2018</v>
      </c>
      <c r="B86" s="131" t="n">
        <v>8</v>
      </c>
      <c r="C86" s="132" t="s">
        <v>435</v>
      </c>
      <c r="D86" s="133" t="s">
        <v>436</v>
      </c>
      <c r="E86" s="133" t="s">
        <v>437</v>
      </c>
      <c r="F86" s="133" t="s">
        <v>438</v>
      </c>
      <c r="G86" s="134" t="s">
        <v>179</v>
      </c>
    </row>
    <row r="87" spans="1:7">
      <c r="A87" s="131" t="n">
        <v>2018</v>
      </c>
      <c r="B87" s="131" t="n">
        <v>8</v>
      </c>
      <c r="C87" s="132" t="s">
        <v>439</v>
      </c>
      <c r="D87" s="133" t="s">
        <v>440</v>
      </c>
      <c r="E87" s="133" t="s">
        <v>441</v>
      </c>
      <c r="F87" s="133" t="s">
        <v>57</v>
      </c>
      <c r="G87" s="134" t="s">
        <v>179</v>
      </c>
    </row>
    <row r="88" spans="1:7">
      <c r="A88" s="131" t="n">
        <v>2018</v>
      </c>
      <c r="B88" s="131" t="n">
        <v>8</v>
      </c>
      <c r="C88" s="132" t="s">
        <v>442</v>
      </c>
      <c r="D88" s="133" t="s">
        <v>443</v>
      </c>
      <c r="E88" s="133" t="s">
        <v>444</v>
      </c>
      <c r="F88" s="133" t="s">
        <v>438</v>
      </c>
      <c r="G88" s="134" t="s">
        <v>179</v>
      </c>
    </row>
    <row r="89" spans="1:7">
      <c r="A89" s="131" t="n">
        <v>2018</v>
      </c>
      <c r="B89" s="131" t="n">
        <v>8</v>
      </c>
      <c r="C89" s="132" t="s">
        <v>445</v>
      </c>
      <c r="D89" s="133" t="s">
        <v>446</v>
      </c>
      <c r="E89" s="133" t="s">
        <v>447</v>
      </c>
      <c r="F89" s="133" t="s">
        <v>51</v>
      </c>
      <c r="G89" s="134" t="s">
        <v>179</v>
      </c>
    </row>
    <row r="90" spans="1:7">
      <c r="A90" s="131" t="n">
        <v>2018</v>
      </c>
      <c r="B90" s="131" t="n">
        <v>8</v>
      </c>
      <c r="C90" s="132" t="s">
        <v>448</v>
      </c>
      <c r="D90" s="133" t="s">
        <v>449</v>
      </c>
      <c r="E90" s="133" t="s">
        <v>450</v>
      </c>
      <c r="F90" s="133" t="s">
        <v>45</v>
      </c>
      <c r="G90" s="134" t="s">
        <v>179</v>
      </c>
    </row>
    <row r="91" spans="1:7">
      <c r="A91" s="131" t="n">
        <v>2018</v>
      </c>
      <c r="B91" s="131" t="n">
        <v>8</v>
      </c>
      <c r="C91" s="132" t="s">
        <v>451</v>
      </c>
      <c r="D91" s="133" t="s">
        <v>452</v>
      </c>
      <c r="E91" s="133" t="s">
        <v>453</v>
      </c>
      <c r="F91" s="133" t="s">
        <v>41</v>
      </c>
      <c r="G91" s="134" t="s">
        <v>179</v>
      </c>
    </row>
    <row r="92" spans="1:7">
      <c r="A92" s="131" t="n">
        <v>2018</v>
      </c>
      <c r="B92" s="131" t="n">
        <v>8</v>
      </c>
      <c r="C92" s="132" t="s">
        <v>454</v>
      </c>
      <c r="D92" s="133" t="s">
        <v>455</v>
      </c>
      <c r="E92" s="133" t="s">
        <v>456</v>
      </c>
      <c r="F92" s="133" t="s">
        <v>47</v>
      </c>
      <c r="G92" s="134" t="s">
        <v>179</v>
      </c>
    </row>
    <row r="93" spans="1:7">
      <c r="A93" s="131" t="n">
        <v>2018</v>
      </c>
      <c r="B93" s="131" t="n">
        <v>8</v>
      </c>
      <c r="C93" s="132" t="s">
        <v>457</v>
      </c>
      <c r="D93" s="133" t="s">
        <v>458</v>
      </c>
      <c r="E93" s="133" t="s">
        <v>459</v>
      </c>
      <c r="F93" s="133" t="s">
        <v>41</v>
      </c>
      <c r="G93" s="134" t="s">
        <v>179</v>
      </c>
    </row>
    <row r="94" spans="1:7">
      <c r="A94" s="131" t="n">
        <v>2018</v>
      </c>
      <c r="B94" s="131" t="n">
        <v>8</v>
      </c>
      <c r="C94" s="132" t="s">
        <v>460</v>
      </c>
      <c r="D94" s="133" t="s">
        <v>461</v>
      </c>
      <c r="E94" s="133" t="s">
        <v>462</v>
      </c>
      <c r="F94" s="133" t="s">
        <v>236</v>
      </c>
      <c r="G94" s="134" t="s">
        <v>179</v>
      </c>
    </row>
    <row r="95" spans="1:7">
      <c r="A95" s="131" t="n">
        <v>2018</v>
      </c>
      <c r="B95" s="131" t="n">
        <v>7</v>
      </c>
      <c r="C95" s="132" t="s">
        <v>463</v>
      </c>
      <c r="D95" s="133" t="s">
        <v>464</v>
      </c>
      <c r="E95" s="133" t="s">
        <v>465</v>
      </c>
      <c r="F95" s="133" t="s">
        <v>178</v>
      </c>
      <c r="G95" s="134" t="s">
        <v>179</v>
      </c>
    </row>
    <row r="96" spans="1:7">
      <c r="A96" s="131" t="n">
        <v>2018</v>
      </c>
      <c r="B96" s="131" t="n">
        <v>7</v>
      </c>
      <c r="C96" s="132" t="s">
        <v>466</v>
      </c>
      <c r="D96" s="133" t="s">
        <v>467</v>
      </c>
      <c r="E96" s="133" t="s">
        <v>468</v>
      </c>
      <c r="F96" s="133" t="s">
        <v>178</v>
      </c>
      <c r="G96" s="134" t="s">
        <v>179</v>
      </c>
    </row>
    <row r="97" spans="1:7">
      <c r="A97" s="131" t="n">
        <v>2018</v>
      </c>
      <c r="B97" s="131" t="n">
        <v>7</v>
      </c>
      <c r="C97" s="132" t="s">
        <v>469</v>
      </c>
      <c r="D97" s="133" t="s">
        <v>470</v>
      </c>
      <c r="E97" s="133" t="s">
        <v>471</v>
      </c>
      <c r="F97" s="133" t="s">
        <v>255</v>
      </c>
      <c r="G97" s="134" t="s">
        <v>179</v>
      </c>
    </row>
    <row r="98" spans="1:7">
      <c r="A98" s="131" t="n">
        <v>2018</v>
      </c>
      <c r="B98" s="131" t="n">
        <v>7</v>
      </c>
      <c r="C98" s="132" t="s">
        <v>472</v>
      </c>
      <c r="D98" s="133" t="s">
        <v>473</v>
      </c>
      <c r="E98" s="133" t="s">
        <v>474</v>
      </c>
      <c r="F98" s="133" t="s">
        <v>178</v>
      </c>
      <c r="G98" s="134" t="s">
        <v>179</v>
      </c>
    </row>
    <row r="99" spans="1:7">
      <c r="A99" s="131" t="n">
        <v>2018</v>
      </c>
      <c r="B99" s="131" t="n">
        <v>7</v>
      </c>
      <c r="C99" s="132" t="s">
        <v>475</v>
      </c>
      <c r="D99" s="133" t="s">
        <v>476</v>
      </c>
      <c r="E99" s="133" t="s">
        <v>477</v>
      </c>
      <c r="F99" s="133" t="s">
        <v>255</v>
      </c>
      <c r="G99" s="134" t="s">
        <v>179</v>
      </c>
    </row>
    <row r="100" spans="1:7">
      <c r="A100" s="131" t="n">
        <v>2018</v>
      </c>
      <c r="B100" s="131" t="n">
        <v>7</v>
      </c>
      <c r="C100" s="132" t="s">
        <v>478</v>
      </c>
      <c r="D100" s="133" t="s">
        <v>479</v>
      </c>
      <c r="E100" s="133" t="s">
        <v>480</v>
      </c>
      <c r="F100" s="133" t="s">
        <v>51</v>
      </c>
      <c r="G100" s="134" t="s">
        <v>179</v>
      </c>
    </row>
    <row r="101" spans="1:7">
      <c r="A101" s="131" t="n">
        <v>2018</v>
      </c>
      <c r="B101" s="131" t="n">
        <v>7</v>
      </c>
      <c r="C101" s="132" t="s">
        <v>481</v>
      </c>
      <c r="D101" s="133" t="s">
        <v>482</v>
      </c>
      <c r="E101" s="133" t="s">
        <v>483</v>
      </c>
      <c r="F101" s="133" t="s">
        <v>51</v>
      </c>
      <c r="G101" s="134" t="s">
        <v>179</v>
      </c>
    </row>
    <row r="102" spans="1:7">
      <c r="A102" s="131" t="n">
        <v>2018</v>
      </c>
      <c r="B102" s="131" t="n">
        <v>7</v>
      </c>
      <c r="C102" s="132" t="s">
        <v>484</v>
      </c>
      <c r="D102" s="133" t="s">
        <v>485</v>
      </c>
      <c r="E102" s="133" t="s">
        <v>486</v>
      </c>
      <c r="F102" s="133" t="s">
        <v>41</v>
      </c>
      <c r="G102" s="134" t="s">
        <v>179</v>
      </c>
    </row>
    <row r="103" spans="1:7">
      <c r="A103" s="131" t="n">
        <v>2018</v>
      </c>
      <c r="B103" s="131" t="n">
        <v>7</v>
      </c>
      <c r="C103" s="132" t="s">
        <v>487</v>
      </c>
      <c r="D103" s="133" t="s">
        <v>488</v>
      </c>
      <c r="E103" s="133" t="s">
        <v>489</v>
      </c>
      <c r="F103" s="133" t="s">
        <v>316</v>
      </c>
      <c r="G103" s="134" t="s">
        <v>179</v>
      </c>
    </row>
    <row r="104" spans="1:7">
      <c r="A104" s="131" t="n">
        <v>2018</v>
      </c>
      <c r="B104" s="131" t="n">
        <v>7</v>
      </c>
      <c r="C104" s="132" t="s">
        <v>490</v>
      </c>
      <c r="D104" s="133" t="s">
        <v>491</v>
      </c>
      <c r="E104" s="133" t="s">
        <v>492</v>
      </c>
      <c r="F104" s="133" t="s">
        <v>316</v>
      </c>
      <c r="G104" s="134" t="s">
        <v>179</v>
      </c>
    </row>
    <row r="105" spans="1:7">
      <c r="A105" s="131" t="n">
        <v>2018</v>
      </c>
      <c r="B105" s="131" t="n">
        <v>7</v>
      </c>
      <c r="C105" s="132" t="s">
        <v>493</v>
      </c>
      <c r="D105" s="133" t="s">
        <v>494</v>
      </c>
      <c r="E105" s="133" t="s">
        <v>495</v>
      </c>
      <c r="F105" s="133" t="s">
        <v>229</v>
      </c>
      <c r="G105" s="134" t="s">
        <v>179</v>
      </c>
    </row>
    <row r="106" spans="1:7">
      <c r="A106" s="131" t="n">
        <v>2018</v>
      </c>
      <c r="B106" s="131" t="n">
        <v>7</v>
      </c>
      <c r="C106" s="132" t="s">
        <v>496</v>
      </c>
      <c r="D106" s="133" t="s">
        <v>497</v>
      </c>
      <c r="E106" s="133" t="s">
        <v>498</v>
      </c>
      <c r="F106" s="133" t="s">
        <v>51</v>
      </c>
      <c r="G106" s="134" t="s">
        <v>179</v>
      </c>
    </row>
    <row r="107" spans="1:7">
      <c r="A107" s="131" t="n">
        <v>2018</v>
      </c>
      <c r="B107" s="131" t="n">
        <v>7</v>
      </c>
      <c r="C107" s="132" t="s">
        <v>499</v>
      </c>
      <c r="D107" s="133" t="s">
        <v>500</v>
      </c>
      <c r="E107" s="133" t="s">
        <v>501</v>
      </c>
      <c r="F107" s="133" t="s">
        <v>41</v>
      </c>
      <c r="G107" s="134" t="s">
        <v>179</v>
      </c>
    </row>
    <row r="108" spans="1:7">
      <c r="A108" s="131" t="n">
        <v>2018</v>
      </c>
      <c r="B108" s="131" t="n">
        <v>7</v>
      </c>
      <c r="C108" s="132" t="s">
        <v>502</v>
      </c>
      <c r="D108" s="133" t="s">
        <v>503</v>
      </c>
      <c r="E108" s="133" t="s">
        <v>503</v>
      </c>
      <c r="F108" s="133" t="s">
        <v>41</v>
      </c>
      <c r="G108" s="134" t="s">
        <v>179</v>
      </c>
    </row>
    <row r="109" spans="1:7">
      <c r="A109" s="131" t="n">
        <v>2018</v>
      </c>
      <c r="B109" s="131" t="n">
        <v>7</v>
      </c>
      <c r="C109" s="132" t="s">
        <v>504</v>
      </c>
      <c r="D109" s="133" t="s">
        <v>505</v>
      </c>
      <c r="E109" s="133" t="s">
        <v>506</v>
      </c>
      <c r="F109" s="133" t="s">
        <v>178</v>
      </c>
      <c r="G109" s="134" t="s">
        <v>179</v>
      </c>
    </row>
    <row r="110" spans="1:7">
      <c r="A110" s="131" t="n">
        <v>2018</v>
      </c>
      <c r="B110" s="131" t="n">
        <v>7</v>
      </c>
      <c r="C110" s="132" t="s">
        <v>507</v>
      </c>
      <c r="D110" s="133" t="s">
        <v>508</v>
      </c>
      <c r="E110" s="133" t="s">
        <v>509</v>
      </c>
      <c r="F110" s="133" t="s">
        <v>49</v>
      </c>
      <c r="G110" s="134" t="s">
        <v>179</v>
      </c>
    </row>
    <row r="111" spans="1:7">
      <c r="A111" s="131" t="n">
        <v>2018</v>
      </c>
      <c r="B111" s="131" t="n">
        <v>7</v>
      </c>
      <c r="C111" s="132" t="s">
        <v>510</v>
      </c>
      <c r="D111" s="133" t="s">
        <v>511</v>
      </c>
      <c r="E111" s="133" t="s">
        <v>512</v>
      </c>
      <c r="F111" s="133" t="s">
        <v>41</v>
      </c>
      <c r="G111" s="134" t="s">
        <v>179</v>
      </c>
    </row>
    <row r="112" spans="1:7">
      <c r="A112" s="131" t="n">
        <v>2018</v>
      </c>
      <c r="B112" s="131" t="n">
        <v>7</v>
      </c>
      <c r="C112" s="132" t="s">
        <v>513</v>
      </c>
      <c r="D112" s="133" t="s">
        <v>514</v>
      </c>
      <c r="E112" s="133" t="s">
        <v>515</v>
      </c>
      <c r="F112" s="133" t="s">
        <v>51</v>
      </c>
      <c r="G112" s="134" t="s">
        <v>179</v>
      </c>
    </row>
    <row r="113" spans="1:7">
      <c r="A113" s="131" t="n">
        <v>2018</v>
      </c>
      <c r="B113" s="131" t="n">
        <v>7</v>
      </c>
      <c r="C113" s="132" t="s">
        <v>516</v>
      </c>
      <c r="D113" s="133" t="s">
        <v>517</v>
      </c>
      <c r="E113" s="133" t="s">
        <v>518</v>
      </c>
      <c r="F113" s="133" t="s">
        <v>41</v>
      </c>
      <c r="G113" s="134" t="s">
        <v>179</v>
      </c>
    </row>
    <row r="114" spans="1:7">
      <c r="A114" s="131" t="n">
        <v>2018</v>
      </c>
      <c r="B114" s="131" t="n">
        <v>7</v>
      </c>
      <c r="C114" s="132" t="s">
        <v>519</v>
      </c>
      <c r="D114" s="133" t="s">
        <v>520</v>
      </c>
      <c r="E114" s="133" t="s">
        <v>521</v>
      </c>
      <c r="F114" s="133" t="s">
        <v>41</v>
      </c>
      <c r="G114" s="134" t="s">
        <v>179</v>
      </c>
    </row>
    <row r="115" spans="1:7">
      <c r="A115" s="131" t="n">
        <v>2018</v>
      </c>
      <c r="B115" s="131" t="n">
        <v>6</v>
      </c>
      <c r="C115" s="132" t="s">
        <v>522</v>
      </c>
      <c r="D115" s="133" t="s">
        <v>523</v>
      </c>
      <c r="E115" s="133" t="s">
        <v>524</v>
      </c>
      <c r="F115" s="133" t="s">
        <v>51</v>
      </c>
      <c r="G115" s="134" t="s">
        <v>179</v>
      </c>
    </row>
    <row r="116" spans="1:7">
      <c r="A116" s="131" t="n">
        <v>2018</v>
      </c>
      <c r="B116" s="131" t="n">
        <v>6</v>
      </c>
      <c r="C116" s="132" t="s">
        <v>525</v>
      </c>
      <c r="D116" s="133" t="s">
        <v>526</v>
      </c>
      <c r="E116" s="133" t="s">
        <v>527</v>
      </c>
      <c r="F116" s="133" t="s">
        <v>178</v>
      </c>
      <c r="G116" s="134" t="s">
        <v>179</v>
      </c>
    </row>
    <row r="117" spans="1:7">
      <c r="A117" s="131" t="n">
        <v>2018</v>
      </c>
      <c r="B117" s="131" t="n">
        <v>6</v>
      </c>
      <c r="C117" s="132" t="s">
        <v>528</v>
      </c>
      <c r="D117" s="133" t="s">
        <v>529</v>
      </c>
      <c r="E117" s="133" t="s">
        <v>530</v>
      </c>
      <c r="F117" s="133" t="s">
        <v>316</v>
      </c>
      <c r="G117" s="134" t="s">
        <v>179</v>
      </c>
    </row>
    <row r="118" spans="1:7">
      <c r="A118" s="131" t="n">
        <v>2018</v>
      </c>
      <c r="B118" s="131" t="n">
        <v>6</v>
      </c>
      <c r="C118" s="132" t="s">
        <v>531</v>
      </c>
      <c r="D118" s="133" t="s">
        <v>532</v>
      </c>
      <c r="E118" s="133" t="s">
        <v>533</v>
      </c>
      <c r="F118" s="133" t="s">
        <v>41</v>
      </c>
      <c r="G118" s="134" t="s">
        <v>179</v>
      </c>
    </row>
    <row r="119" spans="1:7">
      <c r="A119" s="131" t="n">
        <v>2018</v>
      </c>
      <c r="B119" s="131" t="n">
        <v>6</v>
      </c>
      <c r="C119" s="132" t="s">
        <v>534</v>
      </c>
      <c r="D119" s="133" t="s">
        <v>535</v>
      </c>
      <c r="E119" s="133" t="s">
        <v>536</v>
      </c>
      <c r="F119" s="133" t="s">
        <v>178</v>
      </c>
      <c r="G119" s="134" t="s">
        <v>179</v>
      </c>
    </row>
    <row r="120" spans="1:7">
      <c r="A120" s="131" t="n">
        <v>2018</v>
      </c>
      <c r="B120" s="131" t="n">
        <v>6</v>
      </c>
      <c r="C120" s="132" t="s">
        <v>537</v>
      </c>
      <c r="D120" s="133" t="s">
        <v>538</v>
      </c>
      <c r="E120" s="133" t="s">
        <v>539</v>
      </c>
      <c r="F120" s="133" t="s">
        <v>178</v>
      </c>
      <c r="G120" s="134" t="s">
        <v>179</v>
      </c>
    </row>
    <row r="121" spans="1:7">
      <c r="A121" s="131" t="n">
        <v>2018</v>
      </c>
      <c r="B121" s="131" t="n">
        <v>6</v>
      </c>
      <c r="C121" s="132" t="s">
        <v>540</v>
      </c>
      <c r="D121" s="133" t="s">
        <v>541</v>
      </c>
      <c r="E121" s="133" t="s">
        <v>542</v>
      </c>
      <c r="F121" s="133" t="s">
        <v>51</v>
      </c>
      <c r="G121" s="134" t="s">
        <v>179</v>
      </c>
    </row>
    <row r="122" spans="1:7">
      <c r="A122" s="131" t="n">
        <v>2018</v>
      </c>
      <c r="B122" s="131" t="n">
        <v>6</v>
      </c>
      <c r="C122" s="132" t="s">
        <v>543</v>
      </c>
      <c r="D122" s="133" t="s">
        <v>544</v>
      </c>
      <c r="E122" s="133" t="s">
        <v>545</v>
      </c>
      <c r="F122" s="133" t="s">
        <v>546</v>
      </c>
      <c r="G122" s="134" t="s">
        <v>179</v>
      </c>
    </row>
    <row r="123" spans="1:7">
      <c r="A123" s="131" t="n">
        <v>2018</v>
      </c>
      <c r="B123" s="131" t="n">
        <v>6</v>
      </c>
      <c r="C123" s="132" t="s">
        <v>547</v>
      </c>
      <c r="D123" s="133" t="s">
        <v>548</v>
      </c>
      <c r="E123" s="133" t="s">
        <v>549</v>
      </c>
      <c r="F123" s="133" t="s">
        <v>316</v>
      </c>
      <c r="G123" s="134" t="s">
        <v>179</v>
      </c>
    </row>
    <row r="124" spans="1:7">
      <c r="A124" s="131" t="n">
        <v>2018</v>
      </c>
      <c r="B124" s="131" t="n">
        <v>6</v>
      </c>
      <c r="C124" s="132" t="s">
        <v>550</v>
      </c>
      <c r="D124" s="133" t="s">
        <v>551</v>
      </c>
      <c r="E124" s="133" t="s">
        <v>552</v>
      </c>
      <c r="F124" s="133" t="s">
        <v>236</v>
      </c>
      <c r="G124" s="134" t="s">
        <v>179</v>
      </c>
    </row>
    <row r="125" spans="1:7">
      <c r="A125" s="131" t="n">
        <v>2018</v>
      </c>
      <c r="B125" s="131" t="n">
        <v>6</v>
      </c>
      <c r="C125" s="132" t="s">
        <v>553</v>
      </c>
      <c r="D125" s="133" t="s">
        <v>554</v>
      </c>
      <c r="E125" s="133" t="s">
        <v>555</v>
      </c>
      <c r="F125" s="133" t="s">
        <v>316</v>
      </c>
      <c r="G125" s="134" t="s">
        <v>179</v>
      </c>
    </row>
    <row r="126" spans="1:7">
      <c r="A126" s="131" t="n">
        <v>2018</v>
      </c>
      <c r="B126" s="131" t="n">
        <v>6</v>
      </c>
      <c r="C126" s="132" t="s">
        <v>556</v>
      </c>
      <c r="D126" s="133" t="s">
        <v>557</v>
      </c>
      <c r="E126" s="133" t="s">
        <v>558</v>
      </c>
      <c r="F126" s="133" t="s">
        <v>41</v>
      </c>
      <c r="G126" s="134" t="s">
        <v>179</v>
      </c>
    </row>
    <row r="127" spans="1:7">
      <c r="A127" s="131" t="n">
        <v>2018</v>
      </c>
      <c r="B127" s="131" t="n">
        <v>6</v>
      </c>
      <c r="C127" s="132" t="s">
        <v>559</v>
      </c>
      <c r="D127" s="133" t="s">
        <v>560</v>
      </c>
      <c r="E127" s="133" t="s">
        <v>561</v>
      </c>
      <c r="F127" s="133" t="s">
        <v>316</v>
      </c>
      <c r="G127" s="134" t="s">
        <v>179</v>
      </c>
    </row>
    <row r="128" spans="1:7">
      <c r="A128" s="131" t="n">
        <v>2018</v>
      </c>
      <c r="B128" s="131" t="n">
        <v>6</v>
      </c>
      <c r="C128" s="132" t="s">
        <v>562</v>
      </c>
      <c r="D128" s="133" t="s">
        <v>563</v>
      </c>
      <c r="E128" s="133" t="s">
        <v>564</v>
      </c>
      <c r="F128" s="133" t="s">
        <v>51</v>
      </c>
      <c r="G128" s="134" t="s">
        <v>179</v>
      </c>
    </row>
    <row r="129" spans="1:7">
      <c r="A129" s="131" t="n">
        <v>2018</v>
      </c>
      <c r="B129" s="131" t="n">
        <v>6</v>
      </c>
      <c r="C129" s="132" t="s">
        <v>565</v>
      </c>
      <c r="D129" s="133" t="s">
        <v>566</v>
      </c>
      <c r="E129" s="133" t="s">
        <v>567</v>
      </c>
      <c r="F129" s="133" t="s">
        <v>45</v>
      </c>
      <c r="G129" s="134" t="s">
        <v>179</v>
      </c>
    </row>
    <row r="130" spans="1:7">
      <c r="A130" s="131" t="n">
        <v>2018</v>
      </c>
      <c r="B130" s="131" t="n">
        <v>6</v>
      </c>
      <c r="C130" s="132" t="s">
        <v>568</v>
      </c>
      <c r="D130" s="133" t="s">
        <v>569</v>
      </c>
      <c r="E130" s="133" t="s">
        <v>570</v>
      </c>
      <c r="F130" s="133" t="s">
        <v>41</v>
      </c>
      <c r="G130" s="134" t="s">
        <v>179</v>
      </c>
    </row>
    <row r="131" spans="1:7">
      <c r="A131" s="131" t="n">
        <v>2018</v>
      </c>
      <c r="B131" s="131" t="n">
        <v>6</v>
      </c>
      <c r="C131" s="132" t="s">
        <v>571</v>
      </c>
      <c r="D131" s="133" t="s">
        <v>572</v>
      </c>
      <c r="E131" s="133" t="s">
        <v>573</v>
      </c>
      <c r="F131" s="133" t="s">
        <v>178</v>
      </c>
      <c r="G131" s="134" t="s">
        <v>179</v>
      </c>
    </row>
    <row r="132" spans="1:7">
      <c r="A132" s="131" t="n">
        <v>2018</v>
      </c>
      <c r="B132" s="131" t="n">
        <v>6</v>
      </c>
      <c r="C132" s="132" t="s">
        <v>574</v>
      </c>
      <c r="D132" s="133" t="s">
        <v>575</v>
      </c>
      <c r="E132" s="133" t="s">
        <v>576</v>
      </c>
      <c r="F132" s="133" t="s">
        <v>41</v>
      </c>
      <c r="G132" s="134" t="s">
        <v>179</v>
      </c>
    </row>
    <row r="133" spans="1:7">
      <c r="A133" s="131" t="n">
        <v>2018</v>
      </c>
      <c r="B133" s="131" t="n">
        <v>6</v>
      </c>
      <c r="C133" s="132" t="s">
        <v>577</v>
      </c>
      <c r="D133" s="133" t="s">
        <v>578</v>
      </c>
      <c r="E133" s="133" t="s">
        <v>579</v>
      </c>
      <c r="F133" s="133" t="s">
        <v>178</v>
      </c>
      <c r="G133" s="134" t="s">
        <v>179</v>
      </c>
    </row>
    <row r="134" spans="1:7">
      <c r="A134" s="131" t="n">
        <v>2018</v>
      </c>
      <c r="B134" s="131" t="n">
        <v>6</v>
      </c>
      <c r="C134" s="132" t="s">
        <v>580</v>
      </c>
      <c r="D134" s="133" t="s">
        <v>581</v>
      </c>
      <c r="E134" s="133" t="s">
        <v>582</v>
      </c>
      <c r="F134" s="133" t="s">
        <v>178</v>
      </c>
      <c r="G134" s="134" t="s">
        <v>179</v>
      </c>
    </row>
    <row r="135" spans="1:7">
      <c r="A135" s="131" t="n">
        <v>2018</v>
      </c>
      <c r="B135" s="131" t="n">
        <v>5</v>
      </c>
      <c r="C135" s="132" t="s">
        <v>583</v>
      </c>
      <c r="D135" s="133" t="s">
        <v>584</v>
      </c>
      <c r="E135" s="133" t="s">
        <v>584</v>
      </c>
      <c r="F135" s="133" t="s">
        <v>178</v>
      </c>
      <c r="G135" s="134" t="s">
        <v>179</v>
      </c>
    </row>
    <row r="136" spans="1:7">
      <c r="A136" s="131" t="n">
        <v>2018</v>
      </c>
      <c r="B136" s="131" t="n">
        <v>5</v>
      </c>
      <c r="C136" s="132" t="s">
        <v>585</v>
      </c>
      <c r="D136" s="133" t="s">
        <v>586</v>
      </c>
      <c r="E136" s="133" t="s">
        <v>587</v>
      </c>
      <c r="F136" s="133" t="s">
        <v>546</v>
      </c>
      <c r="G136" s="134" t="s">
        <v>179</v>
      </c>
    </row>
    <row r="137" spans="1:7">
      <c r="A137" s="131" t="n">
        <v>2018</v>
      </c>
      <c r="B137" s="131" t="n">
        <v>5</v>
      </c>
      <c r="C137" s="132" t="s">
        <v>588</v>
      </c>
      <c r="D137" s="133" t="s">
        <v>589</v>
      </c>
      <c r="E137" s="133" t="s">
        <v>590</v>
      </c>
      <c r="F137" s="133" t="s">
        <v>51</v>
      </c>
      <c r="G137" s="134" t="s">
        <v>179</v>
      </c>
    </row>
    <row r="138" spans="1:7">
      <c r="A138" s="131" t="n">
        <v>2018</v>
      </c>
      <c r="B138" s="131" t="n">
        <v>5</v>
      </c>
      <c r="C138" s="132" t="s">
        <v>591</v>
      </c>
      <c r="D138" s="133" t="s">
        <v>592</v>
      </c>
      <c r="E138" s="133" t="s">
        <v>592</v>
      </c>
      <c r="F138" s="133" t="s">
        <v>178</v>
      </c>
      <c r="G138" s="134" t="s">
        <v>179</v>
      </c>
    </row>
    <row r="139" spans="1:7">
      <c r="A139" s="131" t="n">
        <v>2018</v>
      </c>
      <c r="B139" s="131" t="n">
        <v>5</v>
      </c>
      <c r="C139" s="132" t="s">
        <v>593</v>
      </c>
      <c r="D139" s="133" t="s">
        <v>594</v>
      </c>
      <c r="E139" s="133" t="s">
        <v>595</v>
      </c>
      <c r="F139" s="133" t="s">
        <v>207</v>
      </c>
      <c r="G139" s="134" t="s">
        <v>179</v>
      </c>
    </row>
    <row r="140" spans="1:7">
      <c r="A140" s="131" t="n">
        <v>2018</v>
      </c>
      <c r="B140" s="131" t="n">
        <v>5</v>
      </c>
      <c r="C140" s="132" t="s">
        <v>596</v>
      </c>
      <c r="D140" s="133" t="s">
        <v>597</v>
      </c>
      <c r="E140" s="133" t="s">
        <v>598</v>
      </c>
      <c r="F140" s="133" t="s">
        <v>53</v>
      </c>
      <c r="G140" s="134" t="s">
        <v>179</v>
      </c>
    </row>
    <row r="141" spans="1:7">
      <c r="A141" s="131" t="n">
        <v>2018</v>
      </c>
      <c r="B141" s="131" t="n">
        <v>5</v>
      </c>
      <c r="C141" s="132" t="s">
        <v>599</v>
      </c>
      <c r="D141" s="133" t="s">
        <v>600</v>
      </c>
      <c r="E141" s="133" t="s">
        <v>601</v>
      </c>
      <c r="F141" s="133" t="s">
        <v>51</v>
      </c>
      <c r="G141" s="134" t="s">
        <v>179</v>
      </c>
    </row>
    <row r="142" spans="1:7">
      <c r="A142" s="131" t="n">
        <v>2018</v>
      </c>
      <c r="B142" s="131" t="n">
        <v>5</v>
      </c>
      <c r="C142" s="132" t="s">
        <v>602</v>
      </c>
      <c r="D142" s="133" t="s">
        <v>603</v>
      </c>
      <c r="E142" s="133" t="s">
        <v>604</v>
      </c>
      <c r="F142" s="133" t="s">
        <v>51</v>
      </c>
      <c r="G142" s="134" t="s">
        <v>179</v>
      </c>
    </row>
    <row r="143" spans="1:7">
      <c r="A143" s="131" t="n">
        <v>2018</v>
      </c>
      <c r="B143" s="131" t="n">
        <v>5</v>
      </c>
      <c r="C143" s="132" t="s">
        <v>605</v>
      </c>
      <c r="D143" s="133" t="s">
        <v>606</v>
      </c>
      <c r="E143" s="133" t="s">
        <v>607</v>
      </c>
      <c r="F143" s="133" t="s">
        <v>41</v>
      </c>
      <c r="G143" s="134" t="s">
        <v>179</v>
      </c>
    </row>
    <row r="144" spans="1:7">
      <c r="A144" s="131" t="n">
        <v>2018</v>
      </c>
      <c r="B144" s="131" t="n">
        <v>5</v>
      </c>
      <c r="C144" s="132" t="s">
        <v>608</v>
      </c>
      <c r="D144" s="133" t="s">
        <v>609</v>
      </c>
      <c r="E144" s="133" t="s">
        <v>610</v>
      </c>
      <c r="F144" s="133" t="s">
        <v>255</v>
      </c>
      <c r="G144" s="134" t="s">
        <v>179</v>
      </c>
    </row>
    <row r="145" spans="1:7">
      <c r="A145" s="131" t="n">
        <v>2018</v>
      </c>
      <c r="B145" s="131" t="n">
        <v>4</v>
      </c>
      <c r="C145" s="132" t="s">
        <v>611</v>
      </c>
      <c r="D145" s="133" t="s">
        <v>612</v>
      </c>
      <c r="E145" s="133" t="s">
        <v>613</v>
      </c>
      <c r="F145" s="133" t="s">
        <v>53</v>
      </c>
      <c r="G145" s="134" t="s">
        <v>179</v>
      </c>
    </row>
    <row r="146" spans="1:7">
      <c r="A146" s="131" t="n">
        <v>2018</v>
      </c>
      <c r="B146" s="131" t="n">
        <v>4</v>
      </c>
      <c r="C146" s="132" t="s">
        <v>614</v>
      </c>
      <c r="D146" s="133" t="s">
        <v>615</v>
      </c>
      <c r="E146" s="133" t="s">
        <v>616</v>
      </c>
      <c r="F146" s="133" t="s">
        <v>51</v>
      </c>
      <c r="G146" s="134" t="s">
        <v>179</v>
      </c>
    </row>
    <row r="147" spans="1:7">
      <c r="A147" s="131" t="n">
        <v>2018</v>
      </c>
      <c r="B147" s="131" t="n">
        <v>4</v>
      </c>
      <c r="C147" s="132" t="s">
        <v>617</v>
      </c>
      <c r="D147" s="133" t="s">
        <v>618</v>
      </c>
      <c r="E147" s="133" t="s">
        <v>619</v>
      </c>
      <c r="F147" s="133" t="s">
        <v>178</v>
      </c>
      <c r="G147" s="134" t="s">
        <v>179</v>
      </c>
    </row>
    <row r="148" spans="1:7">
      <c r="A148" s="131" t="n">
        <v>2018</v>
      </c>
      <c r="B148" s="131" t="n">
        <v>4</v>
      </c>
      <c r="C148" s="132" t="s">
        <v>620</v>
      </c>
      <c r="D148" s="133" t="s">
        <v>621</v>
      </c>
      <c r="E148" s="133" t="s">
        <v>622</v>
      </c>
      <c r="F148" s="133" t="s">
        <v>207</v>
      </c>
      <c r="G148" s="134" t="s">
        <v>179</v>
      </c>
    </row>
    <row r="149" spans="1:7">
      <c r="A149" s="131" t="n">
        <v>2018</v>
      </c>
      <c r="B149" s="131" t="n">
        <v>4</v>
      </c>
      <c r="C149" s="132" t="s">
        <v>623</v>
      </c>
      <c r="D149" s="133" t="s">
        <v>624</v>
      </c>
      <c r="E149" s="133" t="s">
        <v>625</v>
      </c>
      <c r="F149" s="133" t="s">
        <v>41</v>
      </c>
      <c r="G149" s="134" t="s">
        <v>179</v>
      </c>
    </row>
    <row r="150" spans="1:7">
      <c r="A150" s="131" t="n">
        <v>2018</v>
      </c>
      <c r="B150" s="131" t="n">
        <v>4</v>
      </c>
      <c r="C150" s="132" t="s">
        <v>626</v>
      </c>
      <c r="D150" s="133" t="s">
        <v>627</v>
      </c>
      <c r="E150" s="133" t="s">
        <v>628</v>
      </c>
      <c r="F150" s="133" t="s">
        <v>45</v>
      </c>
      <c r="G150" s="134" t="s">
        <v>179</v>
      </c>
    </row>
    <row r="151" spans="1:7">
      <c r="A151" s="131" t="n">
        <v>2018</v>
      </c>
      <c r="B151" s="131" t="n">
        <v>4</v>
      </c>
      <c r="C151" s="132" t="s">
        <v>629</v>
      </c>
      <c r="D151" s="133" t="s">
        <v>630</v>
      </c>
      <c r="E151" s="133" t="s">
        <v>631</v>
      </c>
      <c r="F151" s="133" t="s">
        <v>178</v>
      </c>
      <c r="G151" s="134" t="s">
        <v>179</v>
      </c>
    </row>
    <row r="152" spans="1:7">
      <c r="A152" s="131" t="n">
        <v>2018</v>
      </c>
      <c r="B152" s="131" t="n">
        <v>4</v>
      </c>
      <c r="C152" s="132" t="s">
        <v>632</v>
      </c>
      <c r="D152" s="133" t="s">
        <v>633</v>
      </c>
      <c r="E152" s="133" t="s">
        <v>634</v>
      </c>
      <c r="F152" s="133" t="s">
        <v>53</v>
      </c>
      <c r="G152" s="134" t="s">
        <v>179</v>
      </c>
    </row>
    <row r="153" spans="1:7">
      <c r="A153" s="131" t="n">
        <v>2018</v>
      </c>
      <c r="B153" s="131" t="n">
        <v>4</v>
      </c>
      <c r="C153" s="132" t="s">
        <v>635</v>
      </c>
      <c r="D153" s="133" t="s">
        <v>636</v>
      </c>
      <c r="E153" s="133" t="s">
        <v>637</v>
      </c>
      <c r="F153" s="133" t="s">
        <v>207</v>
      </c>
      <c r="G153" s="134" t="s">
        <v>179</v>
      </c>
    </row>
    <row r="154" spans="1:7">
      <c r="A154" s="131" t="n">
        <v>2018</v>
      </c>
      <c r="B154" s="131" t="n">
        <v>4</v>
      </c>
      <c r="C154" s="132" t="s">
        <v>638</v>
      </c>
      <c r="D154" s="133" t="s">
        <v>639</v>
      </c>
      <c r="E154" s="133" t="s">
        <v>640</v>
      </c>
      <c r="F154" s="133" t="s">
        <v>45</v>
      </c>
      <c r="G154" s="134" t="s">
        <v>179</v>
      </c>
    </row>
    <row r="155" spans="1:7">
      <c r="A155" s="131" t="n">
        <v>2018</v>
      </c>
      <c r="B155" s="131" t="n">
        <v>4</v>
      </c>
      <c r="C155" s="132" t="s">
        <v>641</v>
      </c>
      <c r="D155" s="133" t="s">
        <v>642</v>
      </c>
      <c r="E155" s="133" t="s">
        <v>643</v>
      </c>
      <c r="F155" s="133" t="s">
        <v>207</v>
      </c>
      <c r="G155" s="134" t="s">
        <v>179</v>
      </c>
    </row>
    <row r="156" spans="1:7">
      <c r="A156" s="131" t="n">
        <v>2018</v>
      </c>
      <c r="B156" s="131" t="n">
        <v>4</v>
      </c>
      <c r="C156" s="132" t="s">
        <v>644</v>
      </c>
      <c r="D156" s="133" t="s">
        <v>645</v>
      </c>
      <c r="E156" s="133" t="s">
        <v>646</v>
      </c>
      <c r="F156" s="133" t="s">
        <v>53</v>
      </c>
      <c r="G156" s="134" t="s">
        <v>179</v>
      </c>
    </row>
    <row r="157" spans="1:7">
      <c r="A157" s="131" t="n">
        <v>2018</v>
      </c>
      <c r="B157" s="131" t="n">
        <v>3</v>
      </c>
      <c r="C157" s="132" t="s">
        <v>647</v>
      </c>
      <c r="D157" s="133" t="s">
        <v>648</v>
      </c>
      <c r="E157" s="133" t="s">
        <v>649</v>
      </c>
      <c r="F157" s="133" t="s">
        <v>53</v>
      </c>
      <c r="G157" s="134" t="s">
        <v>179</v>
      </c>
    </row>
    <row r="158" spans="1:7">
      <c r="A158" s="131" t="n">
        <v>2018</v>
      </c>
      <c r="B158" s="131" t="n">
        <v>7</v>
      </c>
      <c r="C158" s="132" t="s">
        <v>650</v>
      </c>
      <c r="D158" s="133" t="s">
        <v>651</v>
      </c>
      <c r="E158" s="133" t="s">
        <v>652</v>
      </c>
      <c r="F158" s="133" t="s">
        <v>51</v>
      </c>
      <c r="G158" s="134" t="s">
        <v>653</v>
      </c>
    </row>
    <row r="159" spans="1:7">
      <c r="A159" s="131" t="n">
        <v>2018</v>
      </c>
      <c r="B159" s="131" t="n">
        <v>7</v>
      </c>
      <c r="C159" s="132" t="s">
        <v>654</v>
      </c>
      <c r="D159" s="133" t="s">
        <v>655</v>
      </c>
      <c r="E159" s="133" t="s">
        <v>656</v>
      </c>
      <c r="F159" s="133" t="s">
        <v>40</v>
      </c>
      <c r="G159" s="134" t="s">
        <v>653</v>
      </c>
    </row>
    <row r="160" spans="1:7">
      <c r="A160" s="131" t="n">
        <v>2018</v>
      </c>
      <c r="B160" s="131" t="n">
        <v>7</v>
      </c>
      <c r="C160" s="132" t="s">
        <v>657</v>
      </c>
      <c r="D160" s="133" t="s">
        <v>658</v>
      </c>
      <c r="E160" s="133" t="s">
        <v>659</v>
      </c>
      <c r="F160" s="133" t="s">
        <v>51</v>
      </c>
      <c r="G160" s="134" t="s">
        <v>653</v>
      </c>
    </row>
    <row r="161" spans="1:7">
      <c r="A161" s="131" t="n">
        <v>2018</v>
      </c>
      <c r="B161" s="131" t="n">
        <v>7</v>
      </c>
      <c r="C161" s="132" t="s">
        <v>660</v>
      </c>
      <c r="D161" s="133" t="s">
        <v>661</v>
      </c>
      <c r="E161" s="133" t="s">
        <v>662</v>
      </c>
      <c r="F161" s="133" t="s">
        <v>51</v>
      </c>
      <c r="G161" s="134" t="s">
        <v>653</v>
      </c>
    </row>
    <row r="162" spans="1:7">
      <c r="A162" s="131" t="n">
        <v>2018</v>
      </c>
      <c r="B162" s="131" t="n">
        <v>7</v>
      </c>
      <c r="C162" s="132" t="s">
        <v>663</v>
      </c>
      <c r="D162" s="133" t="s">
        <v>664</v>
      </c>
      <c r="E162" s="133" t="s">
        <v>665</v>
      </c>
      <c r="F162" s="133" t="s">
        <v>51</v>
      </c>
      <c r="G162" s="134" t="s">
        <v>653</v>
      </c>
    </row>
    <row r="163" spans="1:7">
      <c r="A163" s="131" t="n">
        <v>2018</v>
      </c>
      <c r="B163" s="131" t="n">
        <v>7</v>
      </c>
      <c r="C163" s="132" t="s">
        <v>666</v>
      </c>
      <c r="D163" s="133" t="s">
        <v>667</v>
      </c>
      <c r="E163" s="133" t="s">
        <v>668</v>
      </c>
      <c r="F163" s="133" t="s">
        <v>51</v>
      </c>
      <c r="G163" s="134" t="s">
        <v>653</v>
      </c>
    </row>
    <row r="164" spans="1:7">
      <c r="A164" s="131" t="n">
        <v>2018</v>
      </c>
      <c r="B164" s="131" t="n">
        <v>7</v>
      </c>
      <c r="C164" s="132" t="s">
        <v>669</v>
      </c>
      <c r="D164" s="133" t="s">
        <v>670</v>
      </c>
      <c r="E164" s="133" t="s">
        <v>671</v>
      </c>
      <c r="F164" s="133" t="s">
        <v>59</v>
      </c>
      <c r="G164" s="134" t="s">
        <v>653</v>
      </c>
    </row>
    <row r="165" spans="1:7">
      <c r="A165" s="131" t="n">
        <v>2018</v>
      </c>
      <c r="B165" s="131" t="n">
        <v>7</v>
      </c>
      <c r="C165" s="132" t="s">
        <v>672</v>
      </c>
      <c r="D165" s="133" t="s">
        <v>673</v>
      </c>
      <c r="E165" s="133" t="s">
        <v>674</v>
      </c>
      <c r="F165" s="133" t="s">
        <v>51</v>
      </c>
      <c r="G165" s="134" t="s">
        <v>653</v>
      </c>
    </row>
    <row r="166" spans="1:7">
      <c r="A166" s="131" t="n">
        <v>2018</v>
      </c>
      <c r="B166" s="131" t="n">
        <v>7</v>
      </c>
      <c r="C166" s="132" t="s">
        <v>675</v>
      </c>
      <c r="D166" s="133" t="s">
        <v>676</v>
      </c>
      <c r="E166" s="133" t="s">
        <v>677</v>
      </c>
      <c r="F166" s="133" t="s">
        <v>255</v>
      </c>
      <c r="G166" s="134" t="s">
        <v>653</v>
      </c>
    </row>
    <row r="167" spans="1:7">
      <c r="A167" s="131" t="n">
        <v>2018</v>
      </c>
      <c r="B167" s="131" t="n">
        <v>7</v>
      </c>
      <c r="C167" s="132" t="s">
        <v>678</v>
      </c>
      <c r="D167" s="133" t="s">
        <v>679</v>
      </c>
      <c r="E167" s="133" t="s">
        <v>680</v>
      </c>
      <c r="F167" s="133" t="s">
        <v>438</v>
      </c>
      <c r="G167" s="134" t="s">
        <v>653</v>
      </c>
    </row>
    <row r="168" spans="1:7">
      <c r="A168" s="131" t="n">
        <v>2018</v>
      </c>
      <c r="B168" s="131" t="n">
        <v>7</v>
      </c>
      <c r="C168" s="132" t="s">
        <v>681</v>
      </c>
      <c r="D168" s="133" t="s">
        <v>682</v>
      </c>
      <c r="E168" s="133" t="s">
        <v>683</v>
      </c>
      <c r="F168" s="133" t="s">
        <v>438</v>
      </c>
      <c r="G168" s="134" t="s">
        <v>653</v>
      </c>
    </row>
    <row r="169" spans="1:7">
      <c r="A169" s="131" t="n">
        <v>2018</v>
      </c>
      <c r="B169" s="131" t="n">
        <v>7</v>
      </c>
      <c r="C169" s="132" t="s">
        <v>684</v>
      </c>
      <c r="D169" s="133" t="s">
        <v>685</v>
      </c>
      <c r="E169" s="133" t="s">
        <v>686</v>
      </c>
      <c r="F169" s="133" t="s">
        <v>51</v>
      </c>
      <c r="G169" s="134" t="s">
        <v>653</v>
      </c>
    </row>
    <row r="170" spans="1:7">
      <c r="A170" s="131" t="n">
        <v>2018</v>
      </c>
      <c r="B170" s="131" t="n">
        <v>7</v>
      </c>
      <c r="C170" s="132" t="s">
        <v>687</v>
      </c>
      <c r="D170" s="133" t="s">
        <v>688</v>
      </c>
      <c r="E170" s="133" t="s">
        <v>689</v>
      </c>
      <c r="F170" s="133" t="s">
        <v>51</v>
      </c>
      <c r="G170" s="134" t="s">
        <v>653</v>
      </c>
    </row>
    <row r="171" spans="1:7">
      <c r="A171" s="131" t="n">
        <v>2018</v>
      </c>
      <c r="B171" s="131" t="n">
        <v>7</v>
      </c>
      <c r="C171" s="132" t="s">
        <v>690</v>
      </c>
      <c r="D171" s="133" t="s">
        <v>691</v>
      </c>
      <c r="E171" s="133" t="s">
        <v>692</v>
      </c>
      <c r="F171" s="133" t="s">
        <v>51</v>
      </c>
      <c r="G171" s="134" t="s">
        <v>653</v>
      </c>
    </row>
    <row r="172" spans="1:7">
      <c r="A172" s="131" t="n">
        <v>2018</v>
      </c>
      <c r="B172" s="131" t="n">
        <v>7</v>
      </c>
      <c r="C172" s="132" t="s">
        <v>693</v>
      </c>
      <c r="D172" s="133" t="s">
        <v>694</v>
      </c>
      <c r="E172" s="133" t="s">
        <v>694</v>
      </c>
      <c r="F172" s="133" t="s">
        <v>51</v>
      </c>
      <c r="G172" s="134" t="s">
        <v>653</v>
      </c>
    </row>
    <row r="173" spans="1:7">
      <c r="A173" s="131" t="n">
        <v>2018</v>
      </c>
      <c r="B173" s="131" t="n">
        <v>7</v>
      </c>
      <c r="C173" s="132" t="s">
        <v>695</v>
      </c>
      <c r="D173" s="133" t="s">
        <v>696</v>
      </c>
      <c r="E173" s="133" t="s">
        <v>697</v>
      </c>
      <c r="F173" s="133" t="s">
        <v>255</v>
      </c>
      <c r="G173" s="134" t="s">
        <v>653</v>
      </c>
    </row>
    <row r="174" spans="1:7">
      <c r="A174" s="131" t="n">
        <v>2018</v>
      </c>
      <c r="B174" s="131" t="n">
        <v>7</v>
      </c>
      <c r="C174" s="132" t="s">
        <v>698</v>
      </c>
      <c r="D174" s="133" t="s">
        <v>699</v>
      </c>
      <c r="E174" s="133" t="s">
        <v>700</v>
      </c>
      <c r="F174" s="133" t="s">
        <v>49</v>
      </c>
      <c r="G174" s="134" t="s">
        <v>653</v>
      </c>
    </row>
    <row r="175" spans="1:7">
      <c r="A175" s="131" t="n">
        <v>2018</v>
      </c>
      <c r="B175" s="131" t="n">
        <v>7</v>
      </c>
      <c r="C175" s="132" t="s">
        <v>701</v>
      </c>
      <c r="D175" s="133" t="s">
        <v>702</v>
      </c>
      <c r="E175" s="133" t="s">
        <v>703</v>
      </c>
      <c r="F175" s="133" t="s">
        <v>316</v>
      </c>
      <c r="G175" s="134" t="s">
        <v>653</v>
      </c>
    </row>
    <row r="176" spans="1:7">
      <c r="A176" s="131" t="n">
        <v>2018</v>
      </c>
      <c r="B176" s="131" t="n">
        <v>6</v>
      </c>
      <c r="C176" s="132" t="s">
        <v>704</v>
      </c>
      <c r="D176" s="133" t="s">
        <v>705</v>
      </c>
      <c r="E176" s="133" t="s">
        <v>706</v>
      </c>
      <c r="F176" s="133" t="s">
        <v>59</v>
      </c>
      <c r="G176" s="134" t="s">
        <v>653</v>
      </c>
    </row>
    <row r="177" spans="1:7">
      <c r="A177" s="131" t="n">
        <v>2018</v>
      </c>
      <c r="B177" s="131" t="n">
        <v>6</v>
      </c>
      <c r="C177" s="132" t="s">
        <v>707</v>
      </c>
      <c r="D177" s="133" t="s">
        <v>708</v>
      </c>
      <c r="E177" s="133" t="s">
        <v>709</v>
      </c>
      <c r="F177" s="133" t="s">
        <v>51</v>
      </c>
      <c r="G177" s="134" t="s">
        <v>653</v>
      </c>
    </row>
    <row r="178" spans="1:7">
      <c r="A178" s="131" t="n">
        <v>2018</v>
      </c>
      <c r="B178" s="131" t="n">
        <v>6</v>
      </c>
      <c r="C178" s="132" t="s">
        <v>710</v>
      </c>
      <c r="D178" s="133" t="s">
        <v>711</v>
      </c>
      <c r="E178" s="133" t="s">
        <v>712</v>
      </c>
      <c r="F178" s="133" t="s">
        <v>59</v>
      </c>
      <c r="G178" s="134" t="s">
        <v>653</v>
      </c>
    </row>
    <row r="179" spans="1:7">
      <c r="A179" s="131" t="n">
        <v>2018</v>
      </c>
      <c r="B179" s="131" t="n">
        <v>6</v>
      </c>
      <c r="C179" s="132" t="s">
        <v>713</v>
      </c>
      <c r="D179" s="133" t="s">
        <v>714</v>
      </c>
      <c r="E179" s="133" t="s">
        <v>715</v>
      </c>
      <c r="F179" s="133" t="s">
        <v>51</v>
      </c>
      <c r="G179" s="134" t="s">
        <v>653</v>
      </c>
    </row>
    <row r="180" spans="1:7">
      <c r="A180" s="131" t="n">
        <v>2018</v>
      </c>
      <c r="B180" s="131" t="n">
        <v>6</v>
      </c>
      <c r="C180" s="132" t="s">
        <v>716</v>
      </c>
      <c r="D180" s="133" t="s">
        <v>717</v>
      </c>
      <c r="E180" s="133" t="s">
        <v>718</v>
      </c>
      <c r="F180" s="133" t="s">
        <v>51</v>
      </c>
      <c r="G180" s="134" t="s">
        <v>653</v>
      </c>
    </row>
    <row r="181" spans="1:7">
      <c r="A181" s="131" t="n">
        <v>2018</v>
      </c>
      <c r="B181" s="131" t="n">
        <v>6</v>
      </c>
      <c r="C181" s="132" t="s">
        <v>719</v>
      </c>
      <c r="D181" s="133" t="s">
        <v>720</v>
      </c>
      <c r="E181" s="133" t="s">
        <v>721</v>
      </c>
      <c r="F181" s="133" t="s">
        <v>51</v>
      </c>
      <c r="G181" s="134" t="s">
        <v>653</v>
      </c>
    </row>
    <row r="182" spans="1:7">
      <c r="A182" s="131" t="n">
        <v>2018</v>
      </c>
      <c r="B182" s="131" t="n">
        <v>6</v>
      </c>
      <c r="C182" s="132" t="s">
        <v>525</v>
      </c>
      <c r="D182" s="133" t="s">
        <v>722</v>
      </c>
      <c r="E182" s="133" t="s">
        <v>723</v>
      </c>
      <c r="F182" s="133" t="s">
        <v>178</v>
      </c>
      <c r="G182" s="134" t="s">
        <v>653</v>
      </c>
    </row>
    <row r="183" spans="1:7">
      <c r="A183" s="131" t="n">
        <v>2018</v>
      </c>
      <c r="B183" s="131" t="n">
        <v>6</v>
      </c>
      <c r="C183" s="132" t="s">
        <v>724</v>
      </c>
      <c r="D183" s="133" t="s">
        <v>725</v>
      </c>
      <c r="E183" s="133" t="s">
        <v>726</v>
      </c>
      <c r="F183" s="133" t="s">
        <v>51</v>
      </c>
      <c r="G183" s="134" t="s">
        <v>653</v>
      </c>
    </row>
    <row r="184" spans="1:7">
      <c r="A184" s="131" t="n">
        <v>2018</v>
      </c>
      <c r="B184" s="131" t="n">
        <v>6</v>
      </c>
      <c r="C184" s="132" t="s">
        <v>727</v>
      </c>
      <c r="D184" s="133" t="s">
        <v>728</v>
      </c>
      <c r="E184" s="133" t="s">
        <v>729</v>
      </c>
      <c r="F184" s="133" t="s">
        <v>51</v>
      </c>
      <c r="G184" s="134" t="s">
        <v>653</v>
      </c>
    </row>
    <row r="185" spans="1:7">
      <c r="A185" s="131" t="n">
        <v>2018</v>
      </c>
      <c r="B185" s="131" t="n">
        <v>6</v>
      </c>
      <c r="C185" s="132" t="s">
        <v>472</v>
      </c>
      <c r="D185" s="133" t="s">
        <v>730</v>
      </c>
      <c r="E185" s="133" t="s">
        <v>731</v>
      </c>
      <c r="F185" s="133" t="s">
        <v>178</v>
      </c>
      <c r="G185" s="134" t="s">
        <v>653</v>
      </c>
    </row>
    <row r="186" spans="1:7">
      <c r="A186" s="131" t="n">
        <v>2018</v>
      </c>
      <c r="B186" s="131" t="n">
        <v>6</v>
      </c>
      <c r="C186" s="132" t="s">
        <v>732</v>
      </c>
      <c r="D186" s="133" t="s">
        <v>733</v>
      </c>
      <c r="E186" s="133" t="s">
        <v>734</v>
      </c>
      <c r="F186" s="133" t="s">
        <v>47</v>
      </c>
      <c r="G186" s="134" t="s">
        <v>653</v>
      </c>
    </row>
    <row r="187" spans="1:7">
      <c r="A187" s="131" t="n">
        <v>2018</v>
      </c>
      <c r="B187" s="131" t="n">
        <v>6</v>
      </c>
      <c r="C187" s="132" t="s">
        <v>735</v>
      </c>
      <c r="D187" s="133" t="s">
        <v>736</v>
      </c>
      <c r="E187" s="133" t="s">
        <v>737</v>
      </c>
      <c r="F187" s="133" t="s">
        <v>255</v>
      </c>
      <c r="G187" s="134" t="s">
        <v>653</v>
      </c>
    </row>
    <row r="188" spans="1:7">
      <c r="A188" s="131" t="n">
        <v>2018</v>
      </c>
      <c r="B188" s="131" t="n">
        <v>6</v>
      </c>
      <c r="C188" s="132" t="s">
        <v>738</v>
      </c>
      <c r="D188" s="133" t="s">
        <v>739</v>
      </c>
      <c r="E188" s="133" t="s">
        <v>740</v>
      </c>
      <c r="F188" s="133" t="s">
        <v>59</v>
      </c>
      <c r="G188" s="134" t="s">
        <v>653</v>
      </c>
    </row>
    <row r="189" spans="1:7">
      <c r="A189" s="131" t="n">
        <v>2018</v>
      </c>
      <c r="B189" s="131" t="n">
        <v>6</v>
      </c>
      <c r="C189" s="132" t="s">
        <v>741</v>
      </c>
      <c r="D189" s="133" t="s">
        <v>742</v>
      </c>
      <c r="E189" s="133" t="s">
        <v>743</v>
      </c>
      <c r="F189" s="133" t="s">
        <v>53</v>
      </c>
      <c r="G189" s="134" t="s">
        <v>653</v>
      </c>
    </row>
    <row r="190" spans="1:7">
      <c r="A190" s="131" t="n">
        <v>2018</v>
      </c>
      <c r="B190" s="131" t="n">
        <v>6</v>
      </c>
      <c r="C190" s="132" t="s">
        <v>744</v>
      </c>
      <c r="D190" s="133" t="s">
        <v>745</v>
      </c>
      <c r="E190" s="133" t="s">
        <v>746</v>
      </c>
      <c r="F190" s="133" t="s">
        <v>51</v>
      </c>
      <c r="G190" s="134" t="s">
        <v>653</v>
      </c>
    </row>
    <row r="191" spans="1:7">
      <c r="A191" s="131" t="n">
        <v>2018</v>
      </c>
      <c r="B191" s="131" t="n">
        <v>6</v>
      </c>
      <c r="C191" s="132" t="s">
        <v>747</v>
      </c>
      <c r="D191" s="133" t="s">
        <v>748</v>
      </c>
      <c r="E191" s="133" t="s">
        <v>749</v>
      </c>
      <c r="F191" s="133" t="s">
        <v>59</v>
      </c>
      <c r="G191" s="134" t="s">
        <v>653</v>
      </c>
    </row>
    <row r="192" spans="1:7">
      <c r="A192" s="131" t="n">
        <v>2018</v>
      </c>
      <c r="B192" s="131" t="n">
        <v>6</v>
      </c>
      <c r="C192" s="132" t="s">
        <v>750</v>
      </c>
      <c r="D192" s="133" t="s">
        <v>751</v>
      </c>
      <c r="E192" s="133" t="s">
        <v>752</v>
      </c>
      <c r="F192" s="133" t="s">
        <v>51</v>
      </c>
      <c r="G192" s="134" t="s">
        <v>653</v>
      </c>
    </row>
    <row r="193" spans="1:7">
      <c r="A193" s="131" t="n">
        <v>2018</v>
      </c>
      <c r="B193" s="131" t="n">
        <v>6</v>
      </c>
      <c r="C193" s="132" t="s">
        <v>753</v>
      </c>
      <c r="D193" s="133" t="s">
        <v>754</v>
      </c>
      <c r="E193" s="133" t="s">
        <v>755</v>
      </c>
      <c r="F193" s="133" t="s">
        <v>51</v>
      </c>
      <c r="G193" s="134" t="s">
        <v>653</v>
      </c>
    </row>
    <row r="194" spans="1:7">
      <c r="A194" s="131" t="n">
        <v>2018</v>
      </c>
      <c r="B194" s="131" t="n">
        <v>6</v>
      </c>
      <c r="C194" s="132" t="s">
        <v>756</v>
      </c>
      <c r="D194" s="133" t="s">
        <v>757</v>
      </c>
      <c r="E194" s="133" t="s">
        <v>758</v>
      </c>
      <c r="F194" s="133" t="s">
        <v>53</v>
      </c>
      <c r="G194" s="134" t="s">
        <v>653</v>
      </c>
    </row>
    <row r="195" spans="1:7">
      <c r="A195" s="131" t="n">
        <v>2018</v>
      </c>
      <c r="B195" s="131" t="n">
        <v>6</v>
      </c>
      <c r="C195" s="132" t="s">
        <v>537</v>
      </c>
      <c r="D195" s="133" t="s">
        <v>759</v>
      </c>
      <c r="E195" s="133" t="s">
        <v>759</v>
      </c>
      <c r="F195" s="133" t="s">
        <v>178</v>
      </c>
      <c r="G195" s="134" t="s">
        <v>653</v>
      </c>
    </row>
    <row r="196" spans="1:7">
      <c r="A196" s="131" t="n">
        <v>2018</v>
      </c>
      <c r="B196" s="131" t="n">
        <v>6</v>
      </c>
      <c r="C196" s="132" t="s">
        <v>760</v>
      </c>
      <c r="D196" s="133" t="s">
        <v>761</v>
      </c>
      <c r="E196" s="133" t="s">
        <v>762</v>
      </c>
      <c r="F196" s="133" t="s">
        <v>51</v>
      </c>
      <c r="G196" s="134" t="s">
        <v>653</v>
      </c>
    </row>
    <row r="197" spans="1:7">
      <c r="A197" s="131" t="n">
        <v>2018</v>
      </c>
      <c r="B197" s="131" t="n">
        <v>6</v>
      </c>
      <c r="C197" s="132" t="s">
        <v>763</v>
      </c>
      <c r="D197" s="133" t="s">
        <v>764</v>
      </c>
      <c r="E197" s="133" t="s">
        <v>765</v>
      </c>
      <c r="F197" s="133" t="s">
        <v>49</v>
      </c>
      <c r="G197" s="134" t="s">
        <v>653</v>
      </c>
    </row>
    <row r="198" spans="1:7">
      <c r="A198" s="131" t="n">
        <v>2018</v>
      </c>
      <c r="B198" s="131" t="n">
        <v>6</v>
      </c>
      <c r="C198" s="132" t="s">
        <v>766</v>
      </c>
      <c r="D198" s="133" t="s">
        <v>767</v>
      </c>
      <c r="E198" s="133" t="s">
        <v>768</v>
      </c>
      <c r="F198" s="133" t="s">
        <v>51</v>
      </c>
      <c r="G198" s="134" t="s">
        <v>653</v>
      </c>
    </row>
    <row r="199" spans="1:7">
      <c r="A199" s="131" t="n">
        <v>2018</v>
      </c>
      <c r="B199" s="131" t="n">
        <v>6</v>
      </c>
      <c r="C199" s="132" t="s">
        <v>769</v>
      </c>
      <c r="D199" s="133" t="s">
        <v>770</v>
      </c>
      <c r="E199" s="133" t="s">
        <v>771</v>
      </c>
      <c r="F199" s="133" t="s">
        <v>51</v>
      </c>
      <c r="G199" s="134" t="s">
        <v>653</v>
      </c>
    </row>
    <row r="200" spans="1:7">
      <c r="A200" s="131" t="n">
        <v>2018</v>
      </c>
      <c r="B200" s="131" t="n">
        <v>6</v>
      </c>
      <c r="C200" s="132" t="s">
        <v>772</v>
      </c>
      <c r="D200" s="133" t="s">
        <v>773</v>
      </c>
      <c r="E200" s="133" t="s">
        <v>774</v>
      </c>
      <c r="F200" s="133" t="s">
        <v>51</v>
      </c>
      <c r="G200" s="134" t="s">
        <v>653</v>
      </c>
    </row>
    <row r="201" spans="1:7">
      <c r="A201" s="131" t="n">
        <v>2018</v>
      </c>
      <c r="B201" s="131" t="n">
        <v>6</v>
      </c>
      <c r="C201" s="132" t="s">
        <v>775</v>
      </c>
      <c r="D201" s="133" t="s">
        <v>776</v>
      </c>
      <c r="E201" s="133" t="s">
        <v>777</v>
      </c>
      <c r="F201" s="133" t="s">
        <v>316</v>
      </c>
      <c r="G201" s="134" t="s">
        <v>653</v>
      </c>
    </row>
    <row r="202" spans="1:7">
      <c r="A202" s="131" t="n">
        <v>2018</v>
      </c>
      <c r="B202" s="131" t="n">
        <v>6</v>
      </c>
      <c r="C202" s="132" t="s">
        <v>778</v>
      </c>
      <c r="D202" s="133" t="s">
        <v>779</v>
      </c>
      <c r="E202" s="133" t="s">
        <v>780</v>
      </c>
      <c r="F202" s="133" t="s">
        <v>51</v>
      </c>
      <c r="G202" s="134" t="s">
        <v>653</v>
      </c>
    </row>
    <row r="203" spans="1:7">
      <c r="A203" s="131" t="n">
        <v>2018</v>
      </c>
      <c r="B203" s="131" t="n">
        <v>6</v>
      </c>
      <c r="C203" s="132" t="s">
        <v>781</v>
      </c>
      <c r="D203" s="133" t="s">
        <v>782</v>
      </c>
      <c r="E203" s="133" t="s">
        <v>783</v>
      </c>
      <c r="F203" s="133" t="s">
        <v>255</v>
      </c>
      <c r="G203" s="134" t="s">
        <v>653</v>
      </c>
    </row>
    <row r="204" spans="1:7">
      <c r="A204" s="131" t="n">
        <v>2018</v>
      </c>
      <c r="B204" s="131" t="n">
        <v>6</v>
      </c>
      <c r="C204" s="132" t="s">
        <v>784</v>
      </c>
      <c r="D204" s="133" t="s">
        <v>785</v>
      </c>
      <c r="E204" s="133" t="s">
        <v>786</v>
      </c>
      <c r="F204" s="133" t="s">
        <v>51</v>
      </c>
      <c r="G204" s="134" t="s">
        <v>653</v>
      </c>
    </row>
    <row r="205" spans="1:7">
      <c r="A205" s="131" t="n">
        <v>2018</v>
      </c>
      <c r="B205" s="131" t="n">
        <v>6</v>
      </c>
      <c r="C205" s="132" t="s">
        <v>787</v>
      </c>
      <c r="D205" s="133" t="s">
        <v>788</v>
      </c>
      <c r="E205" s="133" t="s">
        <v>789</v>
      </c>
      <c r="F205" s="133" t="s">
        <v>41</v>
      </c>
      <c r="G205" s="134" t="s">
        <v>653</v>
      </c>
    </row>
    <row r="206" spans="1:7">
      <c r="A206" s="131" t="n">
        <v>2018</v>
      </c>
      <c r="B206" s="131" t="n">
        <v>6</v>
      </c>
      <c r="C206" s="132" t="s">
        <v>790</v>
      </c>
      <c r="D206" s="133" t="s">
        <v>791</v>
      </c>
      <c r="E206" s="133" t="s">
        <v>791</v>
      </c>
      <c r="F206" s="133" t="s">
        <v>178</v>
      </c>
      <c r="G206" s="134" t="s">
        <v>653</v>
      </c>
    </row>
    <row r="207" spans="1:7">
      <c r="A207" s="131" t="n">
        <v>2018</v>
      </c>
      <c r="B207" s="131" t="n">
        <v>6</v>
      </c>
      <c r="C207" s="132" t="s">
        <v>792</v>
      </c>
      <c r="D207" s="133" t="s">
        <v>793</v>
      </c>
      <c r="E207" s="133" t="s">
        <v>794</v>
      </c>
      <c r="F207" s="133" t="s">
        <v>59</v>
      </c>
      <c r="G207" s="134" t="s">
        <v>653</v>
      </c>
    </row>
    <row r="208" spans="1:7">
      <c r="A208" s="131" t="n">
        <v>2018</v>
      </c>
      <c r="B208" s="131" t="n">
        <v>6</v>
      </c>
      <c r="C208" s="132" t="s">
        <v>795</v>
      </c>
      <c r="D208" s="133" t="s">
        <v>796</v>
      </c>
      <c r="E208" s="133" t="s">
        <v>797</v>
      </c>
      <c r="F208" s="133" t="s">
        <v>59</v>
      </c>
      <c r="G208" s="134" t="s">
        <v>653</v>
      </c>
    </row>
    <row r="209" spans="1:7">
      <c r="A209" s="131" t="n">
        <v>2018</v>
      </c>
      <c r="B209" s="131" t="n">
        <v>6</v>
      </c>
      <c r="C209" s="132" t="s">
        <v>577</v>
      </c>
      <c r="D209" s="133" t="s">
        <v>798</v>
      </c>
      <c r="E209" s="133" t="s">
        <v>799</v>
      </c>
      <c r="F209" s="133" t="s">
        <v>178</v>
      </c>
      <c r="G209" s="134" t="s">
        <v>653</v>
      </c>
    </row>
    <row r="210" spans="1:7">
      <c r="A210" s="131" t="n">
        <v>2018</v>
      </c>
      <c r="B210" s="131" t="n">
        <v>6</v>
      </c>
      <c r="C210" s="132" t="s">
        <v>800</v>
      </c>
      <c r="D210" s="133" t="s">
        <v>801</v>
      </c>
      <c r="E210" s="133" t="s">
        <v>802</v>
      </c>
      <c r="F210" s="133" t="s">
        <v>51</v>
      </c>
      <c r="G210" s="134" t="s">
        <v>653</v>
      </c>
    </row>
    <row r="211" spans="1:7">
      <c r="A211" s="131" t="n">
        <v>2018</v>
      </c>
      <c r="B211" s="131" t="n">
        <v>6</v>
      </c>
      <c r="C211" s="132" t="s">
        <v>803</v>
      </c>
      <c r="D211" s="133" t="s">
        <v>804</v>
      </c>
      <c r="E211" s="133" t="s">
        <v>805</v>
      </c>
      <c r="F211" s="133" t="s">
        <v>806</v>
      </c>
      <c r="G211" s="134" t="s">
        <v>653</v>
      </c>
    </row>
    <row r="212" spans="1:7">
      <c r="A212" s="131" t="n">
        <v>2018</v>
      </c>
      <c r="B212" s="131" t="n">
        <v>6</v>
      </c>
      <c r="C212" s="132" t="s">
        <v>580</v>
      </c>
      <c r="D212" s="133" t="s">
        <v>807</v>
      </c>
      <c r="E212" s="133" t="s">
        <v>807</v>
      </c>
      <c r="F212" s="133" t="s">
        <v>178</v>
      </c>
      <c r="G212" s="134" t="s">
        <v>653</v>
      </c>
    </row>
    <row r="213" spans="1:7">
      <c r="A213" s="131" t="n">
        <v>2018</v>
      </c>
      <c r="B213" s="131" t="n">
        <v>6</v>
      </c>
      <c r="C213" s="132" t="s">
        <v>808</v>
      </c>
      <c r="D213" s="133" t="s">
        <v>809</v>
      </c>
      <c r="E213" s="133" t="s">
        <v>810</v>
      </c>
      <c r="F213" s="133" t="s">
        <v>51</v>
      </c>
      <c r="G213" s="134" t="s">
        <v>653</v>
      </c>
    </row>
    <row r="214" spans="1:7">
      <c r="A214" s="131" t="n">
        <v>2018</v>
      </c>
      <c r="B214" s="131" t="n">
        <v>5</v>
      </c>
      <c r="C214" s="132" t="s">
        <v>811</v>
      </c>
      <c r="D214" s="133" t="s">
        <v>812</v>
      </c>
      <c r="E214" s="133" t="s">
        <v>813</v>
      </c>
      <c r="F214" s="133" t="s">
        <v>51</v>
      </c>
      <c r="G214" s="134" t="s">
        <v>653</v>
      </c>
    </row>
    <row r="215" spans="1:7">
      <c r="A215" s="131" t="n">
        <v>2018</v>
      </c>
      <c r="B215" s="131" t="n">
        <v>5</v>
      </c>
      <c r="C215" s="132" t="s">
        <v>814</v>
      </c>
      <c r="D215" s="133" t="s">
        <v>815</v>
      </c>
      <c r="E215" s="133" t="s">
        <v>816</v>
      </c>
      <c r="F215" s="133" t="s">
        <v>51</v>
      </c>
      <c r="G215" s="134" t="s">
        <v>653</v>
      </c>
    </row>
    <row r="216" spans="1:7">
      <c r="A216" s="131" t="n">
        <v>2018</v>
      </c>
      <c r="B216" s="131" t="n">
        <v>5</v>
      </c>
      <c r="C216" s="132" t="s">
        <v>817</v>
      </c>
      <c r="D216" s="133" t="s">
        <v>818</v>
      </c>
      <c r="E216" s="133" t="s">
        <v>819</v>
      </c>
      <c r="F216" s="133" t="s">
        <v>51</v>
      </c>
      <c r="G216" s="134" t="s">
        <v>653</v>
      </c>
    </row>
    <row r="217" spans="1:7">
      <c r="A217" s="131" t="n">
        <v>2018</v>
      </c>
      <c r="B217" s="131" t="n">
        <v>5</v>
      </c>
      <c r="C217" s="132" t="s">
        <v>820</v>
      </c>
      <c r="D217" s="133" t="s">
        <v>821</v>
      </c>
      <c r="E217" s="133" t="s">
        <v>822</v>
      </c>
      <c r="F217" s="133" t="s">
        <v>51</v>
      </c>
      <c r="G217" s="134" t="s">
        <v>653</v>
      </c>
    </row>
    <row r="218" spans="1:7">
      <c r="A218" s="131" t="n">
        <v>2018</v>
      </c>
      <c r="B218" s="131" t="n">
        <v>5</v>
      </c>
      <c r="C218" s="132" t="s">
        <v>823</v>
      </c>
      <c r="D218" s="133" t="s">
        <v>824</v>
      </c>
      <c r="E218" s="133" t="s">
        <v>825</v>
      </c>
      <c r="F218" s="133" t="s">
        <v>41</v>
      </c>
      <c r="G218" s="134" t="s">
        <v>653</v>
      </c>
    </row>
    <row r="219" spans="1:7">
      <c r="A219" s="131" t="n">
        <v>2018</v>
      </c>
      <c r="B219" s="131" t="n">
        <v>5</v>
      </c>
      <c r="C219" s="132" t="s">
        <v>826</v>
      </c>
      <c r="D219" s="133" t="s">
        <v>827</v>
      </c>
      <c r="E219" s="133" t="s">
        <v>828</v>
      </c>
      <c r="F219" s="133" t="s">
        <v>51</v>
      </c>
      <c r="G219" s="134" t="s">
        <v>653</v>
      </c>
    </row>
    <row r="220" spans="1:7">
      <c r="A220" s="131" t="n">
        <v>2018</v>
      </c>
      <c r="B220" s="131" t="n">
        <v>5</v>
      </c>
      <c r="C220" s="132" t="s">
        <v>829</v>
      </c>
      <c r="D220" s="133" t="s">
        <v>830</v>
      </c>
      <c r="E220" s="133" t="s">
        <v>831</v>
      </c>
      <c r="F220" s="133" t="s">
        <v>59</v>
      </c>
      <c r="G220" s="134" t="s">
        <v>653</v>
      </c>
    </row>
    <row r="221" spans="1:7">
      <c r="A221" s="131" t="n">
        <v>2018</v>
      </c>
      <c r="B221" s="131" t="n">
        <v>5</v>
      </c>
      <c r="C221" s="132" t="s">
        <v>832</v>
      </c>
      <c r="D221" s="133" t="s">
        <v>833</v>
      </c>
      <c r="E221" s="133" t="s">
        <v>834</v>
      </c>
      <c r="F221" s="133" t="s">
        <v>51</v>
      </c>
      <c r="G221" s="134" t="s">
        <v>653</v>
      </c>
    </row>
    <row r="222" spans="1:7">
      <c r="A222" s="131" t="n">
        <v>2018</v>
      </c>
      <c r="B222" s="131" t="n">
        <v>5</v>
      </c>
      <c r="C222" s="132" t="s">
        <v>835</v>
      </c>
      <c r="D222" s="133" t="s">
        <v>836</v>
      </c>
      <c r="E222" s="133" t="s">
        <v>837</v>
      </c>
      <c r="F222" s="133" t="s">
        <v>51</v>
      </c>
      <c r="G222" s="134" t="s">
        <v>653</v>
      </c>
    </row>
    <row r="223" spans="1:7">
      <c r="A223" s="131" t="n">
        <v>2018</v>
      </c>
      <c r="B223" s="131" t="n">
        <v>5</v>
      </c>
      <c r="C223" s="132" t="s">
        <v>838</v>
      </c>
      <c r="D223" s="133" t="s">
        <v>839</v>
      </c>
      <c r="E223" s="133" t="s">
        <v>840</v>
      </c>
      <c r="F223" s="133" t="s">
        <v>59</v>
      </c>
      <c r="G223" s="134" t="s">
        <v>653</v>
      </c>
    </row>
    <row r="224" spans="1:7">
      <c r="A224" s="131" t="n">
        <v>2018</v>
      </c>
      <c r="B224" s="131" t="n">
        <v>5</v>
      </c>
      <c r="C224" s="132" t="s">
        <v>841</v>
      </c>
      <c r="D224" s="133" t="s">
        <v>842</v>
      </c>
      <c r="E224" s="133" t="s">
        <v>843</v>
      </c>
      <c r="F224" s="133" t="s">
        <v>59</v>
      </c>
      <c r="G224" s="134" t="s">
        <v>653</v>
      </c>
    </row>
    <row r="225" spans="1:7">
      <c r="A225" s="131" t="n">
        <v>2018</v>
      </c>
      <c r="B225" s="131" t="n">
        <v>5</v>
      </c>
      <c r="C225" s="132" t="s">
        <v>844</v>
      </c>
      <c r="D225" s="133" t="s">
        <v>845</v>
      </c>
      <c r="E225" s="133" t="s">
        <v>846</v>
      </c>
      <c r="F225" s="133" t="s">
        <v>546</v>
      </c>
      <c r="G225" s="134" t="s">
        <v>653</v>
      </c>
    </row>
    <row r="226" spans="1:7">
      <c r="A226" s="131" t="n">
        <v>2018</v>
      </c>
      <c r="B226" s="131" t="n">
        <v>5</v>
      </c>
      <c r="C226" s="132" t="s">
        <v>847</v>
      </c>
      <c r="D226" s="133" t="s">
        <v>848</v>
      </c>
      <c r="E226" s="133" t="s">
        <v>849</v>
      </c>
      <c r="F226" s="133" t="s">
        <v>51</v>
      </c>
      <c r="G226" s="134" t="s">
        <v>653</v>
      </c>
    </row>
    <row r="227" spans="1:7">
      <c r="A227" s="131" t="n">
        <v>2018</v>
      </c>
      <c r="B227" s="131" t="n">
        <v>5</v>
      </c>
      <c r="C227" s="132" t="s">
        <v>850</v>
      </c>
      <c r="D227" s="133" t="s">
        <v>851</v>
      </c>
      <c r="E227" s="133" t="s">
        <v>852</v>
      </c>
      <c r="F227" s="133" t="s">
        <v>51</v>
      </c>
      <c r="G227" s="134" t="s">
        <v>653</v>
      </c>
    </row>
    <row r="228" spans="1:7">
      <c r="A228" s="131" t="n">
        <v>2018</v>
      </c>
      <c r="B228" s="131" t="n">
        <v>5</v>
      </c>
      <c r="C228" s="132" t="s">
        <v>853</v>
      </c>
      <c r="D228" s="133" t="s">
        <v>854</v>
      </c>
      <c r="E228" s="133" t="s">
        <v>855</v>
      </c>
      <c r="F228" s="133" t="s">
        <v>59</v>
      </c>
      <c r="G228" s="134" t="s">
        <v>653</v>
      </c>
    </row>
    <row r="229" spans="1:7">
      <c r="A229" s="131" t="n">
        <v>2018</v>
      </c>
      <c r="B229" s="131" t="n">
        <v>5</v>
      </c>
      <c r="C229" s="132" t="s">
        <v>856</v>
      </c>
      <c r="D229" s="133" t="s">
        <v>857</v>
      </c>
      <c r="E229" s="133" t="s">
        <v>858</v>
      </c>
      <c r="F229" s="133" t="s">
        <v>51</v>
      </c>
      <c r="G229" s="134" t="s">
        <v>653</v>
      </c>
    </row>
    <row r="230" spans="1:7">
      <c r="A230" s="131" t="n">
        <v>2018</v>
      </c>
      <c r="B230" s="131" t="n">
        <v>5</v>
      </c>
      <c r="C230" s="132" t="s">
        <v>859</v>
      </c>
      <c r="D230" s="133" t="s">
        <v>860</v>
      </c>
      <c r="E230" s="133" t="s">
        <v>861</v>
      </c>
      <c r="F230" s="133" t="s">
        <v>51</v>
      </c>
      <c r="G230" s="134" t="s">
        <v>653</v>
      </c>
    </row>
    <row r="231" spans="1:7">
      <c r="A231" s="131" t="n">
        <v>2018</v>
      </c>
      <c r="B231" s="131" t="n">
        <v>5</v>
      </c>
      <c r="C231" s="132" t="s">
        <v>862</v>
      </c>
      <c r="D231" s="133" t="s">
        <v>863</v>
      </c>
      <c r="E231" s="133" t="s">
        <v>864</v>
      </c>
      <c r="F231" s="133" t="s">
        <v>59</v>
      </c>
      <c r="G231" s="134" t="s">
        <v>653</v>
      </c>
    </row>
    <row r="232" spans="1:7">
      <c r="A232" s="131" t="n">
        <v>2018</v>
      </c>
      <c r="B232" s="131" t="n">
        <v>5</v>
      </c>
      <c r="C232" s="132" t="s">
        <v>865</v>
      </c>
      <c r="D232" s="133" t="s">
        <v>866</v>
      </c>
      <c r="E232" s="133" t="s">
        <v>867</v>
      </c>
      <c r="F232" s="133" t="s">
        <v>51</v>
      </c>
      <c r="G232" s="134" t="s">
        <v>653</v>
      </c>
    </row>
    <row r="233" spans="1:7">
      <c r="A233" s="131" t="n">
        <v>2018</v>
      </c>
      <c r="B233" s="131" t="n">
        <v>5</v>
      </c>
      <c r="C233" s="132" t="s">
        <v>868</v>
      </c>
      <c r="D233" s="133" t="s">
        <v>869</v>
      </c>
      <c r="E233" s="133" t="s">
        <v>870</v>
      </c>
      <c r="F233" s="133" t="s">
        <v>255</v>
      </c>
      <c r="G233" s="134" t="s">
        <v>653</v>
      </c>
    </row>
    <row r="234" spans="1:7">
      <c r="A234" s="131" t="n">
        <v>2018</v>
      </c>
      <c r="B234" s="131" t="n">
        <v>5</v>
      </c>
      <c r="C234" s="132" t="s">
        <v>871</v>
      </c>
      <c r="D234" s="133" t="s">
        <v>872</v>
      </c>
      <c r="E234" s="133" t="s">
        <v>873</v>
      </c>
      <c r="F234" s="133" t="s">
        <v>51</v>
      </c>
      <c r="G234" s="134" t="s">
        <v>653</v>
      </c>
    </row>
    <row r="235" spans="1:7">
      <c r="A235" s="131" t="n">
        <v>2018</v>
      </c>
      <c r="B235" s="131" t="n">
        <v>5</v>
      </c>
      <c r="C235" s="132" t="s">
        <v>874</v>
      </c>
      <c r="D235" s="133" t="s">
        <v>875</v>
      </c>
      <c r="E235" s="133" t="s">
        <v>876</v>
      </c>
      <c r="F235" s="133" t="s">
        <v>255</v>
      </c>
      <c r="G235" s="134" t="s">
        <v>653</v>
      </c>
    </row>
    <row r="236" spans="1:7">
      <c r="A236" s="131" t="n">
        <v>2018</v>
      </c>
      <c r="B236" s="131" t="n">
        <v>5</v>
      </c>
      <c r="C236" s="132" t="s">
        <v>877</v>
      </c>
      <c r="D236" s="133" t="s">
        <v>878</v>
      </c>
      <c r="E236" s="133" t="s">
        <v>879</v>
      </c>
      <c r="F236" s="133" t="s">
        <v>47</v>
      </c>
      <c r="G236" s="134" t="s">
        <v>653</v>
      </c>
    </row>
    <row r="237" spans="1:7">
      <c r="A237" s="131" t="n">
        <v>2018</v>
      </c>
      <c r="B237" s="131" t="n">
        <v>5</v>
      </c>
      <c r="C237" s="132" t="s">
        <v>880</v>
      </c>
      <c r="D237" s="133" t="s">
        <v>881</v>
      </c>
      <c r="E237" s="133" t="s">
        <v>882</v>
      </c>
      <c r="F237" s="133" t="s">
        <v>45</v>
      </c>
      <c r="G237" s="134" t="s">
        <v>653</v>
      </c>
    </row>
    <row r="238" spans="1:7">
      <c r="A238" s="131" t="n">
        <v>2018</v>
      </c>
      <c r="B238" s="131" t="n">
        <v>5</v>
      </c>
      <c r="C238" s="132" t="s">
        <v>883</v>
      </c>
      <c r="D238" s="133" t="s">
        <v>884</v>
      </c>
      <c r="E238" s="133" t="s">
        <v>885</v>
      </c>
      <c r="F238" s="133" t="s">
        <v>53</v>
      </c>
      <c r="G238" s="134" t="s">
        <v>653</v>
      </c>
    </row>
    <row r="239" spans="1:7">
      <c r="A239" s="131" t="n">
        <v>2018</v>
      </c>
      <c r="B239" s="131" t="n">
        <v>5</v>
      </c>
      <c r="C239" s="132" t="s">
        <v>886</v>
      </c>
      <c r="D239" s="133" t="s">
        <v>887</v>
      </c>
      <c r="E239" s="133" t="s">
        <v>888</v>
      </c>
      <c r="F239" s="133" t="s">
        <v>53</v>
      </c>
      <c r="G239" s="134" t="s">
        <v>653</v>
      </c>
    </row>
    <row r="240" spans="1:7">
      <c r="A240" s="131" t="n">
        <v>2018</v>
      </c>
      <c r="B240" s="131" t="n">
        <v>5</v>
      </c>
      <c r="C240" s="132" t="s">
        <v>889</v>
      </c>
      <c r="D240" s="133" t="s">
        <v>890</v>
      </c>
      <c r="E240" s="133" t="s">
        <v>891</v>
      </c>
      <c r="F240" s="133" t="s">
        <v>806</v>
      </c>
      <c r="G240" s="134" t="s">
        <v>653</v>
      </c>
    </row>
    <row r="241" spans="1:7">
      <c r="A241" s="131" t="n">
        <v>2018</v>
      </c>
      <c r="B241" s="131" t="n">
        <v>5</v>
      </c>
      <c r="C241" s="132" t="s">
        <v>892</v>
      </c>
      <c r="D241" s="133" t="s">
        <v>893</v>
      </c>
      <c r="E241" s="133" t="s">
        <v>894</v>
      </c>
      <c r="F241" s="133" t="s">
        <v>53</v>
      </c>
      <c r="G241" s="134" t="s">
        <v>653</v>
      </c>
    </row>
    <row r="242" spans="1:7">
      <c r="A242" s="131" t="n">
        <v>2018</v>
      </c>
      <c r="B242" s="131" t="n">
        <v>5</v>
      </c>
      <c r="C242" s="132" t="s">
        <v>895</v>
      </c>
      <c r="D242" s="133" t="s">
        <v>896</v>
      </c>
      <c r="E242" s="133" t="s">
        <v>897</v>
      </c>
      <c r="F242" s="133" t="s">
        <v>59</v>
      </c>
      <c r="G242" s="134" t="s">
        <v>653</v>
      </c>
    </row>
    <row r="243" spans="1:7">
      <c r="A243" s="131" t="n">
        <v>2018</v>
      </c>
      <c r="B243" s="131" t="n">
        <v>4</v>
      </c>
      <c r="C243" s="132" t="s">
        <v>898</v>
      </c>
      <c r="D243" s="133" t="s">
        <v>899</v>
      </c>
      <c r="E243" s="133" t="s">
        <v>900</v>
      </c>
      <c r="F243" s="133" t="s">
        <v>51</v>
      </c>
      <c r="G243" s="134" t="s">
        <v>653</v>
      </c>
    </row>
    <row r="244" spans="1:7">
      <c r="A244" s="131" t="n">
        <v>2018</v>
      </c>
      <c r="B244" s="131" t="n">
        <v>4</v>
      </c>
      <c r="C244" s="132" t="s">
        <v>901</v>
      </c>
      <c r="D244" s="133" t="s">
        <v>902</v>
      </c>
      <c r="E244" s="133" t="s">
        <v>903</v>
      </c>
      <c r="F244" s="133" t="s">
        <v>51</v>
      </c>
      <c r="G244" s="134" t="s">
        <v>653</v>
      </c>
    </row>
    <row r="245" spans="1:7">
      <c r="A245" s="131" t="n">
        <v>2018</v>
      </c>
      <c r="B245" s="131" t="n">
        <v>4</v>
      </c>
      <c r="C245" s="132" t="s">
        <v>904</v>
      </c>
      <c r="D245" s="133" t="s">
        <v>905</v>
      </c>
      <c r="E245" s="133" t="s">
        <v>906</v>
      </c>
      <c r="F245" s="133" t="s">
        <v>53</v>
      </c>
      <c r="G245" s="134" t="s">
        <v>653</v>
      </c>
    </row>
    <row r="246" spans="1:7">
      <c r="A246" s="131" t="n">
        <v>2018</v>
      </c>
      <c r="B246" s="131" t="n">
        <v>4</v>
      </c>
      <c r="C246" s="132" t="s">
        <v>907</v>
      </c>
      <c r="D246" s="133" t="s">
        <v>908</v>
      </c>
      <c r="E246" s="133" t="s">
        <v>909</v>
      </c>
      <c r="F246" s="133" t="s">
        <v>49</v>
      </c>
      <c r="G246" s="134" t="s">
        <v>653</v>
      </c>
    </row>
    <row r="247" spans="1:7">
      <c r="A247" s="131" t="n">
        <v>2018</v>
      </c>
      <c r="B247" s="131" t="n">
        <v>4</v>
      </c>
      <c r="C247" s="132" t="s">
        <v>910</v>
      </c>
      <c r="D247" s="133" t="s">
        <v>911</v>
      </c>
      <c r="E247" s="133" t="s">
        <v>912</v>
      </c>
      <c r="F247" s="133" t="s">
        <v>51</v>
      </c>
      <c r="G247" s="134" t="s">
        <v>653</v>
      </c>
    </row>
    <row r="248" spans="1:7">
      <c r="A248" s="131" t="n">
        <v>2018</v>
      </c>
      <c r="B248" s="131" t="n">
        <v>4</v>
      </c>
      <c r="C248" s="132" t="s">
        <v>913</v>
      </c>
      <c r="D248" s="133" t="s">
        <v>914</v>
      </c>
      <c r="E248" s="133" t="s">
        <v>915</v>
      </c>
      <c r="F248" s="133" t="s">
        <v>59</v>
      </c>
      <c r="G248" s="134" t="s">
        <v>653</v>
      </c>
    </row>
    <row r="249" spans="1:7">
      <c r="A249" s="131" t="n">
        <v>2018</v>
      </c>
      <c r="B249" s="131" t="n">
        <v>4</v>
      </c>
      <c r="C249" s="132" t="s">
        <v>916</v>
      </c>
      <c r="D249" s="133" t="s">
        <v>917</v>
      </c>
      <c r="E249" s="133" t="s">
        <v>918</v>
      </c>
      <c r="F249" s="133" t="s">
        <v>40</v>
      </c>
      <c r="G249" s="134" t="s">
        <v>653</v>
      </c>
    </row>
    <row r="250" spans="1:7">
      <c r="A250" s="131" t="n">
        <v>2018</v>
      </c>
      <c r="B250" s="131" t="n">
        <v>4</v>
      </c>
      <c r="C250" s="132" t="s">
        <v>919</v>
      </c>
      <c r="D250" s="133" t="s">
        <v>920</v>
      </c>
      <c r="E250" s="133" t="s">
        <v>921</v>
      </c>
      <c r="F250" s="133" t="s">
        <v>51</v>
      </c>
      <c r="G250" s="134" t="s">
        <v>653</v>
      </c>
    </row>
    <row r="251" spans="1:7">
      <c r="A251" s="131" t="n">
        <v>2018</v>
      </c>
      <c r="B251" s="131" t="n">
        <v>4</v>
      </c>
      <c r="C251" s="132" t="s">
        <v>922</v>
      </c>
      <c r="D251" s="133" t="s">
        <v>923</v>
      </c>
      <c r="E251" s="133" t="s">
        <v>924</v>
      </c>
      <c r="F251" s="133" t="s">
        <v>51</v>
      </c>
      <c r="G251" s="134" t="s">
        <v>653</v>
      </c>
    </row>
    <row r="252" spans="1:7">
      <c r="A252" s="131" t="n">
        <v>2018</v>
      </c>
      <c r="B252" s="131" t="n">
        <v>4</v>
      </c>
      <c r="C252" s="132" t="s">
        <v>925</v>
      </c>
      <c r="D252" s="133" t="s">
        <v>926</v>
      </c>
      <c r="E252" s="133" t="s">
        <v>927</v>
      </c>
      <c r="F252" s="133" t="s">
        <v>53</v>
      </c>
      <c r="G252" s="134" t="s">
        <v>653</v>
      </c>
    </row>
    <row r="253" spans="1:7">
      <c r="A253" s="131" t="n">
        <v>2018</v>
      </c>
      <c r="B253" s="131" t="n">
        <v>3</v>
      </c>
      <c r="C253" s="132" t="s">
        <v>928</v>
      </c>
      <c r="D253" s="133" t="s">
        <v>929</v>
      </c>
      <c r="E253" s="133" t="s">
        <v>930</v>
      </c>
      <c r="F253" s="133" t="s">
        <v>59</v>
      </c>
      <c r="G253" s="134" t="s">
        <v>653</v>
      </c>
    </row>
    <row r="254" spans="1:7">
      <c r="A254" s="131" t="n"/>
      <c r="B254" s="131" t="n"/>
      <c r="C254" s="132" t="n"/>
      <c r="D254" s="133" t="n"/>
      <c r="E254" s="133" t="n"/>
      <c r="F254" s="133" t="n"/>
      <c r="G254" s="134" t="n"/>
    </row>
    <row r="255" spans="1:7">
      <c r="A255" s="131" t="n"/>
      <c r="B255" s="131" t="n"/>
      <c r="C255" s="132" t="n"/>
      <c r="D255" s="133" t="n"/>
      <c r="E255" s="133" t="n"/>
      <c r="F255" s="133" t="n"/>
      <c r="G255" s="134" t="n"/>
    </row>
    <row r="256" spans="1:7">
      <c r="A256" s="131" t="n"/>
      <c r="B256" s="131" t="n"/>
      <c r="C256" s="132" t="n"/>
      <c r="D256" s="133" t="n"/>
      <c r="E256" s="133" t="n"/>
      <c r="F256" s="133" t="n"/>
      <c r="G256" s="134" t="n"/>
    </row>
    <row r="257" spans="1:7">
      <c r="A257" s="131" t="n"/>
      <c r="B257" s="131" t="n"/>
      <c r="C257" s="132" t="n"/>
      <c r="D257" s="133" t="n"/>
      <c r="E257" s="133" t="n"/>
      <c r="F257" s="133" t="n"/>
      <c r="G257" s="134" t="n"/>
    </row>
    <row r="258" spans="1:7">
      <c r="A258" s="131" t="n"/>
      <c r="B258" s="131" t="n"/>
      <c r="C258" s="132" t="n"/>
      <c r="D258" s="133" t="n"/>
      <c r="E258" s="133" t="n"/>
      <c r="F258" s="133" t="n"/>
      <c r="G258" s="134" t="n"/>
    </row>
    <row r="259" spans="1:7">
      <c r="A259" s="131" t="n"/>
      <c r="B259" s="131" t="n"/>
      <c r="C259" s="132" t="n"/>
      <c r="D259" s="133" t="n"/>
      <c r="E259" s="133" t="n"/>
      <c r="F259" s="133" t="n"/>
      <c r="G259" s="134" t="n"/>
    </row>
    <row r="260" spans="1:7">
      <c r="A260" s="131" t="n"/>
      <c r="B260" s="131" t="n"/>
      <c r="C260" s="132" t="n"/>
      <c r="D260" s="133" t="n"/>
      <c r="E260" s="133" t="n"/>
      <c r="F260" s="133" t="n"/>
      <c r="G260" s="134" t="n"/>
    </row>
    <row r="261" spans="1:7">
      <c r="A261" s="131" t="n"/>
      <c r="B261" s="131" t="n"/>
      <c r="C261" s="132" t="n"/>
      <c r="D261" s="133" t="n"/>
      <c r="E261" s="133" t="n"/>
      <c r="F261" s="133" t="n"/>
      <c r="G261" s="134" t="n"/>
    </row>
    <row r="262" spans="1:7">
      <c r="A262" s="131" t="n"/>
      <c r="B262" s="131" t="n"/>
      <c r="C262" s="132" t="n"/>
      <c r="D262" s="133" t="n"/>
      <c r="E262" s="133" t="n"/>
      <c r="F262" s="133" t="n"/>
      <c r="G262" s="134" t="n"/>
    </row>
    <row r="263" spans="1:7">
      <c r="A263" s="131" t="n"/>
      <c r="B263" s="131" t="n"/>
      <c r="C263" s="132" t="n"/>
      <c r="D263" s="133" t="n"/>
      <c r="E263" s="133" t="n"/>
      <c r="F263" s="133" t="n"/>
      <c r="G263" s="134" t="n"/>
    </row>
    <row r="264" spans="1:7">
      <c r="A264" s="131" t="n"/>
      <c r="B264" s="131" t="n"/>
      <c r="C264" s="132" t="n"/>
      <c r="D264" s="133" t="n"/>
      <c r="E264" s="133" t="n"/>
      <c r="F264" s="133" t="n"/>
      <c r="G264" s="134" t="n"/>
    </row>
    <row r="265" spans="1:7">
      <c r="A265" s="131" t="n"/>
      <c r="B265" s="131" t="n"/>
      <c r="C265" s="132" t="n"/>
      <c r="D265" s="133" t="n"/>
      <c r="E265" s="133" t="n"/>
      <c r="F265" s="133" t="n"/>
      <c r="G265" s="134" t="n"/>
    </row>
    <row r="266" spans="1:7">
      <c r="A266" s="131" t="n"/>
      <c r="B266" s="131" t="n"/>
      <c r="C266" s="132" t="n"/>
      <c r="D266" s="133" t="n"/>
      <c r="E266" s="133" t="n"/>
      <c r="F266" s="133" t="n"/>
      <c r="G266" s="134" t="n"/>
    </row>
    <row r="267" spans="1:7">
      <c r="A267" s="131" t="n"/>
      <c r="B267" s="131" t="n"/>
      <c r="C267" s="132" t="n"/>
      <c r="D267" s="133" t="n"/>
      <c r="E267" s="133" t="n"/>
      <c r="F267" s="133" t="n"/>
      <c r="G267" s="134" t="n"/>
    </row>
    <row r="268" spans="1:7">
      <c r="A268" s="131" t="n"/>
      <c r="B268" s="131" t="n"/>
      <c r="C268" s="132" t="n"/>
      <c r="D268" s="133" t="n"/>
      <c r="E268" s="133" t="n"/>
      <c r="F268" s="133" t="n"/>
      <c r="G268" s="134" t="n"/>
    </row>
    <row r="269" spans="1:7">
      <c r="A269" s="131" t="n"/>
      <c r="B269" s="131" t="n"/>
      <c r="C269" s="132" t="n"/>
      <c r="D269" s="133" t="n"/>
      <c r="E269" s="133" t="n"/>
      <c r="F269" s="133" t="n"/>
      <c r="G269" s="134" t="n"/>
    </row>
    <row r="270" spans="1:7">
      <c r="A270" s="131" t="n"/>
      <c r="B270" s="131" t="n"/>
      <c r="C270" s="132" t="n"/>
      <c r="D270" s="133" t="n"/>
      <c r="E270" s="133" t="n"/>
      <c r="F270" s="133" t="n"/>
      <c r="G270" s="134" t="n"/>
    </row>
    <row r="271" spans="1:7">
      <c r="A271" s="131" t="n"/>
      <c r="B271" s="131" t="n"/>
      <c r="C271" s="132" t="n"/>
      <c r="D271" s="133" t="n"/>
      <c r="E271" s="133" t="n"/>
      <c r="F271" s="133" t="n"/>
      <c r="G271" s="134" t="n"/>
    </row>
    <row r="272" spans="1:7">
      <c r="A272" s="131" t="n"/>
      <c r="B272" s="131" t="n"/>
      <c r="C272" s="132" t="n"/>
      <c r="D272" s="133" t="n"/>
      <c r="E272" s="133" t="n"/>
      <c r="F272" s="133" t="n"/>
      <c r="G272" s="134" t="n"/>
    </row>
    <row r="273" spans="1:7">
      <c r="A273" s="131" t="n"/>
      <c r="B273" s="131" t="n"/>
      <c r="C273" s="132" t="n"/>
      <c r="D273" s="133" t="n"/>
      <c r="E273" s="133" t="n"/>
      <c r="F273" s="133" t="n"/>
      <c r="G273" s="134" t="n"/>
    </row>
    <row r="274" spans="1:7">
      <c r="A274" s="131" t="n"/>
      <c r="B274" s="131" t="n"/>
      <c r="C274" s="132" t="n"/>
      <c r="D274" s="133" t="n"/>
      <c r="E274" s="133" t="n"/>
      <c r="F274" s="133" t="n"/>
      <c r="G274" s="134" t="n"/>
    </row>
    <row r="275" spans="1:7">
      <c r="A275" s="131" t="n"/>
      <c r="B275" s="131" t="n"/>
      <c r="C275" s="132" t="n"/>
      <c r="D275" s="133" t="n"/>
      <c r="E275" s="133" t="n"/>
      <c r="F275" s="133" t="n"/>
      <c r="G275" s="134" t="n"/>
    </row>
    <row r="276" spans="1:7">
      <c r="A276" s="131" t="n"/>
      <c r="B276" s="131" t="n"/>
      <c r="C276" s="132" t="n"/>
      <c r="D276" s="133" t="n"/>
      <c r="E276" s="133" t="n"/>
      <c r="F276" s="133" t="n"/>
      <c r="G276" s="134" t="n"/>
    </row>
    <row r="277" spans="1:7">
      <c r="A277" s="131" t="n"/>
      <c r="B277" s="131" t="n"/>
      <c r="C277" s="132" t="n"/>
      <c r="D277" s="133" t="n"/>
      <c r="E277" s="133" t="n"/>
      <c r="F277" s="133" t="n"/>
      <c r="G277" s="134" t="n"/>
    </row>
    <row r="278" spans="1:7">
      <c r="A278" s="131" t="n"/>
      <c r="B278" s="131" t="n"/>
      <c r="C278" s="132" t="n"/>
      <c r="D278" s="133" t="n"/>
      <c r="E278" s="133" t="n"/>
      <c r="F278" s="133" t="n"/>
      <c r="G278" s="134" t="n"/>
    </row>
    <row r="279" spans="1:7">
      <c r="A279" s="131" t="n"/>
      <c r="B279" s="131" t="n"/>
      <c r="C279" s="132" t="n"/>
      <c r="D279" s="133" t="n"/>
      <c r="E279" s="133" t="n"/>
      <c r="F279" s="133" t="n"/>
      <c r="G279" s="134" t="n"/>
    </row>
    <row r="280" spans="1:7">
      <c r="A280" s="131" t="n"/>
      <c r="B280" s="131" t="n"/>
      <c r="C280" s="132" t="n"/>
      <c r="D280" s="133" t="n"/>
      <c r="E280" s="133" t="n"/>
      <c r="F280" s="133" t="n"/>
      <c r="G280" s="134" t="n"/>
    </row>
    <row r="281" spans="1:7">
      <c r="A281" s="131" t="n"/>
      <c r="B281" s="131" t="n"/>
      <c r="C281" s="132" t="n"/>
      <c r="D281" s="133" t="n"/>
      <c r="E281" s="133" t="n"/>
      <c r="F281" s="133" t="n"/>
      <c r="G281" s="134" t="n"/>
    </row>
    <row r="282" spans="1:7">
      <c r="A282" s="131" t="n"/>
      <c r="B282" s="131" t="n"/>
      <c r="C282" s="132" t="n"/>
      <c r="D282" s="133" t="n"/>
      <c r="E282" s="133" t="n"/>
      <c r="F282" s="133" t="n"/>
      <c r="G282" s="134" t="n"/>
    </row>
    <row r="283" spans="1:7">
      <c r="A283" s="131" t="n"/>
      <c r="B283" s="131" t="n"/>
      <c r="C283" s="132" t="n"/>
      <c r="D283" s="133" t="n"/>
      <c r="E283" s="133" t="n"/>
      <c r="F283" s="133" t="n"/>
      <c r="G283" s="134" t="n"/>
    </row>
    <row r="284" spans="1:7">
      <c r="A284" s="131" t="n"/>
      <c r="B284" s="131" t="n"/>
      <c r="C284" s="132" t="n"/>
      <c r="D284" s="133" t="n"/>
      <c r="E284" s="133" t="n"/>
      <c r="F284" s="133" t="n"/>
      <c r="G284" s="134" t="n"/>
    </row>
    <row r="285" spans="1:7">
      <c r="A285" s="131" t="n"/>
      <c r="B285" s="131" t="n"/>
      <c r="C285" s="132" t="n"/>
      <c r="D285" s="133" t="n"/>
      <c r="E285" s="133" t="n"/>
      <c r="F285" s="133" t="n"/>
      <c r="G285" s="134" t="n"/>
    </row>
    <row r="286" spans="1:7">
      <c r="A286" s="131" t="n"/>
      <c r="B286" s="131" t="n"/>
      <c r="C286" s="132" t="n"/>
      <c r="D286" s="133" t="n"/>
      <c r="E286" s="133" t="n"/>
      <c r="F286" s="133" t="n"/>
      <c r="G286" s="134" t="n"/>
    </row>
    <row r="287" spans="1:7">
      <c r="A287" s="131" t="n"/>
      <c r="B287" s="131" t="n"/>
      <c r="C287" s="132" t="n"/>
      <c r="D287" s="133" t="n"/>
      <c r="E287" s="133" t="n"/>
      <c r="F287" s="133" t="n"/>
      <c r="G287" s="134" t="n"/>
    </row>
    <row r="288" spans="1:7">
      <c r="A288" s="131" t="n"/>
      <c r="B288" s="131" t="n"/>
      <c r="C288" s="132" t="n"/>
      <c r="D288" s="133" t="n"/>
      <c r="E288" s="133" t="n"/>
      <c r="F288" s="133" t="n"/>
      <c r="G288" s="134" t="n"/>
    </row>
    <row r="289" spans="1:7">
      <c r="A289" s="131" t="n"/>
      <c r="B289" s="131" t="n"/>
      <c r="C289" s="132" t="n"/>
      <c r="D289" s="133" t="n"/>
      <c r="E289" s="133" t="n"/>
      <c r="F289" s="133" t="n"/>
      <c r="G289" s="134" t="n"/>
    </row>
    <row r="290" spans="1:7">
      <c r="A290" s="131" t="n"/>
      <c r="B290" s="131" t="n"/>
      <c r="C290" s="132" t="n"/>
      <c r="D290" s="133" t="n"/>
      <c r="E290" s="133" t="n"/>
      <c r="F290" s="133" t="n"/>
      <c r="G290" s="134" t="n"/>
    </row>
    <row r="291" spans="1:7">
      <c r="A291" s="131" t="n"/>
      <c r="B291" s="131" t="n"/>
      <c r="C291" s="132" t="n"/>
      <c r="D291" s="133" t="n"/>
      <c r="E291" s="133" t="n"/>
      <c r="F291" s="133" t="n"/>
      <c r="G291" s="134" t="n"/>
    </row>
    <row r="292" spans="1:7">
      <c r="A292" s="131" t="n"/>
      <c r="B292" s="131" t="n"/>
      <c r="C292" s="132" t="n"/>
      <c r="D292" s="133" t="n"/>
      <c r="E292" s="133" t="n"/>
      <c r="F292" s="133" t="n"/>
      <c r="G292" s="134" t="n"/>
    </row>
    <row r="293" spans="1:7">
      <c r="A293" s="131" t="n"/>
      <c r="B293" s="131" t="n"/>
      <c r="C293" s="132" t="n"/>
      <c r="D293" s="133" t="n"/>
      <c r="E293" s="133" t="n"/>
      <c r="F293" s="133" t="n"/>
      <c r="G293" s="134" t="n"/>
    </row>
    <row r="294" spans="1:7">
      <c r="A294" s="131" t="n"/>
      <c r="B294" s="131" t="n"/>
      <c r="C294" s="132" t="n"/>
      <c r="D294" s="133" t="n"/>
      <c r="E294" s="133" t="n"/>
      <c r="F294" s="133" t="n"/>
      <c r="G294" s="134" t="n"/>
    </row>
    <row r="295" spans="1:7">
      <c r="A295" s="131" t="n"/>
      <c r="B295" s="131" t="n"/>
      <c r="C295" s="132" t="n"/>
      <c r="D295" s="133" t="n"/>
      <c r="E295" s="133" t="n"/>
      <c r="F295" s="133" t="n"/>
      <c r="G295" s="134" t="n"/>
    </row>
    <row r="296" spans="1:7">
      <c r="A296" s="131" t="n"/>
      <c r="B296" s="131" t="n"/>
      <c r="C296" s="132" t="n"/>
      <c r="D296" s="133" t="n"/>
      <c r="E296" s="133" t="n"/>
      <c r="F296" s="133" t="n"/>
      <c r="G296" s="134" t="n"/>
    </row>
    <row r="297" spans="1:7">
      <c r="A297" s="131" t="n"/>
      <c r="B297" s="131" t="n"/>
      <c r="C297" s="132" t="n"/>
      <c r="D297" s="133" t="n"/>
      <c r="E297" s="133" t="n"/>
      <c r="F297" s="133" t="n"/>
      <c r="G297" s="134" t="n"/>
    </row>
    <row r="298" spans="1:7">
      <c r="A298" s="131" t="n"/>
      <c r="B298" s="131" t="n"/>
      <c r="C298" s="132" t="n"/>
      <c r="D298" s="133" t="n"/>
      <c r="E298" s="133" t="n"/>
      <c r="F298" s="133" t="n"/>
      <c r="G298" s="134" t="n"/>
    </row>
    <row r="299" spans="1:7">
      <c r="A299" s="131" t="n"/>
      <c r="B299" s="131" t="n"/>
      <c r="C299" s="132" t="n"/>
      <c r="D299" s="133" t="n"/>
      <c r="E299" s="133" t="n"/>
      <c r="F299" s="133" t="n"/>
      <c r="G299" s="134" t="n"/>
    </row>
    <row r="300" spans="1:7">
      <c r="A300" s="131" t="n"/>
      <c r="B300" s="131" t="n"/>
      <c r="C300" s="132" t="n"/>
      <c r="D300" s="133" t="n"/>
      <c r="E300" s="133" t="n"/>
      <c r="F300" s="133" t="n"/>
      <c r="G300" s="134" t="n"/>
    </row>
    <row r="301" spans="1:7">
      <c r="A301" s="131" t="n"/>
      <c r="B301" s="131" t="n"/>
      <c r="C301" s="132" t="n"/>
      <c r="D301" s="133" t="n"/>
      <c r="E301" s="133" t="n"/>
      <c r="F301" s="133" t="n"/>
      <c r="G301" s="134" t="n"/>
    </row>
    <row r="302" spans="1:7">
      <c r="A302" s="131" t="n"/>
      <c r="B302" s="131" t="n"/>
      <c r="C302" s="132" t="n"/>
      <c r="D302" s="133" t="n"/>
      <c r="E302" s="133" t="n"/>
      <c r="F302" s="133" t="n"/>
      <c r="G302" s="134" t="n"/>
    </row>
    <row r="303" spans="1:7">
      <c r="A303" s="131" t="n"/>
      <c r="B303" s="131" t="n"/>
      <c r="C303" s="132" t="n"/>
      <c r="D303" s="133" t="n"/>
      <c r="E303" s="133" t="n"/>
      <c r="F303" s="133" t="n"/>
      <c r="G303" s="134" t="n"/>
    </row>
    <row r="304" spans="1:7">
      <c r="A304" s="131" t="n"/>
      <c r="B304" s="131" t="n"/>
      <c r="C304" s="132" t="n"/>
      <c r="D304" s="133" t="n"/>
      <c r="E304" s="133" t="n"/>
      <c r="F304" s="133" t="n"/>
      <c r="G304" s="134" t="n"/>
    </row>
    <row r="305" spans="1:7">
      <c r="A305" s="131" t="n"/>
      <c r="B305" s="131" t="n"/>
      <c r="C305" s="132" t="n"/>
      <c r="D305" s="133" t="n"/>
      <c r="E305" s="133" t="n"/>
      <c r="F305" s="133" t="n"/>
      <c r="G305" s="134" t="n"/>
    </row>
    <row r="306" spans="1:7">
      <c r="A306" s="131" t="n"/>
      <c r="B306" s="131" t="n"/>
      <c r="C306" s="132" t="n"/>
      <c r="D306" s="133" t="n"/>
      <c r="E306" s="133" t="n"/>
      <c r="F306" s="133" t="n"/>
      <c r="G306" s="134" t="n"/>
    </row>
    <row r="307" spans="1:7">
      <c r="A307" s="131" t="n"/>
      <c r="B307" s="131" t="n"/>
      <c r="C307" s="132" t="n"/>
      <c r="D307" s="133" t="n"/>
      <c r="E307" s="133" t="n"/>
      <c r="F307" s="133" t="n"/>
      <c r="G307" s="134" t="n"/>
    </row>
    <row r="308" spans="1:7">
      <c r="A308" s="131" t="n"/>
      <c r="B308" s="131" t="n"/>
      <c r="C308" s="132" t="n"/>
      <c r="D308" s="133" t="n"/>
      <c r="E308" s="133" t="n"/>
      <c r="F308" s="133" t="n"/>
      <c r="G308" s="134" t="n"/>
    </row>
    <row r="309" spans="1:7">
      <c r="A309" s="131" t="n"/>
      <c r="B309" s="131" t="n"/>
      <c r="C309" s="132" t="n"/>
      <c r="D309" s="133" t="n"/>
      <c r="E309" s="133" t="n"/>
      <c r="F309" s="133" t="n"/>
      <c r="G309" s="134" t="n"/>
    </row>
    <row r="310" spans="1:7">
      <c r="A310" s="131" t="n"/>
      <c r="B310" s="131" t="n"/>
      <c r="C310" s="132" t="n"/>
      <c r="D310" s="133" t="n"/>
      <c r="E310" s="133" t="n"/>
      <c r="F310" s="133" t="n"/>
      <c r="G310" s="134" t="n"/>
    </row>
    <row r="311" spans="1:7">
      <c r="A311" s="131" t="n"/>
      <c r="B311" s="131" t="n"/>
      <c r="C311" s="132" t="n"/>
      <c r="D311" s="133" t="n"/>
      <c r="E311" s="133" t="n"/>
      <c r="F311" s="133" t="n"/>
      <c r="G311" s="134" t="n"/>
    </row>
    <row r="312" spans="1:7">
      <c r="A312" s="131" t="n"/>
      <c r="B312" s="131" t="n"/>
      <c r="C312" s="132" t="n"/>
      <c r="D312" s="133" t="n"/>
      <c r="E312" s="133" t="n"/>
      <c r="F312" s="133" t="n"/>
      <c r="G312" s="134" t="n"/>
    </row>
    <row r="313" spans="1:7">
      <c r="A313" s="131" t="n"/>
      <c r="B313" s="131" t="n"/>
      <c r="C313" s="132" t="n"/>
      <c r="D313" s="133" t="n"/>
      <c r="E313" s="133" t="n"/>
      <c r="F313" s="133" t="n"/>
      <c r="G313" s="134" t="n"/>
    </row>
    <row r="314" spans="1:7">
      <c r="A314" s="131" t="n"/>
      <c r="B314" s="131" t="n"/>
      <c r="C314" s="132" t="n"/>
      <c r="D314" s="133" t="n"/>
      <c r="E314" s="133" t="n"/>
      <c r="F314" s="133" t="n"/>
      <c r="G314" s="134" t="n"/>
    </row>
    <row r="315" spans="1:7">
      <c r="A315" s="131" t="n"/>
      <c r="B315" s="131" t="n"/>
      <c r="C315" s="132" t="n"/>
      <c r="D315" s="133" t="n"/>
      <c r="E315" s="133" t="n"/>
      <c r="F315" s="133" t="n"/>
      <c r="G315" s="134" t="n"/>
    </row>
    <row r="316" spans="1:7">
      <c r="A316" s="131" t="n"/>
      <c r="B316" s="131" t="n"/>
      <c r="C316" s="132" t="n"/>
      <c r="D316" s="133" t="n"/>
      <c r="E316" s="133" t="n"/>
      <c r="F316" s="133" t="n"/>
      <c r="G316" s="134" t="n"/>
    </row>
    <row r="317" spans="1:7">
      <c r="A317" s="131" t="n"/>
      <c r="B317" s="131" t="n"/>
      <c r="C317" s="132" t="n"/>
      <c r="D317" s="133" t="n"/>
      <c r="E317" s="133" t="n"/>
      <c r="F317" s="133" t="n"/>
      <c r="G317" s="134" t="n"/>
    </row>
    <row r="318" spans="1:7">
      <c r="A318" s="131" t="n"/>
      <c r="B318" s="131" t="n"/>
      <c r="C318" s="132" t="n"/>
      <c r="D318" s="133" t="n"/>
      <c r="E318" s="133" t="n"/>
      <c r="F318" s="133" t="n"/>
      <c r="G318" s="134" t="n"/>
    </row>
    <row r="319" spans="1:7">
      <c r="A319" s="131" t="n"/>
      <c r="B319" s="131" t="n"/>
      <c r="C319" s="132" t="n"/>
      <c r="D319" s="133" t="n"/>
      <c r="E319" s="133" t="n"/>
      <c r="F319" s="133" t="n"/>
      <c r="G319" s="134" t="n"/>
    </row>
    <row r="320" spans="1:7">
      <c r="A320" s="131" t="n"/>
      <c r="B320" s="131" t="n"/>
      <c r="C320" s="132" t="n"/>
      <c r="D320" s="133" t="n"/>
      <c r="E320" s="133" t="n"/>
      <c r="F320" s="133" t="n"/>
      <c r="G320" s="134" t="n"/>
    </row>
    <row r="321" spans="1:7">
      <c r="A321" s="131" t="n"/>
      <c r="B321" s="131" t="n"/>
      <c r="C321" s="132" t="n"/>
      <c r="D321" s="133" t="n"/>
      <c r="E321" s="133" t="n"/>
      <c r="F321" s="133" t="n"/>
      <c r="G321" s="134" t="n"/>
    </row>
    <row r="322" spans="1:7">
      <c r="A322" s="131" t="n"/>
      <c r="B322" s="131" t="n"/>
      <c r="C322" s="132" t="n"/>
      <c r="D322" s="133" t="n"/>
      <c r="E322" s="133" t="n"/>
      <c r="F322" s="133" t="n"/>
      <c r="G322" s="134" t="n"/>
    </row>
    <row r="323" spans="1:7">
      <c r="A323" s="131" t="n"/>
      <c r="B323" s="131" t="n"/>
      <c r="C323" s="132" t="n"/>
      <c r="D323" s="133" t="n"/>
      <c r="E323" s="133" t="n"/>
      <c r="F323" s="133" t="n"/>
      <c r="G323" s="134" t="n"/>
    </row>
    <row r="324" spans="1:7">
      <c r="A324" s="131" t="n"/>
      <c r="B324" s="131" t="n"/>
      <c r="C324" s="132" t="n"/>
      <c r="D324" s="133" t="n"/>
      <c r="E324" s="133" t="n"/>
      <c r="F324" s="133" t="n"/>
      <c r="G324" s="134" t="n"/>
    </row>
    <row r="325" spans="1:7">
      <c r="A325" s="131" t="n"/>
      <c r="B325" s="131" t="n"/>
      <c r="C325" s="132" t="n"/>
      <c r="D325" s="133" t="n"/>
      <c r="E325" s="133" t="n"/>
      <c r="F325" s="133" t="n"/>
      <c r="G325" s="134" t="n"/>
    </row>
    <row r="326" spans="1:7">
      <c r="A326" s="131" t="n"/>
      <c r="B326" s="131" t="n"/>
      <c r="C326" s="132" t="n"/>
      <c r="D326" s="133" t="n"/>
      <c r="E326" s="133" t="n"/>
      <c r="F326" s="133" t="n"/>
      <c r="G326" s="134" t="n"/>
    </row>
    <row r="327" spans="1:7">
      <c r="A327" s="131" t="n"/>
      <c r="B327" s="131" t="n"/>
      <c r="C327" s="132" t="n"/>
      <c r="D327" s="133" t="n"/>
      <c r="E327" s="133" t="n"/>
      <c r="F327" s="133" t="n"/>
      <c r="G327" s="134" t="n"/>
    </row>
    <row r="328" spans="1:7">
      <c r="A328" s="131" t="n"/>
      <c r="B328" s="131" t="n"/>
      <c r="C328" s="132" t="n"/>
      <c r="D328" s="133" t="n"/>
      <c r="E328" s="133" t="n"/>
      <c r="F328" s="133" t="n"/>
      <c r="G328" s="134" t="n"/>
    </row>
    <row r="329" spans="1:7">
      <c r="A329" s="131" t="n"/>
      <c r="B329" s="131" t="n"/>
      <c r="C329" s="132" t="n"/>
      <c r="D329" s="133" t="n"/>
      <c r="E329" s="133" t="n"/>
      <c r="F329" s="133" t="n"/>
      <c r="G329" s="134" t="n"/>
    </row>
    <row r="330" spans="1:7">
      <c r="A330" s="131" t="n"/>
      <c r="B330" s="131" t="n"/>
      <c r="C330" s="132" t="n"/>
      <c r="D330" s="133" t="n"/>
      <c r="E330" s="133" t="n"/>
      <c r="F330" s="133" t="n"/>
      <c r="G330" s="134" t="n"/>
    </row>
    <row r="331" spans="1:7">
      <c r="A331" s="131" t="n"/>
      <c r="B331" s="131" t="n"/>
      <c r="C331" s="132" t="n"/>
      <c r="D331" s="133" t="n"/>
      <c r="E331" s="133" t="n"/>
      <c r="F331" s="133" t="n"/>
      <c r="G331" s="134" t="n"/>
    </row>
    <row r="332" spans="1:7">
      <c r="A332" s="131" t="n"/>
      <c r="B332" s="131" t="n"/>
      <c r="C332" s="132" t="n"/>
      <c r="D332" s="133" t="n"/>
      <c r="E332" s="133" t="n"/>
      <c r="F332" s="133" t="n"/>
      <c r="G332" s="134" t="n"/>
    </row>
    <row r="333" spans="1:7">
      <c r="A333" s="131" t="n"/>
      <c r="B333" s="131" t="n"/>
      <c r="C333" s="132" t="n"/>
      <c r="D333" s="133" t="n"/>
      <c r="E333" s="133" t="n"/>
      <c r="F333" s="133" t="n"/>
      <c r="G333" s="134" t="n"/>
    </row>
    <row r="334" spans="1:7">
      <c r="A334" s="131" t="n"/>
      <c r="B334" s="131" t="n"/>
      <c r="C334" s="132" t="n"/>
      <c r="D334" s="133" t="n"/>
      <c r="E334" s="133" t="n"/>
      <c r="F334" s="133" t="n"/>
      <c r="G334" s="134" t="n"/>
    </row>
    <row r="335" spans="1:7">
      <c r="A335" s="131" t="n"/>
      <c r="B335" s="131" t="n"/>
      <c r="C335" s="132" t="n"/>
      <c r="D335" s="133" t="n"/>
      <c r="E335" s="133" t="n"/>
      <c r="F335" s="133" t="n"/>
      <c r="G335" s="134" t="n"/>
    </row>
    <row r="336" spans="1:7">
      <c r="A336" s="131" t="n"/>
      <c r="B336" s="131" t="n"/>
      <c r="C336" s="132" t="n"/>
      <c r="D336" s="133" t="n"/>
      <c r="E336" s="133" t="n"/>
      <c r="F336" s="133" t="n"/>
      <c r="G336" s="134" t="n"/>
    </row>
    <row r="337" spans="1:7">
      <c r="A337" s="131" t="n"/>
      <c r="B337" s="131" t="n"/>
      <c r="C337" s="132" t="n"/>
      <c r="D337" s="133" t="n"/>
      <c r="E337" s="133" t="n"/>
      <c r="F337" s="133" t="n"/>
      <c r="G337" s="134" t="n"/>
    </row>
    <row r="338" spans="1:7">
      <c r="A338" s="131" t="n"/>
      <c r="B338" s="131" t="n"/>
      <c r="C338" s="132" t="n"/>
      <c r="D338" s="133" t="n"/>
      <c r="E338" s="133" t="n"/>
      <c r="F338" s="133" t="n"/>
      <c r="G338" s="134" t="n"/>
    </row>
    <row r="339" spans="1:7">
      <c r="A339" s="131" t="n"/>
      <c r="B339" s="131" t="n"/>
      <c r="C339" s="132" t="n"/>
      <c r="D339" s="133" t="n"/>
      <c r="E339" s="133" t="n"/>
      <c r="F339" s="133" t="n"/>
      <c r="G339" s="134" t="n"/>
    </row>
    <row r="340" spans="1:7">
      <c r="A340" s="131" t="n"/>
      <c r="B340" s="131" t="n"/>
      <c r="C340" s="132" t="n"/>
      <c r="D340" s="133" t="n"/>
      <c r="E340" s="133" t="n"/>
      <c r="F340" s="133" t="n"/>
      <c r="G340" s="134" t="n"/>
    </row>
    <row r="341" spans="1:7">
      <c r="A341" s="131" t="n"/>
      <c r="B341" s="131" t="n"/>
      <c r="C341" s="132" t="n"/>
      <c r="D341" s="133" t="n"/>
      <c r="E341" s="133" t="n"/>
      <c r="F341" s="133" t="n"/>
      <c r="G341" s="134" t="n"/>
    </row>
    <row r="342" spans="1:7">
      <c r="A342" s="131" t="n"/>
      <c r="B342" s="131" t="n"/>
      <c r="C342" s="132" t="n"/>
      <c r="D342" s="133" t="n"/>
      <c r="E342" s="133" t="n"/>
      <c r="F342" s="133" t="n"/>
      <c r="G342" s="134" t="n"/>
    </row>
    <row r="343" spans="1:7">
      <c r="A343" s="131" t="n"/>
      <c r="B343" s="131" t="n"/>
      <c r="C343" s="132" t="n"/>
      <c r="D343" s="133" t="n"/>
      <c r="E343" s="133" t="n"/>
      <c r="F343" s="133" t="n"/>
      <c r="G343" s="134" t="n"/>
    </row>
    <row r="344" spans="1:7">
      <c r="A344" s="131" t="n"/>
      <c r="B344" s="131" t="n"/>
      <c r="C344" s="132" t="n"/>
      <c r="D344" s="133" t="n"/>
      <c r="E344" s="133" t="n"/>
      <c r="F344" s="133" t="n"/>
      <c r="G344" s="134" t="n"/>
    </row>
    <row r="345" spans="1:7">
      <c r="A345" s="131" t="n"/>
      <c r="B345" s="131" t="n"/>
      <c r="C345" s="132" t="n"/>
      <c r="D345" s="133" t="n"/>
      <c r="E345" s="133" t="n"/>
      <c r="F345" s="133" t="n"/>
      <c r="G345" s="134" t="n"/>
    </row>
    <row r="346" spans="1:7">
      <c r="A346" s="131" t="n"/>
      <c r="B346" s="131" t="n"/>
      <c r="C346" s="132" t="n"/>
      <c r="D346" s="133" t="n"/>
      <c r="E346" s="133" t="n"/>
      <c r="F346" s="133" t="n"/>
      <c r="G346" s="134" t="n"/>
    </row>
    <row r="347" spans="1:7">
      <c r="A347" s="131" t="n"/>
      <c r="B347" s="131" t="n"/>
      <c r="C347" s="132" t="n"/>
      <c r="D347" s="133" t="n"/>
      <c r="E347" s="133" t="n"/>
      <c r="F347" s="133" t="n"/>
      <c r="G347" s="134" t="n"/>
    </row>
    <row r="348" spans="1:7">
      <c r="A348" s="131" t="n"/>
      <c r="B348" s="131" t="n"/>
      <c r="C348" s="132" t="n"/>
      <c r="D348" s="133" t="n"/>
      <c r="E348" s="133" t="n"/>
      <c r="F348" s="133" t="n"/>
      <c r="G348" s="134" t="n"/>
    </row>
    <row r="349" spans="1:7">
      <c r="A349" s="131" t="n"/>
      <c r="B349" s="131" t="n"/>
      <c r="C349" s="132" t="n"/>
      <c r="D349" s="133" t="n"/>
      <c r="E349" s="133" t="n"/>
      <c r="F349" s="133" t="n"/>
      <c r="G349" s="134" t="n"/>
    </row>
    <row r="350" spans="1:7">
      <c r="A350" s="131" t="n"/>
      <c r="B350" s="131" t="n"/>
      <c r="C350" s="132" t="n"/>
      <c r="D350" s="133" t="n"/>
      <c r="E350" s="133" t="n"/>
      <c r="F350" s="133" t="n"/>
      <c r="G350" s="134" t="n"/>
    </row>
    <row r="351" spans="1:7">
      <c r="A351" s="131" t="n"/>
      <c r="B351" s="131" t="n"/>
      <c r="C351" s="132" t="n"/>
      <c r="D351" s="133" t="n"/>
      <c r="E351" s="133" t="n"/>
      <c r="F351" s="133" t="n"/>
      <c r="G351" s="134" t="n"/>
    </row>
    <row r="352" spans="1:7">
      <c r="A352" s="131" t="n"/>
      <c r="B352" s="131" t="n"/>
      <c r="C352" s="132" t="n"/>
      <c r="D352" s="133" t="n"/>
      <c r="E352" s="133" t="n"/>
      <c r="F352" s="133" t="n"/>
      <c r="G352" s="134" t="n"/>
    </row>
    <row r="353" spans="1:7">
      <c r="A353" s="131" t="n"/>
      <c r="B353" s="131" t="n"/>
      <c r="C353" s="132" t="n"/>
      <c r="D353" s="133" t="n"/>
      <c r="E353" s="133" t="n"/>
      <c r="F353" s="133" t="n"/>
      <c r="G353" s="134" t="n"/>
    </row>
    <row r="354" spans="1:7">
      <c r="A354" s="131" t="n"/>
      <c r="B354" s="131" t="n"/>
      <c r="C354" s="132" t="n"/>
      <c r="D354" s="133" t="n"/>
      <c r="E354" s="133" t="n"/>
      <c r="F354" s="133" t="n"/>
      <c r="G354" s="134" t="n"/>
    </row>
    <row r="355" spans="1:7">
      <c r="A355" s="131" t="n"/>
      <c r="B355" s="131" t="n"/>
      <c r="C355" s="132" t="n"/>
      <c r="D355" s="133" t="n"/>
      <c r="E355" s="133" t="n"/>
      <c r="F355" s="133" t="n"/>
      <c r="G355" s="134" t="n"/>
    </row>
    <row r="356" spans="1:7">
      <c r="A356" s="131" t="n"/>
      <c r="B356" s="131" t="n"/>
      <c r="C356" s="132" t="n"/>
      <c r="D356" s="133" t="n"/>
      <c r="E356" s="133" t="n"/>
      <c r="F356" s="133" t="n"/>
      <c r="G356" s="134" t="n"/>
    </row>
    <row r="357" spans="1:7">
      <c r="A357" s="131" t="n"/>
      <c r="B357" s="131" t="n"/>
      <c r="C357" s="132" t="n"/>
      <c r="D357" s="133" t="n"/>
      <c r="E357" s="133" t="n"/>
      <c r="F357" s="133" t="n"/>
      <c r="G357" s="134" t="n"/>
    </row>
    <row r="358" spans="1:7">
      <c r="A358" s="131" t="n"/>
      <c r="B358" s="131" t="n"/>
      <c r="C358" s="132" t="n"/>
      <c r="D358" s="133" t="n"/>
      <c r="E358" s="133" t="n"/>
      <c r="F358" s="133" t="n"/>
      <c r="G358" s="134" t="n"/>
    </row>
    <row r="359" spans="1:7">
      <c r="A359" s="131" t="n"/>
      <c r="B359" s="131" t="n"/>
      <c r="C359" s="132" t="n"/>
      <c r="D359" s="133" t="n"/>
      <c r="E359" s="133" t="n"/>
      <c r="F359" s="133" t="n"/>
      <c r="G359" s="134" t="n"/>
    </row>
    <row r="360" spans="1:7">
      <c r="A360" s="131" t="n"/>
      <c r="B360" s="131" t="n"/>
      <c r="C360" s="132" t="n"/>
      <c r="D360" s="133" t="n"/>
      <c r="E360" s="133" t="n"/>
      <c r="F360" s="133" t="n"/>
      <c r="G360" s="134" t="n"/>
    </row>
    <row r="361" spans="1:7">
      <c r="A361" s="131" t="n"/>
      <c r="B361" s="131" t="n"/>
      <c r="C361" s="132" t="n"/>
      <c r="D361" s="133" t="n"/>
      <c r="E361" s="133" t="n"/>
      <c r="F361" s="133" t="n"/>
      <c r="G361" s="134" t="n"/>
    </row>
    <row r="362" spans="1:7">
      <c r="A362" s="131" t="n"/>
      <c r="B362" s="131" t="n"/>
      <c r="C362" s="132" t="n"/>
      <c r="D362" s="133" t="n"/>
      <c r="E362" s="133" t="n"/>
      <c r="F362" s="133" t="n"/>
      <c r="G362" s="134" t="n"/>
    </row>
    <row r="363" spans="1:7">
      <c r="A363" s="131" t="n"/>
      <c r="B363" s="131" t="n"/>
      <c r="C363" s="132" t="n"/>
      <c r="D363" s="133" t="n"/>
      <c r="E363" s="133" t="n"/>
      <c r="F363" s="133" t="n"/>
      <c r="G363" s="134" t="n"/>
    </row>
    <row r="364" spans="1:7">
      <c r="A364" s="131" t="n"/>
      <c r="B364" s="131" t="n"/>
      <c r="C364" s="132" t="n"/>
      <c r="D364" s="133" t="n"/>
      <c r="E364" s="133" t="n"/>
      <c r="F364" s="133" t="n"/>
      <c r="G364" s="134" t="n"/>
    </row>
    <row r="365" spans="1:7">
      <c r="A365" s="131" t="n"/>
      <c r="B365" s="131" t="n"/>
      <c r="C365" s="132" t="n"/>
      <c r="D365" s="133" t="n"/>
      <c r="E365" s="133" t="n"/>
      <c r="F365" s="133" t="n"/>
      <c r="G365" s="134" t="n"/>
    </row>
    <row r="366" spans="1:7">
      <c r="A366" s="131" t="n"/>
      <c r="B366" s="131" t="n"/>
      <c r="C366" s="132" t="n"/>
      <c r="D366" s="133" t="n"/>
      <c r="E366" s="133" t="n"/>
      <c r="F366" s="133" t="n"/>
      <c r="G366" s="134" t="n"/>
    </row>
    <row r="367" spans="1:7">
      <c r="A367" s="131" t="n"/>
      <c r="B367" s="131" t="n"/>
      <c r="C367" s="132" t="n"/>
      <c r="D367" s="133" t="n"/>
      <c r="E367" s="133" t="n"/>
      <c r="F367" s="133" t="n"/>
      <c r="G367" s="134" t="n"/>
    </row>
    <row r="368" spans="1:7">
      <c r="A368" s="131" t="n"/>
      <c r="B368" s="131" t="n"/>
      <c r="C368" s="132" t="n"/>
      <c r="D368" s="133" t="n"/>
      <c r="E368" s="133" t="n"/>
      <c r="F368" s="133" t="n"/>
      <c r="G368" s="134" t="n"/>
    </row>
    <row r="369" spans="1:7">
      <c r="A369" s="131" t="n"/>
      <c r="B369" s="131" t="n"/>
      <c r="C369" s="132" t="n"/>
      <c r="D369" s="133" t="n"/>
      <c r="E369" s="133" t="n"/>
      <c r="F369" s="133" t="n"/>
      <c r="G369" s="134" t="n"/>
    </row>
    <row r="370" spans="1:7">
      <c r="A370" s="131" t="n"/>
      <c r="B370" s="131" t="n"/>
      <c r="C370" s="132" t="n"/>
      <c r="D370" s="133" t="n"/>
      <c r="E370" s="133" t="n"/>
      <c r="F370" s="133" t="n"/>
      <c r="G370" s="134" t="n"/>
    </row>
    <row r="371" spans="1:7">
      <c r="A371" s="131" t="n"/>
      <c r="B371" s="131" t="n"/>
      <c r="C371" s="132" t="n"/>
      <c r="D371" s="133" t="n"/>
      <c r="E371" s="133" t="n"/>
      <c r="F371" s="133" t="n"/>
      <c r="G371" s="134" t="n"/>
    </row>
    <row r="372" spans="1:7">
      <c r="A372" s="131" t="n"/>
      <c r="B372" s="131" t="n"/>
      <c r="C372" s="132" t="n"/>
      <c r="D372" s="133" t="n"/>
      <c r="E372" s="133" t="n"/>
      <c r="F372" s="133" t="n"/>
      <c r="G372" s="134" t="n"/>
    </row>
    <row r="373" spans="1:7">
      <c r="A373" s="131" t="n"/>
      <c r="B373" s="131" t="n"/>
      <c r="C373" s="132" t="n"/>
      <c r="D373" s="133" t="n"/>
      <c r="E373" s="133" t="n"/>
      <c r="F373" s="133" t="n"/>
      <c r="G373" s="134" t="n"/>
    </row>
    <row r="374" spans="1:7">
      <c r="A374" s="131" t="n"/>
      <c r="B374" s="131" t="n"/>
      <c r="C374" s="132" t="n"/>
      <c r="D374" s="133" t="n"/>
      <c r="E374" s="133" t="n"/>
      <c r="F374" s="133" t="n"/>
      <c r="G374" s="134" t="n"/>
    </row>
    <row r="375" spans="1:7">
      <c r="A375" s="131" t="n"/>
      <c r="B375" s="131" t="n"/>
      <c r="C375" s="132" t="n"/>
      <c r="D375" s="133" t="n"/>
      <c r="E375" s="133" t="n"/>
      <c r="F375" s="133" t="n"/>
      <c r="G375" s="134" t="n"/>
    </row>
    <row r="376" spans="1:7">
      <c r="A376" s="131" t="n"/>
      <c r="B376" s="131" t="n"/>
      <c r="C376" s="132" t="n"/>
      <c r="D376" s="133" t="n"/>
      <c r="E376" s="133" t="n"/>
      <c r="F376" s="133" t="n"/>
      <c r="G376" s="134" t="n"/>
    </row>
    <row r="377" spans="1:7">
      <c r="A377" s="131" t="n"/>
      <c r="B377" s="131" t="n"/>
      <c r="C377" s="132" t="n"/>
      <c r="D377" s="133" t="n"/>
      <c r="E377" s="133" t="n"/>
      <c r="F377" s="133" t="n"/>
      <c r="G377" s="134" t="n"/>
    </row>
    <row r="378" spans="1:7">
      <c r="A378" s="131" t="n"/>
      <c r="B378" s="131" t="n"/>
      <c r="C378" s="132" t="n"/>
      <c r="D378" s="133" t="n"/>
      <c r="E378" s="133" t="n"/>
      <c r="F378" s="133" t="n"/>
      <c r="G378" s="134" t="n"/>
    </row>
    <row r="379" spans="1:7">
      <c r="A379" s="131" t="n"/>
      <c r="B379" s="131" t="n"/>
      <c r="C379" s="132" t="n"/>
      <c r="D379" s="133" t="n"/>
      <c r="E379" s="133" t="n"/>
      <c r="F379" s="133" t="n"/>
      <c r="G379" s="134" t="n"/>
    </row>
    <row r="380" spans="1:7">
      <c r="A380" s="131" t="n"/>
      <c r="B380" s="131" t="n"/>
      <c r="C380" s="132" t="n"/>
      <c r="D380" s="133" t="n"/>
      <c r="E380" s="133" t="n"/>
      <c r="F380" s="133" t="n"/>
      <c r="G380" s="134" t="n"/>
    </row>
    <row r="381" spans="1:7">
      <c r="A381" s="131" t="n"/>
      <c r="B381" s="131" t="n"/>
      <c r="C381" s="132" t="n"/>
      <c r="D381" s="133" t="n"/>
      <c r="E381" s="133" t="n"/>
      <c r="F381" s="133" t="n"/>
      <c r="G381" s="134" t="n"/>
    </row>
    <row r="382" spans="1:7">
      <c r="A382" s="131" t="n"/>
      <c r="B382" s="131" t="n"/>
      <c r="C382" s="132" t="n"/>
      <c r="D382" s="133" t="n"/>
      <c r="E382" s="133" t="n"/>
      <c r="F382" s="133" t="n"/>
      <c r="G382" s="134" t="n"/>
    </row>
    <row r="383" spans="1:7">
      <c r="A383" s="131" t="n"/>
      <c r="B383" s="131" t="n"/>
      <c r="C383" s="132" t="n"/>
      <c r="D383" s="133" t="n"/>
      <c r="E383" s="133" t="n"/>
      <c r="F383" s="133" t="n"/>
      <c r="G383" s="134" t="n"/>
    </row>
    <row r="384" spans="1:7">
      <c r="A384" s="131" t="n"/>
      <c r="B384" s="131" t="n"/>
      <c r="C384" s="132" t="n"/>
      <c r="D384" s="133" t="n"/>
      <c r="E384" s="133" t="n"/>
      <c r="F384" s="133" t="n"/>
      <c r="G384" s="134" t="n"/>
    </row>
    <row r="385" spans="1:7">
      <c r="A385" s="131" t="n"/>
      <c r="B385" s="131" t="n"/>
      <c r="C385" s="132" t="n"/>
      <c r="D385" s="133" t="n"/>
      <c r="E385" s="133" t="n"/>
      <c r="F385" s="133" t="n"/>
      <c r="G385" s="134" t="n"/>
    </row>
    <row r="386" spans="1:7">
      <c r="A386" s="131" t="n"/>
      <c r="B386" s="131" t="n"/>
      <c r="C386" s="132" t="n"/>
      <c r="D386" s="133" t="n"/>
      <c r="E386" s="133" t="n"/>
      <c r="F386" s="133" t="n"/>
      <c r="G386" s="134" t="n"/>
    </row>
    <row r="387" spans="1:7">
      <c r="A387" s="131" t="n"/>
      <c r="B387" s="131" t="n"/>
      <c r="C387" s="132" t="n"/>
      <c r="D387" s="133" t="n"/>
      <c r="E387" s="133" t="n"/>
      <c r="F387" s="133" t="n"/>
      <c r="G387" s="134" t="n"/>
    </row>
    <row r="388" spans="1:7">
      <c r="A388" s="131" t="n"/>
      <c r="B388" s="131" t="n"/>
      <c r="C388" s="132" t="n"/>
      <c r="D388" s="133" t="n"/>
      <c r="E388" s="133" t="n"/>
      <c r="F388" s="133" t="n"/>
      <c r="G388" s="134" t="n"/>
    </row>
    <row r="389" spans="1:7">
      <c r="A389" s="131" t="n"/>
      <c r="B389" s="131" t="n"/>
      <c r="C389" s="132" t="n"/>
      <c r="D389" s="133" t="n"/>
      <c r="E389" s="133" t="n"/>
      <c r="F389" s="133" t="n"/>
      <c r="G389" s="134" t="n"/>
    </row>
    <row r="390" spans="1:7">
      <c r="A390" s="131" t="n"/>
      <c r="B390" s="131" t="n"/>
      <c r="C390" s="132" t="n"/>
      <c r="D390" s="133" t="n"/>
      <c r="E390" s="133" t="n"/>
      <c r="F390" s="133" t="n"/>
      <c r="G390" s="134" t="n"/>
    </row>
    <row r="391" spans="1:7">
      <c r="A391" s="131" t="n"/>
      <c r="B391" s="131" t="n"/>
      <c r="C391" s="132" t="n"/>
      <c r="D391" s="133" t="n"/>
      <c r="E391" s="133" t="n"/>
      <c r="F391" s="133" t="n"/>
      <c r="G391" s="134" t="n"/>
    </row>
    <row r="392" spans="1:7">
      <c r="A392" s="131" t="n"/>
      <c r="B392" s="131" t="n"/>
      <c r="C392" s="132" t="n"/>
      <c r="D392" s="133" t="n"/>
      <c r="E392" s="133" t="n"/>
      <c r="F392" s="133" t="n"/>
      <c r="G392" s="134" t="n"/>
    </row>
    <row r="393" spans="1:7">
      <c r="A393" s="131" t="n"/>
      <c r="B393" s="131" t="n"/>
      <c r="C393" s="132" t="n"/>
      <c r="D393" s="133" t="n"/>
      <c r="E393" s="133" t="n"/>
      <c r="F393" s="133" t="n"/>
      <c r="G393" s="134" t="n"/>
    </row>
  </sheetData>
  <pageMargins bottom="0.75" footer="0.3" header="0.3" left="0.7" right="0.7" top="0.75"/>
  <pageSetup horizontalDpi="0" orientation="portrait" paperSize="9" verticalDpi="0"/>
</worksheet>
</file>

<file path=xl/worksheets/sheet12.xml><?xml version="1.0" encoding="utf-8"?>
<worksheet xmlns="http://schemas.openxmlformats.org/spreadsheetml/2006/main">
  <sheetPr codeName="工作表12">
    <outlinePr summaryBelow="1" summaryRight="1"/>
    <pageSetUpPr/>
  </sheetPr>
  <dimension ref="A1:I649"/>
  <sheetViews>
    <sheetView workbookViewId="0" zoomScale="120" zoomScaleNormal="120">
      <pane activePane="bottomLeft" state="frozen" topLeftCell="A161" ySplit="1"/>
      <selection activeCell="G616" pane="bottomLeft" sqref="G616"/>
    </sheetView>
  </sheetViews>
  <sheetFormatPr baseColWidth="8" defaultColWidth="8.875" defaultRowHeight="13.5" outlineLevelCol="0"/>
  <cols>
    <col customWidth="1" max="2" min="1" style="121" width="9.875"/>
    <col customWidth="1" max="3" min="3" style="1" width="14.5"/>
    <col customWidth="1" max="4" min="4" style="1" width="11.625"/>
    <col customWidth="1" max="5" min="5" style="1" width="8.875"/>
    <col customWidth="1" max="6" min="6" style="1" width="14.375"/>
    <col customWidth="1" max="7" min="7" style="1" width="19"/>
    <col customWidth="1" max="8" min="8" style="1" width="25.625"/>
    <col customWidth="1" max="9" min="9" style="1" width="10.625"/>
  </cols>
  <sheetData>
    <row customHeight="1" ht="15.95" r="1" s="185" spans="1:9">
      <c r="A1" s="119" t="s">
        <v>111</v>
      </c>
      <c r="B1" s="119" t="s">
        <v>113</v>
      </c>
      <c r="C1" s="2" t="s">
        <v>931</v>
      </c>
      <c r="D1" s="2" t="s">
        <v>932</v>
      </c>
      <c r="E1" s="2" t="s">
        <v>933</v>
      </c>
      <c r="F1" s="2" t="s">
        <v>934</v>
      </c>
      <c r="G1" s="2" t="s">
        <v>935</v>
      </c>
      <c r="H1" s="2" t="s">
        <v>936</v>
      </c>
      <c r="I1" s="2" t="s">
        <v>937</v>
      </c>
    </row>
    <row customHeight="1" ht="16.5" r="2" s="185" spans="1:9">
      <c r="A2" s="120" t="n">
        <v>2018</v>
      </c>
      <c r="B2" s="120" t="n">
        <v>9</v>
      </c>
      <c r="C2" s="28" t="s">
        <v>938</v>
      </c>
      <c r="D2" s="29" t="s">
        <v>939</v>
      </c>
      <c r="E2" s="29" t="s">
        <v>137</v>
      </c>
      <c r="F2" s="30" t="s">
        <v>940</v>
      </c>
      <c r="G2" s="30" t="s">
        <v>941</v>
      </c>
      <c r="H2" s="30" t="s">
        <v>942</v>
      </c>
      <c r="I2" s="30" t="s">
        <v>943</v>
      </c>
    </row>
    <row customHeight="1" ht="16.5" r="3" s="185" spans="1:9">
      <c r="A3" s="120" t="n">
        <v>2018</v>
      </c>
      <c r="B3" s="120" t="n">
        <v>9</v>
      </c>
      <c r="C3" s="28" t="s">
        <v>938</v>
      </c>
      <c r="D3" s="29" t="s">
        <v>944</v>
      </c>
      <c r="E3" s="28" t="s">
        <v>9</v>
      </c>
      <c r="F3" s="29" t="s">
        <v>945</v>
      </c>
      <c r="G3" s="30" t="s">
        <v>941</v>
      </c>
      <c r="H3" s="30" t="s">
        <v>946</v>
      </c>
      <c r="I3" s="30" t="s">
        <v>947</v>
      </c>
    </row>
    <row customHeight="1" ht="17.1" r="4" s="185" spans="1:9">
      <c r="A4" s="120" t="n">
        <v>2018</v>
      </c>
      <c r="B4" s="120" t="n">
        <v>9</v>
      </c>
      <c r="C4" s="28" t="s">
        <v>938</v>
      </c>
      <c r="D4" s="29" t="s">
        <v>948</v>
      </c>
      <c r="E4" s="28" t="s">
        <v>139</v>
      </c>
      <c r="F4" s="29" t="s">
        <v>949</v>
      </c>
      <c r="G4" s="30" t="s">
        <v>950</v>
      </c>
      <c r="H4" s="30" t="s">
        <v>942</v>
      </c>
      <c r="I4" s="30" t="s">
        <v>947</v>
      </c>
    </row>
    <row customHeight="1" ht="17.1" r="5" s="185" spans="1:9">
      <c r="A5" s="120" t="n">
        <v>2018</v>
      </c>
      <c r="B5" s="120" t="n">
        <v>9</v>
      </c>
      <c r="C5" s="28" t="s">
        <v>938</v>
      </c>
      <c r="D5" s="29" t="s">
        <v>951</v>
      </c>
      <c r="E5" s="28" t="s">
        <v>139</v>
      </c>
      <c r="F5" s="29" t="s">
        <v>952</v>
      </c>
      <c r="G5" s="30" t="s">
        <v>953</v>
      </c>
      <c r="H5" s="30" t="s">
        <v>942</v>
      </c>
      <c r="I5" s="30" t="s">
        <v>947</v>
      </c>
    </row>
    <row customHeight="1" ht="17.1" r="6" s="185" spans="1:9">
      <c r="A6" s="120" t="n">
        <v>2018</v>
      </c>
      <c r="B6" s="120" t="n">
        <v>9</v>
      </c>
      <c r="C6" s="28" t="s">
        <v>938</v>
      </c>
      <c r="D6" s="29" t="s">
        <v>954</v>
      </c>
      <c r="E6" s="28" t="s">
        <v>137</v>
      </c>
      <c r="F6" s="29" t="s">
        <v>949</v>
      </c>
      <c r="G6" s="30" t="s">
        <v>955</v>
      </c>
      <c r="H6" s="30" t="s">
        <v>942</v>
      </c>
      <c r="I6" s="30" t="s">
        <v>947</v>
      </c>
    </row>
    <row customHeight="1" ht="17.1" r="7" s="185" spans="1:9">
      <c r="A7" s="120" t="n">
        <v>2018</v>
      </c>
      <c r="B7" s="120" t="n">
        <v>9</v>
      </c>
      <c r="C7" s="28" t="s">
        <v>938</v>
      </c>
      <c r="D7" s="29" t="s">
        <v>956</v>
      </c>
      <c r="E7" s="28" t="s">
        <v>137</v>
      </c>
      <c r="F7" s="29" t="s">
        <v>940</v>
      </c>
      <c r="G7" s="30" t="s">
        <v>957</v>
      </c>
      <c r="H7" s="30" t="s">
        <v>942</v>
      </c>
      <c r="I7" s="30" t="s">
        <v>958</v>
      </c>
    </row>
    <row customHeight="1" ht="17.1" r="8" s="185" spans="1:9">
      <c r="A8" s="120" t="n">
        <v>2018</v>
      </c>
      <c r="B8" s="120" t="n">
        <v>9</v>
      </c>
      <c r="C8" s="28" t="s">
        <v>959</v>
      </c>
      <c r="D8" s="29" t="s">
        <v>960</v>
      </c>
      <c r="E8" s="28" t="s">
        <v>137</v>
      </c>
      <c r="F8" s="29" t="s">
        <v>940</v>
      </c>
      <c r="G8" s="30" t="s">
        <v>961</v>
      </c>
      <c r="H8" s="30" t="s">
        <v>942</v>
      </c>
      <c r="I8" s="30" t="s">
        <v>958</v>
      </c>
    </row>
    <row customHeight="1" ht="17.1" r="9" s="185" spans="1:9">
      <c r="A9" s="120" t="n">
        <v>2018</v>
      </c>
      <c r="B9" s="120" t="n">
        <v>9</v>
      </c>
      <c r="C9" s="28" t="s">
        <v>962</v>
      </c>
      <c r="D9" s="29" t="s">
        <v>963</v>
      </c>
      <c r="E9" s="28" t="s">
        <v>137</v>
      </c>
      <c r="F9" s="29" t="s">
        <v>940</v>
      </c>
      <c r="G9" s="30" t="s">
        <v>964</v>
      </c>
      <c r="H9" s="30" t="s">
        <v>942</v>
      </c>
      <c r="I9" s="30" t="s">
        <v>947</v>
      </c>
    </row>
    <row customHeight="1" ht="17.1" r="10" s="185" spans="1:9">
      <c r="A10" s="120" t="n">
        <v>2018</v>
      </c>
      <c r="B10" s="120" t="n">
        <v>9</v>
      </c>
      <c r="C10" s="28" t="s">
        <v>962</v>
      </c>
      <c r="D10" s="29" t="s">
        <v>965</v>
      </c>
      <c r="E10" s="28" t="s">
        <v>9</v>
      </c>
      <c r="F10" s="29" t="s">
        <v>966</v>
      </c>
      <c r="G10" s="30" t="s">
        <v>967</v>
      </c>
      <c r="H10" s="30" t="s">
        <v>968</v>
      </c>
      <c r="I10" s="30" t="s">
        <v>947</v>
      </c>
    </row>
    <row customHeight="1" ht="17.1" r="11" s="185" spans="1:9">
      <c r="A11" s="120" t="n">
        <v>2018</v>
      </c>
      <c r="B11" s="120" t="n">
        <v>9</v>
      </c>
      <c r="C11" s="28" t="s">
        <v>969</v>
      </c>
      <c r="D11" s="29" t="s">
        <v>970</v>
      </c>
      <c r="E11" s="28" t="s">
        <v>137</v>
      </c>
      <c r="F11" s="29" t="s">
        <v>940</v>
      </c>
      <c r="G11" s="30" t="s">
        <v>971</v>
      </c>
      <c r="H11" s="30" t="s">
        <v>942</v>
      </c>
      <c r="I11" s="30" t="s">
        <v>958</v>
      </c>
    </row>
    <row customHeight="1" ht="17.1" r="12" s="185" spans="1:9">
      <c r="A12" s="120" t="n">
        <v>2018</v>
      </c>
      <c r="B12" s="120" t="n">
        <v>9</v>
      </c>
      <c r="C12" s="28" t="s">
        <v>969</v>
      </c>
      <c r="D12" s="29" t="s">
        <v>972</v>
      </c>
      <c r="E12" s="28" t="s">
        <v>137</v>
      </c>
      <c r="F12" s="29" t="s">
        <v>973</v>
      </c>
      <c r="G12" s="30" t="s">
        <v>974</v>
      </c>
      <c r="H12" s="30" t="s">
        <v>942</v>
      </c>
      <c r="I12" s="30" t="s">
        <v>975</v>
      </c>
    </row>
    <row customHeight="1" ht="17.1" r="13" s="185" spans="1:9">
      <c r="A13" s="120" t="n">
        <v>2018</v>
      </c>
      <c r="B13" s="120" t="n">
        <v>9</v>
      </c>
      <c r="C13" s="28" t="s">
        <v>976</v>
      </c>
      <c r="D13" s="29" t="s">
        <v>977</v>
      </c>
      <c r="E13" s="28" t="s">
        <v>137</v>
      </c>
      <c r="F13" s="29" t="s">
        <v>949</v>
      </c>
      <c r="G13" s="30" t="s">
        <v>978</v>
      </c>
      <c r="H13" s="30" t="s">
        <v>942</v>
      </c>
      <c r="I13" s="30" t="s">
        <v>975</v>
      </c>
    </row>
    <row customHeight="1" ht="17.1" r="14" s="185" spans="1:9">
      <c r="A14" s="120" t="n">
        <v>2018</v>
      </c>
      <c r="B14" s="120" t="n">
        <v>9</v>
      </c>
      <c r="C14" s="28" t="s">
        <v>979</v>
      </c>
      <c r="D14" s="29" t="s">
        <v>980</v>
      </c>
      <c r="E14" s="30" t="s">
        <v>9</v>
      </c>
      <c r="F14" s="30" t="s">
        <v>981</v>
      </c>
      <c r="G14" s="30" t="s">
        <v>982</v>
      </c>
      <c r="H14" s="30" t="s">
        <v>983</v>
      </c>
      <c r="I14" s="30" t="s">
        <v>975</v>
      </c>
    </row>
    <row customHeight="1" ht="17.1" r="15" s="185" spans="1:9">
      <c r="A15" s="120" t="n">
        <v>2018</v>
      </c>
      <c r="B15" s="120" t="n">
        <v>9</v>
      </c>
      <c r="C15" s="28" t="s">
        <v>979</v>
      </c>
      <c r="D15" s="29" t="s">
        <v>984</v>
      </c>
      <c r="E15" s="30" t="s">
        <v>139</v>
      </c>
      <c r="F15" s="30" t="s"/>
      <c r="G15" s="30" t="s">
        <v>985</v>
      </c>
      <c r="H15" s="30" t="s">
        <v>986</v>
      </c>
      <c r="I15" s="30" t="s">
        <v>958</v>
      </c>
    </row>
    <row customHeight="1" ht="17.1" r="16" s="185" spans="1:9">
      <c r="A16" s="120" t="n">
        <v>2018</v>
      </c>
      <c r="B16" s="120" t="n">
        <v>8</v>
      </c>
      <c r="C16" s="28" t="s">
        <v>987</v>
      </c>
      <c r="D16" s="29" t="s">
        <v>988</v>
      </c>
      <c r="E16" s="30" t="s">
        <v>9</v>
      </c>
      <c r="F16" s="30" t="s">
        <v>945</v>
      </c>
      <c r="G16" s="30" t="s">
        <v>989</v>
      </c>
      <c r="H16" s="30" t="s">
        <v>990</v>
      </c>
      <c r="I16" s="30" t="s">
        <v>958</v>
      </c>
    </row>
    <row customHeight="1" ht="17.1" r="17" s="185" spans="1:9">
      <c r="A17" s="120" t="n">
        <v>2018</v>
      </c>
      <c r="B17" s="120" t="n">
        <v>8</v>
      </c>
      <c r="C17" s="28" t="s">
        <v>991</v>
      </c>
      <c r="D17" s="29" t="s">
        <v>992</v>
      </c>
      <c r="E17" s="30" t="s">
        <v>137</v>
      </c>
      <c r="F17" s="30" t="s">
        <v>993</v>
      </c>
      <c r="G17" s="30" t="s">
        <v>994</v>
      </c>
      <c r="H17" s="30" t="s">
        <v>942</v>
      </c>
      <c r="I17" s="30" t="s">
        <v>975</v>
      </c>
    </row>
    <row customHeight="1" ht="17.1" r="18" s="185" spans="1:9">
      <c r="A18" s="120" t="n">
        <v>2018</v>
      </c>
      <c r="B18" s="120" t="n">
        <v>8</v>
      </c>
      <c r="C18" s="28" t="s">
        <v>995</v>
      </c>
      <c r="D18" s="29" t="s">
        <v>996</v>
      </c>
      <c r="E18" s="30" t="s">
        <v>139</v>
      </c>
      <c r="F18" s="30" t="s">
        <v>997</v>
      </c>
      <c r="G18" s="30" t="s">
        <v>998</v>
      </c>
      <c r="H18" s="30" t="s">
        <v>999</v>
      </c>
      <c r="I18" s="30" t="s">
        <v>975</v>
      </c>
    </row>
    <row customHeight="1" ht="17.1" r="19" s="185" spans="1:9">
      <c r="A19" s="120" t="n">
        <v>2018</v>
      </c>
      <c r="B19" s="120" t="n">
        <v>8</v>
      </c>
      <c r="C19" s="28" t="s">
        <v>1000</v>
      </c>
      <c r="D19" s="29" t="s">
        <v>1001</v>
      </c>
      <c r="E19" s="30" t="s">
        <v>137</v>
      </c>
      <c r="F19" s="30" t="s">
        <v>178</v>
      </c>
      <c r="G19" s="30" t="s">
        <v>1002</v>
      </c>
      <c r="H19" s="30" t="s">
        <v>942</v>
      </c>
      <c r="I19" s="30" t="s">
        <v>958</v>
      </c>
    </row>
    <row customHeight="1" ht="17.1" r="20" s="185" spans="1:9">
      <c r="A20" s="120" t="n">
        <v>2018</v>
      </c>
      <c r="B20" s="120" t="n">
        <v>8</v>
      </c>
      <c r="C20" s="28" t="s">
        <v>1003</v>
      </c>
      <c r="D20" s="29" t="s">
        <v>1004</v>
      </c>
      <c r="E20" s="30" t="s">
        <v>135</v>
      </c>
      <c r="F20" s="30" t="s">
        <v>1005</v>
      </c>
      <c r="G20" s="30" t="s">
        <v>1006</v>
      </c>
      <c r="H20" s="30" t="s">
        <v>942</v>
      </c>
      <c r="I20" s="30" t="s">
        <v>975</v>
      </c>
    </row>
    <row customHeight="1" ht="17.1" r="21" s="185" spans="1:9">
      <c r="A21" s="120" t="n">
        <v>2018</v>
      </c>
      <c r="B21" s="120" t="n">
        <v>8</v>
      </c>
      <c r="C21" s="28" t="s">
        <v>1007</v>
      </c>
      <c r="D21" s="29" t="s">
        <v>1008</v>
      </c>
      <c r="E21" s="30" t="s">
        <v>9</v>
      </c>
      <c r="F21" s="30" t="s">
        <v>1009</v>
      </c>
      <c r="G21" s="30" t="s">
        <v>1010</v>
      </c>
      <c r="H21" s="30" t="s">
        <v>1011</v>
      </c>
      <c r="I21" s="30" t="s">
        <v>975</v>
      </c>
    </row>
    <row customHeight="1" ht="17.1" r="22" s="185" spans="1:9">
      <c r="A22" s="120" t="n">
        <v>2018</v>
      </c>
      <c r="B22" s="120" t="n">
        <v>9</v>
      </c>
      <c r="C22" s="28" t="s">
        <v>976</v>
      </c>
      <c r="D22" s="29" t="s">
        <v>1012</v>
      </c>
      <c r="E22" s="30" t="s">
        <v>135</v>
      </c>
      <c r="F22" s="30" t="s">
        <v>1013</v>
      </c>
      <c r="G22" s="30" t="s">
        <v>1014</v>
      </c>
      <c r="H22" s="30" t="s">
        <v>942</v>
      </c>
      <c r="I22" s="30" t="s">
        <v>975</v>
      </c>
    </row>
    <row customHeight="1" ht="17.1" r="23" s="185" spans="1:9">
      <c r="A23" s="120" t="n">
        <v>2018</v>
      </c>
      <c r="B23" s="120" t="n">
        <v>8</v>
      </c>
      <c r="C23" s="28" t="s">
        <v>1015</v>
      </c>
      <c r="D23" s="29" t="s">
        <v>1016</v>
      </c>
      <c r="E23" s="30" t="s">
        <v>137</v>
      </c>
      <c r="F23" s="30" t="s">
        <v>178</v>
      </c>
      <c r="G23" s="30" t="s">
        <v>1017</v>
      </c>
      <c r="H23" s="30" t="s">
        <v>942</v>
      </c>
      <c r="I23" s="30" t="s">
        <v>958</v>
      </c>
    </row>
    <row customHeight="1" ht="17.1" r="24" s="185" spans="1:9">
      <c r="A24" s="120" t="n">
        <v>2018</v>
      </c>
      <c r="B24" s="120" t="n">
        <v>8</v>
      </c>
      <c r="C24" s="28" t="s">
        <v>1018</v>
      </c>
      <c r="D24" s="29" t="s">
        <v>1019</v>
      </c>
      <c r="E24" s="30" t="s">
        <v>137</v>
      </c>
      <c r="F24" s="30" t="s">
        <v>1020</v>
      </c>
      <c r="G24" s="30" t="s">
        <v>1021</v>
      </c>
      <c r="H24" s="30" t="s">
        <v>942</v>
      </c>
      <c r="I24" s="30" t="s">
        <v>975</v>
      </c>
    </row>
    <row customHeight="1" ht="17.1" r="25" s="185" spans="1:9">
      <c r="A25" s="120" t="n">
        <v>2018</v>
      </c>
      <c r="B25" s="120" t="n">
        <v>8</v>
      </c>
      <c r="C25" s="28" t="s">
        <v>1022</v>
      </c>
      <c r="D25" s="29" t="s">
        <v>1023</v>
      </c>
      <c r="E25" s="30" t="s">
        <v>137</v>
      </c>
      <c r="F25" s="30" t="s">
        <v>1024</v>
      </c>
      <c r="G25" s="30" t="s">
        <v>1025</v>
      </c>
      <c r="H25" s="30" t="s">
        <v>942</v>
      </c>
      <c r="I25" s="30" t="s">
        <v>975</v>
      </c>
    </row>
    <row customHeight="1" ht="17.1" r="26" s="185" spans="1:9">
      <c r="A26" s="120" t="n">
        <v>2018</v>
      </c>
      <c r="B26" s="120" t="n">
        <v>8</v>
      </c>
      <c r="C26" s="28" t="s">
        <v>1015</v>
      </c>
      <c r="D26" s="29" t="s">
        <v>1026</v>
      </c>
      <c r="E26" s="30" t="s">
        <v>137</v>
      </c>
      <c r="F26" s="30" t="s">
        <v>178</v>
      </c>
      <c r="G26" s="30" t="s">
        <v>1027</v>
      </c>
      <c r="H26" s="30" t="s">
        <v>942</v>
      </c>
      <c r="I26" s="30" t="s">
        <v>958</v>
      </c>
    </row>
    <row customHeight="1" ht="17.1" r="27" s="185" spans="1:9">
      <c r="A27" s="120" t="n">
        <v>2018</v>
      </c>
      <c r="B27" s="120" t="n">
        <v>8</v>
      </c>
      <c r="C27" s="28" t="s">
        <v>1000</v>
      </c>
      <c r="D27" s="29" t="s">
        <v>1028</v>
      </c>
      <c r="E27" s="30" t="s">
        <v>137</v>
      </c>
      <c r="F27" s="30" t="s">
        <v>940</v>
      </c>
      <c r="G27" s="30" t="s">
        <v>1029</v>
      </c>
      <c r="H27" s="30" t="s">
        <v>942</v>
      </c>
      <c r="I27" s="30" t="s">
        <v>958</v>
      </c>
    </row>
    <row customHeight="1" ht="17.1" r="28" s="185" spans="1:9">
      <c r="A28" s="120" t="n">
        <v>2018</v>
      </c>
      <c r="B28" s="120" t="n">
        <v>8</v>
      </c>
      <c r="C28" s="28" t="s">
        <v>1007</v>
      </c>
      <c r="D28" s="29" t="s">
        <v>1030</v>
      </c>
      <c r="E28" s="29" t="s">
        <v>137</v>
      </c>
      <c r="F28" s="30" t="s">
        <v>1031</v>
      </c>
      <c r="G28" s="30" t="s">
        <v>1032</v>
      </c>
      <c r="H28" s="30" t="s">
        <v>942</v>
      </c>
      <c r="I28" s="30" t="s">
        <v>975</v>
      </c>
    </row>
    <row customHeight="1" ht="17.1" r="29" s="185" spans="1:9">
      <c r="A29" s="120" t="n">
        <v>2018</v>
      </c>
      <c r="B29" s="120" t="n">
        <v>8</v>
      </c>
      <c r="C29" s="28" t="s">
        <v>1022</v>
      </c>
      <c r="D29" s="29" t="s">
        <v>1033</v>
      </c>
      <c r="E29" s="30" t="s">
        <v>137</v>
      </c>
      <c r="F29" s="30" t="s">
        <v>1031</v>
      </c>
      <c r="G29" s="30" t="s">
        <v>1034</v>
      </c>
      <c r="H29" s="30" t="s">
        <v>942</v>
      </c>
      <c r="I29" s="30" t="s">
        <v>975</v>
      </c>
    </row>
    <row customHeight="1" ht="17.1" r="30" s="185" spans="1:9">
      <c r="A30" s="120" t="n">
        <v>2018</v>
      </c>
      <c r="B30" s="120" t="n">
        <v>8</v>
      </c>
      <c r="C30" s="28" t="s">
        <v>1022</v>
      </c>
      <c r="D30" s="29" t="s">
        <v>1035</v>
      </c>
      <c r="E30" s="30" t="s">
        <v>137</v>
      </c>
      <c r="F30" s="30" t="s">
        <v>178</v>
      </c>
      <c r="G30" s="30" t="s">
        <v>1036</v>
      </c>
      <c r="H30" s="30" t="s">
        <v>942</v>
      </c>
      <c r="I30" s="30" t="s">
        <v>958</v>
      </c>
    </row>
    <row customHeight="1" ht="17.1" r="31" s="185" spans="1:9">
      <c r="A31" s="120" t="n">
        <v>2018</v>
      </c>
      <c r="B31" s="120" t="n">
        <v>8</v>
      </c>
      <c r="C31" s="28" t="s">
        <v>1018</v>
      </c>
      <c r="D31" s="29" t="s">
        <v>1037</v>
      </c>
      <c r="E31" s="30" t="s">
        <v>137</v>
      </c>
      <c r="F31" s="30" t="s">
        <v>1038</v>
      </c>
      <c r="G31" s="30" t="s">
        <v>1039</v>
      </c>
      <c r="H31" s="30" t="s">
        <v>942</v>
      </c>
      <c r="I31" s="30" t="s">
        <v>975</v>
      </c>
    </row>
    <row customHeight="1" ht="17.1" r="32" s="185" spans="1:9">
      <c r="A32" s="120" t="n">
        <v>2018</v>
      </c>
      <c r="B32" s="120" t="n">
        <v>8</v>
      </c>
      <c r="C32" s="28" t="s">
        <v>1040</v>
      </c>
      <c r="D32" s="29" t="s">
        <v>1041</v>
      </c>
      <c r="E32" s="30" t="s">
        <v>9</v>
      </c>
      <c r="F32" s="30" t="s">
        <v>1042</v>
      </c>
      <c r="G32" s="30" t="s">
        <v>1043</v>
      </c>
      <c r="H32" s="30" t="s">
        <v>1044</v>
      </c>
      <c r="I32" s="30" t="s">
        <v>958</v>
      </c>
    </row>
    <row customHeight="1" ht="17.1" r="33" s="185" spans="1:9">
      <c r="A33" s="120" t="n">
        <v>2018</v>
      </c>
      <c r="B33" s="120" t="n">
        <v>8</v>
      </c>
      <c r="C33" s="28" t="s">
        <v>1040</v>
      </c>
      <c r="D33" s="29" t="s">
        <v>1045</v>
      </c>
      <c r="E33" s="30" t="s">
        <v>137</v>
      </c>
      <c r="F33" s="30" t="s">
        <v>1046</v>
      </c>
      <c r="G33" s="30" t="s">
        <v>1047</v>
      </c>
      <c r="H33" s="30" t="s">
        <v>942</v>
      </c>
      <c r="I33" s="30" t="s">
        <v>975</v>
      </c>
    </row>
    <row customHeight="1" ht="17.1" r="34" s="185" spans="1:9">
      <c r="A34" s="120" t="n">
        <v>2018</v>
      </c>
      <c r="B34" s="120" t="n">
        <v>8</v>
      </c>
      <c r="C34" s="28" t="s">
        <v>1003</v>
      </c>
      <c r="D34" s="29" t="s">
        <v>1048</v>
      </c>
      <c r="E34" s="30" t="s">
        <v>135</v>
      </c>
      <c r="F34" s="30" t="s">
        <v>1049</v>
      </c>
      <c r="G34" s="30" t="s">
        <v>1050</v>
      </c>
      <c r="H34" s="30" t="s">
        <v>942</v>
      </c>
      <c r="I34" s="30" t="s">
        <v>975</v>
      </c>
    </row>
    <row customHeight="1" ht="17.1" r="35" s="185" spans="1:9">
      <c r="A35" s="120" t="n">
        <v>2018</v>
      </c>
      <c r="B35" s="120" t="n">
        <v>8</v>
      </c>
      <c r="C35" s="28" t="s">
        <v>1003</v>
      </c>
      <c r="D35" s="29" t="s">
        <v>1051</v>
      </c>
      <c r="E35" s="30" t="s">
        <v>137</v>
      </c>
      <c r="F35" s="30" t="s">
        <v>1052</v>
      </c>
      <c r="G35" s="30" t="s">
        <v>1053</v>
      </c>
      <c r="H35" s="30" t="s">
        <v>942</v>
      </c>
      <c r="I35" s="30" t="s">
        <v>975</v>
      </c>
    </row>
    <row customHeight="1" ht="17.1" r="36" s="185" spans="1:9">
      <c r="A36" s="120" t="n">
        <v>2018</v>
      </c>
      <c r="B36" s="120" t="n">
        <v>8</v>
      </c>
      <c r="C36" s="28" t="s">
        <v>1003</v>
      </c>
      <c r="D36" s="29" t="s">
        <v>1054</v>
      </c>
      <c r="E36" s="30" t="s">
        <v>137</v>
      </c>
      <c r="F36" s="30" t="s">
        <v>1052</v>
      </c>
      <c r="G36" s="30" t="s">
        <v>1053</v>
      </c>
      <c r="H36" s="30" t="s">
        <v>942</v>
      </c>
      <c r="I36" s="30" t="s">
        <v>975</v>
      </c>
    </row>
    <row customHeight="1" ht="17.1" r="37" s="185" spans="1:9">
      <c r="A37" s="120" t="n">
        <v>2018</v>
      </c>
      <c r="B37" s="120" t="n">
        <v>8</v>
      </c>
      <c r="C37" s="28" t="s">
        <v>1003</v>
      </c>
      <c r="D37" s="29" t="s">
        <v>1055</v>
      </c>
      <c r="E37" s="30" t="s">
        <v>137</v>
      </c>
      <c r="F37" s="30" t="s">
        <v>1049</v>
      </c>
      <c r="G37" s="30" t="s">
        <v>1050</v>
      </c>
      <c r="H37" s="30" t="s">
        <v>942</v>
      </c>
      <c r="I37" s="30" t="s">
        <v>975</v>
      </c>
    </row>
    <row customHeight="1" ht="17.1" r="38" s="185" spans="1:9">
      <c r="A38" s="120" t="n">
        <v>2018</v>
      </c>
      <c r="B38" s="120" t="n">
        <v>8</v>
      </c>
      <c r="C38" s="28" t="s">
        <v>1056</v>
      </c>
      <c r="D38" s="29" t="s">
        <v>1057</v>
      </c>
      <c r="E38" s="30" t="s">
        <v>137</v>
      </c>
      <c r="F38" s="30" t="s">
        <v>1058</v>
      </c>
      <c r="G38" s="30" t="s">
        <v>1006</v>
      </c>
      <c r="H38" s="30" t="s">
        <v>942</v>
      </c>
      <c r="I38" s="30" t="s">
        <v>947</v>
      </c>
    </row>
    <row customHeight="1" ht="17.1" r="39" s="185" spans="1:9">
      <c r="A39" s="120" t="n">
        <v>2018</v>
      </c>
      <c r="B39" s="120" t="n">
        <v>8</v>
      </c>
      <c r="C39" s="28" t="s">
        <v>991</v>
      </c>
      <c r="D39" s="29" t="s">
        <v>1059</v>
      </c>
      <c r="E39" s="30" t="s">
        <v>137</v>
      </c>
      <c r="F39" s="30" t="s">
        <v>1060</v>
      </c>
      <c r="G39" s="30" t="s">
        <v>1061</v>
      </c>
      <c r="H39" s="30" t="s">
        <v>942</v>
      </c>
      <c r="I39" s="30" t="s">
        <v>975</v>
      </c>
    </row>
    <row customHeight="1" ht="17.1" r="40" s="185" spans="1:9">
      <c r="A40" s="120" t="n">
        <v>2018</v>
      </c>
      <c r="B40" s="120" t="n">
        <v>8</v>
      </c>
      <c r="C40" s="28" t="s">
        <v>1062</v>
      </c>
      <c r="D40" s="29" t="s">
        <v>1063</v>
      </c>
      <c r="E40" s="30" t="s">
        <v>137</v>
      </c>
      <c r="F40" s="30" t="s">
        <v>1064</v>
      </c>
      <c r="G40" s="30" t="s">
        <v>971</v>
      </c>
      <c r="H40" s="30" t="s">
        <v>942</v>
      </c>
      <c r="I40" s="30" t="s">
        <v>975</v>
      </c>
    </row>
    <row customHeight="1" ht="16.5" r="41" s="185" spans="1:9">
      <c r="A41" s="120" t="n">
        <v>2018</v>
      </c>
      <c r="B41" s="120" t="n">
        <v>7</v>
      </c>
      <c r="C41" s="28" t="s">
        <v>1065</v>
      </c>
      <c r="D41" s="29" t="s">
        <v>1066</v>
      </c>
      <c r="E41" s="30" t="s">
        <v>9</v>
      </c>
      <c r="F41" s="30" t="s">
        <v>945</v>
      </c>
      <c r="G41" s="30" t="s">
        <v>1067</v>
      </c>
      <c r="H41" s="30" t="s">
        <v>1068</v>
      </c>
      <c r="I41" s="30" t="s">
        <v>947</v>
      </c>
    </row>
    <row customHeight="1" ht="16.5" r="42" s="185" spans="1:9">
      <c r="A42" s="120" t="n">
        <v>2018</v>
      </c>
      <c r="B42" s="120" t="n">
        <v>8</v>
      </c>
      <c r="C42" s="28" t="s">
        <v>1069</v>
      </c>
      <c r="D42" s="29" t="s">
        <v>1070</v>
      </c>
      <c r="E42" s="30" t="s">
        <v>137</v>
      </c>
      <c r="F42" s="30" t="s">
        <v>1071</v>
      </c>
      <c r="G42" s="30" t="s">
        <v>1072</v>
      </c>
      <c r="H42" s="30" t="s">
        <v>942</v>
      </c>
      <c r="I42" s="30" t="s">
        <v>975</v>
      </c>
    </row>
    <row customHeight="1" ht="16.5" r="43" s="185" spans="1:9">
      <c r="A43" s="120" t="n">
        <v>2018</v>
      </c>
      <c r="B43" s="120" t="n">
        <v>8</v>
      </c>
      <c r="C43" s="28" t="s">
        <v>1073</v>
      </c>
      <c r="D43" s="29" t="s">
        <v>1074</v>
      </c>
      <c r="E43" s="30" t="s">
        <v>137</v>
      </c>
      <c r="F43" s="30" t="s">
        <v>1075</v>
      </c>
      <c r="G43" s="30" t="s">
        <v>1076</v>
      </c>
      <c r="H43" s="30" t="s">
        <v>942</v>
      </c>
      <c r="I43" s="30" t="s">
        <v>975</v>
      </c>
    </row>
    <row customHeight="1" ht="16.5" r="44" s="185" spans="1:9">
      <c r="A44" s="120" t="n">
        <v>2018</v>
      </c>
      <c r="B44" s="120" t="n">
        <v>8</v>
      </c>
      <c r="C44" s="28" t="s">
        <v>1077</v>
      </c>
      <c r="D44" s="29" t="s">
        <v>1078</v>
      </c>
      <c r="E44" s="30" t="s">
        <v>9</v>
      </c>
      <c r="F44" s="30" t="s">
        <v>1079</v>
      </c>
      <c r="G44" s="30" t="s">
        <v>1080</v>
      </c>
      <c r="H44" s="30" t="s">
        <v>1081</v>
      </c>
      <c r="I44" s="30" t="s">
        <v>975</v>
      </c>
    </row>
    <row customHeight="1" ht="16.5" r="45" s="185" spans="1:9">
      <c r="A45" s="120" t="n">
        <v>2018</v>
      </c>
      <c r="B45" s="120" t="n">
        <v>8</v>
      </c>
      <c r="C45" s="28" t="s">
        <v>1082</v>
      </c>
      <c r="D45" s="29" t="s">
        <v>1083</v>
      </c>
      <c r="E45" s="30" t="s">
        <v>137</v>
      </c>
      <c r="F45" s="30" t="s">
        <v>1084</v>
      </c>
      <c r="G45" s="30" t="s">
        <v>1085</v>
      </c>
      <c r="H45" s="30" t="s">
        <v>942</v>
      </c>
      <c r="I45" s="30" t="s">
        <v>975</v>
      </c>
    </row>
    <row customHeight="1" ht="16.5" r="46" s="185" spans="1:9">
      <c r="A46" s="120" t="n">
        <v>2018</v>
      </c>
      <c r="B46" s="120" t="n">
        <v>8</v>
      </c>
      <c r="C46" s="28" t="s">
        <v>1082</v>
      </c>
      <c r="D46" s="29" t="s">
        <v>1086</v>
      </c>
      <c r="E46" s="30" t="s">
        <v>137</v>
      </c>
      <c r="F46" s="30" t="s">
        <v>1087</v>
      </c>
      <c r="G46" s="30" t="s">
        <v>1088</v>
      </c>
      <c r="H46" s="30" t="s">
        <v>942</v>
      </c>
      <c r="I46" s="30" t="s">
        <v>975</v>
      </c>
    </row>
    <row customHeight="1" ht="16.5" r="47" s="185" spans="1:9">
      <c r="A47" s="120" t="n">
        <v>2018</v>
      </c>
      <c r="B47" s="120" t="n">
        <v>8</v>
      </c>
      <c r="C47" s="28" t="s">
        <v>1089</v>
      </c>
      <c r="D47" s="29" t="s">
        <v>1090</v>
      </c>
      <c r="E47" s="30" t="s">
        <v>9</v>
      </c>
      <c r="F47" s="30" t="s">
        <v>945</v>
      </c>
      <c r="G47" s="30" t="s">
        <v>1091</v>
      </c>
      <c r="H47" s="30" t="s">
        <v>1092</v>
      </c>
      <c r="I47" s="30" t="s">
        <v>947</v>
      </c>
    </row>
    <row customHeight="1" ht="16.5" r="48" s="185" spans="1:9">
      <c r="A48" s="120" t="n">
        <v>2018</v>
      </c>
      <c r="B48" s="120" t="n">
        <v>8</v>
      </c>
      <c r="C48" s="28" t="s">
        <v>1089</v>
      </c>
      <c r="D48" s="29" t="s">
        <v>1093</v>
      </c>
      <c r="E48" s="30" t="s">
        <v>137</v>
      </c>
      <c r="F48" s="30" t="s">
        <v>1094</v>
      </c>
      <c r="G48" s="30" t="s">
        <v>1095</v>
      </c>
      <c r="H48" s="30" t="s">
        <v>942</v>
      </c>
      <c r="I48" s="30" t="s">
        <v>947</v>
      </c>
    </row>
    <row customHeight="1" ht="16.5" r="49" s="185" spans="1:9">
      <c r="A49" s="120" t="n">
        <v>2018</v>
      </c>
      <c r="B49" s="120" t="n">
        <v>8</v>
      </c>
      <c r="C49" s="28" t="s">
        <v>1096</v>
      </c>
      <c r="D49" s="29" t="s">
        <v>1097</v>
      </c>
      <c r="E49" s="30" t="s">
        <v>137</v>
      </c>
      <c r="F49" s="30" t="s">
        <v>1098</v>
      </c>
      <c r="G49" s="30" t="s">
        <v>1099</v>
      </c>
      <c r="H49" s="30" t="s">
        <v>942</v>
      </c>
      <c r="I49" s="30" t="s">
        <v>975</v>
      </c>
    </row>
    <row customHeight="1" ht="16.5" r="50" s="185" spans="1:9">
      <c r="A50" s="120" t="n">
        <v>2018</v>
      </c>
      <c r="B50" s="120" t="n">
        <v>8</v>
      </c>
      <c r="C50" s="28" t="s">
        <v>1096</v>
      </c>
      <c r="D50" s="29" t="s">
        <v>1100</v>
      </c>
      <c r="E50" s="30" t="s">
        <v>9</v>
      </c>
      <c r="F50" s="30" t="s">
        <v>1101</v>
      </c>
      <c r="G50" s="30" t="s">
        <v>1102</v>
      </c>
      <c r="H50" s="30" t="s">
        <v>1103</v>
      </c>
      <c r="I50" s="30" t="s">
        <v>975</v>
      </c>
    </row>
    <row customHeight="1" ht="16.5" r="51" s="185" spans="1:9">
      <c r="A51" s="120" t="n">
        <v>2018</v>
      </c>
      <c r="B51" s="120" t="n">
        <v>8</v>
      </c>
      <c r="C51" s="28" t="s">
        <v>1096</v>
      </c>
      <c r="D51" s="29" t="s">
        <v>1104</v>
      </c>
      <c r="E51" s="30" t="s">
        <v>137</v>
      </c>
      <c r="F51" s="30" t="s">
        <v>1098</v>
      </c>
      <c r="G51" s="30" t="s">
        <v>1099</v>
      </c>
      <c r="H51" s="30" t="s">
        <v>942</v>
      </c>
      <c r="I51" s="30" t="s">
        <v>975</v>
      </c>
    </row>
    <row customHeight="1" ht="16.5" r="52" s="185" spans="1:9">
      <c r="A52" s="120" t="n">
        <v>2018</v>
      </c>
      <c r="B52" s="120" t="n">
        <v>8</v>
      </c>
      <c r="C52" s="28" t="s">
        <v>1096</v>
      </c>
      <c r="D52" s="29" t="s">
        <v>1105</v>
      </c>
      <c r="E52" s="30" t="s">
        <v>137</v>
      </c>
      <c r="F52" s="30" t="s">
        <v>940</v>
      </c>
      <c r="G52" s="30" t="s">
        <v>1106</v>
      </c>
      <c r="H52" s="30" t="s">
        <v>942</v>
      </c>
      <c r="I52" s="30" t="s">
        <v>958</v>
      </c>
    </row>
    <row customHeight="1" ht="16.5" r="53" s="185" spans="1:9">
      <c r="A53" s="120" t="n">
        <v>2018</v>
      </c>
      <c r="B53" s="120" t="n">
        <v>7</v>
      </c>
      <c r="C53" s="28" t="s">
        <v>1107</v>
      </c>
      <c r="D53" s="29" t="s">
        <v>1108</v>
      </c>
      <c r="E53" s="30" t="s">
        <v>137</v>
      </c>
      <c r="F53" s="30" t="s">
        <v>940</v>
      </c>
      <c r="G53" s="30" t="s">
        <v>1109</v>
      </c>
      <c r="H53" s="30" t="s">
        <v>942</v>
      </c>
      <c r="I53" s="30" t="s">
        <v>958</v>
      </c>
    </row>
    <row customHeight="1" ht="16.5" r="54" s="185" spans="1:9">
      <c r="A54" s="120" t="n">
        <v>2018</v>
      </c>
      <c r="B54" s="120" t="n">
        <v>7</v>
      </c>
      <c r="C54" s="28" t="s">
        <v>1110</v>
      </c>
      <c r="D54" s="29" t="s">
        <v>1111</v>
      </c>
      <c r="E54" s="30" t="s">
        <v>137</v>
      </c>
      <c r="F54" s="30" t="s">
        <v>1112</v>
      </c>
      <c r="G54" s="30" t="s">
        <v>1113</v>
      </c>
      <c r="H54" s="30" t="s">
        <v>942</v>
      </c>
      <c r="I54" s="30" t="s">
        <v>975</v>
      </c>
    </row>
    <row customHeight="1" ht="16.5" r="55" s="185" spans="1:9">
      <c r="A55" s="120" t="n">
        <v>2018</v>
      </c>
      <c r="B55" s="120" t="n">
        <v>7</v>
      </c>
      <c r="C55" s="28" t="s">
        <v>1114</v>
      </c>
      <c r="D55" s="29" t="s">
        <v>1115</v>
      </c>
      <c r="E55" s="30" t="s">
        <v>137</v>
      </c>
      <c r="F55" s="30" t="s">
        <v>1116</v>
      </c>
      <c r="G55" s="30" t="s">
        <v>1117</v>
      </c>
      <c r="H55" s="30" t="s">
        <v>942</v>
      </c>
      <c r="I55" s="30" t="s">
        <v>975</v>
      </c>
    </row>
    <row customHeight="1" ht="16.5" r="56" s="185" spans="1:9">
      <c r="A56" s="120" t="n">
        <v>2018</v>
      </c>
      <c r="B56" s="120" t="n">
        <v>7</v>
      </c>
      <c r="C56" s="28" t="s">
        <v>1118</v>
      </c>
      <c r="D56" s="29" t="s">
        <v>1119</v>
      </c>
      <c r="E56" s="30" t="s">
        <v>9</v>
      </c>
      <c r="F56" s="30" t="s">
        <v>945</v>
      </c>
      <c r="G56" s="30" t="s">
        <v>1120</v>
      </c>
      <c r="H56" s="30" t="s">
        <v>1121</v>
      </c>
      <c r="I56" s="30" t="s">
        <v>1122</v>
      </c>
    </row>
    <row customHeight="1" ht="16.5" r="57" s="185" spans="1:9">
      <c r="A57" s="120" t="n">
        <v>2018</v>
      </c>
      <c r="B57" s="120" t="n">
        <v>7</v>
      </c>
      <c r="C57" s="28" t="s">
        <v>1107</v>
      </c>
      <c r="D57" s="29" t="s">
        <v>1123</v>
      </c>
      <c r="E57" s="30" t="s">
        <v>9</v>
      </c>
      <c r="F57" s="30" t="s">
        <v>945</v>
      </c>
      <c r="G57" s="30" t="s">
        <v>1124</v>
      </c>
      <c r="H57" s="30" t="s">
        <v>1125</v>
      </c>
      <c r="I57" s="30" t="s">
        <v>947</v>
      </c>
    </row>
    <row customHeight="1" ht="16.5" r="58" s="185" spans="1:9">
      <c r="A58" s="120" t="n">
        <v>2018</v>
      </c>
      <c r="B58" s="120" t="n">
        <v>7</v>
      </c>
      <c r="C58" s="28" t="s">
        <v>1126</v>
      </c>
      <c r="D58" s="29" t="s">
        <v>1127</v>
      </c>
      <c r="E58" s="30" t="s">
        <v>139</v>
      </c>
      <c r="F58" s="30" t="s">
        <v>1087</v>
      </c>
      <c r="G58" s="30" t="s">
        <v>1128</v>
      </c>
      <c r="H58" s="30" t="s">
        <v>942</v>
      </c>
      <c r="I58" s="30" t="s">
        <v>975</v>
      </c>
    </row>
    <row customHeight="1" ht="16.5" r="59" s="185" spans="1:9">
      <c r="A59" s="120" t="n">
        <v>2018</v>
      </c>
      <c r="B59" s="120" t="n">
        <v>6</v>
      </c>
      <c r="C59" s="28" t="s">
        <v>1129</v>
      </c>
      <c r="D59" s="29" t="s">
        <v>1130</v>
      </c>
      <c r="E59" s="30" t="s">
        <v>9</v>
      </c>
      <c r="F59" s="30" t="s">
        <v>1131</v>
      </c>
      <c r="G59" s="30" t="s">
        <v>1132</v>
      </c>
      <c r="H59" s="30" t="s">
        <v>1133</v>
      </c>
      <c r="I59" s="30" t="s">
        <v>975</v>
      </c>
    </row>
    <row customHeight="1" ht="16.5" r="60" s="185" spans="1:9">
      <c r="A60" s="120" t="n">
        <v>2018</v>
      </c>
      <c r="B60" s="120" t="n">
        <v>7</v>
      </c>
      <c r="C60" s="28" t="s">
        <v>1134</v>
      </c>
      <c r="D60" s="29" t="s">
        <v>1135</v>
      </c>
      <c r="E60" s="30" t="s">
        <v>137</v>
      </c>
      <c r="F60" s="30" t="s">
        <v>940</v>
      </c>
      <c r="G60" s="30" t="s">
        <v>1136</v>
      </c>
      <c r="H60" s="30" t="s">
        <v>942</v>
      </c>
      <c r="I60" s="30" t="s">
        <v>958</v>
      </c>
    </row>
    <row customHeight="1" ht="16.5" r="61" s="185" spans="1:9">
      <c r="A61" s="120" t="n">
        <v>2018</v>
      </c>
      <c r="B61" s="120" t="n">
        <v>7</v>
      </c>
      <c r="C61" s="28" t="s">
        <v>1137</v>
      </c>
      <c r="D61" s="29" t="s">
        <v>1138</v>
      </c>
      <c r="E61" s="30" t="s">
        <v>137</v>
      </c>
      <c r="F61" s="30" t="s">
        <v>1139</v>
      </c>
      <c r="G61" s="30" t="s">
        <v>1140</v>
      </c>
      <c r="H61" s="30" t="s">
        <v>942</v>
      </c>
      <c r="I61" s="30" t="s">
        <v>975</v>
      </c>
    </row>
    <row customHeight="1" ht="16.5" r="62" s="185" spans="1:9">
      <c r="A62" s="120" t="n">
        <v>2018</v>
      </c>
      <c r="B62" s="120" t="n">
        <v>7</v>
      </c>
      <c r="C62" s="28" t="s">
        <v>1134</v>
      </c>
      <c r="D62" s="29" t="s">
        <v>1141</v>
      </c>
      <c r="E62" s="30" t="s">
        <v>137</v>
      </c>
      <c r="F62" s="30" t="s">
        <v>1142</v>
      </c>
      <c r="G62" s="30" t="s">
        <v>1136</v>
      </c>
      <c r="H62" s="30" t="s">
        <v>942</v>
      </c>
      <c r="I62" s="30" t="s">
        <v>975</v>
      </c>
    </row>
    <row customHeight="1" ht="16.5" r="63" s="185" spans="1:9">
      <c r="A63" s="120" t="n">
        <v>2018</v>
      </c>
      <c r="B63" s="120" t="n">
        <v>7</v>
      </c>
      <c r="C63" s="28" t="s">
        <v>1143</v>
      </c>
      <c r="D63" s="29" t="s">
        <v>1144</v>
      </c>
      <c r="E63" s="30" t="s">
        <v>135</v>
      </c>
      <c r="F63" s="30" t="s">
        <v>940</v>
      </c>
      <c r="G63" s="30" t="s">
        <v>1145</v>
      </c>
      <c r="H63" s="30" t="s">
        <v>942</v>
      </c>
      <c r="I63" s="30" t="s">
        <v>975</v>
      </c>
    </row>
    <row customHeight="1" ht="16.5" r="64" s="185" spans="1:9">
      <c r="A64" s="120" t="n">
        <v>2018</v>
      </c>
      <c r="B64" s="120" t="n">
        <v>7</v>
      </c>
      <c r="C64" s="28" t="s">
        <v>1143</v>
      </c>
      <c r="D64" s="29" t="s">
        <v>1146</v>
      </c>
      <c r="E64" s="30" t="s">
        <v>137</v>
      </c>
      <c r="F64" s="30" t="s">
        <v>1147</v>
      </c>
      <c r="G64" s="30" t="s">
        <v>1145</v>
      </c>
      <c r="H64" s="30" t="s">
        <v>942</v>
      </c>
      <c r="I64" s="30" t="s">
        <v>975</v>
      </c>
    </row>
    <row customHeight="1" ht="16.5" r="65" s="185" spans="1:9">
      <c r="A65" s="120" t="n">
        <v>2018</v>
      </c>
      <c r="B65" s="120" t="n">
        <v>7</v>
      </c>
      <c r="C65" s="28" t="s">
        <v>1148</v>
      </c>
      <c r="D65" s="29" t="s">
        <v>1149</v>
      </c>
      <c r="E65" s="30" t="s">
        <v>137</v>
      </c>
      <c r="F65" s="30" t="s">
        <v>1150</v>
      </c>
      <c r="G65" s="30" t="s">
        <v>1151</v>
      </c>
      <c r="H65" s="30" t="s">
        <v>942</v>
      </c>
      <c r="I65" s="30" t="s">
        <v>975</v>
      </c>
    </row>
    <row customHeight="1" ht="16.5" r="66" s="185" spans="1:9">
      <c r="A66" s="120" t="n">
        <v>2018</v>
      </c>
      <c r="B66" s="120" t="n">
        <v>7</v>
      </c>
      <c r="C66" s="28" t="s">
        <v>1148</v>
      </c>
      <c r="D66" s="29" t="s">
        <v>1152</v>
      </c>
      <c r="E66" s="30" t="s">
        <v>139</v>
      </c>
      <c r="F66" s="30" t="s"/>
      <c r="G66" s="30" t="s">
        <v>1151</v>
      </c>
      <c r="H66" s="30" t="s">
        <v>1153</v>
      </c>
      <c r="I66" s="30" t="s">
        <v>975</v>
      </c>
    </row>
    <row customHeight="1" ht="16.5" r="67" s="185" spans="1:9">
      <c r="A67" s="120" t="n">
        <v>2018</v>
      </c>
      <c r="B67" s="120" t="n">
        <v>7</v>
      </c>
      <c r="C67" s="28" t="s">
        <v>1154</v>
      </c>
      <c r="D67" s="29" t="s">
        <v>1155</v>
      </c>
      <c r="E67" s="30" t="s">
        <v>137</v>
      </c>
      <c r="F67" s="30" t="s">
        <v>1156</v>
      </c>
      <c r="G67" s="30" t="s">
        <v>1157</v>
      </c>
      <c r="H67" s="30" t="s">
        <v>942</v>
      </c>
      <c r="I67" s="30" t="s">
        <v>975</v>
      </c>
    </row>
    <row customHeight="1" ht="16.5" r="68" s="185" spans="1:9">
      <c r="A68" s="120" t="n">
        <v>2018</v>
      </c>
      <c r="B68" s="120" t="n">
        <v>7</v>
      </c>
      <c r="C68" s="28" t="s">
        <v>1154</v>
      </c>
      <c r="D68" s="29" t="s">
        <v>1158</v>
      </c>
      <c r="E68" s="30" t="s">
        <v>139</v>
      </c>
      <c r="F68" s="30" t="s">
        <v>1159</v>
      </c>
      <c r="G68" s="30" t="s">
        <v>1160</v>
      </c>
      <c r="H68" s="30" t="s">
        <v>1161</v>
      </c>
      <c r="I68" s="30" t="s">
        <v>975</v>
      </c>
    </row>
    <row customHeight="1" ht="16.5" r="69" s="185" spans="1:9">
      <c r="A69" s="120" t="n">
        <v>2018</v>
      </c>
      <c r="B69" s="120" t="n">
        <v>7</v>
      </c>
      <c r="C69" s="28" t="s">
        <v>1162</v>
      </c>
      <c r="D69" s="29" t="s">
        <v>1163</v>
      </c>
      <c r="E69" s="30" t="s">
        <v>137</v>
      </c>
      <c r="F69" s="30" t="s">
        <v>1164</v>
      </c>
      <c r="G69" s="30" t="s">
        <v>1165</v>
      </c>
      <c r="H69" s="30" t="s">
        <v>942</v>
      </c>
      <c r="I69" s="30" t="s">
        <v>975</v>
      </c>
    </row>
    <row customHeight="1" ht="16.5" r="70" s="185" spans="1:9">
      <c r="A70" s="120" t="n">
        <v>2018</v>
      </c>
      <c r="B70" s="120" t="n">
        <v>7</v>
      </c>
      <c r="C70" s="28" t="s">
        <v>1166</v>
      </c>
      <c r="D70" s="29" t="s">
        <v>1167</v>
      </c>
      <c r="E70" s="30" t="s">
        <v>137</v>
      </c>
      <c r="F70" s="30" t="s">
        <v>973</v>
      </c>
      <c r="G70" s="30" t="s">
        <v>974</v>
      </c>
      <c r="H70" s="30" t="s">
        <v>942</v>
      </c>
      <c r="I70" s="30" t="s">
        <v>975</v>
      </c>
    </row>
    <row customHeight="1" ht="16.5" r="71" s="185" spans="1:9">
      <c r="A71" s="120" t="n">
        <v>2018</v>
      </c>
      <c r="B71" s="120" t="n">
        <v>7</v>
      </c>
      <c r="C71" s="28" t="s">
        <v>1166</v>
      </c>
      <c r="D71" s="29" t="s">
        <v>1168</v>
      </c>
      <c r="E71" s="30" t="s">
        <v>139</v>
      </c>
      <c r="F71" s="30" t="s"/>
      <c r="G71" s="30" t="s">
        <v>1169</v>
      </c>
      <c r="H71" s="30" t="s">
        <v>942</v>
      </c>
      <c r="I71" s="30" t="s">
        <v>947</v>
      </c>
    </row>
    <row customHeight="1" ht="16.5" r="72" s="185" spans="1:9">
      <c r="A72" s="120" t="n">
        <v>2018</v>
      </c>
      <c r="B72" s="120" t="n">
        <v>7</v>
      </c>
      <c r="C72" s="28" t="s">
        <v>1170</v>
      </c>
      <c r="D72" s="29" t="s">
        <v>1171</v>
      </c>
      <c r="E72" s="30" t="s">
        <v>139</v>
      </c>
      <c r="F72" s="30" t="s">
        <v>1172</v>
      </c>
      <c r="G72" s="30" t="s">
        <v>1173</v>
      </c>
      <c r="H72" s="30" t="s">
        <v>1174</v>
      </c>
      <c r="I72" s="30" t="s">
        <v>975</v>
      </c>
    </row>
    <row customHeight="1" ht="16.5" r="73" s="185" spans="1:9">
      <c r="A73" s="120" t="n">
        <v>2018</v>
      </c>
      <c r="B73" s="120" t="n">
        <v>7</v>
      </c>
      <c r="C73" s="28" t="s">
        <v>1175</v>
      </c>
      <c r="D73" s="29" t="s">
        <v>1176</v>
      </c>
      <c r="E73" s="30" t="s">
        <v>135</v>
      </c>
      <c r="F73" s="30" t="s">
        <v>940</v>
      </c>
      <c r="G73" s="30" t="s">
        <v>1177</v>
      </c>
      <c r="H73" s="30" t="s">
        <v>942</v>
      </c>
      <c r="I73" s="30" t="s">
        <v>958</v>
      </c>
    </row>
    <row customHeight="1" ht="16.5" r="74" s="185" spans="1:9">
      <c r="A74" s="120" t="n">
        <v>2018</v>
      </c>
      <c r="B74" s="120" t="n">
        <v>7</v>
      </c>
      <c r="C74" s="28" t="s">
        <v>1178</v>
      </c>
      <c r="D74" s="29" t="s">
        <v>1179</v>
      </c>
      <c r="E74" s="30" t="s">
        <v>9</v>
      </c>
      <c r="F74" s="30" t="s">
        <v>945</v>
      </c>
      <c r="G74" s="30" t="s">
        <v>1180</v>
      </c>
      <c r="H74" s="30" t="s">
        <v>1181</v>
      </c>
      <c r="I74" s="30" t="s">
        <v>947</v>
      </c>
    </row>
    <row customHeight="1" ht="16.5" r="75" s="185" spans="1:9">
      <c r="A75" s="120" t="n">
        <v>2018</v>
      </c>
      <c r="B75" s="120" t="n">
        <v>6</v>
      </c>
      <c r="C75" s="28" t="s">
        <v>1182</v>
      </c>
      <c r="D75" s="29" t="s">
        <v>1183</v>
      </c>
      <c r="E75" s="30" t="s">
        <v>137</v>
      </c>
      <c r="F75" s="30" t="s">
        <v>1172</v>
      </c>
      <c r="G75" s="30" t="s">
        <v>1184</v>
      </c>
      <c r="H75" s="30" t="s">
        <v>942</v>
      </c>
      <c r="I75" s="30" t="s">
        <v>947</v>
      </c>
    </row>
    <row customHeight="1" ht="16.5" r="76" s="185" spans="1:9">
      <c r="A76" s="120" t="n">
        <v>2018</v>
      </c>
      <c r="B76" s="120" t="n">
        <v>6</v>
      </c>
      <c r="C76" s="28" t="s">
        <v>1182</v>
      </c>
      <c r="D76" s="29" t="s">
        <v>1185</v>
      </c>
      <c r="E76" s="30" t="s">
        <v>137</v>
      </c>
      <c r="F76" s="30" t="s">
        <v>940</v>
      </c>
      <c r="G76" s="30" t="s">
        <v>1186</v>
      </c>
      <c r="H76" s="30" t="s">
        <v>942</v>
      </c>
      <c r="I76" s="30" t="s">
        <v>943</v>
      </c>
    </row>
    <row customHeight="1" ht="16.5" r="77" s="185" spans="1:9">
      <c r="A77" s="120" t="n">
        <v>2018</v>
      </c>
      <c r="B77" s="120" t="n">
        <v>6</v>
      </c>
      <c r="C77" s="28" t="s">
        <v>1187</v>
      </c>
      <c r="D77" s="29" t="s">
        <v>1188</v>
      </c>
      <c r="E77" s="30" t="s">
        <v>139</v>
      </c>
      <c r="F77" s="30" t="s"/>
      <c r="G77" s="30" t="s">
        <v>1189</v>
      </c>
      <c r="H77" s="30" t="s">
        <v>1190</v>
      </c>
      <c r="I77" s="30" t="s">
        <v>947</v>
      </c>
    </row>
    <row customHeight="1" ht="16.5" r="78" s="185" spans="1:9">
      <c r="A78" s="120" t="n">
        <v>2018</v>
      </c>
      <c r="B78" s="120" t="n">
        <v>6</v>
      </c>
      <c r="C78" s="28" t="s">
        <v>1191</v>
      </c>
      <c r="D78" s="29" t="s">
        <v>1192</v>
      </c>
      <c r="E78" s="30" t="s">
        <v>137</v>
      </c>
      <c r="F78" s="30" t="s">
        <v>940</v>
      </c>
      <c r="G78" s="30" t="s">
        <v>1193</v>
      </c>
      <c r="H78" s="30" t="s">
        <v>942</v>
      </c>
      <c r="I78" s="30" t="s">
        <v>947</v>
      </c>
    </row>
    <row customHeight="1" ht="16.5" r="79" s="185" spans="1:9">
      <c r="A79" s="120" t="n">
        <v>2018</v>
      </c>
      <c r="B79" s="120" t="n">
        <v>6</v>
      </c>
      <c r="C79" s="28" t="s">
        <v>1191</v>
      </c>
      <c r="D79" s="29" t="s">
        <v>1194</v>
      </c>
      <c r="E79" s="30" t="s">
        <v>137</v>
      </c>
      <c r="F79" s="30" t="s">
        <v>940</v>
      </c>
      <c r="G79" s="30" t="s">
        <v>1136</v>
      </c>
      <c r="H79" s="30" t="s">
        <v>942</v>
      </c>
      <c r="I79" s="30" t="s">
        <v>943</v>
      </c>
    </row>
    <row customHeight="1" ht="16.5" r="80" s="185" spans="1:9">
      <c r="A80" s="120" t="n">
        <v>2018</v>
      </c>
      <c r="B80" s="120" t="n">
        <v>6</v>
      </c>
      <c r="C80" s="28" t="s">
        <v>1187</v>
      </c>
      <c r="D80" s="29" t="s">
        <v>1195</v>
      </c>
      <c r="E80" s="30" t="s">
        <v>139</v>
      </c>
      <c r="F80" s="30" t="s"/>
      <c r="G80" s="30" t="s">
        <v>1196</v>
      </c>
      <c r="H80" s="30" t="s">
        <v>1197</v>
      </c>
      <c r="I80" s="30" t="s">
        <v>947</v>
      </c>
    </row>
    <row customHeight="1" ht="16.5" r="81" s="185" spans="1:9">
      <c r="A81" s="120" t="n">
        <v>2018</v>
      </c>
      <c r="B81" s="120" t="n">
        <v>6</v>
      </c>
      <c r="C81" s="28" t="s">
        <v>1187</v>
      </c>
      <c r="D81" s="29" t="s">
        <v>1198</v>
      </c>
      <c r="E81" s="30" t="s">
        <v>139</v>
      </c>
      <c r="F81" s="30" t="s"/>
      <c r="G81" s="30" t="s">
        <v>1199</v>
      </c>
      <c r="H81" s="30" t="s">
        <v>1200</v>
      </c>
      <c r="I81" s="30" t="s">
        <v>1122</v>
      </c>
    </row>
    <row customHeight="1" ht="16.5" r="82" s="185" spans="1:9">
      <c r="A82" s="120" t="n">
        <v>2018</v>
      </c>
      <c r="B82" s="120" t="n">
        <v>6</v>
      </c>
      <c r="C82" s="28" t="s">
        <v>1201</v>
      </c>
      <c r="D82" s="29" t="s">
        <v>1202</v>
      </c>
      <c r="E82" s="30" t="s">
        <v>9</v>
      </c>
      <c r="F82" s="30" t="s">
        <v>945</v>
      </c>
      <c r="G82" s="30" t="s">
        <v>1203</v>
      </c>
      <c r="H82" s="30" t="s">
        <v>1204</v>
      </c>
      <c r="I82" s="30" t="s">
        <v>975</v>
      </c>
    </row>
    <row customHeight="1" ht="16.5" r="83" s="185" spans="1:9">
      <c r="A83" s="120" t="n">
        <v>2018</v>
      </c>
      <c r="B83" s="120" t="n">
        <v>6</v>
      </c>
      <c r="C83" s="28" t="s">
        <v>1205</v>
      </c>
      <c r="D83" s="29" t="s">
        <v>1206</v>
      </c>
      <c r="E83" s="30" t="s">
        <v>139</v>
      </c>
      <c r="F83" s="30" t="s">
        <v>1207</v>
      </c>
      <c r="G83" s="30" t="s">
        <v>1208</v>
      </c>
      <c r="H83" s="30" t="s">
        <v>942</v>
      </c>
      <c r="I83" s="30" t="s">
        <v>975</v>
      </c>
    </row>
    <row customHeight="1" ht="16.5" r="84" s="185" spans="1:9">
      <c r="A84" s="120" t="n">
        <v>2018</v>
      </c>
      <c r="B84" s="120" t="n">
        <v>6</v>
      </c>
      <c r="C84" s="28" t="s">
        <v>1209</v>
      </c>
      <c r="D84" s="29" t="s">
        <v>1210</v>
      </c>
      <c r="E84" s="30" t="s">
        <v>9</v>
      </c>
      <c r="F84" s="30" t="s">
        <v>945</v>
      </c>
      <c r="G84" s="30" t="s">
        <v>1196</v>
      </c>
      <c r="H84" s="30" t="s">
        <v>1211</v>
      </c>
      <c r="I84" s="30" t="s">
        <v>975</v>
      </c>
    </row>
    <row customHeight="1" ht="16.5" r="85" s="185" spans="1:9">
      <c r="A85" s="120" t="n">
        <v>2018</v>
      </c>
      <c r="B85" s="120" t="n">
        <v>6</v>
      </c>
      <c r="C85" s="28" t="s">
        <v>1212</v>
      </c>
      <c r="D85" s="29" t="s">
        <v>1213</v>
      </c>
      <c r="E85" s="30" t="s">
        <v>152</v>
      </c>
      <c r="F85" s="30" t="s"/>
      <c r="G85" s="30" t="s">
        <v>1109</v>
      </c>
      <c r="H85" s="30" t="s">
        <v>1200</v>
      </c>
      <c r="I85" s="30" t="s">
        <v>947</v>
      </c>
    </row>
    <row customHeight="1" ht="16.5" r="86" s="185" spans="1:9">
      <c r="A86" s="120" t="n">
        <v>2018</v>
      </c>
      <c r="B86" s="120" t="n">
        <v>6</v>
      </c>
      <c r="C86" s="28" t="s">
        <v>1214</v>
      </c>
      <c r="D86" s="29" t="s">
        <v>1215</v>
      </c>
      <c r="E86" s="30" t="s">
        <v>139</v>
      </c>
      <c r="F86" s="30" t="s"/>
      <c r="G86" s="30" t="s">
        <v>1216</v>
      </c>
      <c r="H86" s="30" t="s">
        <v>1190</v>
      </c>
      <c r="I86" s="30" t="s">
        <v>947</v>
      </c>
    </row>
    <row customHeight="1" ht="16.5" r="87" s="185" spans="1:9">
      <c r="A87" s="120" t="n">
        <v>2018</v>
      </c>
      <c r="B87" s="120" t="n">
        <v>6</v>
      </c>
      <c r="C87" s="28" t="s">
        <v>1214</v>
      </c>
      <c r="D87" s="29" t="s">
        <v>1217</v>
      </c>
      <c r="E87" s="30" t="s">
        <v>152</v>
      </c>
      <c r="F87" s="30" t="s"/>
      <c r="G87" s="30" t="s">
        <v>1216</v>
      </c>
      <c r="H87" s="30" t="s">
        <v>1190</v>
      </c>
      <c r="I87" s="30" t="s">
        <v>947</v>
      </c>
    </row>
    <row customHeight="1" ht="16.5" r="88" s="185" spans="1:9">
      <c r="A88" s="120" t="n">
        <v>2018</v>
      </c>
      <c r="B88" s="120" t="n">
        <v>6</v>
      </c>
      <c r="C88" s="28" t="s">
        <v>1214</v>
      </c>
      <c r="D88" s="29" t="s">
        <v>1218</v>
      </c>
      <c r="E88" s="30" t="s">
        <v>152</v>
      </c>
      <c r="F88" s="30" t="s"/>
      <c r="G88" s="30" t="s">
        <v>1216</v>
      </c>
      <c r="H88" s="30" t="s">
        <v>1190</v>
      </c>
      <c r="I88" s="30" t="s">
        <v>947</v>
      </c>
    </row>
    <row customHeight="1" ht="16.5" r="89" s="185" spans="1:9">
      <c r="A89" s="120" t="n">
        <v>2018</v>
      </c>
      <c r="B89" s="120" t="n">
        <v>6</v>
      </c>
      <c r="C89" s="28" t="s">
        <v>1214</v>
      </c>
      <c r="D89" s="29" t="s">
        <v>1219</v>
      </c>
      <c r="E89" s="30" t="s">
        <v>152</v>
      </c>
      <c r="F89" s="30" t="s"/>
      <c r="G89" s="30" t="s">
        <v>1189</v>
      </c>
      <c r="H89" s="30" t="s">
        <v>1220</v>
      </c>
      <c r="I89" s="30" t="s">
        <v>947</v>
      </c>
    </row>
    <row customHeight="1" ht="16.5" r="90" s="185" spans="1:9">
      <c r="A90" s="120" t="n">
        <v>2018</v>
      </c>
      <c r="B90" s="120" t="n">
        <v>6</v>
      </c>
      <c r="C90" s="28" t="s">
        <v>1214</v>
      </c>
      <c r="D90" s="29" t="s">
        <v>1221</v>
      </c>
      <c r="E90" s="30" t="s">
        <v>152</v>
      </c>
      <c r="F90" s="30" t="s"/>
      <c r="G90" s="30" t="s">
        <v>1222</v>
      </c>
      <c r="H90" s="30" t="s">
        <v>1220</v>
      </c>
      <c r="I90" s="30" t="s">
        <v>947</v>
      </c>
    </row>
    <row customHeight="1" ht="16.5" r="91" s="185" spans="1:9">
      <c r="A91" s="120" t="n">
        <v>2018</v>
      </c>
      <c r="B91" s="120" t="n">
        <v>6</v>
      </c>
      <c r="C91" s="28" t="s">
        <v>1214</v>
      </c>
      <c r="D91" s="29" t="s">
        <v>1223</v>
      </c>
      <c r="E91" s="30" t="s">
        <v>152</v>
      </c>
      <c r="F91" s="30" t="s"/>
      <c r="G91" s="30" t="s">
        <v>1189</v>
      </c>
      <c r="H91" s="30" t="s">
        <v>1220</v>
      </c>
      <c r="I91" s="30" t="s">
        <v>947</v>
      </c>
    </row>
    <row customHeight="1" ht="16.5" r="92" s="185" spans="1:9">
      <c r="A92" s="120" t="n">
        <v>2018</v>
      </c>
      <c r="B92" s="120" t="n">
        <v>6</v>
      </c>
      <c r="C92" s="28" t="s">
        <v>1214</v>
      </c>
      <c r="D92" s="29" t="s">
        <v>1224</v>
      </c>
      <c r="E92" s="30" t="s">
        <v>139</v>
      </c>
      <c r="F92" s="30" t="s"/>
      <c r="G92" s="30" t="s">
        <v>1222</v>
      </c>
      <c r="H92" s="30" t="s">
        <v>1220</v>
      </c>
      <c r="I92" s="30" t="s">
        <v>947</v>
      </c>
    </row>
    <row customHeight="1" ht="16.5" r="93" s="185" spans="1:9">
      <c r="A93" s="120" t="n">
        <v>2018</v>
      </c>
      <c r="B93" s="120" t="n">
        <v>6</v>
      </c>
      <c r="C93" s="28" t="s">
        <v>1214</v>
      </c>
      <c r="D93" s="29" t="s">
        <v>1225</v>
      </c>
      <c r="E93" s="30" t="s">
        <v>139</v>
      </c>
      <c r="F93" s="30" t="s"/>
      <c r="G93" s="30" t="s">
        <v>1189</v>
      </c>
      <c r="H93" s="30" t="s">
        <v>1220</v>
      </c>
      <c r="I93" s="30" t="s">
        <v>947</v>
      </c>
    </row>
    <row customHeight="1" ht="16.5" r="94" s="185" spans="1:9">
      <c r="A94" s="120" t="n">
        <v>2018</v>
      </c>
      <c r="B94" s="120" t="n">
        <v>6</v>
      </c>
      <c r="C94" s="28" t="s">
        <v>1226</v>
      </c>
      <c r="D94" s="29" t="s">
        <v>1227</v>
      </c>
      <c r="E94" s="30" t="s">
        <v>139</v>
      </c>
      <c r="F94" s="30" t="s">
        <v>1228</v>
      </c>
      <c r="G94" s="30" t="s">
        <v>1229</v>
      </c>
      <c r="H94" s="30" t="s">
        <v>942</v>
      </c>
      <c r="I94" s="30" t="s">
        <v>975</v>
      </c>
    </row>
    <row customHeight="1" ht="16.5" r="95" s="185" spans="1:9">
      <c r="A95" s="120" t="n">
        <v>2018</v>
      </c>
      <c r="B95" s="120" t="n">
        <v>6</v>
      </c>
      <c r="C95" s="28" t="s">
        <v>1230</v>
      </c>
      <c r="D95" s="29" t="s">
        <v>1231</v>
      </c>
      <c r="E95" s="30" t="s">
        <v>9</v>
      </c>
      <c r="F95" s="30" t="s">
        <v>945</v>
      </c>
      <c r="G95" s="30" t="s">
        <v>1232</v>
      </c>
      <c r="H95" s="30" t="s">
        <v>1233</v>
      </c>
      <c r="I95" s="30" t="s">
        <v>947</v>
      </c>
    </row>
    <row customHeight="1" ht="16.5" r="96" s="185" spans="1:9">
      <c r="A96" s="120" t="n">
        <v>2018</v>
      </c>
      <c r="B96" s="120" t="n">
        <v>6</v>
      </c>
      <c r="C96" s="28" t="s">
        <v>1214</v>
      </c>
      <c r="D96" s="29" t="s">
        <v>1234</v>
      </c>
      <c r="E96" s="30" t="s">
        <v>9</v>
      </c>
      <c r="F96" s="30" t="s">
        <v>945</v>
      </c>
      <c r="G96" s="30" t="s">
        <v>1235</v>
      </c>
      <c r="H96" s="30" t="s">
        <v>1236</v>
      </c>
      <c r="I96" s="30" t="s">
        <v>947</v>
      </c>
    </row>
    <row customHeight="1" ht="16.5" r="97" s="185" spans="1:9">
      <c r="A97" s="120" t="n">
        <v>2018</v>
      </c>
      <c r="B97" s="120" t="n">
        <v>6</v>
      </c>
      <c r="C97" s="28" t="s">
        <v>1237</v>
      </c>
      <c r="D97" s="29" t="s">
        <v>1238</v>
      </c>
      <c r="E97" s="30" t="s">
        <v>9</v>
      </c>
      <c r="F97" s="30" t="s">
        <v>945</v>
      </c>
      <c r="G97" s="30" t="s">
        <v>1239</v>
      </c>
      <c r="H97" s="30" t="s">
        <v>1240</v>
      </c>
      <c r="I97" s="30" t="s">
        <v>975</v>
      </c>
    </row>
    <row customHeight="1" ht="16.5" r="98" s="185" spans="1:9">
      <c r="A98" s="120" t="n">
        <v>2018</v>
      </c>
      <c r="B98" s="120" t="n">
        <v>6</v>
      </c>
      <c r="C98" s="28" t="s">
        <v>1241</v>
      </c>
      <c r="D98" s="29" t="s">
        <v>1242</v>
      </c>
      <c r="E98" s="30" t="s">
        <v>9</v>
      </c>
      <c r="F98" s="30" t="s">
        <v>945</v>
      </c>
      <c r="G98" s="30" t="s">
        <v>1243</v>
      </c>
      <c r="H98" s="30" t="s">
        <v>1244</v>
      </c>
      <c r="I98" s="30" t="s">
        <v>975</v>
      </c>
    </row>
    <row customHeight="1" ht="16.5" r="99" s="185" spans="1:9">
      <c r="A99" s="120" t="n">
        <v>2018</v>
      </c>
      <c r="B99" s="120" t="n">
        <v>6</v>
      </c>
      <c r="C99" s="28" t="s">
        <v>1241</v>
      </c>
      <c r="D99" s="29" t="s">
        <v>1245</v>
      </c>
      <c r="E99" s="30" t="s">
        <v>139</v>
      </c>
      <c r="F99" s="30" t="s"/>
      <c r="G99" s="30" t="s">
        <v>1246</v>
      </c>
      <c r="H99" s="30" t="s">
        <v>1247</v>
      </c>
      <c r="I99" s="30" t="s">
        <v>947</v>
      </c>
    </row>
    <row customHeight="1" ht="16.5" r="100" s="185" spans="1:9">
      <c r="A100" s="120" t="n">
        <v>2018</v>
      </c>
      <c r="B100" s="120" t="n">
        <v>5</v>
      </c>
      <c r="C100" s="28" t="s">
        <v>1248</v>
      </c>
      <c r="D100" s="29" t="s">
        <v>1249</v>
      </c>
      <c r="E100" s="30" t="s">
        <v>9</v>
      </c>
      <c r="F100" s="30" t="s">
        <v>945</v>
      </c>
      <c r="G100" s="30" t="s">
        <v>1250</v>
      </c>
      <c r="H100" s="30" t="s">
        <v>1251</v>
      </c>
      <c r="I100" s="30" t="s">
        <v>958</v>
      </c>
    </row>
    <row customHeight="1" ht="16.5" r="101" s="185" spans="1:9">
      <c r="A101" s="120" t="n">
        <v>2018</v>
      </c>
      <c r="B101" s="120" t="n">
        <v>5</v>
      </c>
      <c r="C101" s="28" t="s">
        <v>1252</v>
      </c>
      <c r="D101" s="29" t="s">
        <v>1253</v>
      </c>
      <c r="E101" s="30" t="s">
        <v>139</v>
      </c>
      <c r="F101" s="30" t="s"/>
      <c r="G101" s="30" t="s">
        <v>1254</v>
      </c>
      <c r="H101" s="30" t="s">
        <v>1255</v>
      </c>
      <c r="I101" s="30" t="s">
        <v>947</v>
      </c>
    </row>
    <row customHeight="1" ht="16.5" r="102" s="185" spans="1:9">
      <c r="A102" s="120" t="n">
        <v>2018</v>
      </c>
      <c r="B102" s="120" t="n">
        <v>4</v>
      </c>
      <c r="C102" s="28" t="s">
        <v>1256</v>
      </c>
      <c r="D102" s="29" t="s">
        <v>1257</v>
      </c>
      <c r="E102" s="30" t="s">
        <v>9</v>
      </c>
      <c r="F102" s="30" t="s">
        <v>945</v>
      </c>
      <c r="G102" s="30" t="s">
        <v>1258</v>
      </c>
      <c r="H102" s="30" t="s">
        <v>1259</v>
      </c>
      <c r="I102" s="30" t="s">
        <v>947</v>
      </c>
    </row>
    <row customHeight="1" ht="16.5" r="103" s="185" spans="1:9">
      <c r="A103" s="120" t="n">
        <v>2018</v>
      </c>
      <c r="B103" s="120" t="n">
        <v>5</v>
      </c>
      <c r="C103" s="28" t="s">
        <v>1260</v>
      </c>
      <c r="D103" s="29" t="s">
        <v>1261</v>
      </c>
      <c r="E103" s="30" t="s">
        <v>139</v>
      </c>
      <c r="F103" s="30" t="s"/>
      <c r="G103" s="30" t="s">
        <v>1262</v>
      </c>
      <c r="H103" s="30" t="s">
        <v>1263</v>
      </c>
      <c r="I103" s="30" t="s">
        <v>947</v>
      </c>
    </row>
    <row customHeight="1" ht="16.5" r="104" s="185" spans="1:9">
      <c r="A104" s="120" t="n">
        <v>2018</v>
      </c>
      <c r="B104" s="120" t="n">
        <v>5</v>
      </c>
      <c r="C104" s="28" t="s">
        <v>1264</v>
      </c>
      <c r="D104" s="29" t="s">
        <v>1265</v>
      </c>
      <c r="E104" s="30" t="s">
        <v>9</v>
      </c>
      <c r="F104" s="30" t="s">
        <v>945</v>
      </c>
      <c r="G104" s="30" t="s">
        <v>1266</v>
      </c>
      <c r="H104" s="30" t="s">
        <v>1267</v>
      </c>
      <c r="I104" s="30" t="s">
        <v>958</v>
      </c>
    </row>
    <row customHeight="1" ht="16.5" r="105" s="185" spans="1:9">
      <c r="A105" s="120" t="n">
        <v>2018</v>
      </c>
      <c r="B105" s="120" t="n">
        <v>5</v>
      </c>
      <c r="C105" s="28" t="s">
        <v>1264</v>
      </c>
      <c r="D105" s="29" t="s">
        <v>1268</v>
      </c>
      <c r="E105" s="30" t="s">
        <v>139</v>
      </c>
      <c r="F105" s="30" t="s"/>
      <c r="G105" s="30" t="s">
        <v>1262</v>
      </c>
      <c r="H105" s="30" t="s">
        <v>1269</v>
      </c>
      <c r="I105" s="30" t="s">
        <v>958</v>
      </c>
    </row>
    <row customHeight="1" ht="16.5" r="106" s="185" spans="1:9">
      <c r="A106" s="120" t="n">
        <v>2018</v>
      </c>
      <c r="B106" s="120" t="n">
        <v>5</v>
      </c>
      <c r="C106" s="28" t="s">
        <v>1270</v>
      </c>
      <c r="D106" s="29" t="s">
        <v>1271</v>
      </c>
      <c r="E106" s="30" t="s">
        <v>137</v>
      </c>
      <c r="F106" s="30" t="s">
        <v>940</v>
      </c>
      <c r="G106" s="30" t="s">
        <v>1272</v>
      </c>
      <c r="H106" s="30" t="s">
        <v>942</v>
      </c>
      <c r="I106" s="30" t="s">
        <v>943</v>
      </c>
    </row>
    <row customHeight="1" ht="16.5" r="107" s="185" spans="1:9">
      <c r="A107" s="120" t="n">
        <v>2018</v>
      </c>
      <c r="B107" s="120" t="n">
        <v>4</v>
      </c>
      <c r="C107" s="28" t="s">
        <v>1273</v>
      </c>
      <c r="D107" s="29" t="s">
        <v>1274</v>
      </c>
      <c r="E107" s="30" t="s">
        <v>135</v>
      </c>
      <c r="F107" s="30" t="s">
        <v>940</v>
      </c>
      <c r="G107" s="30" t="s">
        <v>1275</v>
      </c>
      <c r="H107" s="30" t="s">
        <v>942</v>
      </c>
      <c r="I107" s="30" t="s">
        <v>958</v>
      </c>
    </row>
    <row customHeight="1" ht="16.5" r="108" s="185" spans="1:9">
      <c r="A108" s="120" t="n">
        <v>2018</v>
      </c>
      <c r="B108" s="120" t="n">
        <v>4</v>
      </c>
      <c r="C108" s="28" t="s">
        <v>1276</v>
      </c>
      <c r="D108" s="29" t="s">
        <v>1277</v>
      </c>
      <c r="E108" s="30" t="s">
        <v>139</v>
      </c>
      <c r="F108" s="30" t="s"/>
      <c r="G108" s="30" t="s">
        <v>1278</v>
      </c>
      <c r="H108" s="30" t="s">
        <v>73</v>
      </c>
      <c r="I108" s="30" t="s">
        <v>1122</v>
      </c>
    </row>
    <row customHeight="1" ht="16.5" r="109" s="185" spans="1:9">
      <c r="A109" s="120" t="n">
        <v>2018</v>
      </c>
      <c r="B109" s="120" t="n">
        <v>4</v>
      </c>
      <c r="C109" s="28" t="s">
        <v>1273</v>
      </c>
      <c r="D109" s="29" t="s">
        <v>1279</v>
      </c>
      <c r="E109" s="30" t="s">
        <v>135</v>
      </c>
      <c r="F109" s="30" t="s">
        <v>940</v>
      </c>
      <c r="G109" s="30" t="s">
        <v>1275</v>
      </c>
      <c r="H109" s="30" t="s">
        <v>942</v>
      </c>
      <c r="I109" s="30" t="s">
        <v>975</v>
      </c>
    </row>
    <row customHeight="1" ht="16.5" r="110" s="185" spans="1:9">
      <c r="A110" s="120" t="n">
        <v>2018</v>
      </c>
      <c r="B110" s="120" t="n">
        <v>3</v>
      </c>
      <c r="C110" s="28" t="s">
        <v>1280</v>
      </c>
      <c r="D110" s="29" t="s">
        <v>1281</v>
      </c>
      <c r="E110" s="30" t="s">
        <v>137</v>
      </c>
      <c r="F110" s="30" t="s">
        <v>940</v>
      </c>
      <c r="G110" s="30" t="s">
        <v>1282</v>
      </c>
      <c r="H110" s="30" t="s">
        <v>942</v>
      </c>
      <c r="I110" s="30" t="s">
        <v>943</v>
      </c>
    </row>
    <row customHeight="1" ht="16.5" r="111" s="185" spans="1:9">
      <c r="A111" s="120" t="n">
        <v>2018</v>
      </c>
      <c r="B111" s="120" t="n">
        <v>3</v>
      </c>
      <c r="C111" s="28" t="s">
        <v>1280</v>
      </c>
      <c r="D111" s="29" t="s">
        <v>1283</v>
      </c>
      <c r="E111" s="30" t="s">
        <v>137</v>
      </c>
      <c r="F111" s="30" t="s">
        <v>940</v>
      </c>
      <c r="G111" s="30" t="s">
        <v>1282</v>
      </c>
      <c r="H111" s="30" t="s">
        <v>942</v>
      </c>
      <c r="I111" s="30" t="s">
        <v>943</v>
      </c>
    </row>
    <row customHeight="1" ht="16.5" r="112" s="185" spans="1:9">
      <c r="A112" s="120" t="n">
        <v>2018</v>
      </c>
      <c r="B112" s="120" t="n">
        <v>3</v>
      </c>
      <c r="C112" s="28" t="s">
        <v>1280</v>
      </c>
      <c r="D112" s="29" t="s">
        <v>1284</v>
      </c>
      <c r="E112" s="30" t="s">
        <v>137</v>
      </c>
      <c r="F112" s="30" t="s">
        <v>940</v>
      </c>
      <c r="G112" s="30" t="s">
        <v>1282</v>
      </c>
      <c r="H112" s="30" t="s">
        <v>942</v>
      </c>
      <c r="I112" s="30" t="s">
        <v>943</v>
      </c>
    </row>
    <row customHeight="1" ht="16.5" r="113" s="185" spans="1:9">
      <c r="A113" s="120" t="n">
        <v>2018</v>
      </c>
      <c r="B113" s="120" t="n">
        <v>3</v>
      </c>
      <c r="C113" s="28" t="s">
        <v>1285</v>
      </c>
      <c r="D113" s="29" t="s">
        <v>1286</v>
      </c>
      <c r="E113" s="30" t="s">
        <v>137</v>
      </c>
      <c r="F113" s="30" t="s">
        <v>940</v>
      </c>
      <c r="G113" s="30" t="s">
        <v>1287</v>
      </c>
      <c r="H113" s="30" t="s">
        <v>942</v>
      </c>
      <c r="I113" s="30" t="s">
        <v>943</v>
      </c>
    </row>
    <row customHeight="1" ht="16.5" r="114" s="185" spans="1:9">
      <c r="A114" s="120" t="n">
        <v>2018</v>
      </c>
      <c r="B114" s="120" t="n">
        <v>8</v>
      </c>
      <c r="C114" s="28" t="s">
        <v>1069</v>
      </c>
      <c r="D114" s="29" t="s">
        <v>1288</v>
      </c>
      <c r="E114" s="30" t="s">
        <v>9</v>
      </c>
      <c r="F114" s="30" t="s">
        <v>1289</v>
      </c>
      <c r="G114" s="30" t="s">
        <v>1290</v>
      </c>
      <c r="H114" s="30" t="s">
        <v>1291</v>
      </c>
      <c r="I114" s="30" t="s">
        <v>1122</v>
      </c>
    </row>
    <row customHeight="1" ht="16.5" r="115" s="185" spans="1:9">
      <c r="A115" s="120" t="n">
        <v>2018</v>
      </c>
      <c r="B115" s="120" t="n">
        <v>8</v>
      </c>
      <c r="C115" s="28" t="s">
        <v>1292</v>
      </c>
      <c r="D115" s="29" t="s">
        <v>1293</v>
      </c>
      <c r="E115" s="30" t="s">
        <v>135</v>
      </c>
      <c r="F115" s="30" t="s">
        <v>1294</v>
      </c>
      <c r="G115" s="30" t="s">
        <v>1295</v>
      </c>
      <c r="H115" s="30" t="s">
        <v>942</v>
      </c>
      <c r="I115" s="30" t="s">
        <v>958</v>
      </c>
    </row>
    <row customHeight="1" ht="16.5" r="116" s="185" spans="1:9">
      <c r="A116" s="120" t="n">
        <v>2018</v>
      </c>
      <c r="B116" s="120" t="n">
        <v>8</v>
      </c>
      <c r="C116" s="28" t="s">
        <v>1292</v>
      </c>
      <c r="D116" s="29" t="s">
        <v>1296</v>
      </c>
      <c r="E116" s="30" t="s">
        <v>135</v>
      </c>
      <c r="F116" s="30" t="s">
        <v>940</v>
      </c>
      <c r="G116" s="30" t="s">
        <v>1297</v>
      </c>
      <c r="H116" s="30" t="s">
        <v>942</v>
      </c>
      <c r="I116" s="30" t="s">
        <v>1122</v>
      </c>
    </row>
    <row customHeight="1" ht="16.5" r="117" s="185" spans="1:9">
      <c r="A117" s="120" t="n">
        <v>2018</v>
      </c>
      <c r="B117" s="120" t="n">
        <v>8</v>
      </c>
      <c r="C117" s="28" t="s">
        <v>1292</v>
      </c>
      <c r="D117" s="29" t="s">
        <v>1298</v>
      </c>
      <c r="E117" s="30" t="s">
        <v>9</v>
      </c>
      <c r="F117" s="30" t="s">
        <v>945</v>
      </c>
      <c r="G117" s="30" t="s">
        <v>1297</v>
      </c>
      <c r="H117" s="30" t="s">
        <v>1299</v>
      </c>
      <c r="I117" s="30" t="s">
        <v>1122</v>
      </c>
    </row>
    <row customHeight="1" ht="16.5" r="118" s="185" spans="1:9">
      <c r="A118" s="120" t="n">
        <v>2018</v>
      </c>
      <c r="B118" s="120" t="n">
        <v>8</v>
      </c>
      <c r="C118" s="28" t="s">
        <v>1292</v>
      </c>
      <c r="D118" s="29" t="s">
        <v>1300</v>
      </c>
      <c r="E118" s="30" t="s">
        <v>137</v>
      </c>
      <c r="F118" s="30" t="s">
        <v>940</v>
      </c>
      <c r="G118" s="30" t="s">
        <v>1301</v>
      </c>
      <c r="H118" s="30" t="s">
        <v>942</v>
      </c>
      <c r="I118" s="30" t="s">
        <v>958</v>
      </c>
    </row>
    <row customHeight="1" ht="16.5" r="119" s="185" spans="1:9">
      <c r="A119" s="120" t="n">
        <v>2018</v>
      </c>
      <c r="B119" s="120" t="n">
        <v>8</v>
      </c>
      <c r="C119" s="28" t="s">
        <v>1292</v>
      </c>
      <c r="D119" s="29" t="s">
        <v>1302</v>
      </c>
      <c r="E119" s="30" t="s">
        <v>137</v>
      </c>
      <c r="F119" s="30" t="s">
        <v>940</v>
      </c>
      <c r="G119" s="30" t="s">
        <v>1303</v>
      </c>
      <c r="H119" s="30" t="s">
        <v>942</v>
      </c>
      <c r="I119" s="30" t="s">
        <v>1122</v>
      </c>
    </row>
    <row customHeight="1" ht="16.5" r="120" s="185" spans="1:9">
      <c r="A120" s="120" t="n">
        <v>2018</v>
      </c>
      <c r="B120" s="120" t="n">
        <v>8</v>
      </c>
      <c r="C120" s="28" t="s">
        <v>1292</v>
      </c>
      <c r="D120" s="29" t="s">
        <v>1304</v>
      </c>
      <c r="E120" s="30" t="s">
        <v>9</v>
      </c>
      <c r="F120" s="30" t="s">
        <v>945</v>
      </c>
      <c r="G120" s="30" t="s">
        <v>1305</v>
      </c>
      <c r="H120" s="30" t="s">
        <v>1306</v>
      </c>
      <c r="I120" s="30" t="s">
        <v>1122</v>
      </c>
    </row>
    <row customHeight="1" ht="16.5" r="121" s="185" spans="1:9">
      <c r="A121" s="120" t="n">
        <v>2018</v>
      </c>
      <c r="B121" s="120" t="n">
        <v>8</v>
      </c>
      <c r="C121" s="28" t="s">
        <v>1307</v>
      </c>
      <c r="D121" s="29" t="s">
        <v>1308</v>
      </c>
      <c r="E121" s="30" t="s">
        <v>137</v>
      </c>
      <c r="F121" s="30" t="s">
        <v>940</v>
      </c>
      <c r="G121" s="30" t="s">
        <v>1309</v>
      </c>
      <c r="H121" s="30" t="s">
        <v>942</v>
      </c>
      <c r="I121" s="30" t="s">
        <v>1122</v>
      </c>
    </row>
    <row customHeight="1" ht="16.5" r="122" s="185" spans="1:9">
      <c r="A122" s="120" t="n">
        <v>2018</v>
      </c>
      <c r="B122" s="120" t="n">
        <v>8</v>
      </c>
      <c r="C122" s="28" t="s">
        <v>1307</v>
      </c>
      <c r="D122" s="29" t="s">
        <v>1310</v>
      </c>
      <c r="E122" s="30" t="s">
        <v>137</v>
      </c>
      <c r="F122" s="30" t="s">
        <v>940</v>
      </c>
      <c r="G122" s="30" t="s">
        <v>1311</v>
      </c>
      <c r="H122" s="30" t="s">
        <v>942</v>
      </c>
      <c r="I122" s="30" t="s">
        <v>1122</v>
      </c>
    </row>
    <row customHeight="1" ht="16.5" r="123" s="185" spans="1:9">
      <c r="A123" s="120" t="n">
        <v>2018</v>
      </c>
      <c r="B123" s="120" t="n">
        <v>8</v>
      </c>
      <c r="C123" s="28" t="s">
        <v>1307</v>
      </c>
      <c r="D123" s="29" t="s">
        <v>1312</v>
      </c>
      <c r="E123" s="30" t="s">
        <v>137</v>
      </c>
      <c r="F123" s="30" t="s">
        <v>1289</v>
      </c>
      <c r="G123" s="30" t="s">
        <v>1313</v>
      </c>
      <c r="H123" s="30" t="s">
        <v>942</v>
      </c>
      <c r="I123" s="30" t="s">
        <v>1122</v>
      </c>
    </row>
    <row customHeight="1" ht="16.5" r="124" s="185" spans="1:9">
      <c r="A124" s="120" t="n">
        <v>2018</v>
      </c>
      <c r="B124" s="120" t="n">
        <v>8</v>
      </c>
      <c r="C124" s="28" t="s">
        <v>1307</v>
      </c>
      <c r="D124" s="29" t="s">
        <v>1314</v>
      </c>
      <c r="E124" s="30" t="s">
        <v>135</v>
      </c>
      <c r="F124" s="30" t="s">
        <v>1294</v>
      </c>
      <c r="G124" s="30" t="s">
        <v>1311</v>
      </c>
      <c r="H124" s="30" t="s">
        <v>942</v>
      </c>
      <c r="I124" s="30" t="s">
        <v>958</v>
      </c>
    </row>
    <row customHeight="1" ht="16.5" r="125" s="185" spans="1:9">
      <c r="A125" s="120" t="n">
        <v>2018</v>
      </c>
      <c r="B125" s="120" t="n">
        <v>8</v>
      </c>
      <c r="C125" s="28" t="s">
        <v>1307</v>
      </c>
      <c r="D125" s="29" t="s">
        <v>1315</v>
      </c>
      <c r="E125" s="30" t="s">
        <v>137</v>
      </c>
      <c r="F125" s="30" t="s">
        <v>940</v>
      </c>
      <c r="G125" s="30" t="s">
        <v>1316</v>
      </c>
      <c r="H125" s="30" t="s">
        <v>942</v>
      </c>
      <c r="I125" s="30" t="s">
        <v>1122</v>
      </c>
    </row>
    <row customHeight="1" ht="16.5" r="126" s="185" spans="1:9">
      <c r="A126" s="120" t="n">
        <v>2018</v>
      </c>
      <c r="B126" s="120" t="n">
        <v>8</v>
      </c>
      <c r="C126" s="28" t="s">
        <v>1307</v>
      </c>
      <c r="D126" s="29" t="s">
        <v>1317</v>
      </c>
      <c r="E126" s="30" t="s">
        <v>137</v>
      </c>
      <c r="F126" s="30" t="s">
        <v>1294</v>
      </c>
      <c r="G126" s="30" t="s">
        <v>1318</v>
      </c>
      <c r="H126" s="30" t="s">
        <v>942</v>
      </c>
      <c r="I126" s="30" t="s">
        <v>958</v>
      </c>
    </row>
    <row customHeight="1" ht="16.5" r="127" s="185" spans="1:9">
      <c r="A127" s="120" t="n">
        <v>2018</v>
      </c>
      <c r="B127" s="120" t="n">
        <v>8</v>
      </c>
      <c r="C127" s="28" t="s">
        <v>1073</v>
      </c>
      <c r="D127" s="29" t="s">
        <v>1319</v>
      </c>
      <c r="E127" s="30" t="s">
        <v>137</v>
      </c>
      <c r="F127" s="30" t="s">
        <v>1289</v>
      </c>
      <c r="G127" s="30" t="s">
        <v>1320</v>
      </c>
      <c r="H127" s="30" t="s">
        <v>942</v>
      </c>
      <c r="I127" s="30" t="s">
        <v>1122</v>
      </c>
    </row>
    <row customHeight="1" ht="16.5" r="128" s="185" spans="1:9">
      <c r="A128" s="120" t="n">
        <v>2018</v>
      </c>
      <c r="B128" s="120" t="n">
        <v>8</v>
      </c>
      <c r="C128" s="28" t="s">
        <v>1077</v>
      </c>
      <c r="D128" s="29" t="s">
        <v>1321</v>
      </c>
      <c r="E128" s="30" t="s">
        <v>9</v>
      </c>
      <c r="F128" s="30" t="s">
        <v>945</v>
      </c>
      <c r="G128" s="30" t="s">
        <v>1322</v>
      </c>
      <c r="H128" s="30" t="s">
        <v>1323</v>
      </c>
      <c r="I128" s="30" t="s">
        <v>1122</v>
      </c>
    </row>
    <row customHeight="1" ht="16.5" r="129" s="185" spans="1:9">
      <c r="A129" s="120" t="n">
        <v>2018</v>
      </c>
      <c r="B129" s="120" t="n">
        <v>8</v>
      </c>
      <c r="C129" s="28" t="s">
        <v>1077</v>
      </c>
      <c r="D129" s="29" t="s">
        <v>1324</v>
      </c>
      <c r="E129" s="30" t="s">
        <v>137</v>
      </c>
      <c r="F129" s="30" t="s">
        <v>940</v>
      </c>
      <c r="G129" s="30" t="s">
        <v>1325</v>
      </c>
      <c r="H129" s="30" t="s">
        <v>942</v>
      </c>
      <c r="I129" s="30" t="s">
        <v>1122</v>
      </c>
    </row>
    <row customHeight="1" ht="16.5" r="130" s="185" spans="1:9">
      <c r="A130" s="120" t="n">
        <v>2018</v>
      </c>
      <c r="B130" s="120" t="n">
        <v>8</v>
      </c>
      <c r="C130" s="28" t="s">
        <v>1077</v>
      </c>
      <c r="D130" s="29" t="s">
        <v>1326</v>
      </c>
      <c r="E130" s="30" t="s">
        <v>9</v>
      </c>
      <c r="F130" s="30" t="s">
        <v>945</v>
      </c>
      <c r="G130" s="30" t="s">
        <v>1327</v>
      </c>
      <c r="H130" s="30" t="s">
        <v>1328</v>
      </c>
      <c r="I130" s="30" t="s">
        <v>1122</v>
      </c>
    </row>
    <row customHeight="1" ht="16.5" r="131" s="185" spans="1:9">
      <c r="A131" s="120" t="n">
        <v>2018</v>
      </c>
      <c r="B131" s="120" t="n">
        <v>8</v>
      </c>
      <c r="C131" s="28" t="s">
        <v>1077</v>
      </c>
      <c r="D131" s="29" t="s">
        <v>1329</v>
      </c>
      <c r="E131" s="30" t="s">
        <v>9</v>
      </c>
      <c r="F131" s="30" t="s">
        <v>945</v>
      </c>
      <c r="G131" s="30" t="s">
        <v>1330</v>
      </c>
      <c r="H131" s="30" t="s">
        <v>1331</v>
      </c>
      <c r="I131" s="30" t="s">
        <v>1122</v>
      </c>
    </row>
    <row customHeight="1" ht="16.5" r="132" s="185" spans="1:9">
      <c r="A132" s="120" t="n">
        <v>2018</v>
      </c>
      <c r="B132" s="120" t="n">
        <v>8</v>
      </c>
      <c r="C132" s="28" t="s">
        <v>1332</v>
      </c>
      <c r="D132" s="29" t="s">
        <v>1333</v>
      </c>
      <c r="E132" s="30" t="s">
        <v>135</v>
      </c>
      <c r="F132" s="30" t="s">
        <v>940</v>
      </c>
      <c r="G132" s="30" t="s">
        <v>1334</v>
      </c>
      <c r="H132" s="30" t="s">
        <v>942</v>
      </c>
      <c r="I132" s="30" t="s">
        <v>1122</v>
      </c>
    </row>
    <row customHeight="1" ht="16.5" r="133" s="185" spans="1:9">
      <c r="A133" s="120" t="n">
        <v>2018</v>
      </c>
      <c r="B133" s="120" t="n">
        <v>8</v>
      </c>
      <c r="C133" s="28" t="s">
        <v>1332</v>
      </c>
      <c r="D133" s="29" t="s">
        <v>1335</v>
      </c>
      <c r="E133" s="30" t="s">
        <v>135</v>
      </c>
      <c r="F133" s="30" t="s">
        <v>940</v>
      </c>
      <c r="G133" s="30" t="s">
        <v>1334</v>
      </c>
      <c r="H133" s="30" t="s">
        <v>942</v>
      </c>
      <c r="I133" s="30" t="s">
        <v>1122</v>
      </c>
    </row>
    <row customHeight="1" ht="16.5" r="134" s="185" spans="1:9">
      <c r="A134" s="120" t="n">
        <v>2018</v>
      </c>
      <c r="B134" s="120" t="n">
        <v>8</v>
      </c>
      <c r="C134" s="28" t="s">
        <v>1332</v>
      </c>
      <c r="D134" s="29" t="s">
        <v>1336</v>
      </c>
      <c r="E134" s="30" t="s">
        <v>135</v>
      </c>
      <c r="F134" s="30" t="s">
        <v>940</v>
      </c>
      <c r="G134" s="30" t="s">
        <v>1334</v>
      </c>
      <c r="H134" s="30" t="s">
        <v>942</v>
      </c>
      <c r="I134" s="30" t="s">
        <v>1122</v>
      </c>
    </row>
    <row customHeight="1" ht="16.5" r="135" s="185" spans="1:9">
      <c r="A135" s="120" t="n">
        <v>2018</v>
      </c>
      <c r="B135" s="120" t="n">
        <v>8</v>
      </c>
      <c r="C135" s="28" t="s">
        <v>1332</v>
      </c>
      <c r="D135" s="29" t="s">
        <v>1337</v>
      </c>
      <c r="E135" s="30" t="s">
        <v>135</v>
      </c>
      <c r="F135" s="30" t="s">
        <v>940</v>
      </c>
      <c r="G135" s="30" t="s">
        <v>1338</v>
      </c>
      <c r="H135" s="30" t="s">
        <v>942</v>
      </c>
      <c r="I135" s="30" t="s">
        <v>1122</v>
      </c>
    </row>
    <row customHeight="1" ht="16.5" r="136" s="185" spans="1:9">
      <c r="A136" s="120" t="n">
        <v>2018</v>
      </c>
      <c r="B136" s="120" t="n">
        <v>8</v>
      </c>
      <c r="C136" s="28" t="s">
        <v>1332</v>
      </c>
      <c r="D136" s="29" t="s">
        <v>1339</v>
      </c>
      <c r="E136" s="30" t="s">
        <v>137</v>
      </c>
      <c r="F136" s="30" t="s">
        <v>940</v>
      </c>
      <c r="G136" s="30" t="s">
        <v>1340</v>
      </c>
      <c r="H136" s="30" t="s">
        <v>942</v>
      </c>
      <c r="I136" s="30" t="s">
        <v>958</v>
      </c>
    </row>
    <row customHeight="1" ht="16.5" r="137" s="185" spans="1:9">
      <c r="A137" s="120" t="n">
        <v>2018</v>
      </c>
      <c r="B137" s="120" t="n">
        <v>8</v>
      </c>
      <c r="C137" s="28" t="s">
        <v>1332</v>
      </c>
      <c r="D137" s="29" t="s">
        <v>1341</v>
      </c>
      <c r="E137" s="30" t="s">
        <v>9</v>
      </c>
      <c r="F137" s="30" t="s">
        <v>945</v>
      </c>
      <c r="G137" s="30" t="s">
        <v>1342</v>
      </c>
      <c r="H137" s="30" t="s">
        <v>1343</v>
      </c>
      <c r="I137" s="30" t="s">
        <v>1122</v>
      </c>
    </row>
    <row customHeight="1" ht="16.5" r="138" s="185" spans="1:9">
      <c r="A138" s="120" t="n">
        <v>2018</v>
      </c>
      <c r="B138" s="120" t="n">
        <v>8</v>
      </c>
      <c r="C138" s="28" t="s">
        <v>1332</v>
      </c>
      <c r="D138" s="29" t="s">
        <v>1344</v>
      </c>
      <c r="E138" s="30" t="s">
        <v>137</v>
      </c>
      <c r="F138" s="30" t="s">
        <v>940</v>
      </c>
      <c r="G138" s="30" t="s">
        <v>1334</v>
      </c>
      <c r="H138" s="30" t="s">
        <v>942</v>
      </c>
      <c r="I138" s="30" t="s">
        <v>958</v>
      </c>
    </row>
    <row customHeight="1" ht="16.5" r="139" s="185" spans="1:9">
      <c r="A139" s="120" t="n">
        <v>2018</v>
      </c>
      <c r="B139" s="120" t="n">
        <v>8</v>
      </c>
      <c r="C139" s="28" t="s">
        <v>1332</v>
      </c>
      <c r="D139" s="29" t="s">
        <v>1345</v>
      </c>
      <c r="E139" s="30" t="s">
        <v>137</v>
      </c>
      <c r="F139" s="30" t="s">
        <v>940</v>
      </c>
      <c r="G139" s="30" t="s">
        <v>1346</v>
      </c>
      <c r="H139" s="30" t="s">
        <v>942</v>
      </c>
      <c r="I139" s="30" t="s">
        <v>958</v>
      </c>
    </row>
    <row customHeight="1" ht="16.5" r="140" s="185" spans="1:9">
      <c r="A140" s="120" t="n">
        <v>2018</v>
      </c>
      <c r="B140" s="120" t="n">
        <v>8</v>
      </c>
      <c r="C140" s="28" t="s">
        <v>1347</v>
      </c>
      <c r="D140" s="29" t="s">
        <v>1348</v>
      </c>
      <c r="E140" s="30" t="s">
        <v>9</v>
      </c>
      <c r="F140" s="30" t="s">
        <v>1349</v>
      </c>
      <c r="G140" s="30" t="s">
        <v>1350</v>
      </c>
      <c r="H140" s="30" t="s">
        <v>1351</v>
      </c>
      <c r="I140" s="30" t="s">
        <v>1122</v>
      </c>
    </row>
    <row customHeight="1" ht="16.5" r="141" s="185" spans="1:9">
      <c r="A141" s="120" t="n">
        <v>2018</v>
      </c>
      <c r="B141" s="120" t="n">
        <v>8</v>
      </c>
      <c r="C141" s="28" t="s">
        <v>1332</v>
      </c>
      <c r="D141" s="29" t="s">
        <v>1352</v>
      </c>
      <c r="E141" s="30" t="s">
        <v>9</v>
      </c>
      <c r="F141" s="30" t="s">
        <v>945</v>
      </c>
      <c r="G141" s="30" t="s">
        <v>1353</v>
      </c>
      <c r="H141" s="30" t="s">
        <v>1354</v>
      </c>
      <c r="I141" s="30" t="s">
        <v>1122</v>
      </c>
    </row>
    <row customHeight="1" ht="16.5" r="142" s="185" spans="1:9">
      <c r="A142" s="120" t="n">
        <v>2018</v>
      </c>
      <c r="B142" s="120" t="n">
        <v>8</v>
      </c>
      <c r="C142" s="28" t="s">
        <v>1089</v>
      </c>
      <c r="D142" s="29" t="s">
        <v>1355</v>
      </c>
      <c r="E142" s="30" t="s">
        <v>9</v>
      </c>
      <c r="F142" s="30" t="s">
        <v>945</v>
      </c>
      <c r="G142" s="30" t="s">
        <v>1091</v>
      </c>
      <c r="H142" s="30" t="s">
        <v>1092</v>
      </c>
      <c r="I142" s="30" t="s">
        <v>1122</v>
      </c>
    </row>
    <row customHeight="1" ht="16.5" r="143" s="185" spans="1:9">
      <c r="A143" s="120" t="n">
        <v>2018</v>
      </c>
      <c r="B143" s="120" t="n">
        <v>8</v>
      </c>
      <c r="C143" s="28" t="s">
        <v>1082</v>
      </c>
      <c r="D143" s="29" t="s">
        <v>1356</v>
      </c>
      <c r="E143" s="30" t="s">
        <v>137</v>
      </c>
      <c r="F143" s="30" t="s">
        <v>940</v>
      </c>
      <c r="G143" s="30" t="s">
        <v>1357</v>
      </c>
      <c r="H143" s="30" t="s">
        <v>942</v>
      </c>
      <c r="I143" s="30" t="s">
        <v>958</v>
      </c>
    </row>
    <row customHeight="1" ht="16.5" r="144" s="185" spans="1:9">
      <c r="A144" s="120" t="n">
        <v>2018</v>
      </c>
      <c r="B144" s="120" t="n">
        <v>8</v>
      </c>
      <c r="C144" s="28" t="s">
        <v>1082</v>
      </c>
      <c r="D144" s="29" t="s">
        <v>1358</v>
      </c>
      <c r="E144" s="30" t="s">
        <v>9</v>
      </c>
      <c r="F144" s="30" t="s">
        <v>1289</v>
      </c>
      <c r="G144" s="30" t="s">
        <v>1359</v>
      </c>
      <c r="H144" s="30" t="s">
        <v>1360</v>
      </c>
      <c r="I144" s="30" t="s">
        <v>1122</v>
      </c>
    </row>
    <row customHeight="1" ht="16.5" r="145" s="185" spans="1:9">
      <c r="A145" s="120" t="n">
        <v>2018</v>
      </c>
      <c r="B145" s="120" t="n">
        <v>8</v>
      </c>
      <c r="C145" s="28" t="s">
        <v>1361</v>
      </c>
      <c r="D145" s="29" t="s">
        <v>1362</v>
      </c>
      <c r="E145" s="30" t="s">
        <v>135</v>
      </c>
      <c r="F145" s="30" t="s">
        <v>1294</v>
      </c>
      <c r="G145" s="30" t="s">
        <v>1363</v>
      </c>
      <c r="H145" s="30" t="s">
        <v>942</v>
      </c>
      <c r="I145" s="30" t="s">
        <v>958</v>
      </c>
    </row>
    <row customHeight="1" ht="16.5" r="146" s="185" spans="1:9">
      <c r="A146" s="120" t="n">
        <v>2018</v>
      </c>
      <c r="B146" s="120" t="n">
        <v>8</v>
      </c>
      <c r="C146" s="28" t="s">
        <v>1361</v>
      </c>
      <c r="D146" s="29" t="s">
        <v>1364</v>
      </c>
      <c r="E146" s="30" t="s">
        <v>137</v>
      </c>
      <c r="F146" s="30" t="s">
        <v>940</v>
      </c>
      <c r="G146" s="30" t="s">
        <v>1365</v>
      </c>
      <c r="H146" s="30" t="s">
        <v>942</v>
      </c>
      <c r="I146" s="30" t="s">
        <v>958</v>
      </c>
    </row>
    <row customHeight="1" ht="16.5" r="147" s="185" spans="1:9">
      <c r="A147" s="120" t="n">
        <v>2018</v>
      </c>
      <c r="B147" s="120" t="n">
        <v>8</v>
      </c>
      <c r="C147" s="28" t="s">
        <v>1361</v>
      </c>
      <c r="D147" s="29" t="s">
        <v>1366</v>
      </c>
      <c r="E147" s="30" t="s">
        <v>9</v>
      </c>
      <c r="F147" s="30" t="s">
        <v>1289</v>
      </c>
      <c r="G147" s="30" t="s">
        <v>1367</v>
      </c>
      <c r="H147" s="30" t="s">
        <v>1368</v>
      </c>
      <c r="I147" s="30" t="s">
        <v>1122</v>
      </c>
    </row>
    <row customHeight="1" ht="16.5" r="148" s="185" spans="1:9">
      <c r="A148" s="120" t="n">
        <v>2018</v>
      </c>
      <c r="B148" s="120" t="n">
        <v>8</v>
      </c>
      <c r="C148" s="28" t="s">
        <v>1361</v>
      </c>
      <c r="D148" s="29" t="s">
        <v>1369</v>
      </c>
      <c r="E148" s="30" t="s">
        <v>137</v>
      </c>
      <c r="F148" s="30" t="s">
        <v>940</v>
      </c>
      <c r="G148" s="30" t="s">
        <v>1363</v>
      </c>
      <c r="H148" s="30" t="s">
        <v>942</v>
      </c>
      <c r="I148" s="30" t="s">
        <v>958</v>
      </c>
    </row>
    <row customHeight="1" ht="16.5" r="149" s="185" spans="1:9">
      <c r="A149" s="120" t="n">
        <v>2018</v>
      </c>
      <c r="B149" s="120" t="n">
        <v>8</v>
      </c>
      <c r="C149" s="28" t="s">
        <v>1361</v>
      </c>
      <c r="D149" s="29" t="s">
        <v>1370</v>
      </c>
      <c r="E149" s="30" t="s">
        <v>137</v>
      </c>
      <c r="F149" s="30" t="s">
        <v>940</v>
      </c>
      <c r="G149" s="30" t="s">
        <v>1371</v>
      </c>
      <c r="H149" s="30" t="s">
        <v>942</v>
      </c>
      <c r="I149" s="30" t="s">
        <v>958</v>
      </c>
    </row>
    <row customHeight="1" ht="16.5" r="150" s="185" spans="1:9">
      <c r="A150" s="120" t="n">
        <v>2018</v>
      </c>
      <c r="B150" s="120" t="n">
        <v>8</v>
      </c>
      <c r="C150" s="28" t="s">
        <v>1347</v>
      </c>
      <c r="D150" s="29" t="s">
        <v>1372</v>
      </c>
      <c r="E150" s="30" t="s">
        <v>135</v>
      </c>
      <c r="F150" s="30" t="s">
        <v>1373</v>
      </c>
      <c r="G150" s="30" t="s">
        <v>1374</v>
      </c>
      <c r="H150" s="30" t="s">
        <v>942</v>
      </c>
      <c r="I150" s="30" t="s">
        <v>958</v>
      </c>
    </row>
    <row customHeight="1" ht="16.5" r="151" s="185" spans="1:9">
      <c r="A151" s="120" t="n">
        <v>2018</v>
      </c>
      <c r="B151" s="120" t="n">
        <v>8</v>
      </c>
      <c r="C151" s="28" t="s">
        <v>1361</v>
      </c>
      <c r="D151" s="29" t="s">
        <v>1375</v>
      </c>
      <c r="E151" s="30" t="s">
        <v>137</v>
      </c>
      <c r="F151" s="30" t="s">
        <v>1289</v>
      </c>
      <c r="G151" s="30" t="s">
        <v>1376</v>
      </c>
      <c r="H151" s="30" t="s">
        <v>942</v>
      </c>
      <c r="I151" s="30" t="s">
        <v>1122</v>
      </c>
    </row>
    <row customHeight="1" ht="16.5" r="152" s="185" spans="1:9">
      <c r="A152" s="120" t="n">
        <v>2018</v>
      </c>
      <c r="B152" s="120" t="n">
        <v>8</v>
      </c>
      <c r="C152" s="28" t="s">
        <v>1347</v>
      </c>
      <c r="D152" s="29" t="s">
        <v>1377</v>
      </c>
      <c r="E152" s="30" t="s">
        <v>9</v>
      </c>
      <c r="F152" s="30" t="s">
        <v>945</v>
      </c>
      <c r="G152" s="30" t="s">
        <v>1378</v>
      </c>
      <c r="H152" s="30" t="s">
        <v>1379</v>
      </c>
      <c r="I152" s="30" t="s">
        <v>1122</v>
      </c>
    </row>
    <row customHeight="1" ht="16.5" r="153" s="185" spans="1:9">
      <c r="A153" s="120" t="n">
        <v>2018</v>
      </c>
      <c r="B153" s="120" t="n">
        <v>8</v>
      </c>
      <c r="C153" s="28" t="s">
        <v>1347</v>
      </c>
      <c r="D153" s="29" t="s">
        <v>1380</v>
      </c>
      <c r="E153" s="30" t="s">
        <v>9</v>
      </c>
      <c r="F153" s="30" t="s">
        <v>1381</v>
      </c>
      <c r="G153" s="30" t="s">
        <v>1382</v>
      </c>
      <c r="H153" s="30" t="s">
        <v>1383</v>
      </c>
      <c r="I153" s="30" t="s">
        <v>1122</v>
      </c>
    </row>
    <row customHeight="1" ht="16.5" r="154" s="185" spans="1:9">
      <c r="A154" s="120" t="n">
        <v>2018</v>
      </c>
      <c r="B154" s="120" t="n">
        <v>8</v>
      </c>
      <c r="C154" s="28" t="s">
        <v>1096</v>
      </c>
      <c r="D154" s="29" t="s">
        <v>1384</v>
      </c>
      <c r="E154" s="30" t="s">
        <v>137</v>
      </c>
      <c r="F154" s="30" t="s">
        <v>1294</v>
      </c>
      <c r="G154" s="30" t="s">
        <v>1385</v>
      </c>
      <c r="H154" s="30" t="s">
        <v>942</v>
      </c>
      <c r="I154" s="30" t="s">
        <v>958</v>
      </c>
    </row>
    <row customHeight="1" ht="16.5" r="155" s="185" spans="1:9">
      <c r="A155" s="120" t="n">
        <v>2018</v>
      </c>
      <c r="B155" s="120" t="n">
        <v>8</v>
      </c>
      <c r="C155" s="28" t="s">
        <v>1096</v>
      </c>
      <c r="D155" s="29" t="s">
        <v>1386</v>
      </c>
      <c r="E155" s="30" t="s">
        <v>135</v>
      </c>
      <c r="F155" s="30" t="s">
        <v>1387</v>
      </c>
      <c r="G155" s="30" t="s">
        <v>1388</v>
      </c>
      <c r="H155" s="30" t="s">
        <v>942</v>
      </c>
      <c r="I155" s="30" t="s">
        <v>947</v>
      </c>
    </row>
    <row customHeight="1" ht="16.5" r="156" s="185" spans="1:9">
      <c r="A156" s="120" t="n">
        <v>2018</v>
      </c>
      <c r="B156" s="120" t="n">
        <v>8</v>
      </c>
      <c r="C156" s="28" t="s">
        <v>1096</v>
      </c>
      <c r="D156" s="29" t="s">
        <v>1389</v>
      </c>
      <c r="E156" s="30" t="s">
        <v>9</v>
      </c>
      <c r="F156" s="30" t="s">
        <v>945</v>
      </c>
      <c r="G156" s="30" t="s">
        <v>1390</v>
      </c>
      <c r="H156" s="30" t="s">
        <v>1391</v>
      </c>
      <c r="I156" s="30" t="s">
        <v>1122</v>
      </c>
    </row>
    <row customHeight="1" ht="16.5" r="157" s="185" spans="1:9">
      <c r="A157" s="120" t="n">
        <v>2018</v>
      </c>
      <c r="B157" s="120" t="n">
        <v>8</v>
      </c>
      <c r="C157" s="28" t="s">
        <v>1392</v>
      </c>
      <c r="D157" s="29" t="s">
        <v>1393</v>
      </c>
      <c r="E157" s="30" t="s">
        <v>9</v>
      </c>
      <c r="F157" s="30" t="s">
        <v>945</v>
      </c>
      <c r="G157" s="30" t="s">
        <v>1394</v>
      </c>
      <c r="H157" s="30" t="s">
        <v>1395</v>
      </c>
      <c r="I157" s="30" t="s">
        <v>1122</v>
      </c>
    </row>
    <row customHeight="1" ht="16.5" r="158" s="185" spans="1:9">
      <c r="A158" s="120" t="n">
        <v>2018</v>
      </c>
      <c r="B158" s="120" t="n">
        <v>8</v>
      </c>
      <c r="C158" s="28" t="s">
        <v>1096</v>
      </c>
      <c r="D158" s="29" t="s">
        <v>1396</v>
      </c>
      <c r="E158" s="30" t="s">
        <v>9</v>
      </c>
      <c r="F158" s="30" t="s">
        <v>945</v>
      </c>
      <c r="G158" s="30" t="s">
        <v>1397</v>
      </c>
      <c r="H158" s="30" t="s">
        <v>1398</v>
      </c>
      <c r="I158" s="30" t="s">
        <v>1122</v>
      </c>
    </row>
    <row customHeight="1" ht="16.5" r="159" s="185" spans="1:9">
      <c r="A159" s="120" t="n">
        <v>2018</v>
      </c>
      <c r="B159" s="120" t="n">
        <v>8</v>
      </c>
      <c r="C159" s="28" t="s">
        <v>1399</v>
      </c>
      <c r="D159" s="29" t="s">
        <v>1400</v>
      </c>
      <c r="E159" s="30" t="s">
        <v>137</v>
      </c>
      <c r="F159" s="30" t="s">
        <v>1289</v>
      </c>
      <c r="G159" s="30" t="s">
        <v>1401</v>
      </c>
      <c r="H159" s="30" t="s">
        <v>942</v>
      </c>
      <c r="I159" s="30" t="s">
        <v>1122</v>
      </c>
    </row>
    <row customHeight="1" ht="16.5" r="160" s="185" spans="1:9">
      <c r="A160" s="120" t="n">
        <v>2018</v>
      </c>
      <c r="B160" s="120" t="n">
        <v>8</v>
      </c>
      <c r="C160" s="28" t="s">
        <v>1399</v>
      </c>
      <c r="D160" s="29" t="s">
        <v>1402</v>
      </c>
      <c r="E160" s="30" t="s">
        <v>9</v>
      </c>
      <c r="F160" s="30" t="s">
        <v>945</v>
      </c>
      <c r="G160" s="30" t="s">
        <v>1403</v>
      </c>
      <c r="H160" s="30" t="s">
        <v>1404</v>
      </c>
      <c r="I160" s="30" t="s">
        <v>1122</v>
      </c>
    </row>
    <row customHeight="1" ht="16.5" r="161" s="185" spans="1:9">
      <c r="A161" s="120" t="n">
        <v>2018</v>
      </c>
      <c r="B161" s="120" t="n">
        <v>7</v>
      </c>
      <c r="C161" s="28" t="s">
        <v>1405</v>
      </c>
      <c r="D161" s="29" t="s">
        <v>1406</v>
      </c>
      <c r="E161" s="30" t="s">
        <v>9</v>
      </c>
      <c r="F161" s="30" t="s">
        <v>945</v>
      </c>
      <c r="G161" s="30" t="s">
        <v>1407</v>
      </c>
      <c r="H161" s="30" t="s">
        <v>1408</v>
      </c>
      <c r="I161" s="30" t="s">
        <v>1122</v>
      </c>
    </row>
    <row customHeight="1" ht="16.5" r="162" s="185" spans="1:9">
      <c r="A162" s="120" t="n">
        <v>2018</v>
      </c>
      <c r="B162" s="120" t="n">
        <v>7</v>
      </c>
      <c r="C162" s="28" t="s">
        <v>1114</v>
      </c>
      <c r="D162" s="29" t="s">
        <v>1409</v>
      </c>
      <c r="E162" s="30" t="s">
        <v>9</v>
      </c>
      <c r="F162" s="30" t="s">
        <v>945</v>
      </c>
      <c r="G162" s="30" t="s">
        <v>1407</v>
      </c>
      <c r="H162" s="30" t="s">
        <v>1410</v>
      </c>
      <c r="I162" s="30" t="s">
        <v>1122</v>
      </c>
    </row>
    <row customHeight="1" ht="16.5" r="163" s="185" spans="1:9">
      <c r="A163" s="120" t="n">
        <v>2018</v>
      </c>
      <c r="B163" s="120" t="n">
        <v>7</v>
      </c>
      <c r="C163" s="28" t="s">
        <v>1411</v>
      </c>
      <c r="D163" s="29" t="s">
        <v>1412</v>
      </c>
      <c r="E163" s="30" t="s">
        <v>9</v>
      </c>
      <c r="F163" s="30" t="s">
        <v>945</v>
      </c>
      <c r="G163" s="30" t="s">
        <v>1413</v>
      </c>
      <c r="H163" s="30" t="s">
        <v>1414</v>
      </c>
      <c r="I163" s="30" t="s">
        <v>1122</v>
      </c>
    </row>
    <row customHeight="1" ht="16.5" r="164" s="185" spans="1:9">
      <c r="A164" s="120" t="n">
        <v>2018</v>
      </c>
      <c r="B164" s="120" t="n">
        <v>7</v>
      </c>
      <c r="C164" s="28" t="s">
        <v>1411</v>
      </c>
      <c r="D164" s="29" t="s">
        <v>1415</v>
      </c>
      <c r="E164" s="30" t="s">
        <v>9</v>
      </c>
      <c r="F164" s="30" t="s">
        <v>945</v>
      </c>
      <c r="G164" s="30" t="s">
        <v>1416</v>
      </c>
      <c r="H164" s="30" t="s">
        <v>1417</v>
      </c>
      <c r="I164" s="30" t="s">
        <v>1122</v>
      </c>
    </row>
    <row customHeight="1" ht="16.5" r="165" s="185" spans="1:9">
      <c r="A165" s="120" t="n">
        <v>2018</v>
      </c>
      <c r="B165" s="120" t="n">
        <v>7</v>
      </c>
      <c r="C165" s="28" t="s">
        <v>1411</v>
      </c>
      <c r="D165" s="29" t="s">
        <v>1418</v>
      </c>
      <c r="E165" s="30" t="s">
        <v>137</v>
      </c>
      <c r="F165" s="30" t="s">
        <v>1294</v>
      </c>
      <c r="G165" s="30" t="s">
        <v>1419</v>
      </c>
      <c r="H165" s="30" t="s">
        <v>942</v>
      </c>
      <c r="I165" s="30" t="s">
        <v>1122</v>
      </c>
    </row>
    <row customHeight="1" ht="16.5" r="166" s="185" spans="1:9">
      <c r="A166" s="120" t="n">
        <v>2018</v>
      </c>
      <c r="B166" s="120" t="n">
        <v>7</v>
      </c>
      <c r="C166" s="28" t="s">
        <v>1110</v>
      </c>
      <c r="D166" s="29" t="s">
        <v>1420</v>
      </c>
      <c r="E166" s="30" t="s">
        <v>135</v>
      </c>
      <c r="F166" s="30" t="s">
        <v>940</v>
      </c>
      <c r="G166" s="30" t="s">
        <v>1421</v>
      </c>
      <c r="H166" s="30" t="s">
        <v>942</v>
      </c>
      <c r="I166" s="30" t="s">
        <v>1122</v>
      </c>
    </row>
    <row customHeight="1" ht="16.5" r="167" s="185" spans="1:9">
      <c r="A167" s="120" t="n">
        <v>2018</v>
      </c>
      <c r="B167" s="120" t="n">
        <v>7</v>
      </c>
      <c r="C167" s="28" t="s">
        <v>1110</v>
      </c>
      <c r="D167" s="29" t="s">
        <v>1422</v>
      </c>
      <c r="E167" s="30" t="s">
        <v>137</v>
      </c>
      <c r="F167" s="30" t="s">
        <v>940</v>
      </c>
      <c r="G167" s="30" t="s">
        <v>1421</v>
      </c>
      <c r="H167" s="30" t="s">
        <v>942</v>
      </c>
      <c r="I167" s="30" t="s">
        <v>1122</v>
      </c>
    </row>
    <row customHeight="1" ht="16.5" r="168" s="185" spans="1:9">
      <c r="A168" s="120" t="n">
        <v>2018</v>
      </c>
      <c r="B168" s="120" t="n">
        <v>7</v>
      </c>
      <c r="C168" s="28" t="s">
        <v>1110</v>
      </c>
      <c r="D168" s="29" t="s">
        <v>1423</v>
      </c>
      <c r="E168" s="30" t="s">
        <v>137</v>
      </c>
      <c r="F168" s="30" t="s">
        <v>1289</v>
      </c>
      <c r="G168" s="30" t="s">
        <v>1424</v>
      </c>
      <c r="H168" s="30" t="s">
        <v>942</v>
      </c>
      <c r="I168" s="30" t="s">
        <v>958</v>
      </c>
    </row>
    <row customHeight="1" ht="16.5" r="169" s="185" spans="1:9">
      <c r="A169" s="120" t="n">
        <v>2018</v>
      </c>
      <c r="B169" s="120" t="n">
        <v>7</v>
      </c>
      <c r="C169" s="28" t="s">
        <v>1114</v>
      </c>
      <c r="D169" s="29" t="s">
        <v>1425</v>
      </c>
      <c r="E169" s="30" t="s">
        <v>137</v>
      </c>
      <c r="F169" s="30" t="s">
        <v>940</v>
      </c>
      <c r="G169" s="30" t="s">
        <v>1426</v>
      </c>
      <c r="H169" s="30" t="s">
        <v>942</v>
      </c>
      <c r="I169" s="30" t="s">
        <v>958</v>
      </c>
    </row>
    <row customHeight="1" ht="16.5" r="170" s="185" spans="1:9">
      <c r="A170" s="120" t="n">
        <v>2018</v>
      </c>
      <c r="B170" s="120" t="n">
        <v>7</v>
      </c>
      <c r="C170" s="28" t="s">
        <v>1114</v>
      </c>
      <c r="D170" s="29" t="s">
        <v>1427</v>
      </c>
      <c r="E170" s="30" t="s">
        <v>9</v>
      </c>
      <c r="F170" s="30" t="s">
        <v>945</v>
      </c>
      <c r="G170" s="30" t="s">
        <v>1428</v>
      </c>
      <c r="H170" s="30" t="s">
        <v>1429</v>
      </c>
      <c r="I170" s="30" t="s">
        <v>1122</v>
      </c>
    </row>
    <row customHeight="1" ht="16.5" r="171" s="185" spans="1:9">
      <c r="A171" s="120" t="n">
        <v>2018</v>
      </c>
      <c r="B171" s="120" t="n">
        <v>7</v>
      </c>
      <c r="C171" s="28" t="s">
        <v>1065</v>
      </c>
      <c r="D171" s="29" t="s">
        <v>1430</v>
      </c>
      <c r="E171" s="30" t="s">
        <v>137</v>
      </c>
      <c r="F171" s="30" t="s">
        <v>1431</v>
      </c>
      <c r="G171" s="30" t="s">
        <v>1432</v>
      </c>
      <c r="H171" s="30" t="s">
        <v>942</v>
      </c>
      <c r="I171" s="30" t="s">
        <v>947</v>
      </c>
    </row>
    <row customHeight="1" ht="16.5" r="172" s="185" spans="1:9">
      <c r="A172" s="120" t="n">
        <v>2018</v>
      </c>
      <c r="B172" s="120" t="n">
        <v>7</v>
      </c>
      <c r="C172" s="28" t="s">
        <v>1065</v>
      </c>
      <c r="D172" s="29" t="s">
        <v>1433</v>
      </c>
      <c r="E172" s="30" t="s">
        <v>137</v>
      </c>
      <c r="F172" s="30" t="s">
        <v>1289</v>
      </c>
      <c r="G172" s="30" t="s">
        <v>1434</v>
      </c>
      <c r="H172" s="30" t="s">
        <v>942</v>
      </c>
      <c r="I172" s="30" t="s">
        <v>1122</v>
      </c>
    </row>
    <row customHeight="1" ht="16.5" r="173" s="185" spans="1:9">
      <c r="A173" s="120" t="n">
        <v>2018</v>
      </c>
      <c r="B173" s="120" t="n">
        <v>7</v>
      </c>
      <c r="C173" s="28" t="s">
        <v>1065</v>
      </c>
      <c r="D173" s="29" t="s">
        <v>1435</v>
      </c>
      <c r="E173" s="30" t="s">
        <v>137</v>
      </c>
      <c r="F173" s="30" t="s">
        <v>1294</v>
      </c>
      <c r="G173" s="30" t="s">
        <v>1436</v>
      </c>
      <c r="H173" s="30" t="s">
        <v>942</v>
      </c>
      <c r="I173" s="30" t="s">
        <v>958</v>
      </c>
    </row>
    <row customHeight="1" ht="16.5" r="174" s="185" spans="1:9">
      <c r="A174" s="120" t="n">
        <v>2018</v>
      </c>
      <c r="B174" s="120" t="n">
        <v>7</v>
      </c>
      <c r="C174" s="28" t="s">
        <v>1437</v>
      </c>
      <c r="D174" s="29" t="s">
        <v>1438</v>
      </c>
      <c r="E174" s="30" t="s">
        <v>9</v>
      </c>
      <c r="F174" s="30" t="s">
        <v>1289</v>
      </c>
      <c r="G174" s="30" t="s">
        <v>1439</v>
      </c>
      <c r="H174" s="30" t="s">
        <v>1440</v>
      </c>
      <c r="I174" s="30" t="s">
        <v>1122</v>
      </c>
    </row>
    <row customHeight="1" ht="16.5" r="175" s="185" spans="1:9">
      <c r="A175" s="120" t="n">
        <v>2018</v>
      </c>
      <c r="B175" s="120" t="n">
        <v>7</v>
      </c>
      <c r="C175" s="28" t="s">
        <v>1437</v>
      </c>
      <c r="D175" s="29" t="s">
        <v>1441</v>
      </c>
      <c r="E175" s="30" t="s">
        <v>9</v>
      </c>
      <c r="F175" s="30" t="s">
        <v>1349</v>
      </c>
      <c r="G175" s="30" t="s">
        <v>1432</v>
      </c>
      <c r="H175" s="30" t="s">
        <v>1442</v>
      </c>
      <c r="I175" s="30" t="s">
        <v>1122</v>
      </c>
    </row>
    <row customHeight="1" ht="16.5" r="176" s="185" spans="1:9">
      <c r="A176" s="120" t="n">
        <v>2018</v>
      </c>
      <c r="B176" s="120" t="n">
        <v>7</v>
      </c>
      <c r="C176" s="28" t="s">
        <v>1437</v>
      </c>
      <c r="D176" s="29" t="s">
        <v>1443</v>
      </c>
      <c r="E176" s="30" t="s">
        <v>137</v>
      </c>
      <c r="F176" s="30" t="s">
        <v>940</v>
      </c>
      <c r="G176" s="30" t="s">
        <v>1444</v>
      </c>
      <c r="H176" s="30" t="s">
        <v>942</v>
      </c>
      <c r="I176" s="30" t="s">
        <v>958</v>
      </c>
    </row>
    <row customHeight="1" ht="16.5" r="177" s="185" spans="1:9">
      <c r="A177" s="120" t="n">
        <v>2018</v>
      </c>
      <c r="B177" s="120" t="n">
        <v>7</v>
      </c>
      <c r="C177" s="28" t="s">
        <v>1437</v>
      </c>
      <c r="D177" s="29" t="s">
        <v>1445</v>
      </c>
      <c r="E177" s="30" t="s">
        <v>137</v>
      </c>
      <c r="F177" s="30" t="s">
        <v>940</v>
      </c>
      <c r="G177" s="30" t="s">
        <v>1446</v>
      </c>
      <c r="H177" s="30" t="s">
        <v>942</v>
      </c>
      <c r="I177" s="30" t="s">
        <v>958</v>
      </c>
    </row>
    <row customHeight="1" ht="16.5" r="178" s="185" spans="1:9">
      <c r="A178" s="120" t="n">
        <v>2018</v>
      </c>
      <c r="B178" s="120" t="n">
        <v>7</v>
      </c>
      <c r="C178" s="28" t="s">
        <v>1118</v>
      </c>
      <c r="D178" s="29" t="s">
        <v>1447</v>
      </c>
      <c r="E178" s="30" t="s">
        <v>137</v>
      </c>
      <c r="F178" s="30" t="s">
        <v>1289</v>
      </c>
      <c r="G178" s="30" t="s">
        <v>1448</v>
      </c>
      <c r="H178" s="30" t="s">
        <v>942</v>
      </c>
      <c r="I178" s="30" t="s">
        <v>1122</v>
      </c>
    </row>
    <row customHeight="1" ht="16.5" r="179" s="185" spans="1:9">
      <c r="A179" s="120" t="n">
        <v>2018</v>
      </c>
      <c r="B179" s="120" t="n">
        <v>7</v>
      </c>
      <c r="C179" s="28" t="s">
        <v>1118</v>
      </c>
      <c r="D179" s="29" t="s">
        <v>1449</v>
      </c>
      <c r="E179" s="30" t="s">
        <v>139</v>
      </c>
      <c r="F179" s="30" t="s">
        <v>1289</v>
      </c>
      <c r="G179" s="30" t="s">
        <v>1450</v>
      </c>
      <c r="H179" s="30" t="s">
        <v>1451</v>
      </c>
      <c r="I179" s="30" t="s">
        <v>1122</v>
      </c>
    </row>
    <row customHeight="1" ht="16.5" r="180" s="185" spans="1:9">
      <c r="A180" s="120" t="n">
        <v>2018</v>
      </c>
      <c r="B180" s="120" t="n">
        <v>7</v>
      </c>
      <c r="C180" s="28" t="s">
        <v>1118</v>
      </c>
      <c r="D180" s="29" t="s">
        <v>1452</v>
      </c>
      <c r="E180" s="30" t="s">
        <v>137</v>
      </c>
      <c r="F180" s="30" t="s">
        <v>1381</v>
      </c>
      <c r="G180" s="30" t="s">
        <v>1446</v>
      </c>
      <c r="H180" s="30" t="s">
        <v>942</v>
      </c>
      <c r="I180" s="30" t="s">
        <v>947</v>
      </c>
    </row>
    <row customHeight="1" ht="16.5" r="181" s="185" spans="1:9">
      <c r="A181" s="120" t="n">
        <v>2018</v>
      </c>
      <c r="B181" s="120" t="n">
        <v>7</v>
      </c>
      <c r="C181" s="28" t="s">
        <v>1107</v>
      </c>
      <c r="D181" s="29" t="s">
        <v>1453</v>
      </c>
      <c r="E181" s="30" t="s">
        <v>139</v>
      </c>
      <c r="F181" s="30" t="s">
        <v>1387</v>
      </c>
      <c r="G181" s="30" t="s">
        <v>1454</v>
      </c>
      <c r="H181" s="30" t="s">
        <v>1455</v>
      </c>
      <c r="I181" s="30" t="s">
        <v>1122</v>
      </c>
    </row>
    <row customHeight="1" ht="16.5" r="182" s="185" spans="1:9">
      <c r="A182" s="120" t="n">
        <v>2018</v>
      </c>
      <c r="B182" s="120" t="n">
        <v>7</v>
      </c>
      <c r="C182" s="28" t="s">
        <v>1107</v>
      </c>
      <c r="D182" s="29" t="s">
        <v>1456</v>
      </c>
      <c r="E182" s="30" t="s">
        <v>135</v>
      </c>
      <c r="F182" s="30" t="s">
        <v>1289</v>
      </c>
      <c r="G182" s="30" t="s">
        <v>1454</v>
      </c>
      <c r="H182" s="30" t="s">
        <v>942</v>
      </c>
      <c r="I182" s="30" t="s">
        <v>1122</v>
      </c>
    </row>
    <row customHeight="1" ht="16.5" r="183" s="185" spans="1:9">
      <c r="A183" s="120" t="n">
        <v>2018</v>
      </c>
      <c r="B183" s="120" t="n">
        <v>7</v>
      </c>
      <c r="C183" s="28" t="s">
        <v>1107</v>
      </c>
      <c r="D183" s="29" t="s">
        <v>1457</v>
      </c>
      <c r="E183" s="30" t="s">
        <v>135</v>
      </c>
      <c r="F183" s="30" t="s">
        <v>1289</v>
      </c>
      <c r="G183" s="30" t="s">
        <v>1458</v>
      </c>
      <c r="H183" s="30" t="s">
        <v>942</v>
      </c>
      <c r="I183" s="30" t="s">
        <v>1122</v>
      </c>
    </row>
    <row customHeight="1" ht="16.5" r="184" s="185" spans="1:9">
      <c r="A184" s="120" t="n">
        <v>2018</v>
      </c>
      <c r="B184" s="120" t="n">
        <v>7</v>
      </c>
      <c r="C184" s="28" t="s">
        <v>1107</v>
      </c>
      <c r="D184" s="29" t="s">
        <v>1459</v>
      </c>
      <c r="E184" s="30" t="s">
        <v>137</v>
      </c>
      <c r="F184" s="30" t="s">
        <v>1387</v>
      </c>
      <c r="G184" s="30" t="s">
        <v>1460</v>
      </c>
      <c r="H184" s="30" t="s">
        <v>942</v>
      </c>
      <c r="I184" s="30" t="s">
        <v>1122</v>
      </c>
    </row>
    <row customHeight="1" ht="16.5" r="185" s="185" spans="1:9">
      <c r="A185" s="120" t="n">
        <v>2018</v>
      </c>
      <c r="B185" s="120" t="n">
        <v>7</v>
      </c>
      <c r="C185" s="28" t="s">
        <v>1107</v>
      </c>
      <c r="D185" s="29" t="s">
        <v>1461</v>
      </c>
      <c r="E185" s="30" t="s">
        <v>135</v>
      </c>
      <c r="F185" s="30" t="s">
        <v>1462</v>
      </c>
      <c r="G185" s="30" t="s">
        <v>1463</v>
      </c>
      <c r="H185" s="30" t="s">
        <v>942</v>
      </c>
      <c r="I185" s="30" t="s">
        <v>958</v>
      </c>
    </row>
    <row customHeight="1" ht="16.5" r="186" s="185" spans="1:9">
      <c r="A186" s="120" t="n">
        <v>2018</v>
      </c>
      <c r="B186" s="120" t="n">
        <v>7</v>
      </c>
      <c r="C186" s="28" t="s">
        <v>1107</v>
      </c>
      <c r="D186" s="29" t="s">
        <v>1464</v>
      </c>
      <c r="E186" s="30" t="s">
        <v>137</v>
      </c>
      <c r="F186" s="30" t="s">
        <v>940</v>
      </c>
      <c r="G186" s="30" t="s">
        <v>1465</v>
      </c>
      <c r="H186" s="30" t="s">
        <v>942</v>
      </c>
      <c r="I186" s="30" t="s">
        <v>1122</v>
      </c>
    </row>
    <row customHeight="1" ht="16.5" r="187" s="185" spans="1:9">
      <c r="A187" s="120" t="n">
        <v>2018</v>
      </c>
      <c r="B187" s="120" t="n">
        <v>7</v>
      </c>
      <c r="C187" s="28" t="s">
        <v>1107</v>
      </c>
      <c r="D187" s="29" t="s">
        <v>1466</v>
      </c>
      <c r="E187" s="30" t="s">
        <v>137</v>
      </c>
      <c r="F187" s="30" t="s">
        <v>940</v>
      </c>
      <c r="G187" s="30" t="s">
        <v>1460</v>
      </c>
      <c r="H187" s="30" t="s">
        <v>942</v>
      </c>
      <c r="I187" s="30" t="s">
        <v>1122</v>
      </c>
    </row>
    <row customHeight="1" ht="16.5" r="188" s="185" spans="1:9">
      <c r="A188" s="120" t="n">
        <v>2018</v>
      </c>
      <c r="B188" s="120" t="n">
        <v>7</v>
      </c>
      <c r="C188" s="28" t="s">
        <v>1126</v>
      </c>
      <c r="D188" s="29" t="s">
        <v>1467</v>
      </c>
      <c r="E188" s="30" t="s">
        <v>9</v>
      </c>
      <c r="F188" s="30" t="s">
        <v>1289</v>
      </c>
      <c r="G188" s="30" t="s">
        <v>1468</v>
      </c>
      <c r="H188" s="30" t="s">
        <v>1469</v>
      </c>
      <c r="I188" s="30" t="s">
        <v>1122</v>
      </c>
    </row>
    <row customHeight="1" ht="16.5" r="189" s="185" spans="1:9">
      <c r="A189" s="120" t="n">
        <v>2018</v>
      </c>
      <c r="B189" s="120" t="n">
        <v>7</v>
      </c>
      <c r="C189" s="28" t="s">
        <v>1126</v>
      </c>
      <c r="D189" s="29" t="s">
        <v>1470</v>
      </c>
      <c r="E189" s="30" t="s">
        <v>137</v>
      </c>
      <c r="F189" s="30" t="s">
        <v>1289</v>
      </c>
      <c r="G189" s="30" t="s">
        <v>1471</v>
      </c>
      <c r="H189" s="30" t="s">
        <v>942</v>
      </c>
      <c r="I189" s="30" t="s">
        <v>1122</v>
      </c>
    </row>
    <row customHeight="1" ht="16.5" r="190" s="185" spans="1:9">
      <c r="A190" s="120" t="n">
        <v>2018</v>
      </c>
      <c r="B190" s="120" t="n">
        <v>7</v>
      </c>
      <c r="C190" s="28" t="s">
        <v>1126</v>
      </c>
      <c r="D190" s="29" t="s">
        <v>1472</v>
      </c>
      <c r="E190" s="30" t="s">
        <v>9</v>
      </c>
      <c r="F190" s="30" t="s">
        <v>1289</v>
      </c>
      <c r="G190" s="30" t="s">
        <v>1473</v>
      </c>
      <c r="H190" s="30" t="s">
        <v>1474</v>
      </c>
      <c r="I190" s="30" t="s">
        <v>1122</v>
      </c>
    </row>
    <row customHeight="1" ht="16.5" r="191" s="185" spans="1:9">
      <c r="A191" s="120" t="n">
        <v>2018</v>
      </c>
      <c r="B191" s="120" t="n">
        <v>7</v>
      </c>
      <c r="C191" s="28" t="s">
        <v>1475</v>
      </c>
      <c r="D191" s="29" t="s">
        <v>1476</v>
      </c>
      <c r="E191" s="30" t="s">
        <v>137</v>
      </c>
      <c r="F191" s="30" t="s">
        <v>1289</v>
      </c>
      <c r="G191" s="30" t="s">
        <v>1477</v>
      </c>
      <c r="H191" s="30" t="s">
        <v>942</v>
      </c>
      <c r="I191" s="30" t="s">
        <v>1122</v>
      </c>
    </row>
    <row customHeight="1" ht="16.5" r="192" s="185" spans="1:9">
      <c r="A192" s="120" t="n">
        <v>2018</v>
      </c>
      <c r="B192" s="120" t="n">
        <v>7</v>
      </c>
      <c r="C192" s="28" t="s">
        <v>1475</v>
      </c>
      <c r="D192" s="29" t="s">
        <v>1478</v>
      </c>
      <c r="E192" s="30" t="s">
        <v>9</v>
      </c>
      <c r="F192" s="30" t="s">
        <v>1289</v>
      </c>
      <c r="G192" s="30" t="s">
        <v>1479</v>
      </c>
      <c r="H192" s="30" t="s">
        <v>1480</v>
      </c>
      <c r="I192" s="30" t="s">
        <v>1122</v>
      </c>
    </row>
    <row customHeight="1" ht="16.5" r="193" s="185" spans="1:9">
      <c r="A193" s="120" t="n">
        <v>2018</v>
      </c>
      <c r="B193" s="120" t="n">
        <v>7</v>
      </c>
      <c r="C193" s="28" t="s">
        <v>1475</v>
      </c>
      <c r="D193" s="29" t="s">
        <v>1481</v>
      </c>
      <c r="E193" s="30" t="s">
        <v>9</v>
      </c>
      <c r="F193" s="30" t="s">
        <v>1289</v>
      </c>
      <c r="G193" s="30" t="s">
        <v>1482</v>
      </c>
      <c r="H193" s="30" t="s">
        <v>1483</v>
      </c>
      <c r="I193" s="30" t="s">
        <v>1122</v>
      </c>
    </row>
    <row customHeight="1" ht="16.5" r="194" s="185" spans="1:9">
      <c r="A194" s="120" t="n">
        <v>2018</v>
      </c>
      <c r="B194" s="120" t="n">
        <v>7</v>
      </c>
      <c r="C194" s="28" t="s">
        <v>1484</v>
      </c>
      <c r="D194" s="29" t="s">
        <v>1485</v>
      </c>
      <c r="E194" s="30" t="s">
        <v>137</v>
      </c>
      <c r="F194" s="30" t="s">
        <v>1289</v>
      </c>
      <c r="G194" s="30" t="s">
        <v>1486</v>
      </c>
      <c r="H194" s="30" t="s">
        <v>942</v>
      </c>
      <c r="I194" s="30" t="s">
        <v>1122</v>
      </c>
    </row>
    <row customHeight="1" ht="16.5" r="195" s="185" spans="1:9">
      <c r="A195" s="120" t="n">
        <v>2018</v>
      </c>
      <c r="B195" s="120" t="n">
        <v>7</v>
      </c>
      <c r="C195" s="28" t="s">
        <v>1484</v>
      </c>
      <c r="D195" s="29" t="s">
        <v>1487</v>
      </c>
      <c r="E195" s="30" t="s">
        <v>137</v>
      </c>
      <c r="F195" s="30" t="s">
        <v>1387</v>
      </c>
      <c r="G195" s="30" t="s">
        <v>1488</v>
      </c>
      <c r="H195" s="30" t="s">
        <v>942</v>
      </c>
      <c r="I195" s="30" t="s">
        <v>958</v>
      </c>
    </row>
    <row customHeight="1" ht="16.5" r="196" s="185" spans="1:9">
      <c r="A196" s="120" t="n">
        <v>2018</v>
      </c>
      <c r="B196" s="120" t="n">
        <v>7</v>
      </c>
      <c r="C196" s="28" t="s">
        <v>1484</v>
      </c>
      <c r="D196" s="29" t="s">
        <v>1489</v>
      </c>
      <c r="E196" s="30" t="s">
        <v>135</v>
      </c>
      <c r="F196" s="30" t="s">
        <v>1289</v>
      </c>
      <c r="G196" s="30" t="s">
        <v>1490</v>
      </c>
      <c r="H196" s="30" t="s">
        <v>942</v>
      </c>
      <c r="I196" s="30" t="s">
        <v>1122</v>
      </c>
    </row>
    <row customHeight="1" ht="16.5" r="197" s="185" spans="1:9">
      <c r="A197" s="120" t="n">
        <v>2018</v>
      </c>
      <c r="B197" s="120" t="n">
        <v>7</v>
      </c>
      <c r="C197" s="28" t="s">
        <v>1484</v>
      </c>
      <c r="D197" s="29" t="s">
        <v>1491</v>
      </c>
      <c r="E197" s="30" t="s">
        <v>137</v>
      </c>
      <c r="F197" s="30" t="s">
        <v>1387</v>
      </c>
      <c r="G197" s="30" t="s">
        <v>1490</v>
      </c>
      <c r="H197" s="30" t="s">
        <v>942</v>
      </c>
      <c r="I197" s="30" t="s">
        <v>947</v>
      </c>
    </row>
    <row customHeight="1" ht="16.5" r="198" s="185" spans="1:9">
      <c r="A198" s="120" t="n">
        <v>2018</v>
      </c>
      <c r="B198" s="120" t="n">
        <v>7</v>
      </c>
      <c r="C198" s="28" t="s">
        <v>1484</v>
      </c>
      <c r="D198" s="29" t="s">
        <v>1492</v>
      </c>
      <c r="E198" s="30" t="s">
        <v>137</v>
      </c>
      <c r="F198" s="30" t="s">
        <v>1387</v>
      </c>
      <c r="G198" s="30" t="s">
        <v>1490</v>
      </c>
      <c r="H198" s="30" t="s">
        <v>942</v>
      </c>
      <c r="I198" s="30" t="s">
        <v>947</v>
      </c>
    </row>
    <row customHeight="1" ht="16.5" r="199" s="185" spans="1:9">
      <c r="A199" s="120" t="n">
        <v>2018</v>
      </c>
      <c r="B199" s="120" t="n">
        <v>7</v>
      </c>
      <c r="C199" s="28" t="s">
        <v>1475</v>
      </c>
      <c r="D199" s="29" t="s">
        <v>1493</v>
      </c>
      <c r="E199" s="30" t="s">
        <v>135</v>
      </c>
      <c r="F199" s="30" t="s">
        <v>1289</v>
      </c>
      <c r="G199" s="30" t="s">
        <v>1494</v>
      </c>
      <c r="H199" s="30" t="s">
        <v>942</v>
      </c>
      <c r="I199" s="30" t="s">
        <v>1122</v>
      </c>
    </row>
    <row customHeight="1" ht="16.5" r="200" s="185" spans="1:9">
      <c r="A200" s="120" t="n">
        <v>2018</v>
      </c>
      <c r="B200" s="120" t="n">
        <v>7</v>
      </c>
      <c r="C200" s="28" t="s">
        <v>1484</v>
      </c>
      <c r="D200" s="29" t="s">
        <v>1495</v>
      </c>
      <c r="E200" s="30" t="s">
        <v>135</v>
      </c>
      <c r="F200" s="30" t="s">
        <v>940</v>
      </c>
      <c r="G200" s="30" t="s">
        <v>1496</v>
      </c>
      <c r="H200" s="30" t="s">
        <v>942</v>
      </c>
      <c r="I200" s="30" t="s">
        <v>1122</v>
      </c>
    </row>
    <row customHeight="1" ht="16.5" r="201" s="185" spans="1:9">
      <c r="A201" s="120" t="n">
        <v>2018</v>
      </c>
      <c r="B201" s="120" t="n">
        <v>7</v>
      </c>
      <c r="C201" s="28" t="s">
        <v>1484</v>
      </c>
      <c r="D201" s="29" t="s">
        <v>1497</v>
      </c>
      <c r="E201" s="30" t="s">
        <v>137</v>
      </c>
      <c r="F201" s="30" t="s">
        <v>1498</v>
      </c>
      <c r="G201" s="30" t="s">
        <v>1499</v>
      </c>
      <c r="H201" s="30" t="s">
        <v>942</v>
      </c>
      <c r="I201" s="30" t="s">
        <v>1122</v>
      </c>
    </row>
    <row customHeight="1" ht="16.5" r="202" s="185" spans="1:9">
      <c r="A202" s="120" t="n">
        <v>2018</v>
      </c>
      <c r="B202" s="120" t="n">
        <v>7</v>
      </c>
      <c r="C202" s="28" t="s">
        <v>1484</v>
      </c>
      <c r="D202" s="29" t="s">
        <v>1500</v>
      </c>
      <c r="E202" s="30" t="s">
        <v>137</v>
      </c>
      <c r="F202" s="30" t="s">
        <v>1387</v>
      </c>
      <c r="G202" s="30" t="s">
        <v>1501</v>
      </c>
      <c r="H202" s="30" t="s">
        <v>942</v>
      </c>
      <c r="I202" s="30" t="s">
        <v>947</v>
      </c>
    </row>
    <row customHeight="1" ht="16.5" r="203" s="185" spans="1:9">
      <c r="A203" s="120" t="n">
        <v>2018</v>
      </c>
      <c r="B203" s="120" t="n">
        <v>7</v>
      </c>
      <c r="C203" s="28" t="s">
        <v>1484</v>
      </c>
      <c r="D203" s="29" t="s">
        <v>1502</v>
      </c>
      <c r="E203" s="30" t="s">
        <v>137</v>
      </c>
      <c r="F203" s="30" t="s">
        <v>940</v>
      </c>
      <c r="G203" s="30" t="s">
        <v>1503</v>
      </c>
      <c r="H203" s="30" t="s">
        <v>942</v>
      </c>
      <c r="I203" s="30" t="s">
        <v>958</v>
      </c>
    </row>
    <row customHeight="1" ht="16.5" r="204" s="185" spans="1:9">
      <c r="A204" s="120" t="n">
        <v>2018</v>
      </c>
      <c r="B204" s="120" t="n">
        <v>7</v>
      </c>
      <c r="C204" s="28" t="s">
        <v>1484</v>
      </c>
      <c r="D204" s="29" t="s">
        <v>1504</v>
      </c>
      <c r="E204" s="30" t="s">
        <v>137</v>
      </c>
      <c r="F204" s="30" t="s">
        <v>1289</v>
      </c>
      <c r="G204" s="30" t="s">
        <v>1505</v>
      </c>
      <c r="H204" s="30" t="s">
        <v>942</v>
      </c>
      <c r="I204" s="30" t="s">
        <v>1122</v>
      </c>
    </row>
    <row customHeight="1" ht="16.5" r="205" s="185" spans="1:9">
      <c r="A205" s="120" t="n">
        <v>2018</v>
      </c>
      <c r="B205" s="120" t="n">
        <v>7</v>
      </c>
      <c r="C205" s="28" t="s">
        <v>1484</v>
      </c>
      <c r="D205" s="29" t="s">
        <v>1506</v>
      </c>
      <c r="E205" s="30" t="s">
        <v>137</v>
      </c>
      <c r="F205" s="30" t="s">
        <v>1387</v>
      </c>
      <c r="G205" s="30" t="s">
        <v>1488</v>
      </c>
      <c r="H205" s="30" t="s">
        <v>942</v>
      </c>
      <c r="I205" s="30" t="s">
        <v>1122</v>
      </c>
    </row>
    <row customHeight="1" ht="16.5" r="206" s="185" spans="1:9">
      <c r="A206" s="120" t="n">
        <v>2018</v>
      </c>
      <c r="B206" s="120" t="n">
        <v>7</v>
      </c>
      <c r="C206" s="28" t="s">
        <v>1484</v>
      </c>
      <c r="D206" s="29" t="s">
        <v>1507</v>
      </c>
      <c r="E206" s="30" t="s">
        <v>139</v>
      </c>
      <c r="F206" s="30" t="s">
        <v>1289</v>
      </c>
      <c r="G206" s="30" t="s">
        <v>1488</v>
      </c>
      <c r="H206" s="30" t="s">
        <v>1508</v>
      </c>
      <c r="I206" s="30" t="s">
        <v>1122</v>
      </c>
    </row>
    <row customHeight="1" ht="16.5" r="207" s="185" spans="1:9">
      <c r="A207" s="120" t="n">
        <v>2018</v>
      </c>
      <c r="B207" s="120" t="n">
        <v>7</v>
      </c>
      <c r="C207" s="28" t="s">
        <v>1134</v>
      </c>
      <c r="D207" s="29" t="s">
        <v>1509</v>
      </c>
      <c r="E207" s="30" t="s">
        <v>9</v>
      </c>
      <c r="F207" s="30" t="s">
        <v>1289</v>
      </c>
      <c r="G207" s="30" t="s">
        <v>1501</v>
      </c>
      <c r="H207" s="30" t="s">
        <v>1510</v>
      </c>
      <c r="I207" s="30" t="s">
        <v>1122</v>
      </c>
    </row>
    <row customHeight="1" ht="16.5" r="208" s="185" spans="1:9">
      <c r="A208" s="120" t="n">
        <v>2018</v>
      </c>
      <c r="B208" s="120" t="n">
        <v>7</v>
      </c>
      <c r="C208" s="28" t="s">
        <v>1134</v>
      </c>
      <c r="D208" s="29" t="s">
        <v>1511</v>
      </c>
      <c r="E208" s="30" t="s">
        <v>9</v>
      </c>
      <c r="F208" s="30" t="s">
        <v>1289</v>
      </c>
      <c r="G208" s="30" t="s">
        <v>1512</v>
      </c>
      <c r="H208" s="30" t="s">
        <v>1513</v>
      </c>
      <c r="I208" s="30" t="s">
        <v>1122</v>
      </c>
    </row>
    <row customHeight="1" ht="16.5" r="209" s="185" spans="1:9">
      <c r="A209" s="120" t="n">
        <v>2018</v>
      </c>
      <c r="B209" s="120" t="n">
        <v>7</v>
      </c>
      <c r="C209" s="28" t="s">
        <v>1143</v>
      </c>
      <c r="D209" s="29" t="s">
        <v>1514</v>
      </c>
      <c r="E209" s="30" t="s">
        <v>139</v>
      </c>
      <c r="F209" s="30" t="n"/>
      <c r="G209" s="30" t="s">
        <v>1515</v>
      </c>
      <c r="H209" s="30" t="s">
        <v>942</v>
      </c>
      <c r="I209" s="30" t="s">
        <v>958</v>
      </c>
    </row>
    <row customHeight="1" ht="16.5" r="210" s="185" spans="1:9">
      <c r="A210" s="120" t="n">
        <v>2018</v>
      </c>
      <c r="B210" s="120" t="n">
        <v>7</v>
      </c>
      <c r="C210" s="28" t="s">
        <v>1134</v>
      </c>
      <c r="D210" s="29" t="s">
        <v>1516</v>
      </c>
      <c r="E210" s="30" t="s">
        <v>137</v>
      </c>
      <c r="F210" s="30" t="s">
        <v>1517</v>
      </c>
      <c r="G210" s="30" t="s">
        <v>1518</v>
      </c>
      <c r="H210" s="30" t="s">
        <v>942</v>
      </c>
      <c r="I210" s="30" t="s">
        <v>1122</v>
      </c>
    </row>
    <row customHeight="1" ht="16.5" r="211" s="185" spans="1:9">
      <c r="A211" s="120" t="n">
        <v>2018</v>
      </c>
      <c r="B211" s="120" t="n">
        <v>7</v>
      </c>
      <c r="C211" s="28" t="s">
        <v>1134</v>
      </c>
      <c r="D211" s="29" t="s">
        <v>1519</v>
      </c>
      <c r="E211" s="30" t="s">
        <v>137</v>
      </c>
      <c r="F211" s="30" t="s">
        <v>1294</v>
      </c>
      <c r="G211" s="30" t="s">
        <v>1520</v>
      </c>
      <c r="H211" s="30" t="s">
        <v>942</v>
      </c>
      <c r="I211" s="30" t="s">
        <v>947</v>
      </c>
    </row>
    <row customHeight="1" ht="16.5" r="212" s="185" spans="1:9">
      <c r="A212" s="120" t="n">
        <v>2018</v>
      </c>
      <c r="B212" s="120" t="n">
        <v>7</v>
      </c>
      <c r="C212" s="28" t="s">
        <v>1143</v>
      </c>
      <c r="D212" s="29" t="s">
        <v>1521</v>
      </c>
      <c r="E212" s="30" t="s">
        <v>137</v>
      </c>
      <c r="F212" s="30" t="s">
        <v>1289</v>
      </c>
      <c r="G212" s="30" t="s">
        <v>1499</v>
      </c>
      <c r="H212" s="30" t="s">
        <v>942</v>
      </c>
      <c r="I212" s="30" t="s">
        <v>1122</v>
      </c>
    </row>
    <row customHeight="1" ht="16.5" r="213" s="185" spans="1:9">
      <c r="A213" s="120" t="n">
        <v>2018</v>
      </c>
      <c r="B213" s="120" t="n">
        <v>7</v>
      </c>
      <c r="C213" s="28" t="s">
        <v>1522</v>
      </c>
      <c r="D213" s="29" t="s">
        <v>1523</v>
      </c>
      <c r="E213" s="30" t="s">
        <v>9</v>
      </c>
      <c r="F213" s="30" t="s">
        <v>945</v>
      </c>
      <c r="G213" s="30" t="s">
        <v>1524</v>
      </c>
      <c r="H213" s="30" t="s">
        <v>1525</v>
      </c>
      <c r="I213" s="30" t="s">
        <v>1122</v>
      </c>
    </row>
    <row customHeight="1" ht="16.5" r="214" s="185" spans="1:9">
      <c r="A214" s="120" t="n">
        <v>2018</v>
      </c>
      <c r="B214" s="120" t="n">
        <v>7</v>
      </c>
      <c r="C214" s="28" t="s">
        <v>1137</v>
      </c>
      <c r="D214" s="29" t="s">
        <v>1526</v>
      </c>
      <c r="E214" s="30" t="s">
        <v>135</v>
      </c>
      <c r="F214" s="30" t="s">
        <v>940</v>
      </c>
      <c r="G214" s="30" t="s">
        <v>1527</v>
      </c>
      <c r="H214" s="30" t="s">
        <v>942</v>
      </c>
      <c r="I214" s="30" t="s">
        <v>958</v>
      </c>
    </row>
    <row customHeight="1" ht="16.5" r="215" s="185" spans="1:9">
      <c r="A215" s="120" t="n">
        <v>2018</v>
      </c>
      <c r="B215" s="120" t="n">
        <v>7</v>
      </c>
      <c r="C215" s="28" t="s">
        <v>1137</v>
      </c>
      <c r="D215" s="29" t="s">
        <v>1528</v>
      </c>
      <c r="E215" s="30" t="s">
        <v>135</v>
      </c>
      <c r="F215" s="30" t="s">
        <v>1529</v>
      </c>
      <c r="G215" s="30" t="s">
        <v>1530</v>
      </c>
      <c r="H215" s="30" t="s">
        <v>942</v>
      </c>
      <c r="I215" s="30" t="s">
        <v>958</v>
      </c>
    </row>
    <row customHeight="1" ht="16.5" r="216" s="185" spans="1:9">
      <c r="A216" s="120" t="n">
        <v>2018</v>
      </c>
      <c r="B216" s="120" t="n">
        <v>7</v>
      </c>
      <c r="C216" s="28" t="s">
        <v>1137</v>
      </c>
      <c r="D216" s="29" t="s">
        <v>1531</v>
      </c>
      <c r="E216" s="30" t="s">
        <v>9</v>
      </c>
      <c r="F216" s="30" t="s">
        <v>945</v>
      </c>
      <c r="G216" s="30" t="s">
        <v>1532</v>
      </c>
      <c r="H216" s="30" t="s">
        <v>1533</v>
      </c>
      <c r="I216" s="30" t="s">
        <v>1122</v>
      </c>
    </row>
    <row customHeight="1" ht="16.5" r="217" s="185" spans="1:9">
      <c r="A217" s="120" t="n">
        <v>2018</v>
      </c>
      <c r="B217" s="120" t="n">
        <v>7</v>
      </c>
      <c r="C217" s="28" t="s">
        <v>1137</v>
      </c>
      <c r="D217" s="29" t="s">
        <v>1534</v>
      </c>
      <c r="E217" s="30" t="s">
        <v>135</v>
      </c>
      <c r="F217" s="30" t="s">
        <v>940</v>
      </c>
      <c r="G217" s="30" t="s">
        <v>1482</v>
      </c>
      <c r="H217" s="30" t="s">
        <v>942</v>
      </c>
      <c r="I217" s="30" t="s">
        <v>1122</v>
      </c>
    </row>
    <row customHeight="1" ht="16.5" r="218" s="185" spans="1:9">
      <c r="A218" s="120" t="n">
        <v>2018</v>
      </c>
      <c r="B218" s="120" t="n">
        <v>7</v>
      </c>
      <c r="C218" s="28" t="s">
        <v>1137</v>
      </c>
      <c r="D218" s="29" t="s">
        <v>1535</v>
      </c>
      <c r="E218" s="30" t="s">
        <v>9</v>
      </c>
      <c r="F218" s="30" t="s">
        <v>945</v>
      </c>
      <c r="G218" s="30" t="s">
        <v>1536</v>
      </c>
      <c r="H218" s="30" t="s">
        <v>1537</v>
      </c>
      <c r="I218" s="30" t="s">
        <v>1122</v>
      </c>
    </row>
    <row customHeight="1" ht="16.5" r="219" s="185" spans="1:9">
      <c r="A219" s="120" t="n">
        <v>2018</v>
      </c>
      <c r="B219" s="120" t="n">
        <v>7</v>
      </c>
      <c r="C219" s="28" t="s">
        <v>1137</v>
      </c>
      <c r="D219" s="29" t="s">
        <v>1538</v>
      </c>
      <c r="E219" s="30" t="s">
        <v>9</v>
      </c>
      <c r="F219" s="30" t="s">
        <v>945</v>
      </c>
      <c r="G219" s="30" t="s">
        <v>1527</v>
      </c>
      <c r="H219" s="30" t="s">
        <v>1539</v>
      </c>
      <c r="I219" s="30" t="s">
        <v>1122</v>
      </c>
    </row>
    <row customHeight="1" ht="16.5" r="220" s="185" spans="1:9">
      <c r="A220" s="120" t="n">
        <v>2018</v>
      </c>
      <c r="B220" s="120" t="n">
        <v>7</v>
      </c>
      <c r="C220" s="28" t="s">
        <v>1137</v>
      </c>
      <c r="D220" s="29" t="s">
        <v>1540</v>
      </c>
      <c r="E220" s="30" t="s">
        <v>137</v>
      </c>
      <c r="F220" s="30" t="s">
        <v>1517</v>
      </c>
      <c r="G220" s="30" t="s">
        <v>1541</v>
      </c>
      <c r="H220" s="30" t="s">
        <v>942</v>
      </c>
      <c r="I220" s="30" t="s">
        <v>958</v>
      </c>
    </row>
    <row customHeight="1" ht="16.5" r="221" s="185" spans="1:9">
      <c r="A221" s="120" t="n">
        <v>2018</v>
      </c>
      <c r="B221" s="120" t="n">
        <v>7</v>
      </c>
      <c r="C221" s="28" t="s">
        <v>1137</v>
      </c>
      <c r="D221" s="29" t="s">
        <v>1542</v>
      </c>
      <c r="E221" s="30" t="s">
        <v>135</v>
      </c>
      <c r="F221" s="30" t="s">
        <v>940</v>
      </c>
      <c r="G221" s="30" t="s">
        <v>1543</v>
      </c>
      <c r="H221" s="30" t="s">
        <v>942</v>
      </c>
      <c r="I221" s="30" t="s">
        <v>1122</v>
      </c>
    </row>
    <row customHeight="1" ht="16.5" r="222" s="185" spans="1:9">
      <c r="A222" s="120" t="n">
        <v>2018</v>
      </c>
      <c r="B222" s="120" t="n">
        <v>7</v>
      </c>
      <c r="C222" s="28" t="s">
        <v>1137</v>
      </c>
      <c r="D222" s="29" t="s">
        <v>1544</v>
      </c>
      <c r="E222" s="30" t="s">
        <v>9</v>
      </c>
      <c r="F222" s="30" t="s">
        <v>1294</v>
      </c>
      <c r="G222" s="30" t="s">
        <v>1545</v>
      </c>
      <c r="H222" s="30" t="s">
        <v>1546</v>
      </c>
      <c r="I222" s="30" t="s">
        <v>1122</v>
      </c>
    </row>
    <row customHeight="1" ht="16.5" r="223" s="185" spans="1:9">
      <c r="A223" s="120" t="n">
        <v>2018</v>
      </c>
      <c r="B223" s="120" t="n">
        <v>7</v>
      </c>
      <c r="C223" s="28" t="s">
        <v>1522</v>
      </c>
      <c r="D223" s="29" t="s">
        <v>1547</v>
      </c>
      <c r="E223" s="30" t="s">
        <v>137</v>
      </c>
      <c r="F223" s="30" t="s">
        <v>1289</v>
      </c>
      <c r="G223" s="30" t="s">
        <v>1548</v>
      </c>
      <c r="H223" s="30" t="s">
        <v>942</v>
      </c>
      <c r="I223" s="30" t="s">
        <v>958</v>
      </c>
    </row>
    <row customHeight="1" ht="16.5" r="224" s="185" spans="1:9">
      <c r="A224" s="120" t="n">
        <v>2018</v>
      </c>
      <c r="B224" s="120" t="n">
        <v>7</v>
      </c>
      <c r="C224" s="28" t="s">
        <v>1522</v>
      </c>
      <c r="D224" s="29" t="s">
        <v>1549</v>
      </c>
      <c r="E224" s="30" t="s">
        <v>137</v>
      </c>
      <c r="F224" s="30" t="s">
        <v>940</v>
      </c>
      <c r="G224" s="30" t="s">
        <v>1550</v>
      </c>
      <c r="H224" s="30" t="s">
        <v>942</v>
      </c>
      <c r="I224" s="30" t="s">
        <v>958</v>
      </c>
    </row>
    <row customHeight="1" ht="16.5" r="225" s="185" spans="1:9">
      <c r="A225" s="120" t="n">
        <v>2018</v>
      </c>
      <c r="B225" s="120" t="n">
        <v>7</v>
      </c>
      <c r="C225" s="28" t="s">
        <v>1522</v>
      </c>
      <c r="D225" s="29" t="s">
        <v>1551</v>
      </c>
      <c r="E225" s="30" t="s">
        <v>139</v>
      </c>
      <c r="F225" s="30" t="s">
        <v>1289</v>
      </c>
      <c r="G225" s="30" t="s">
        <v>1552</v>
      </c>
      <c r="H225" s="30" t="s">
        <v>942</v>
      </c>
      <c r="I225" s="30" t="s">
        <v>1122</v>
      </c>
    </row>
    <row customHeight="1" ht="16.5" r="226" s="185" spans="1:9">
      <c r="A226" s="120" t="n">
        <v>2018</v>
      </c>
      <c r="B226" s="120" t="n">
        <v>7</v>
      </c>
      <c r="C226" s="28" t="s">
        <v>1522</v>
      </c>
      <c r="D226" s="29" t="s">
        <v>1553</v>
      </c>
      <c r="E226" s="30" t="s">
        <v>137</v>
      </c>
      <c r="F226" s="30" t="s">
        <v>1387</v>
      </c>
      <c r="G226" s="30" t="s">
        <v>1554</v>
      </c>
      <c r="H226" s="30" t="s">
        <v>942</v>
      </c>
      <c r="I226" s="30" t="s">
        <v>958</v>
      </c>
    </row>
    <row customHeight="1" ht="16.5" r="227" s="185" spans="1:9">
      <c r="A227" s="120" t="n">
        <v>2018</v>
      </c>
      <c r="B227" s="120" t="n">
        <v>7</v>
      </c>
      <c r="C227" s="28" t="s">
        <v>1522</v>
      </c>
      <c r="D227" s="29" t="s">
        <v>1555</v>
      </c>
      <c r="E227" s="30" t="s">
        <v>137</v>
      </c>
      <c r="F227" s="30" t="s">
        <v>1289</v>
      </c>
      <c r="G227" s="30" t="s">
        <v>1556</v>
      </c>
      <c r="H227" s="30" t="s">
        <v>942</v>
      </c>
      <c r="I227" s="30" t="s">
        <v>1122</v>
      </c>
    </row>
    <row customHeight="1" ht="16.5" r="228" s="185" spans="1:9">
      <c r="A228" s="120" t="n">
        <v>2018</v>
      </c>
      <c r="B228" s="120" t="n">
        <v>7</v>
      </c>
      <c r="C228" s="28" t="s">
        <v>1522</v>
      </c>
      <c r="D228" s="29" t="s">
        <v>1557</v>
      </c>
      <c r="E228" s="30" t="s">
        <v>137</v>
      </c>
      <c r="F228" s="30" t="s">
        <v>1387</v>
      </c>
      <c r="G228" s="30" t="s">
        <v>1554</v>
      </c>
      <c r="H228" s="30" t="s">
        <v>942</v>
      </c>
      <c r="I228" s="30" t="s">
        <v>1122</v>
      </c>
    </row>
    <row customHeight="1" ht="16.5" r="229" s="185" spans="1:9">
      <c r="A229" s="120" t="n">
        <v>2018</v>
      </c>
      <c r="B229" s="120" t="n">
        <v>7</v>
      </c>
      <c r="C229" s="28" t="s">
        <v>1522</v>
      </c>
      <c r="D229" s="29" t="s">
        <v>1558</v>
      </c>
      <c r="E229" s="30" t="s">
        <v>137</v>
      </c>
      <c r="F229" s="30" t="s">
        <v>1294</v>
      </c>
      <c r="G229" s="30" t="s">
        <v>1554</v>
      </c>
      <c r="H229" s="30" t="s">
        <v>942</v>
      </c>
      <c r="I229" s="30" t="s">
        <v>958</v>
      </c>
    </row>
    <row customHeight="1" ht="16.5" r="230" s="185" spans="1:9">
      <c r="A230" s="120" t="n">
        <v>2018</v>
      </c>
      <c r="B230" s="120" t="n">
        <v>7</v>
      </c>
      <c r="C230" s="28" t="s">
        <v>1522</v>
      </c>
      <c r="D230" s="29" t="s">
        <v>1559</v>
      </c>
      <c r="E230" s="30" t="s">
        <v>9</v>
      </c>
      <c r="F230" s="30" t="s">
        <v>1560</v>
      </c>
      <c r="G230" s="30" t="s">
        <v>1561</v>
      </c>
      <c r="H230" s="30" t="s">
        <v>1562</v>
      </c>
      <c r="I230" s="30" t="s">
        <v>958</v>
      </c>
    </row>
    <row customHeight="1" ht="16.5" r="231" s="185" spans="1:9">
      <c r="A231" s="120" t="n">
        <v>2018</v>
      </c>
      <c r="B231" s="120" t="n">
        <v>7</v>
      </c>
      <c r="C231" s="28" t="s">
        <v>1522</v>
      </c>
      <c r="D231" s="29" t="s">
        <v>1563</v>
      </c>
      <c r="E231" s="30" t="s">
        <v>137</v>
      </c>
      <c r="F231" s="30" t="s">
        <v>940</v>
      </c>
      <c r="G231" s="30" t="s">
        <v>1564</v>
      </c>
      <c r="H231" s="30" t="s">
        <v>942</v>
      </c>
      <c r="I231" s="30" t="s">
        <v>1122</v>
      </c>
    </row>
    <row customHeight="1" ht="16.5" r="232" s="185" spans="1:9">
      <c r="A232" s="120" t="n">
        <v>2018</v>
      </c>
      <c r="B232" s="120" t="n">
        <v>7</v>
      </c>
      <c r="C232" s="28" t="s">
        <v>1405</v>
      </c>
      <c r="D232" s="29" t="s">
        <v>1565</v>
      </c>
      <c r="E232" s="30" t="s">
        <v>135</v>
      </c>
      <c r="F232" s="30" t="s">
        <v>940</v>
      </c>
      <c r="G232" s="30" t="s">
        <v>1566</v>
      </c>
      <c r="H232" s="30" t="s">
        <v>942</v>
      </c>
      <c r="I232" s="30" t="s">
        <v>1122</v>
      </c>
    </row>
    <row customHeight="1" ht="16.5" r="233" s="185" spans="1:9">
      <c r="A233" s="120" t="n">
        <v>2018</v>
      </c>
      <c r="B233" s="120" t="n">
        <v>7</v>
      </c>
      <c r="C233" s="28" t="s">
        <v>1405</v>
      </c>
      <c r="D233" s="29" t="s">
        <v>1567</v>
      </c>
      <c r="E233" s="30" t="s">
        <v>135</v>
      </c>
      <c r="F233" s="30" t="s">
        <v>940</v>
      </c>
      <c r="G233" s="30" t="s">
        <v>1568</v>
      </c>
      <c r="H233" s="30" t="s">
        <v>942</v>
      </c>
      <c r="I233" s="30" t="s">
        <v>1122</v>
      </c>
    </row>
    <row customHeight="1" ht="16.5" r="234" s="185" spans="1:9">
      <c r="A234" s="120" t="n">
        <v>2018</v>
      </c>
      <c r="B234" s="120" t="n">
        <v>7</v>
      </c>
      <c r="C234" s="28" t="s">
        <v>1405</v>
      </c>
      <c r="D234" s="29" t="s">
        <v>1569</v>
      </c>
      <c r="E234" s="30" t="s">
        <v>9</v>
      </c>
      <c r="F234" s="30" t="s">
        <v>945</v>
      </c>
      <c r="G234" s="30" t="s">
        <v>1570</v>
      </c>
      <c r="H234" s="30" t="s">
        <v>1571</v>
      </c>
      <c r="I234" s="30" t="s">
        <v>1122</v>
      </c>
    </row>
    <row customHeight="1" ht="16.5" r="235" s="185" spans="1:9">
      <c r="A235" s="120" t="n">
        <v>2018</v>
      </c>
      <c r="B235" s="120" t="n">
        <v>7</v>
      </c>
      <c r="C235" s="28" t="s">
        <v>1405</v>
      </c>
      <c r="D235" s="29" t="s">
        <v>1572</v>
      </c>
      <c r="E235" s="30" t="s">
        <v>137</v>
      </c>
      <c r="F235" s="30" t="s">
        <v>1387</v>
      </c>
      <c r="G235" s="30" t="s">
        <v>1573</v>
      </c>
      <c r="H235" s="30" t="s">
        <v>942</v>
      </c>
      <c r="I235" s="30" t="s">
        <v>1122</v>
      </c>
    </row>
    <row customHeight="1" ht="16.5" r="236" s="185" spans="1:9">
      <c r="A236" s="120" t="n">
        <v>2018</v>
      </c>
      <c r="B236" s="120" t="n">
        <v>7</v>
      </c>
      <c r="C236" s="28" t="s">
        <v>1405</v>
      </c>
      <c r="D236" s="29" t="s">
        <v>1574</v>
      </c>
      <c r="E236" s="30" t="s">
        <v>137</v>
      </c>
      <c r="F236" s="30" t="s">
        <v>1289</v>
      </c>
      <c r="G236" s="30" t="s">
        <v>1573</v>
      </c>
      <c r="H236" s="30" t="s">
        <v>942</v>
      </c>
      <c r="I236" s="30" t="s">
        <v>1122</v>
      </c>
    </row>
    <row customHeight="1" ht="16.5" r="237" s="185" spans="1:9">
      <c r="A237" s="120" t="n">
        <v>2018</v>
      </c>
      <c r="B237" s="120" t="n">
        <v>7</v>
      </c>
      <c r="C237" s="28" t="s">
        <v>1148</v>
      </c>
      <c r="D237" s="29" t="s">
        <v>1575</v>
      </c>
      <c r="E237" s="30" t="s">
        <v>135</v>
      </c>
      <c r="F237" s="30" t="s">
        <v>1387</v>
      </c>
      <c r="G237" s="30" t="s">
        <v>1576</v>
      </c>
      <c r="H237" s="30" t="s">
        <v>942</v>
      </c>
      <c r="I237" s="30" t="s">
        <v>1122</v>
      </c>
    </row>
    <row customHeight="1" ht="16.5" r="238" s="185" spans="1:9">
      <c r="A238" s="120" t="n">
        <v>2018</v>
      </c>
      <c r="B238" s="120" t="n">
        <v>7</v>
      </c>
      <c r="C238" s="28" t="s">
        <v>1148</v>
      </c>
      <c r="D238" s="29" t="s">
        <v>1577</v>
      </c>
      <c r="E238" s="30" t="s">
        <v>137</v>
      </c>
      <c r="F238" s="30" t="s">
        <v>1289</v>
      </c>
      <c r="G238" s="30" t="s">
        <v>1421</v>
      </c>
      <c r="H238" s="30" t="s">
        <v>942</v>
      </c>
      <c r="I238" s="30" t="s">
        <v>1122</v>
      </c>
    </row>
    <row customHeight="1" ht="16.5" r="239" s="185" spans="1:9">
      <c r="A239" s="120" t="n">
        <v>2018</v>
      </c>
      <c r="B239" s="120" t="n">
        <v>7</v>
      </c>
      <c r="C239" s="28" t="s">
        <v>1148</v>
      </c>
      <c r="D239" s="29" t="s">
        <v>1578</v>
      </c>
      <c r="E239" s="30" t="s">
        <v>137</v>
      </c>
      <c r="F239" s="30" t="s">
        <v>1387</v>
      </c>
      <c r="G239" s="30" t="s">
        <v>1579</v>
      </c>
      <c r="H239" s="30" t="s">
        <v>942</v>
      </c>
      <c r="I239" s="30" t="s">
        <v>947</v>
      </c>
    </row>
    <row customHeight="1" ht="16.5" r="240" s="185" spans="1:9">
      <c r="A240" s="120" t="n">
        <v>2018</v>
      </c>
      <c r="B240" s="120" t="n">
        <v>7</v>
      </c>
      <c r="C240" s="28" t="s">
        <v>1148</v>
      </c>
      <c r="D240" s="29" t="s">
        <v>1580</v>
      </c>
      <c r="E240" s="30" t="s">
        <v>139</v>
      </c>
      <c r="F240" s="30" t="s">
        <v>1289</v>
      </c>
      <c r="G240" s="30" t="s">
        <v>1579</v>
      </c>
      <c r="H240" s="30" t="s">
        <v>942</v>
      </c>
      <c r="I240" s="30" t="s">
        <v>1122</v>
      </c>
    </row>
    <row customHeight="1" ht="16.5" r="241" s="185" spans="1:9">
      <c r="A241" s="120" t="n">
        <v>2018</v>
      </c>
      <c r="B241" s="120" t="n">
        <v>7</v>
      </c>
      <c r="C241" s="28" t="s">
        <v>1148</v>
      </c>
      <c r="D241" s="29" t="s">
        <v>1581</v>
      </c>
      <c r="E241" s="30" t="s">
        <v>137</v>
      </c>
      <c r="F241" s="30" t="s">
        <v>1387</v>
      </c>
      <c r="G241" s="30" t="s">
        <v>1582</v>
      </c>
      <c r="H241" s="30" t="s">
        <v>942</v>
      </c>
      <c r="I241" s="30" t="s">
        <v>975</v>
      </c>
    </row>
    <row customHeight="1" ht="16.5" r="242" s="185" spans="1:9">
      <c r="A242" s="120" t="n">
        <v>2018</v>
      </c>
      <c r="B242" s="120" t="n">
        <v>7</v>
      </c>
      <c r="C242" s="28" t="s">
        <v>1148</v>
      </c>
      <c r="D242" s="29" t="s">
        <v>1583</v>
      </c>
      <c r="E242" s="30" t="s">
        <v>9</v>
      </c>
      <c r="F242" s="30" t="s">
        <v>1289</v>
      </c>
      <c r="G242" s="30" t="s">
        <v>1576</v>
      </c>
      <c r="H242" s="30" t="s">
        <v>1584</v>
      </c>
      <c r="I242" s="30" t="s">
        <v>1122</v>
      </c>
    </row>
    <row customHeight="1" ht="16.5" r="243" s="185" spans="1:9">
      <c r="A243" s="120" t="n">
        <v>2018</v>
      </c>
      <c r="B243" s="120" t="n">
        <v>7</v>
      </c>
      <c r="C243" s="28" t="s">
        <v>1148</v>
      </c>
      <c r="D243" s="29" t="s">
        <v>1585</v>
      </c>
      <c r="E243" s="30" t="s">
        <v>137</v>
      </c>
      <c r="F243" s="30" t="s">
        <v>1289</v>
      </c>
      <c r="G243" s="30" t="s">
        <v>1582</v>
      </c>
      <c r="H243" s="30" t="s">
        <v>942</v>
      </c>
      <c r="I243" s="30" t="s">
        <v>1122</v>
      </c>
    </row>
    <row customHeight="1" ht="16.5" r="244" s="185" spans="1:9">
      <c r="A244" s="120" t="n">
        <v>2018</v>
      </c>
      <c r="B244" s="120" t="n">
        <v>7</v>
      </c>
      <c r="C244" s="28" t="s">
        <v>1148</v>
      </c>
      <c r="D244" s="29" t="s">
        <v>1586</v>
      </c>
      <c r="E244" s="30" t="s">
        <v>137</v>
      </c>
      <c r="F244" s="30" t="s">
        <v>1294</v>
      </c>
      <c r="G244" s="30" t="s">
        <v>1587</v>
      </c>
      <c r="H244" s="30" t="s">
        <v>942</v>
      </c>
      <c r="I244" s="30" t="s">
        <v>947</v>
      </c>
    </row>
    <row customHeight="1" ht="16.5" r="245" s="185" spans="1:9">
      <c r="A245" s="120" t="n">
        <v>2018</v>
      </c>
      <c r="B245" s="120" t="n">
        <v>7</v>
      </c>
      <c r="C245" s="28" t="s">
        <v>1148</v>
      </c>
      <c r="D245" s="29" t="s">
        <v>1588</v>
      </c>
      <c r="E245" s="30" t="s">
        <v>9</v>
      </c>
      <c r="F245" s="30" t="s">
        <v>945</v>
      </c>
      <c r="G245" s="30" t="s">
        <v>1589</v>
      </c>
      <c r="H245" s="30" t="s">
        <v>1590</v>
      </c>
      <c r="I245" s="30" t="s">
        <v>1122</v>
      </c>
    </row>
    <row customHeight="1" ht="16.5" r="246" s="185" spans="1:9">
      <c r="A246" s="120" t="n">
        <v>2018</v>
      </c>
      <c r="B246" s="120" t="n">
        <v>7</v>
      </c>
      <c r="C246" s="28" t="s">
        <v>1154</v>
      </c>
      <c r="D246" s="29" t="s">
        <v>1591</v>
      </c>
      <c r="E246" s="30" t="s">
        <v>135</v>
      </c>
      <c r="F246" s="30" t="s">
        <v>940</v>
      </c>
      <c r="G246" s="30" t="s">
        <v>1592</v>
      </c>
      <c r="H246" s="30" t="s">
        <v>942</v>
      </c>
      <c r="I246" s="30" t="s">
        <v>947</v>
      </c>
    </row>
    <row customHeight="1" ht="16.5" r="247" s="185" spans="1:9">
      <c r="A247" s="120" t="n">
        <v>2018</v>
      </c>
      <c r="B247" s="120" t="n">
        <v>7</v>
      </c>
      <c r="C247" s="28" t="s">
        <v>1148</v>
      </c>
      <c r="D247" s="29" t="s">
        <v>1593</v>
      </c>
      <c r="E247" s="30" t="s">
        <v>9</v>
      </c>
      <c r="F247" s="30" t="s">
        <v>945</v>
      </c>
      <c r="G247" s="30" t="s">
        <v>1594</v>
      </c>
      <c r="H247" s="30" t="s">
        <v>1595</v>
      </c>
      <c r="I247" s="30" t="s">
        <v>1122</v>
      </c>
    </row>
    <row customHeight="1" ht="16.5" r="248" s="185" spans="1:9">
      <c r="A248" s="120" t="n">
        <v>2018</v>
      </c>
      <c r="B248" s="120" t="n">
        <v>7</v>
      </c>
      <c r="C248" s="28" t="s">
        <v>1154</v>
      </c>
      <c r="D248" s="29" t="s">
        <v>1596</v>
      </c>
      <c r="E248" s="30" t="s">
        <v>9</v>
      </c>
      <c r="F248" s="30" t="s">
        <v>945</v>
      </c>
      <c r="G248" s="30" t="s">
        <v>1597</v>
      </c>
      <c r="H248" s="30" t="s">
        <v>1598</v>
      </c>
      <c r="I248" s="30" t="s">
        <v>1122</v>
      </c>
    </row>
    <row customHeight="1" ht="16.5" r="249" s="185" spans="1:9">
      <c r="A249" s="120" t="n">
        <v>2018</v>
      </c>
      <c r="B249" s="120" t="n">
        <v>7</v>
      </c>
      <c r="C249" s="28" t="s">
        <v>1154</v>
      </c>
      <c r="D249" s="29" t="s">
        <v>1599</v>
      </c>
      <c r="E249" s="30" t="s">
        <v>9</v>
      </c>
      <c r="F249" s="30" t="s">
        <v>945</v>
      </c>
      <c r="G249" s="30" t="s">
        <v>1600</v>
      </c>
      <c r="H249" s="30" t="s">
        <v>1601</v>
      </c>
      <c r="I249" s="30" t="s">
        <v>1122</v>
      </c>
    </row>
    <row customHeight="1" ht="16.5" r="250" s="185" spans="1:9">
      <c r="A250" s="120" t="n">
        <v>2018</v>
      </c>
      <c r="B250" s="120" t="n">
        <v>7</v>
      </c>
      <c r="C250" s="28" t="s">
        <v>1154</v>
      </c>
      <c r="D250" s="29" t="s">
        <v>1602</v>
      </c>
      <c r="E250" s="30" t="s">
        <v>137</v>
      </c>
      <c r="F250" s="30" t="s">
        <v>1294</v>
      </c>
      <c r="G250" s="30" t="s">
        <v>1603</v>
      </c>
      <c r="H250" s="30" t="s">
        <v>942</v>
      </c>
      <c r="I250" s="30" t="s">
        <v>958</v>
      </c>
    </row>
    <row customHeight="1" ht="16.5" r="251" s="185" spans="1:9">
      <c r="A251" s="120" t="n">
        <v>2018</v>
      </c>
      <c r="B251" s="120" t="n">
        <v>7</v>
      </c>
      <c r="C251" s="28" t="s">
        <v>1166</v>
      </c>
      <c r="D251" s="29" t="s">
        <v>1604</v>
      </c>
      <c r="E251" s="30" t="s">
        <v>135</v>
      </c>
      <c r="F251" s="30" t="s">
        <v>940</v>
      </c>
      <c r="G251" s="30" t="s">
        <v>1605</v>
      </c>
      <c r="H251" s="30" t="s">
        <v>942</v>
      </c>
      <c r="I251" s="30" t="s">
        <v>1122</v>
      </c>
    </row>
    <row customHeight="1" ht="16.5" r="252" s="185" spans="1:9">
      <c r="A252" s="120" t="n">
        <v>2018</v>
      </c>
      <c r="B252" s="120" t="n">
        <v>7</v>
      </c>
      <c r="C252" s="28" t="s">
        <v>1154</v>
      </c>
      <c r="D252" s="29" t="s">
        <v>1606</v>
      </c>
      <c r="E252" s="30" t="s">
        <v>137</v>
      </c>
      <c r="F252" s="30" t="s">
        <v>1387</v>
      </c>
      <c r="G252" s="30" t="s">
        <v>1607</v>
      </c>
      <c r="H252" s="30" t="s">
        <v>942</v>
      </c>
      <c r="I252" s="30" t="s">
        <v>1122</v>
      </c>
    </row>
    <row customHeight="1" ht="16.5" r="253" s="185" spans="1:9">
      <c r="A253" s="120" t="n">
        <v>2018</v>
      </c>
      <c r="B253" s="120" t="n">
        <v>7</v>
      </c>
      <c r="C253" s="28" t="s">
        <v>1154</v>
      </c>
      <c r="D253" s="29" t="s">
        <v>1608</v>
      </c>
      <c r="E253" s="30" t="s">
        <v>135</v>
      </c>
      <c r="F253" s="30" t="s">
        <v>1289</v>
      </c>
      <c r="G253" s="30" t="s">
        <v>1607</v>
      </c>
      <c r="H253" s="30" t="s">
        <v>942</v>
      </c>
      <c r="I253" s="30" t="s">
        <v>1122</v>
      </c>
    </row>
    <row customHeight="1" ht="16.5" r="254" s="185" spans="1:9">
      <c r="A254" s="120" t="n">
        <v>2018</v>
      </c>
      <c r="B254" s="120" t="n">
        <v>7</v>
      </c>
      <c r="C254" s="28" t="s">
        <v>1166</v>
      </c>
      <c r="D254" s="29" t="s">
        <v>1609</v>
      </c>
      <c r="E254" s="30" t="s">
        <v>137</v>
      </c>
      <c r="F254" s="30" t="s">
        <v>1289</v>
      </c>
      <c r="G254" s="30" t="s">
        <v>1444</v>
      </c>
      <c r="H254" s="30" t="s">
        <v>942</v>
      </c>
      <c r="I254" s="30" t="s">
        <v>1122</v>
      </c>
    </row>
    <row customHeight="1" ht="16.5" r="255" s="185" spans="1:9">
      <c r="A255" s="120" t="n">
        <v>2018</v>
      </c>
      <c r="B255" s="120" t="n">
        <v>7</v>
      </c>
      <c r="C255" s="28" t="s">
        <v>1166</v>
      </c>
      <c r="D255" s="29" t="s">
        <v>1610</v>
      </c>
      <c r="E255" s="30" t="s">
        <v>139</v>
      </c>
      <c r="F255" s="30" t="s">
        <v>1289</v>
      </c>
      <c r="G255" s="30" t="s">
        <v>1611</v>
      </c>
      <c r="H255" s="30" t="s">
        <v>942</v>
      </c>
      <c r="I255" s="30" t="s">
        <v>1122</v>
      </c>
    </row>
    <row customHeight="1" ht="16.5" r="256" s="185" spans="1:9">
      <c r="A256" s="120" t="n">
        <v>2018</v>
      </c>
      <c r="B256" s="120" t="n">
        <v>7</v>
      </c>
      <c r="C256" s="28" t="s">
        <v>1166</v>
      </c>
      <c r="D256" s="29" t="s">
        <v>1612</v>
      </c>
      <c r="E256" s="30" t="s">
        <v>9</v>
      </c>
      <c r="F256" s="30" t="s">
        <v>1289</v>
      </c>
      <c r="G256" s="30" t="s">
        <v>1613</v>
      </c>
      <c r="H256" s="30" t="s">
        <v>1614</v>
      </c>
      <c r="I256" s="30" t="s">
        <v>1122</v>
      </c>
    </row>
    <row customHeight="1" ht="16.5" r="257" s="185" spans="1:9">
      <c r="A257" s="120" t="n">
        <v>2018</v>
      </c>
      <c r="B257" s="120" t="n">
        <v>7</v>
      </c>
      <c r="C257" s="28" t="s">
        <v>1166</v>
      </c>
      <c r="D257" s="29" t="s">
        <v>1615</v>
      </c>
      <c r="E257" s="30" t="s">
        <v>139</v>
      </c>
      <c r="F257" s="30" t="s">
        <v>1289</v>
      </c>
      <c r="G257" s="30" t="s">
        <v>1616</v>
      </c>
      <c r="H257" s="30" t="s">
        <v>1617</v>
      </c>
      <c r="I257" s="30" t="s">
        <v>1122</v>
      </c>
    </row>
    <row customHeight="1" ht="16.5" r="258" s="185" spans="1:9">
      <c r="A258" s="120" t="n">
        <v>2018</v>
      </c>
      <c r="B258" s="120" t="n">
        <v>7</v>
      </c>
      <c r="C258" s="28" t="s">
        <v>1166</v>
      </c>
      <c r="D258" s="29" t="s">
        <v>1618</v>
      </c>
      <c r="E258" s="30" t="s">
        <v>137</v>
      </c>
      <c r="F258" s="30" t="s">
        <v>1294</v>
      </c>
      <c r="G258" s="30" t="s">
        <v>1619</v>
      </c>
      <c r="H258" s="30" t="s">
        <v>942</v>
      </c>
      <c r="I258" s="30" t="s">
        <v>947</v>
      </c>
    </row>
    <row customHeight="1" ht="16.5" r="259" s="185" spans="1:9">
      <c r="A259" s="120" t="n">
        <v>2018</v>
      </c>
      <c r="B259" s="120" t="n">
        <v>7</v>
      </c>
      <c r="C259" s="28" t="s">
        <v>1620</v>
      </c>
      <c r="D259" s="29" t="s">
        <v>1621</v>
      </c>
      <c r="E259" s="30" t="s">
        <v>137</v>
      </c>
      <c r="F259" s="30" t="s">
        <v>1294</v>
      </c>
      <c r="G259" s="30" t="s">
        <v>1622</v>
      </c>
      <c r="H259" s="30" t="s">
        <v>942</v>
      </c>
      <c r="I259" s="30" t="s">
        <v>958</v>
      </c>
    </row>
    <row customHeight="1" ht="16.5" r="260" s="185" spans="1:9">
      <c r="A260" s="120" t="n">
        <v>2018</v>
      </c>
      <c r="B260" s="120" t="n">
        <v>7</v>
      </c>
      <c r="C260" s="28" t="s">
        <v>1620</v>
      </c>
      <c r="D260" s="29" t="s">
        <v>1623</v>
      </c>
      <c r="E260" s="30" t="s">
        <v>9</v>
      </c>
      <c r="F260" s="30" t="s">
        <v>1387</v>
      </c>
      <c r="G260" s="30" t="s">
        <v>1624</v>
      </c>
      <c r="H260" s="30" t="s">
        <v>1625</v>
      </c>
      <c r="I260" s="30" t="s">
        <v>1122</v>
      </c>
    </row>
    <row customHeight="1" ht="16.5" r="261" s="185" spans="1:9">
      <c r="A261" s="120" t="n">
        <v>2018</v>
      </c>
      <c r="B261" s="120" t="n">
        <v>7</v>
      </c>
      <c r="C261" s="28" t="s">
        <v>1620</v>
      </c>
      <c r="D261" s="29" t="s">
        <v>1626</v>
      </c>
      <c r="E261" s="30" t="s">
        <v>139</v>
      </c>
      <c r="F261" s="30" t="s">
        <v>1289</v>
      </c>
      <c r="G261" s="30" t="s">
        <v>1624</v>
      </c>
      <c r="H261" s="30" t="s">
        <v>1627</v>
      </c>
      <c r="I261" s="30" t="s">
        <v>1122</v>
      </c>
    </row>
    <row customHeight="1" ht="16.5" r="262" s="185" spans="1:9">
      <c r="A262" s="120" t="n">
        <v>2018</v>
      </c>
      <c r="B262" s="120" t="n">
        <v>7</v>
      </c>
      <c r="C262" s="28" t="s">
        <v>1620</v>
      </c>
      <c r="D262" s="29" t="s">
        <v>1628</v>
      </c>
      <c r="E262" s="30" t="s">
        <v>9</v>
      </c>
      <c r="F262" s="30" t="s">
        <v>1289</v>
      </c>
      <c r="G262" s="30" t="s">
        <v>1629</v>
      </c>
      <c r="H262" s="30" t="s">
        <v>1630</v>
      </c>
      <c r="I262" s="30" t="s">
        <v>1122</v>
      </c>
    </row>
    <row customHeight="1" ht="16.5" r="263" s="185" spans="1:9">
      <c r="A263" s="120" t="n">
        <v>2018</v>
      </c>
      <c r="B263" s="120" t="n">
        <v>7</v>
      </c>
      <c r="C263" s="28" t="s">
        <v>1620</v>
      </c>
      <c r="D263" s="29" t="s">
        <v>1631</v>
      </c>
      <c r="E263" s="30" t="s">
        <v>139</v>
      </c>
      <c r="F263" s="30" t="s">
        <v>1289</v>
      </c>
      <c r="G263" s="30" t="s">
        <v>1632</v>
      </c>
      <c r="H263" s="30" t="s">
        <v>942</v>
      </c>
      <c r="I263" s="30" t="s">
        <v>1122</v>
      </c>
    </row>
    <row customHeight="1" ht="16.5" r="264" s="185" spans="1:9">
      <c r="A264" s="120" t="n">
        <v>2018</v>
      </c>
      <c r="B264" s="120" t="n">
        <v>7</v>
      </c>
      <c r="C264" s="28" t="s">
        <v>1620</v>
      </c>
      <c r="D264" s="29" t="s">
        <v>1633</v>
      </c>
      <c r="E264" s="30" t="s">
        <v>137</v>
      </c>
      <c r="F264" s="30" t="s">
        <v>1294</v>
      </c>
      <c r="G264" s="30" t="s">
        <v>1634</v>
      </c>
      <c r="H264" s="30" t="s">
        <v>942</v>
      </c>
      <c r="I264" s="30" t="s">
        <v>958</v>
      </c>
    </row>
    <row customHeight="1" ht="16.5" r="265" s="185" spans="1:9">
      <c r="A265" s="120" t="n">
        <v>2018</v>
      </c>
      <c r="B265" s="120" t="n">
        <v>7</v>
      </c>
      <c r="C265" s="28" t="s">
        <v>1635</v>
      </c>
      <c r="D265" s="29" t="s">
        <v>1636</v>
      </c>
      <c r="E265" s="30" t="s">
        <v>135</v>
      </c>
      <c r="F265" s="30" t="s">
        <v>1289</v>
      </c>
      <c r="G265" s="30" t="s">
        <v>1637</v>
      </c>
      <c r="H265" s="30" t="s">
        <v>942</v>
      </c>
      <c r="I265" s="30" t="s">
        <v>1122</v>
      </c>
    </row>
    <row customHeight="1" ht="16.5" r="266" s="185" spans="1:9">
      <c r="A266" s="120" t="n">
        <v>2018</v>
      </c>
      <c r="B266" s="120" t="n">
        <v>7</v>
      </c>
      <c r="C266" s="28" t="s">
        <v>1635</v>
      </c>
      <c r="D266" s="29" t="s">
        <v>1638</v>
      </c>
      <c r="E266" s="30" t="s">
        <v>137</v>
      </c>
      <c r="F266" s="30" t="s">
        <v>1289</v>
      </c>
      <c r="G266" s="30" t="s">
        <v>1639</v>
      </c>
      <c r="H266" s="30" t="s">
        <v>942</v>
      </c>
      <c r="I266" s="30" t="s">
        <v>1122</v>
      </c>
    </row>
    <row customHeight="1" ht="16.5" r="267" s="185" spans="1:9">
      <c r="A267" s="120" t="n">
        <v>2018</v>
      </c>
      <c r="B267" s="120" t="n">
        <v>7</v>
      </c>
      <c r="C267" s="28" t="s">
        <v>1162</v>
      </c>
      <c r="D267" s="29" t="s">
        <v>1640</v>
      </c>
      <c r="E267" s="30" t="s">
        <v>9</v>
      </c>
      <c r="F267" s="30" t="s">
        <v>945</v>
      </c>
      <c r="G267" s="30" t="s">
        <v>1515</v>
      </c>
      <c r="H267" s="30" t="s">
        <v>1641</v>
      </c>
      <c r="I267" s="30" t="s">
        <v>1122</v>
      </c>
    </row>
    <row customHeight="1" ht="16.5" r="268" s="185" spans="1:9">
      <c r="A268" s="120" t="n">
        <v>2018</v>
      </c>
      <c r="B268" s="120" t="n">
        <v>7</v>
      </c>
      <c r="C268" s="28" t="s">
        <v>1635</v>
      </c>
      <c r="D268" s="29" t="s">
        <v>1642</v>
      </c>
      <c r="E268" s="30" t="s">
        <v>137</v>
      </c>
      <c r="F268" s="30" t="s">
        <v>1289</v>
      </c>
      <c r="G268" s="30" t="s">
        <v>1643</v>
      </c>
      <c r="H268" s="30" t="s">
        <v>942</v>
      </c>
      <c r="I268" s="30" t="s">
        <v>947</v>
      </c>
    </row>
    <row customHeight="1" ht="16.5" r="269" s="185" spans="1:9">
      <c r="A269" s="120" t="n">
        <v>2018</v>
      </c>
      <c r="B269" s="120" t="n">
        <v>7</v>
      </c>
      <c r="C269" s="28" t="s">
        <v>1644</v>
      </c>
      <c r="D269" s="29" t="s">
        <v>1645</v>
      </c>
      <c r="E269" s="30" t="s">
        <v>137</v>
      </c>
      <c r="F269" s="30" t="s">
        <v>1294</v>
      </c>
      <c r="G269" s="30" t="s">
        <v>1646</v>
      </c>
      <c r="H269" s="30" t="s">
        <v>942</v>
      </c>
      <c r="I269" s="30" t="s">
        <v>958</v>
      </c>
    </row>
    <row customHeight="1" ht="16.5" r="270" s="185" spans="1:9">
      <c r="A270" s="120" t="n">
        <v>2018</v>
      </c>
      <c r="B270" s="120" t="n">
        <v>7</v>
      </c>
      <c r="C270" s="28" t="s">
        <v>1644</v>
      </c>
      <c r="D270" s="29" t="s">
        <v>1647</v>
      </c>
      <c r="E270" s="30" t="s">
        <v>9</v>
      </c>
      <c r="F270" s="30" t="s">
        <v>945</v>
      </c>
      <c r="G270" s="30" t="s">
        <v>1648</v>
      </c>
      <c r="H270" s="30" t="s">
        <v>1649</v>
      </c>
      <c r="I270" s="30" t="s">
        <v>1122</v>
      </c>
    </row>
    <row customHeight="1" ht="16.5" r="271" s="185" spans="1:9">
      <c r="A271" s="120" t="n">
        <v>2018</v>
      </c>
      <c r="B271" s="120" t="n">
        <v>7</v>
      </c>
      <c r="C271" s="28" t="s">
        <v>1644</v>
      </c>
      <c r="D271" s="29" t="s">
        <v>1650</v>
      </c>
      <c r="E271" s="30" t="s">
        <v>137</v>
      </c>
      <c r="F271" s="30" t="s">
        <v>1294</v>
      </c>
      <c r="G271" s="30" t="s">
        <v>1385</v>
      </c>
      <c r="H271" s="30" t="s">
        <v>942</v>
      </c>
      <c r="I271" s="30" t="s">
        <v>958</v>
      </c>
    </row>
    <row customHeight="1" ht="16.5" r="272" s="185" spans="1:9">
      <c r="A272" s="120" t="n">
        <v>2018</v>
      </c>
      <c r="B272" s="120" t="n">
        <v>7</v>
      </c>
      <c r="C272" s="28" t="s">
        <v>1175</v>
      </c>
      <c r="D272" s="29" t="s">
        <v>1651</v>
      </c>
      <c r="E272" s="30" t="s">
        <v>9</v>
      </c>
      <c r="F272" s="30" t="s">
        <v>945</v>
      </c>
      <c r="G272" s="30" t="s">
        <v>1652</v>
      </c>
      <c r="H272" s="30" t="s">
        <v>1653</v>
      </c>
      <c r="I272" s="30" t="s">
        <v>1122</v>
      </c>
    </row>
    <row customHeight="1" ht="16.5" r="273" s="185" spans="1:9">
      <c r="A273" s="120" t="n">
        <v>2018</v>
      </c>
      <c r="B273" s="120" t="n">
        <v>7</v>
      </c>
      <c r="C273" s="28" t="s">
        <v>1170</v>
      </c>
      <c r="D273" s="29" t="s">
        <v>1654</v>
      </c>
      <c r="E273" s="30" t="s">
        <v>9</v>
      </c>
      <c r="F273" s="30" t="s">
        <v>1289</v>
      </c>
      <c r="G273" s="30" t="s">
        <v>1655</v>
      </c>
      <c r="H273" s="30" t="s">
        <v>1656</v>
      </c>
      <c r="I273" s="30" t="s">
        <v>1122</v>
      </c>
    </row>
    <row customHeight="1" ht="16.5" r="274" s="185" spans="1:9">
      <c r="A274" s="120" t="n">
        <v>2018</v>
      </c>
      <c r="B274" s="120" t="n">
        <v>7</v>
      </c>
      <c r="C274" s="28" t="s">
        <v>1170</v>
      </c>
      <c r="D274" s="29" t="s">
        <v>1657</v>
      </c>
      <c r="E274" s="30" t="s">
        <v>9</v>
      </c>
      <c r="F274" s="30" t="s">
        <v>945</v>
      </c>
      <c r="G274" s="30" t="s">
        <v>1658</v>
      </c>
      <c r="H274" s="30" t="s">
        <v>1659</v>
      </c>
      <c r="I274" s="30" t="s">
        <v>1122</v>
      </c>
    </row>
    <row customHeight="1" ht="16.5" r="275" s="185" spans="1:9">
      <c r="A275" s="120" t="n">
        <v>2018</v>
      </c>
      <c r="B275" s="120" t="n">
        <v>7</v>
      </c>
      <c r="C275" s="28" t="s">
        <v>1175</v>
      </c>
      <c r="D275" s="29" t="s">
        <v>1660</v>
      </c>
      <c r="E275" s="30" t="s">
        <v>137</v>
      </c>
      <c r="F275" s="30" t="s">
        <v>1289</v>
      </c>
      <c r="G275" s="30" t="s">
        <v>1661</v>
      </c>
      <c r="H275" s="30" t="s">
        <v>942</v>
      </c>
      <c r="I275" s="30" t="s">
        <v>1122</v>
      </c>
    </row>
    <row customHeight="1" ht="16.5" r="276" s="185" spans="1:9">
      <c r="A276" s="120" t="n">
        <v>2018</v>
      </c>
      <c r="B276" s="120" t="n">
        <v>7</v>
      </c>
      <c r="C276" s="28" t="s">
        <v>1175</v>
      </c>
      <c r="D276" s="29" t="s">
        <v>1662</v>
      </c>
      <c r="E276" s="30" t="s">
        <v>135</v>
      </c>
      <c r="F276" s="30" t="s">
        <v>1289</v>
      </c>
      <c r="G276" s="30" t="s">
        <v>1663</v>
      </c>
      <c r="H276" s="30" t="s">
        <v>942</v>
      </c>
      <c r="I276" s="30" t="s">
        <v>1122</v>
      </c>
    </row>
    <row customHeight="1" ht="16.5" r="277" s="185" spans="1:9">
      <c r="A277" s="120" t="n">
        <v>2018</v>
      </c>
      <c r="B277" s="120" t="n">
        <v>7</v>
      </c>
      <c r="C277" s="28" t="s">
        <v>1175</v>
      </c>
      <c r="D277" s="29" t="s">
        <v>1664</v>
      </c>
      <c r="E277" s="30" t="s">
        <v>137</v>
      </c>
      <c r="F277" s="30" t="s">
        <v>1294</v>
      </c>
      <c r="G277" s="30" t="s">
        <v>1665</v>
      </c>
      <c r="H277" s="30" t="s">
        <v>942</v>
      </c>
      <c r="I277" s="30" t="s">
        <v>1122</v>
      </c>
    </row>
    <row customHeight="1" ht="16.5" r="278" s="185" spans="1:9">
      <c r="A278" s="120" t="n">
        <v>2018</v>
      </c>
      <c r="B278" s="120" t="n">
        <v>7</v>
      </c>
      <c r="C278" s="28" t="s">
        <v>1175</v>
      </c>
      <c r="D278" s="29" t="s">
        <v>1666</v>
      </c>
      <c r="E278" s="30" t="s">
        <v>137</v>
      </c>
      <c r="F278" s="30" t="s">
        <v>1387</v>
      </c>
      <c r="G278" s="30" t="s">
        <v>1661</v>
      </c>
      <c r="H278" s="30" t="s">
        <v>942</v>
      </c>
      <c r="I278" s="30" t="s">
        <v>1122</v>
      </c>
    </row>
    <row customHeight="1" ht="16.5" r="279" s="185" spans="1:9">
      <c r="A279" s="120" t="n">
        <v>2018</v>
      </c>
      <c r="B279" s="120" t="n">
        <v>7</v>
      </c>
      <c r="C279" s="28" t="s">
        <v>1667</v>
      </c>
      <c r="D279" s="29" t="s">
        <v>1668</v>
      </c>
      <c r="E279" s="30" t="s">
        <v>9</v>
      </c>
      <c r="F279" s="30" t="s">
        <v>1289</v>
      </c>
      <c r="G279" s="30" t="s">
        <v>1669</v>
      </c>
      <c r="H279" s="30" t="s">
        <v>1670</v>
      </c>
      <c r="I279" s="30" t="s">
        <v>1122</v>
      </c>
    </row>
    <row customHeight="1" ht="16.5" r="280" s="185" spans="1:9">
      <c r="A280" s="120" t="n">
        <v>2018</v>
      </c>
      <c r="B280" s="120" t="n">
        <v>7</v>
      </c>
      <c r="C280" s="28" t="s">
        <v>1667</v>
      </c>
      <c r="D280" s="29" t="s">
        <v>1671</v>
      </c>
      <c r="E280" s="30" t="s">
        <v>9</v>
      </c>
      <c r="F280" s="30" t="s">
        <v>1289</v>
      </c>
      <c r="G280" s="30" t="s">
        <v>1672</v>
      </c>
      <c r="H280" s="30" t="s">
        <v>1673</v>
      </c>
      <c r="I280" s="30" t="s">
        <v>1122</v>
      </c>
    </row>
    <row customHeight="1" ht="16.5" r="281" s="185" spans="1:9">
      <c r="A281" s="120" t="n">
        <v>2018</v>
      </c>
      <c r="B281" s="120" t="n">
        <v>7</v>
      </c>
      <c r="C281" s="28" t="s">
        <v>1667</v>
      </c>
      <c r="D281" s="29" t="s">
        <v>1674</v>
      </c>
      <c r="E281" s="30" t="s">
        <v>9</v>
      </c>
      <c r="F281" s="30" t="s">
        <v>1289</v>
      </c>
      <c r="G281" s="30" t="s">
        <v>1311</v>
      </c>
      <c r="H281" s="30" t="s">
        <v>1675</v>
      </c>
      <c r="I281" s="30" t="s">
        <v>1122</v>
      </c>
    </row>
    <row customHeight="1" ht="16.5" r="282" s="185" spans="1:9">
      <c r="A282" s="120" t="n">
        <v>2018</v>
      </c>
      <c r="B282" s="120" t="n">
        <v>7</v>
      </c>
      <c r="C282" s="28" t="s">
        <v>1667</v>
      </c>
      <c r="D282" s="29" t="s">
        <v>1676</v>
      </c>
      <c r="E282" s="30" t="s">
        <v>137</v>
      </c>
      <c r="F282" s="30" t="s">
        <v>1517</v>
      </c>
      <c r="G282" s="30" t="s">
        <v>1677</v>
      </c>
      <c r="H282" s="30" t="s">
        <v>942</v>
      </c>
      <c r="I282" s="30" t="s">
        <v>947</v>
      </c>
    </row>
    <row customHeight="1" ht="16.5" r="283" s="185" spans="1:9">
      <c r="A283" s="120" t="n">
        <v>2018</v>
      </c>
      <c r="B283" s="120" t="n">
        <v>7</v>
      </c>
      <c r="C283" s="28" t="s">
        <v>1678</v>
      </c>
      <c r="D283" s="29" t="s">
        <v>1679</v>
      </c>
      <c r="E283" s="30" t="s">
        <v>137</v>
      </c>
      <c r="F283" s="30" t="s">
        <v>1289</v>
      </c>
      <c r="G283" s="30" t="s">
        <v>1680</v>
      </c>
      <c r="H283" s="30" t="s">
        <v>942</v>
      </c>
      <c r="I283" s="30" t="s">
        <v>1122</v>
      </c>
    </row>
    <row customHeight="1" ht="16.5" r="284" s="185" spans="1:9">
      <c r="A284" s="120" t="n">
        <v>2018</v>
      </c>
      <c r="B284" s="120" t="n">
        <v>7</v>
      </c>
      <c r="C284" s="28" t="s">
        <v>1678</v>
      </c>
      <c r="D284" s="29" t="s">
        <v>1681</v>
      </c>
      <c r="E284" s="30" t="s">
        <v>137</v>
      </c>
      <c r="F284" s="30" t="s">
        <v>1289</v>
      </c>
      <c r="G284" s="30" t="s">
        <v>1682</v>
      </c>
      <c r="H284" s="30" t="s">
        <v>942</v>
      </c>
      <c r="I284" s="30" t="s">
        <v>1122</v>
      </c>
    </row>
    <row customHeight="1" ht="16.5" r="285" s="185" spans="1:9">
      <c r="A285" s="120" t="n">
        <v>2018</v>
      </c>
      <c r="B285" s="120" t="n">
        <v>7</v>
      </c>
      <c r="C285" s="28" t="s">
        <v>1678</v>
      </c>
      <c r="D285" s="29" t="s">
        <v>1683</v>
      </c>
      <c r="E285" s="30" t="s">
        <v>9</v>
      </c>
      <c r="F285" s="30" t="s">
        <v>1289</v>
      </c>
      <c r="G285" s="30" t="s">
        <v>1684</v>
      </c>
      <c r="H285" s="30" t="s">
        <v>1685</v>
      </c>
      <c r="I285" s="30" t="s">
        <v>1122</v>
      </c>
    </row>
    <row customHeight="1" ht="16.5" r="286" s="185" spans="1:9">
      <c r="A286" s="120" t="n">
        <v>2018</v>
      </c>
      <c r="B286" s="120" t="n">
        <v>7</v>
      </c>
      <c r="C286" s="28" t="s">
        <v>1678</v>
      </c>
      <c r="D286" s="29" t="s">
        <v>1686</v>
      </c>
      <c r="E286" s="30" t="s">
        <v>137</v>
      </c>
      <c r="F286" s="30" t="s">
        <v>1294</v>
      </c>
      <c r="G286" s="30" t="s">
        <v>1687</v>
      </c>
      <c r="H286" s="30" t="s">
        <v>942</v>
      </c>
      <c r="I286" s="30" t="s">
        <v>958</v>
      </c>
    </row>
    <row customHeight="1" ht="16.5" r="287" s="185" spans="1:9">
      <c r="A287" s="120" t="n">
        <v>2018</v>
      </c>
      <c r="B287" s="120" t="n">
        <v>7</v>
      </c>
      <c r="C287" s="28" t="s">
        <v>1688</v>
      </c>
      <c r="D287" s="29" t="s">
        <v>1689</v>
      </c>
      <c r="E287" s="30" t="s">
        <v>9</v>
      </c>
      <c r="F287" s="30" t="s">
        <v>1289</v>
      </c>
      <c r="G287" s="30" t="s">
        <v>1690</v>
      </c>
      <c r="H287" s="30" t="s">
        <v>1691</v>
      </c>
      <c r="I287" s="30" t="s">
        <v>1122</v>
      </c>
    </row>
    <row customHeight="1" ht="16.5" r="288" s="185" spans="1:9">
      <c r="A288" s="120" t="n">
        <v>2018</v>
      </c>
      <c r="B288" s="120" t="n">
        <v>7</v>
      </c>
      <c r="C288" s="28" t="s">
        <v>1688</v>
      </c>
      <c r="D288" s="29" t="s">
        <v>1692</v>
      </c>
      <c r="E288" s="30" t="s">
        <v>9</v>
      </c>
      <c r="F288" s="30" t="s">
        <v>1289</v>
      </c>
      <c r="G288" s="30" t="s">
        <v>1693</v>
      </c>
      <c r="H288" s="30" t="s">
        <v>1694</v>
      </c>
      <c r="I288" s="30" t="s">
        <v>1122</v>
      </c>
    </row>
    <row customHeight="1" ht="16.5" r="289" s="185" spans="1:9">
      <c r="A289" s="120" t="n">
        <v>2018</v>
      </c>
      <c r="B289" s="120" t="n">
        <v>7</v>
      </c>
      <c r="C289" s="28" t="s">
        <v>1688</v>
      </c>
      <c r="D289" s="29" t="s">
        <v>1695</v>
      </c>
      <c r="E289" s="30" t="s">
        <v>9</v>
      </c>
      <c r="F289" s="30" t="s">
        <v>1289</v>
      </c>
      <c r="G289" s="30" t="s">
        <v>1696</v>
      </c>
      <c r="H289" s="30" t="s">
        <v>1697</v>
      </c>
      <c r="I289" s="30" t="s">
        <v>1122</v>
      </c>
    </row>
    <row customHeight="1" ht="16.5" r="290" s="185" spans="1:9">
      <c r="A290" s="120" t="n">
        <v>2018</v>
      </c>
      <c r="B290" s="120" t="n">
        <v>7</v>
      </c>
      <c r="C290" s="28" t="s">
        <v>1688</v>
      </c>
      <c r="D290" s="29" t="s">
        <v>1698</v>
      </c>
      <c r="E290" s="30" t="s">
        <v>137</v>
      </c>
      <c r="F290" s="30" t="s">
        <v>1387</v>
      </c>
      <c r="G290" s="30" t="s">
        <v>1699</v>
      </c>
      <c r="H290" s="30" t="s">
        <v>942</v>
      </c>
      <c r="I290" s="30" t="s">
        <v>947</v>
      </c>
    </row>
    <row customHeight="1" ht="16.5" r="291" s="185" spans="1:9">
      <c r="A291" s="120" t="n">
        <v>2018</v>
      </c>
      <c r="B291" s="120" t="n">
        <v>7</v>
      </c>
      <c r="C291" s="28" t="s">
        <v>1688</v>
      </c>
      <c r="D291" s="29" t="s">
        <v>1700</v>
      </c>
      <c r="E291" s="30" t="s">
        <v>135</v>
      </c>
      <c r="F291" s="30" t="s">
        <v>1289</v>
      </c>
      <c r="G291" s="30" t="s">
        <v>1699</v>
      </c>
      <c r="H291" s="30" t="s">
        <v>942</v>
      </c>
      <c r="I291" s="30" t="s">
        <v>1122</v>
      </c>
    </row>
    <row customHeight="1" ht="16.5" r="292" s="185" spans="1:9">
      <c r="A292" s="120" t="n">
        <v>2018</v>
      </c>
      <c r="B292" s="120" t="n">
        <v>7</v>
      </c>
      <c r="C292" s="28" t="s">
        <v>1688</v>
      </c>
      <c r="D292" s="29" t="s">
        <v>1701</v>
      </c>
      <c r="E292" s="30" t="s">
        <v>137</v>
      </c>
      <c r="F292" s="30" t="s">
        <v>1289</v>
      </c>
      <c r="G292" s="30" t="s">
        <v>1702</v>
      </c>
      <c r="H292" s="30" t="s">
        <v>942</v>
      </c>
      <c r="I292" s="30" t="s">
        <v>1122</v>
      </c>
    </row>
    <row customHeight="1" ht="16.5" r="293" s="185" spans="1:9">
      <c r="A293" s="120" t="n">
        <v>2018</v>
      </c>
      <c r="B293" s="120" t="n">
        <v>7</v>
      </c>
      <c r="C293" s="28" t="s">
        <v>1703</v>
      </c>
      <c r="D293" s="29" t="s">
        <v>1704</v>
      </c>
      <c r="E293" s="30" t="s">
        <v>9</v>
      </c>
      <c r="F293" s="30" t="s">
        <v>1289</v>
      </c>
      <c r="G293" s="30" t="s">
        <v>1705</v>
      </c>
      <c r="H293" s="30" t="s">
        <v>1706</v>
      </c>
      <c r="I293" s="30" t="s">
        <v>1122</v>
      </c>
    </row>
    <row customHeight="1" ht="16.5" r="294" s="185" spans="1:9">
      <c r="A294" s="120" t="n">
        <v>2018</v>
      </c>
      <c r="B294" s="120" t="n">
        <v>7</v>
      </c>
      <c r="C294" s="28" t="s">
        <v>1703</v>
      </c>
      <c r="D294" s="29" t="s">
        <v>1707</v>
      </c>
      <c r="E294" s="30" t="s">
        <v>137</v>
      </c>
      <c r="F294" s="30" t="s">
        <v>1708</v>
      </c>
      <c r="G294" s="30" t="s">
        <v>1709</v>
      </c>
      <c r="H294" s="30" t="s">
        <v>942</v>
      </c>
      <c r="I294" s="30" t="s">
        <v>958</v>
      </c>
    </row>
    <row customHeight="1" ht="16.5" r="295" s="185" spans="1:9">
      <c r="A295" s="120" t="n">
        <v>2018</v>
      </c>
      <c r="B295" s="120" t="n">
        <v>7</v>
      </c>
      <c r="C295" s="28" t="s">
        <v>1178</v>
      </c>
      <c r="D295" s="29" t="s">
        <v>1710</v>
      </c>
      <c r="E295" s="30" t="s">
        <v>137</v>
      </c>
      <c r="F295" s="30" t="s">
        <v>1294</v>
      </c>
      <c r="G295" s="30" t="s">
        <v>1711</v>
      </c>
      <c r="H295" s="30" t="s">
        <v>942</v>
      </c>
      <c r="I295" s="30" t="s">
        <v>958</v>
      </c>
    </row>
    <row customHeight="1" ht="16.5" r="296" s="185" spans="1:9">
      <c r="A296" s="120" t="n">
        <v>2018</v>
      </c>
      <c r="B296" s="120" t="n">
        <v>7</v>
      </c>
      <c r="C296" s="28" t="s">
        <v>1178</v>
      </c>
      <c r="D296" s="29" t="s">
        <v>1712</v>
      </c>
      <c r="E296" s="30" t="s">
        <v>137</v>
      </c>
      <c r="F296" s="30" t="s">
        <v>1289</v>
      </c>
      <c r="G296" s="30" t="s">
        <v>1713</v>
      </c>
      <c r="H296" s="30" t="s">
        <v>942</v>
      </c>
      <c r="I296" s="30" t="s">
        <v>1122</v>
      </c>
    </row>
    <row customHeight="1" ht="16.5" r="297" s="185" spans="1:9">
      <c r="A297" s="120" t="n">
        <v>2018</v>
      </c>
      <c r="B297" s="120" t="n">
        <v>7</v>
      </c>
      <c r="C297" s="28" t="s">
        <v>1178</v>
      </c>
      <c r="D297" s="29" t="s">
        <v>1714</v>
      </c>
      <c r="E297" s="30" t="s">
        <v>137</v>
      </c>
      <c r="F297" s="30" t="s">
        <v>1462</v>
      </c>
      <c r="G297" s="30" t="s">
        <v>1715</v>
      </c>
      <c r="H297" s="30" t="s">
        <v>942</v>
      </c>
      <c r="I297" s="30" t="s">
        <v>958</v>
      </c>
    </row>
    <row customHeight="1" ht="16.5" r="298" s="185" spans="1:9">
      <c r="A298" s="120" t="n">
        <v>2018</v>
      </c>
      <c r="B298" s="120" t="n">
        <v>7</v>
      </c>
      <c r="C298" s="28" t="s">
        <v>1716</v>
      </c>
      <c r="D298" s="29" t="s">
        <v>1717</v>
      </c>
      <c r="E298" s="30" t="s">
        <v>137</v>
      </c>
      <c r="F298" s="30" t="s">
        <v>1289</v>
      </c>
      <c r="G298" s="30" t="s">
        <v>1718</v>
      </c>
      <c r="H298" s="30" t="s">
        <v>942</v>
      </c>
      <c r="I298" s="30" t="s">
        <v>1122</v>
      </c>
    </row>
    <row customHeight="1" ht="16.5" r="299" s="185" spans="1:9">
      <c r="A299" s="120" t="n">
        <v>2018</v>
      </c>
      <c r="B299" s="120" t="n">
        <v>7</v>
      </c>
      <c r="C299" s="28" t="s">
        <v>1719</v>
      </c>
      <c r="D299" s="29" t="s">
        <v>1720</v>
      </c>
      <c r="E299" s="30" t="s">
        <v>135</v>
      </c>
      <c r="F299" s="30" t="s">
        <v>1387</v>
      </c>
      <c r="G299" s="30" t="s">
        <v>1721</v>
      </c>
      <c r="H299" s="30" t="s">
        <v>942</v>
      </c>
      <c r="I299" s="30" t="s">
        <v>1122</v>
      </c>
    </row>
    <row customHeight="1" ht="16.5" r="300" s="185" spans="1:9">
      <c r="A300" s="120" t="n">
        <v>2018</v>
      </c>
      <c r="B300" s="120" t="n">
        <v>7</v>
      </c>
      <c r="C300" s="28" t="s">
        <v>1719</v>
      </c>
      <c r="D300" s="29" t="s">
        <v>1722</v>
      </c>
      <c r="E300" s="30" t="s">
        <v>135</v>
      </c>
      <c r="F300" s="30" t="s">
        <v>1387</v>
      </c>
      <c r="G300" s="30" t="s">
        <v>1721</v>
      </c>
      <c r="H300" s="30" t="s">
        <v>942</v>
      </c>
      <c r="I300" s="30" t="s">
        <v>1122</v>
      </c>
    </row>
    <row customHeight="1" ht="16.5" r="301" s="185" spans="1:9">
      <c r="A301" s="120" t="n">
        <v>2018</v>
      </c>
      <c r="B301" s="120" t="n">
        <v>7</v>
      </c>
      <c r="C301" s="28" t="s">
        <v>1719</v>
      </c>
      <c r="D301" s="29" t="s">
        <v>1723</v>
      </c>
      <c r="E301" s="30" t="s">
        <v>9</v>
      </c>
      <c r="F301" s="30" t="s">
        <v>1289</v>
      </c>
      <c r="G301" s="30" t="s">
        <v>1721</v>
      </c>
      <c r="H301" s="30" t="s">
        <v>1724</v>
      </c>
      <c r="I301" s="30" t="s">
        <v>1122</v>
      </c>
    </row>
    <row customHeight="1" ht="16.5" r="302" s="185" spans="1:9">
      <c r="A302" s="120" t="n">
        <v>2018</v>
      </c>
      <c r="B302" s="120" t="n">
        <v>7</v>
      </c>
      <c r="C302" s="28" t="s">
        <v>1719</v>
      </c>
      <c r="D302" s="29" t="s">
        <v>1725</v>
      </c>
      <c r="E302" s="30" t="s">
        <v>137</v>
      </c>
      <c r="F302" s="30" t="s">
        <v>940</v>
      </c>
      <c r="G302" s="30" t="s">
        <v>1726</v>
      </c>
      <c r="H302" s="30" t="s">
        <v>942</v>
      </c>
      <c r="I302" s="30" t="s">
        <v>1122</v>
      </c>
    </row>
    <row customHeight="1" ht="16.5" r="303" s="185" spans="1:9">
      <c r="A303" s="120" t="n">
        <v>2018</v>
      </c>
      <c r="B303" s="120" t="n">
        <v>7</v>
      </c>
      <c r="C303" s="28" t="s">
        <v>1719</v>
      </c>
      <c r="D303" s="29" t="s">
        <v>1727</v>
      </c>
      <c r="E303" s="30" t="s">
        <v>137</v>
      </c>
      <c r="F303" s="30" t="s">
        <v>1294</v>
      </c>
      <c r="G303" s="30" t="s">
        <v>1728</v>
      </c>
      <c r="H303" s="30" t="s">
        <v>942</v>
      </c>
      <c r="I303" s="30" t="s">
        <v>958</v>
      </c>
    </row>
    <row customHeight="1" ht="16.5" r="304" s="185" spans="1:9">
      <c r="A304" s="120" t="n">
        <v>2018</v>
      </c>
      <c r="B304" s="120" t="n">
        <v>7</v>
      </c>
      <c r="C304" s="28" t="s">
        <v>1719</v>
      </c>
      <c r="D304" s="29" t="s">
        <v>1729</v>
      </c>
      <c r="E304" s="30" t="s">
        <v>135</v>
      </c>
      <c r="F304" s="30" t="s">
        <v>940</v>
      </c>
      <c r="G304" s="30" t="s">
        <v>1726</v>
      </c>
      <c r="H304" s="30" t="s">
        <v>942</v>
      </c>
      <c r="I304" s="30" t="s">
        <v>1122</v>
      </c>
    </row>
    <row customHeight="1" ht="16.5" r="305" s="185" spans="1:9">
      <c r="A305" s="120" t="n">
        <v>2018</v>
      </c>
      <c r="B305" s="120" t="n">
        <v>6</v>
      </c>
      <c r="C305" s="28" t="s">
        <v>1730</v>
      </c>
      <c r="D305" s="29" t="s">
        <v>1731</v>
      </c>
      <c r="E305" s="30" t="s">
        <v>137</v>
      </c>
      <c r="F305" s="30" t="s">
        <v>1294</v>
      </c>
      <c r="G305" s="30" t="s">
        <v>1732</v>
      </c>
      <c r="H305" s="30" t="s">
        <v>942</v>
      </c>
      <c r="I305" s="30" t="s">
        <v>958</v>
      </c>
    </row>
    <row customHeight="1" ht="16.5" r="306" s="185" spans="1:9">
      <c r="A306" s="120" t="n">
        <v>2018</v>
      </c>
      <c r="B306" s="120" t="n">
        <v>6</v>
      </c>
      <c r="C306" s="28" t="s">
        <v>1730</v>
      </c>
      <c r="D306" s="29" t="s">
        <v>1733</v>
      </c>
      <c r="E306" s="30" t="s">
        <v>137</v>
      </c>
      <c r="F306" s="30" t="s">
        <v>1289</v>
      </c>
      <c r="G306" s="30" t="s">
        <v>1734</v>
      </c>
      <c r="H306" s="30" t="s">
        <v>942</v>
      </c>
      <c r="I306" s="30" t="s">
        <v>1122</v>
      </c>
    </row>
    <row customHeight="1" ht="16.5" r="307" s="185" spans="1:9">
      <c r="A307" s="120" t="n">
        <v>2018</v>
      </c>
      <c r="B307" s="120" t="n">
        <v>6</v>
      </c>
      <c r="C307" s="28" t="s">
        <v>1730</v>
      </c>
      <c r="D307" s="29" t="s">
        <v>1735</v>
      </c>
      <c r="E307" s="30" t="s">
        <v>137</v>
      </c>
      <c r="F307" s="30" t="s">
        <v>1289</v>
      </c>
      <c r="G307" s="30" t="s">
        <v>1736</v>
      </c>
      <c r="H307" s="30" t="s">
        <v>942</v>
      </c>
      <c r="I307" s="30" t="s">
        <v>1122</v>
      </c>
    </row>
    <row customHeight="1" ht="16.5" r="308" s="185" spans="1:9">
      <c r="A308" s="120" t="n">
        <v>2018</v>
      </c>
      <c r="B308" s="120" t="n">
        <v>6</v>
      </c>
      <c r="C308" s="28" t="s">
        <v>1730</v>
      </c>
      <c r="D308" s="29" t="s">
        <v>1737</v>
      </c>
      <c r="E308" s="30" t="s">
        <v>9</v>
      </c>
      <c r="F308" s="30" t="s">
        <v>1738</v>
      </c>
      <c r="G308" s="30" t="s">
        <v>1739</v>
      </c>
      <c r="H308" s="30" t="s">
        <v>1740</v>
      </c>
      <c r="I308" s="30" t="s">
        <v>1122</v>
      </c>
    </row>
    <row customHeight="1" ht="16.5" r="309" s="185" spans="1:9">
      <c r="A309" s="120" t="n">
        <v>2018</v>
      </c>
      <c r="B309" s="120" t="n">
        <v>6</v>
      </c>
      <c r="C309" s="28" t="s">
        <v>1129</v>
      </c>
      <c r="D309" s="29" t="s">
        <v>1741</v>
      </c>
      <c r="E309" s="30" t="s">
        <v>137</v>
      </c>
      <c r="F309" s="30" t="s">
        <v>1289</v>
      </c>
      <c r="G309" s="30" t="s">
        <v>1742</v>
      </c>
      <c r="H309" s="30" t="s">
        <v>942</v>
      </c>
      <c r="I309" s="30" t="s">
        <v>1122</v>
      </c>
    </row>
    <row customHeight="1" ht="16.5" r="310" s="185" spans="1:9">
      <c r="A310" s="120" t="n">
        <v>2018</v>
      </c>
      <c r="B310" s="120" t="n">
        <v>6</v>
      </c>
      <c r="C310" s="28" t="s">
        <v>1129</v>
      </c>
      <c r="D310" s="29" t="s">
        <v>1743</v>
      </c>
      <c r="E310" s="30" t="s">
        <v>137</v>
      </c>
      <c r="F310" s="30" t="s">
        <v>1387</v>
      </c>
      <c r="G310" s="30" t="s">
        <v>1744</v>
      </c>
      <c r="H310" s="30" t="s">
        <v>942</v>
      </c>
      <c r="I310" s="30" t="s">
        <v>1122</v>
      </c>
    </row>
    <row customHeight="1" ht="16.5" r="311" s="185" spans="1:9">
      <c r="A311" s="120" t="n">
        <v>2018</v>
      </c>
      <c r="B311" s="120" t="n">
        <v>6</v>
      </c>
      <c r="C311" s="28" t="s">
        <v>1129</v>
      </c>
      <c r="D311" s="29" t="s">
        <v>1745</v>
      </c>
      <c r="E311" s="30" t="s">
        <v>139</v>
      </c>
      <c r="F311" s="30" t="s">
        <v>1289</v>
      </c>
      <c r="G311" s="30" t="s">
        <v>1744</v>
      </c>
      <c r="H311" s="30" t="s">
        <v>942</v>
      </c>
      <c r="I311" s="30" t="s">
        <v>1122</v>
      </c>
    </row>
    <row customHeight="1" ht="16.5" r="312" s="185" spans="1:9">
      <c r="A312" s="120" t="n">
        <v>2018</v>
      </c>
      <c r="B312" s="120" t="n">
        <v>6</v>
      </c>
      <c r="C312" s="28" t="s">
        <v>1129</v>
      </c>
      <c r="D312" s="29" t="s">
        <v>1746</v>
      </c>
      <c r="E312" s="30" t="s">
        <v>9</v>
      </c>
      <c r="F312" s="30" t="s">
        <v>1738</v>
      </c>
      <c r="G312" s="30" t="s">
        <v>1747</v>
      </c>
      <c r="H312" s="30" t="s">
        <v>1748</v>
      </c>
      <c r="I312" s="30" t="s">
        <v>1122</v>
      </c>
    </row>
    <row customHeight="1" ht="16.5" r="313" s="185" spans="1:9">
      <c r="A313" s="120" t="n">
        <v>2018</v>
      </c>
      <c r="B313" s="120" t="n">
        <v>6</v>
      </c>
      <c r="C313" s="28" t="s">
        <v>1749</v>
      </c>
      <c r="D313" s="29" t="s">
        <v>1750</v>
      </c>
      <c r="E313" s="30" t="s">
        <v>9</v>
      </c>
      <c r="F313" s="30" t="s">
        <v>1289</v>
      </c>
      <c r="G313" s="30" t="s">
        <v>1751</v>
      </c>
      <c r="H313" s="30" t="s">
        <v>1752</v>
      </c>
      <c r="I313" s="30" t="s">
        <v>1122</v>
      </c>
    </row>
    <row customHeight="1" ht="16.5" r="314" s="185" spans="1:9">
      <c r="A314" s="120" t="n">
        <v>2018</v>
      </c>
      <c r="B314" s="120" t="n">
        <v>6</v>
      </c>
      <c r="C314" s="28" t="s">
        <v>1182</v>
      </c>
      <c r="D314" s="29" t="s">
        <v>1753</v>
      </c>
      <c r="E314" s="30" t="s">
        <v>137</v>
      </c>
      <c r="F314" s="30" t="s">
        <v>1289</v>
      </c>
      <c r="G314" s="30" t="s">
        <v>1754</v>
      </c>
      <c r="H314" s="30" t="s">
        <v>942</v>
      </c>
      <c r="I314" s="30" t="s">
        <v>1122</v>
      </c>
    </row>
    <row customHeight="1" ht="16.5" r="315" s="185" spans="1:9">
      <c r="A315" s="120" t="n">
        <v>2018</v>
      </c>
      <c r="B315" s="120" t="n">
        <v>6</v>
      </c>
      <c r="C315" s="28" t="s">
        <v>1182</v>
      </c>
      <c r="D315" s="29" t="s">
        <v>1755</v>
      </c>
      <c r="E315" s="30" t="s">
        <v>137</v>
      </c>
      <c r="F315" s="30" t="s">
        <v>1289</v>
      </c>
      <c r="G315" s="30" t="s">
        <v>1756</v>
      </c>
      <c r="H315" s="30" t="s">
        <v>942</v>
      </c>
      <c r="I315" s="30" t="s">
        <v>1122</v>
      </c>
    </row>
    <row customHeight="1" ht="16.5" r="316" s="185" spans="1:9">
      <c r="A316" s="120" t="n">
        <v>2018</v>
      </c>
      <c r="B316" s="120" t="n">
        <v>6</v>
      </c>
      <c r="C316" s="28" t="s">
        <v>1182</v>
      </c>
      <c r="D316" s="29" t="s">
        <v>1757</v>
      </c>
      <c r="E316" s="30" t="s">
        <v>137</v>
      </c>
      <c r="F316" s="30" t="s">
        <v>1289</v>
      </c>
      <c r="G316" s="30" t="s">
        <v>1758</v>
      </c>
      <c r="H316" s="30" t="s">
        <v>942</v>
      </c>
      <c r="I316" s="30" t="s">
        <v>958</v>
      </c>
    </row>
    <row customHeight="1" ht="16.5" r="317" s="185" spans="1:9">
      <c r="A317" s="120" t="n">
        <v>2018</v>
      </c>
      <c r="B317" s="120" t="n">
        <v>6</v>
      </c>
      <c r="C317" s="28" t="s">
        <v>1182</v>
      </c>
      <c r="D317" s="29" t="s">
        <v>1759</v>
      </c>
      <c r="E317" s="30" t="s">
        <v>137</v>
      </c>
      <c r="F317" s="30" t="s">
        <v>1387</v>
      </c>
      <c r="G317" s="30" t="s">
        <v>1754</v>
      </c>
      <c r="H317" s="30" t="s">
        <v>942</v>
      </c>
      <c r="I317" s="30" t="s">
        <v>947</v>
      </c>
    </row>
    <row customHeight="1" ht="16.5" r="318" s="185" spans="1:9">
      <c r="A318" s="120" t="n">
        <v>2018</v>
      </c>
      <c r="B318" s="120" t="n">
        <v>6</v>
      </c>
      <c r="C318" s="28" t="s">
        <v>1182</v>
      </c>
      <c r="D318" s="29" t="s">
        <v>1760</v>
      </c>
      <c r="E318" s="30" t="s">
        <v>137</v>
      </c>
      <c r="F318" s="30" t="s">
        <v>1289</v>
      </c>
      <c r="G318" s="30" t="s">
        <v>1446</v>
      </c>
      <c r="H318" s="30" t="s">
        <v>942</v>
      </c>
      <c r="I318" s="30" t="s">
        <v>1122</v>
      </c>
    </row>
    <row customHeight="1" ht="16.5" r="319" s="185" spans="1:9">
      <c r="A319" s="120" t="n">
        <v>2018</v>
      </c>
      <c r="B319" s="120" t="n">
        <v>6</v>
      </c>
      <c r="C319" s="28" t="s">
        <v>1182</v>
      </c>
      <c r="D319" s="29" t="s">
        <v>1761</v>
      </c>
      <c r="E319" s="30" t="s">
        <v>139</v>
      </c>
      <c r="F319" s="30" t="s">
        <v>1294</v>
      </c>
      <c r="G319" s="30" t="s">
        <v>1762</v>
      </c>
      <c r="H319" s="30" t="s">
        <v>942</v>
      </c>
      <c r="I319" s="30" t="s">
        <v>1122</v>
      </c>
    </row>
    <row customHeight="1" ht="16.5" r="320" s="185" spans="1:9">
      <c r="A320" s="120" t="n">
        <v>2018</v>
      </c>
      <c r="B320" s="120" t="n">
        <v>6</v>
      </c>
      <c r="C320" s="28" t="s">
        <v>1191</v>
      </c>
      <c r="D320" s="29" t="s">
        <v>1763</v>
      </c>
      <c r="E320" s="30" t="s">
        <v>9</v>
      </c>
      <c r="F320" s="30" t="s">
        <v>945</v>
      </c>
      <c r="G320" s="30" t="s">
        <v>1764</v>
      </c>
      <c r="H320" s="30" t="s">
        <v>1765</v>
      </c>
      <c r="I320" s="30" t="s">
        <v>1122</v>
      </c>
    </row>
    <row customHeight="1" ht="16.5" r="321" s="185" spans="1:9">
      <c r="A321" s="120" t="n">
        <v>2018</v>
      </c>
      <c r="B321" s="120" t="n">
        <v>6</v>
      </c>
      <c r="C321" s="28" t="s">
        <v>1191</v>
      </c>
      <c r="D321" s="29" t="s">
        <v>1766</v>
      </c>
      <c r="E321" s="30" t="s">
        <v>9</v>
      </c>
      <c r="F321" s="30" t="s">
        <v>945</v>
      </c>
      <c r="G321" s="30" t="s">
        <v>1767</v>
      </c>
      <c r="H321" s="30" t="s">
        <v>1768</v>
      </c>
      <c r="I321" s="30" t="s">
        <v>1122</v>
      </c>
    </row>
    <row customHeight="1" ht="16.5" r="322" s="185" spans="1:9">
      <c r="A322" s="120" t="n">
        <v>2018</v>
      </c>
      <c r="B322" s="120" t="n">
        <v>6</v>
      </c>
      <c r="C322" s="28" t="s">
        <v>1191</v>
      </c>
      <c r="D322" s="29" t="s">
        <v>1769</v>
      </c>
      <c r="E322" s="30" t="s">
        <v>9</v>
      </c>
      <c r="F322" s="30" t="s">
        <v>945</v>
      </c>
      <c r="G322" s="30" t="s">
        <v>1770</v>
      </c>
      <c r="H322" s="30" t="s">
        <v>1771</v>
      </c>
      <c r="I322" s="30" t="s">
        <v>1122</v>
      </c>
    </row>
    <row customHeight="1" ht="16.5" r="323" s="185" spans="1:9">
      <c r="A323" s="120" t="n">
        <v>2018</v>
      </c>
      <c r="B323" s="120" t="n">
        <v>6</v>
      </c>
      <c r="C323" s="28" t="s">
        <v>1191</v>
      </c>
      <c r="D323" s="29" t="s">
        <v>1772</v>
      </c>
      <c r="E323" s="30" t="s">
        <v>137</v>
      </c>
      <c r="F323" s="30" t="s">
        <v>1294</v>
      </c>
      <c r="G323" s="30" t="s">
        <v>1773</v>
      </c>
      <c r="H323" s="30" t="s">
        <v>942</v>
      </c>
      <c r="I323" s="30" t="s">
        <v>958</v>
      </c>
    </row>
    <row customHeight="1" ht="16.5" r="324" s="185" spans="1:9">
      <c r="A324" s="120" t="n">
        <v>2018</v>
      </c>
      <c r="B324" s="120" t="n">
        <v>6</v>
      </c>
      <c r="C324" s="28" t="s">
        <v>1187</v>
      </c>
      <c r="D324" s="29" t="s">
        <v>1774</v>
      </c>
      <c r="E324" s="30" t="s">
        <v>9</v>
      </c>
      <c r="F324" s="30" t="s">
        <v>945</v>
      </c>
      <c r="G324" s="30" t="s">
        <v>1775</v>
      </c>
      <c r="H324" s="30" t="s">
        <v>1776</v>
      </c>
      <c r="I324" s="30" t="s">
        <v>1122</v>
      </c>
    </row>
    <row customHeight="1" ht="16.5" r="325" s="185" spans="1:9">
      <c r="A325" s="120" t="n">
        <v>2018</v>
      </c>
      <c r="B325" s="120" t="n">
        <v>6</v>
      </c>
      <c r="C325" s="28" t="s">
        <v>1201</v>
      </c>
      <c r="D325" s="29" t="s">
        <v>1777</v>
      </c>
      <c r="E325" s="30" t="s">
        <v>137</v>
      </c>
      <c r="F325" s="30" t="s">
        <v>1294</v>
      </c>
      <c r="G325" s="30" t="s">
        <v>1778</v>
      </c>
      <c r="H325" s="30" t="s">
        <v>942</v>
      </c>
      <c r="I325" s="30" t="s">
        <v>947</v>
      </c>
    </row>
    <row customHeight="1" ht="16.5" r="326" s="185" spans="1:9">
      <c r="A326" s="120" t="n">
        <v>2018</v>
      </c>
      <c r="B326" s="120" t="n">
        <v>6</v>
      </c>
      <c r="C326" s="28" t="s">
        <v>1201</v>
      </c>
      <c r="D326" s="29" t="s">
        <v>1779</v>
      </c>
      <c r="E326" s="30" t="s">
        <v>137</v>
      </c>
      <c r="F326" s="30" t="s">
        <v>1294</v>
      </c>
      <c r="G326" s="30" t="s">
        <v>1778</v>
      </c>
      <c r="H326" s="30" t="s">
        <v>942</v>
      </c>
      <c r="I326" s="30" t="s">
        <v>947</v>
      </c>
    </row>
    <row customHeight="1" ht="16.5" r="327" s="185" spans="1:9">
      <c r="A327" s="120" t="n">
        <v>2018</v>
      </c>
      <c r="B327" s="120" t="n">
        <v>6</v>
      </c>
      <c r="C327" s="28" t="s">
        <v>1201</v>
      </c>
      <c r="D327" s="29" t="s">
        <v>1780</v>
      </c>
      <c r="E327" s="30" t="s">
        <v>137</v>
      </c>
      <c r="F327" s="30" t="s">
        <v>1289</v>
      </c>
      <c r="G327" s="30" t="s">
        <v>1781</v>
      </c>
      <c r="H327" s="30" t="s">
        <v>942</v>
      </c>
      <c r="I327" s="30" t="s">
        <v>1122</v>
      </c>
    </row>
    <row customHeight="1" ht="16.5" r="328" s="185" spans="1:9">
      <c r="A328" s="120" t="n">
        <v>2018</v>
      </c>
      <c r="B328" s="120" t="n">
        <v>6</v>
      </c>
      <c r="C328" s="28" t="s">
        <v>1201</v>
      </c>
      <c r="D328" s="29" t="s">
        <v>1782</v>
      </c>
      <c r="E328" s="30" t="s">
        <v>9</v>
      </c>
      <c r="F328" s="30" t="s">
        <v>1294</v>
      </c>
      <c r="G328" s="30" t="s">
        <v>1778</v>
      </c>
      <c r="H328" s="30" t="s">
        <v>1783</v>
      </c>
      <c r="I328" s="30" t="s">
        <v>1122</v>
      </c>
    </row>
    <row customHeight="1" ht="16.5" r="329" s="185" spans="1:9">
      <c r="A329" s="120" t="n">
        <v>2018</v>
      </c>
      <c r="B329" s="120" t="n">
        <v>6</v>
      </c>
      <c r="C329" s="28" t="s">
        <v>1205</v>
      </c>
      <c r="D329" s="29" t="s">
        <v>1784</v>
      </c>
      <c r="E329" s="30" t="s">
        <v>9</v>
      </c>
      <c r="F329" s="30" t="s">
        <v>1289</v>
      </c>
      <c r="G329" s="30" t="s">
        <v>1785</v>
      </c>
      <c r="H329" s="30" t="s">
        <v>1786</v>
      </c>
      <c r="I329" s="30" t="s">
        <v>1122</v>
      </c>
    </row>
    <row customHeight="1" ht="16.5" r="330" s="185" spans="1:9">
      <c r="A330" s="120" t="n">
        <v>2018</v>
      </c>
      <c r="B330" s="120" t="n">
        <v>6</v>
      </c>
      <c r="C330" s="28" t="s">
        <v>1205</v>
      </c>
      <c r="D330" s="29" t="s">
        <v>1787</v>
      </c>
      <c r="E330" s="30" t="s">
        <v>137</v>
      </c>
      <c r="F330" s="30" t="s">
        <v>1289</v>
      </c>
      <c r="G330" s="30" t="s">
        <v>1788</v>
      </c>
      <c r="H330" s="30" t="s">
        <v>942</v>
      </c>
      <c r="I330" s="30" t="s">
        <v>1122</v>
      </c>
    </row>
    <row customHeight="1" ht="16.5" r="331" s="185" spans="1:9">
      <c r="A331" s="120" t="n">
        <v>2018</v>
      </c>
      <c r="B331" s="120" t="n">
        <v>6</v>
      </c>
      <c r="C331" s="28" t="s">
        <v>1789</v>
      </c>
      <c r="D331" s="29" t="s">
        <v>1790</v>
      </c>
      <c r="E331" s="30" t="s">
        <v>135</v>
      </c>
      <c r="F331" s="30" t="s">
        <v>1289</v>
      </c>
      <c r="G331" s="30" t="s">
        <v>1791</v>
      </c>
      <c r="H331" s="30" t="s">
        <v>942</v>
      </c>
      <c r="I331" s="30" t="s">
        <v>1122</v>
      </c>
    </row>
    <row customHeight="1" ht="16.5" r="332" s="185" spans="1:9">
      <c r="A332" s="120" t="n">
        <v>2018</v>
      </c>
      <c r="B332" s="120" t="n">
        <v>5</v>
      </c>
      <c r="C332" s="28" t="s">
        <v>1792</v>
      </c>
      <c r="D332" s="29" t="s">
        <v>1793</v>
      </c>
      <c r="E332" s="30" t="s">
        <v>9</v>
      </c>
      <c r="F332" s="30" t="s">
        <v>1294</v>
      </c>
      <c r="G332" s="30" t="s">
        <v>1794</v>
      </c>
      <c r="H332" s="30" t="s">
        <v>1795</v>
      </c>
      <c r="I332" s="30" t="s">
        <v>958</v>
      </c>
    </row>
    <row customHeight="1" ht="16.5" r="333" s="185" spans="1:9">
      <c r="A333" s="120" t="n">
        <v>2018</v>
      </c>
      <c r="B333" s="120" t="n">
        <v>6</v>
      </c>
      <c r="C333" s="28" t="s">
        <v>1209</v>
      </c>
      <c r="D333" s="29" t="s">
        <v>1796</v>
      </c>
      <c r="E333" s="30" t="s">
        <v>9</v>
      </c>
      <c r="F333" s="30" t="s">
        <v>1289</v>
      </c>
      <c r="G333" s="30" t="s">
        <v>1797</v>
      </c>
      <c r="H333" s="30" t="s">
        <v>1798</v>
      </c>
      <c r="I333" s="30" t="s">
        <v>1122</v>
      </c>
    </row>
    <row customHeight="1" ht="16.5" r="334" s="185" spans="1:9">
      <c r="A334" s="120" t="n">
        <v>2018</v>
      </c>
      <c r="B334" s="120" t="n">
        <v>6</v>
      </c>
      <c r="C334" s="28" t="s">
        <v>1209</v>
      </c>
      <c r="D334" s="29" t="s">
        <v>1799</v>
      </c>
      <c r="E334" s="30" t="s">
        <v>9</v>
      </c>
      <c r="F334" s="30" t="s">
        <v>1289</v>
      </c>
      <c r="G334" s="30" t="s">
        <v>1800</v>
      </c>
      <c r="H334" s="30" t="s">
        <v>1801</v>
      </c>
      <c r="I334" s="30" t="s">
        <v>1122</v>
      </c>
    </row>
    <row customHeight="1" ht="16.5" r="335" s="185" spans="1:9">
      <c r="A335" s="120" t="n">
        <v>2018</v>
      </c>
      <c r="B335" s="120" t="n">
        <v>6</v>
      </c>
      <c r="C335" s="28" t="s">
        <v>1209</v>
      </c>
      <c r="D335" s="29" t="s">
        <v>1802</v>
      </c>
      <c r="E335" s="30" t="s">
        <v>9</v>
      </c>
      <c r="F335" s="30" t="s">
        <v>1289</v>
      </c>
      <c r="G335" s="30" t="s">
        <v>1803</v>
      </c>
      <c r="H335" s="30" t="s">
        <v>1804</v>
      </c>
      <c r="I335" s="30" t="s">
        <v>1122</v>
      </c>
    </row>
    <row customHeight="1" ht="16.5" r="336" s="185" spans="1:9">
      <c r="A336" s="120" t="n">
        <v>2018</v>
      </c>
      <c r="B336" s="120" t="n">
        <v>6</v>
      </c>
      <c r="C336" s="28" t="s">
        <v>1209</v>
      </c>
      <c r="D336" s="29" t="s">
        <v>1805</v>
      </c>
      <c r="E336" s="30" t="s">
        <v>135</v>
      </c>
      <c r="F336" s="30" t="s">
        <v>1387</v>
      </c>
      <c r="G336" s="30" t="s">
        <v>1806</v>
      </c>
      <c r="H336" s="30" t="s">
        <v>942</v>
      </c>
      <c r="I336" s="30" t="s">
        <v>958</v>
      </c>
    </row>
    <row customHeight="1" ht="16.5" r="337" s="185" spans="1:9">
      <c r="A337" s="120" t="n">
        <v>2018</v>
      </c>
      <c r="B337" s="120" t="n">
        <v>6</v>
      </c>
      <c r="C337" s="28" t="s">
        <v>1209</v>
      </c>
      <c r="D337" s="29" t="s">
        <v>1807</v>
      </c>
      <c r="E337" s="30" t="s">
        <v>135</v>
      </c>
      <c r="F337" s="30" t="s">
        <v>1387</v>
      </c>
      <c r="G337" s="30" t="s">
        <v>1806</v>
      </c>
      <c r="H337" s="30" t="s">
        <v>942</v>
      </c>
      <c r="I337" s="30" t="s">
        <v>958</v>
      </c>
    </row>
    <row customHeight="1" ht="16.5" r="338" s="185" spans="1:9">
      <c r="A338" s="120" t="n">
        <v>2018</v>
      </c>
      <c r="B338" s="120" t="n">
        <v>6</v>
      </c>
      <c r="C338" s="28" t="s">
        <v>1209</v>
      </c>
      <c r="D338" s="29" t="s">
        <v>1808</v>
      </c>
      <c r="E338" s="30" t="s">
        <v>137</v>
      </c>
      <c r="F338" s="30" t="s">
        <v>1289</v>
      </c>
      <c r="G338" s="30" t="s">
        <v>1809</v>
      </c>
      <c r="H338" s="30" t="s">
        <v>942</v>
      </c>
      <c r="I338" s="30" t="s">
        <v>1122</v>
      </c>
    </row>
    <row customHeight="1" ht="16.5" r="339" s="185" spans="1:9">
      <c r="A339" s="120" t="n">
        <v>2018</v>
      </c>
      <c r="B339" s="120" t="n">
        <v>6</v>
      </c>
      <c r="C339" s="28" t="s">
        <v>1209</v>
      </c>
      <c r="D339" s="29" t="s">
        <v>1810</v>
      </c>
      <c r="E339" s="30" t="s">
        <v>137</v>
      </c>
      <c r="F339" s="30" t="s">
        <v>1289</v>
      </c>
      <c r="G339" s="30" t="s">
        <v>1811</v>
      </c>
      <c r="H339" s="30" t="s">
        <v>942</v>
      </c>
      <c r="I339" s="30" t="s">
        <v>1122</v>
      </c>
    </row>
    <row customHeight="1" ht="16.5" r="340" s="185" spans="1:9">
      <c r="A340" s="120" t="n">
        <v>2018</v>
      </c>
      <c r="B340" s="120" t="n">
        <v>6</v>
      </c>
      <c r="C340" s="28" t="s">
        <v>1209</v>
      </c>
      <c r="D340" s="29" t="s">
        <v>1812</v>
      </c>
      <c r="E340" s="30" t="s">
        <v>137</v>
      </c>
      <c r="F340" s="30" t="s">
        <v>1289</v>
      </c>
      <c r="G340" s="30" t="s">
        <v>1806</v>
      </c>
      <c r="H340" s="30" t="s">
        <v>942</v>
      </c>
      <c r="I340" s="30" t="s">
        <v>1122</v>
      </c>
    </row>
    <row customHeight="1" ht="16.5" r="341" s="185" spans="1:9">
      <c r="A341" s="120" t="n">
        <v>2018</v>
      </c>
      <c r="B341" s="120" t="n">
        <v>6</v>
      </c>
      <c r="C341" s="28" t="s">
        <v>1209</v>
      </c>
      <c r="D341" s="29" t="s">
        <v>1813</v>
      </c>
      <c r="E341" s="30" t="s">
        <v>137</v>
      </c>
      <c r="F341" s="30" t="s">
        <v>1289</v>
      </c>
      <c r="G341" s="30" t="s">
        <v>1814</v>
      </c>
      <c r="H341" s="30" t="s">
        <v>942</v>
      </c>
      <c r="I341" s="30" t="s">
        <v>1122</v>
      </c>
    </row>
    <row customHeight="1" ht="16.5" r="342" s="185" spans="1:9">
      <c r="A342" s="120" t="n">
        <v>2018</v>
      </c>
      <c r="B342" s="120" t="n">
        <v>6</v>
      </c>
      <c r="C342" s="28" t="s">
        <v>1226</v>
      </c>
      <c r="D342" s="29" t="s">
        <v>1815</v>
      </c>
      <c r="E342" s="30" t="s">
        <v>137</v>
      </c>
      <c r="F342" s="30" t="s">
        <v>1517</v>
      </c>
      <c r="G342" s="30" t="s">
        <v>1816</v>
      </c>
      <c r="H342" s="30" t="s">
        <v>942</v>
      </c>
      <c r="I342" s="30" t="s">
        <v>947</v>
      </c>
    </row>
    <row customHeight="1" ht="16.5" r="343" s="185" spans="1:9">
      <c r="A343" s="120" t="n">
        <v>2018</v>
      </c>
      <c r="B343" s="120" t="n">
        <v>6</v>
      </c>
      <c r="C343" s="28" t="s">
        <v>1226</v>
      </c>
      <c r="D343" s="29" t="s">
        <v>1817</v>
      </c>
      <c r="E343" s="30" t="s">
        <v>137</v>
      </c>
      <c r="F343" s="30" t="s">
        <v>1289</v>
      </c>
      <c r="G343" s="30" t="s">
        <v>1818</v>
      </c>
      <c r="H343" s="30" t="s">
        <v>942</v>
      </c>
      <c r="I343" s="30" t="s">
        <v>1122</v>
      </c>
    </row>
    <row customHeight="1" ht="16.5" r="344" s="185" spans="1:9">
      <c r="A344" s="120" t="n">
        <v>2018</v>
      </c>
      <c r="B344" s="120" t="n">
        <v>6</v>
      </c>
      <c r="C344" s="28" t="s">
        <v>1226</v>
      </c>
      <c r="D344" s="29" t="s">
        <v>1819</v>
      </c>
      <c r="E344" s="30" t="s">
        <v>137</v>
      </c>
      <c r="F344" s="30" t="s">
        <v>1517</v>
      </c>
      <c r="G344" s="30" t="s">
        <v>1199</v>
      </c>
      <c r="H344" s="30" t="s">
        <v>942</v>
      </c>
      <c r="I344" s="30" t="s">
        <v>947</v>
      </c>
    </row>
    <row customHeight="1" ht="16.5" r="345" s="185" spans="1:9">
      <c r="A345" s="120" t="n">
        <v>2018</v>
      </c>
      <c r="B345" s="120" t="n">
        <v>6</v>
      </c>
      <c r="C345" s="28" t="s">
        <v>1226</v>
      </c>
      <c r="D345" s="29" t="s">
        <v>1820</v>
      </c>
      <c r="E345" s="30" t="s">
        <v>137</v>
      </c>
      <c r="F345" s="30" t="s">
        <v>1294</v>
      </c>
      <c r="G345" s="30" t="s">
        <v>1773</v>
      </c>
      <c r="H345" s="30" t="s">
        <v>942</v>
      </c>
      <c r="I345" s="30" t="s">
        <v>958</v>
      </c>
    </row>
    <row customHeight="1" ht="16.5" r="346" s="185" spans="1:9">
      <c r="A346" s="120" t="n">
        <v>2018</v>
      </c>
      <c r="B346" s="120" t="n">
        <v>6</v>
      </c>
      <c r="C346" s="28" t="s">
        <v>1226</v>
      </c>
      <c r="D346" s="29" t="s">
        <v>1821</v>
      </c>
      <c r="E346" s="30" t="s">
        <v>137</v>
      </c>
      <c r="F346" s="30" t="s">
        <v>1294</v>
      </c>
      <c r="G346" s="30" t="s">
        <v>1822</v>
      </c>
      <c r="H346" s="30" t="s">
        <v>942</v>
      </c>
      <c r="I346" s="30" t="s">
        <v>958</v>
      </c>
    </row>
    <row customHeight="1" ht="16.5" r="347" s="185" spans="1:9">
      <c r="A347" s="120" t="n">
        <v>2018</v>
      </c>
      <c r="B347" s="120" t="n">
        <v>6</v>
      </c>
      <c r="C347" s="28" t="s">
        <v>1212</v>
      </c>
      <c r="D347" s="29" t="s">
        <v>1823</v>
      </c>
      <c r="E347" s="30" t="s">
        <v>137</v>
      </c>
      <c r="F347" s="30" t="s">
        <v>1289</v>
      </c>
      <c r="G347" s="30" t="s">
        <v>1824</v>
      </c>
      <c r="H347" s="30" t="s">
        <v>942</v>
      </c>
      <c r="I347" s="30" t="s">
        <v>1122</v>
      </c>
    </row>
    <row customHeight="1" ht="16.5" r="348" s="185" spans="1:9">
      <c r="A348" s="120" t="n">
        <v>2018</v>
      </c>
      <c r="B348" s="120" t="n">
        <v>6</v>
      </c>
      <c r="C348" s="28" t="s">
        <v>1212</v>
      </c>
      <c r="D348" s="29" t="s">
        <v>1825</v>
      </c>
      <c r="E348" s="30" t="s">
        <v>137</v>
      </c>
      <c r="F348" s="30" t="s">
        <v>1294</v>
      </c>
      <c r="G348" s="30" t="s">
        <v>1822</v>
      </c>
      <c r="H348" s="30" t="s">
        <v>942</v>
      </c>
      <c r="I348" s="30" t="s">
        <v>958</v>
      </c>
    </row>
    <row customHeight="1" ht="16.5" r="349" s="185" spans="1:9">
      <c r="A349" s="120" t="n">
        <v>2018</v>
      </c>
      <c r="B349" s="120" t="n">
        <v>6</v>
      </c>
      <c r="C349" s="28" t="s">
        <v>1826</v>
      </c>
      <c r="D349" s="29" t="s">
        <v>1827</v>
      </c>
      <c r="E349" s="30" t="s">
        <v>137</v>
      </c>
      <c r="F349" s="30" t="s">
        <v>1387</v>
      </c>
      <c r="G349" s="30" t="s">
        <v>1828</v>
      </c>
      <c r="H349" s="30" t="s">
        <v>942</v>
      </c>
      <c r="I349" s="30" t="s">
        <v>958</v>
      </c>
    </row>
    <row customHeight="1" ht="16.5" r="350" s="185" spans="1:9">
      <c r="A350" s="120" t="n">
        <v>2018</v>
      </c>
      <c r="B350" s="120" t="n">
        <v>6</v>
      </c>
      <c r="C350" s="28" t="s">
        <v>1826</v>
      </c>
      <c r="D350" s="29" t="s">
        <v>1829</v>
      </c>
      <c r="E350" s="30" t="s">
        <v>135</v>
      </c>
      <c r="F350" s="30" t="s">
        <v>1294</v>
      </c>
      <c r="G350" s="30" t="s">
        <v>1828</v>
      </c>
      <c r="H350" s="30" t="s">
        <v>942</v>
      </c>
      <c r="I350" s="30" t="s">
        <v>958</v>
      </c>
    </row>
    <row customHeight="1" ht="16.5" r="351" s="185" spans="1:9">
      <c r="A351" s="120" t="n">
        <v>2018</v>
      </c>
      <c r="B351" s="120" t="n">
        <v>6</v>
      </c>
      <c r="C351" s="28" t="s">
        <v>1826</v>
      </c>
      <c r="D351" s="29" t="s">
        <v>1830</v>
      </c>
      <c r="E351" s="30" t="s">
        <v>9</v>
      </c>
      <c r="F351" s="30" t="s">
        <v>945</v>
      </c>
      <c r="G351" s="30" t="s">
        <v>1831</v>
      </c>
      <c r="H351" s="30" t="s">
        <v>1832</v>
      </c>
      <c r="I351" s="30" t="s">
        <v>1122</v>
      </c>
    </row>
    <row customHeight="1" ht="16.5" r="352" s="185" spans="1:9">
      <c r="A352" s="120" t="n">
        <v>2018</v>
      </c>
      <c r="B352" s="120" t="n">
        <v>6</v>
      </c>
      <c r="C352" s="28" t="s">
        <v>1826</v>
      </c>
      <c r="D352" s="29" t="s">
        <v>1833</v>
      </c>
      <c r="E352" s="30" t="s">
        <v>137</v>
      </c>
      <c r="F352" s="30" t="s">
        <v>1294</v>
      </c>
      <c r="G352" s="30" t="s">
        <v>1834</v>
      </c>
      <c r="H352" s="30" t="s">
        <v>942</v>
      </c>
      <c r="I352" s="30" t="s">
        <v>1122</v>
      </c>
    </row>
    <row customHeight="1" ht="16.5" r="353" s="185" spans="1:9">
      <c r="A353" s="120" t="n">
        <v>2018</v>
      </c>
      <c r="B353" s="120" t="n">
        <v>6</v>
      </c>
      <c r="C353" s="28" t="s">
        <v>1835</v>
      </c>
      <c r="D353" s="29" t="s">
        <v>1836</v>
      </c>
      <c r="E353" s="30" t="s">
        <v>9</v>
      </c>
      <c r="F353" s="30" t="s">
        <v>1294</v>
      </c>
      <c r="G353" s="30" t="s">
        <v>1837</v>
      </c>
      <c r="H353" s="30" t="s">
        <v>1838</v>
      </c>
      <c r="I353" s="30" t="s">
        <v>1122</v>
      </c>
    </row>
    <row customHeight="1" ht="16.5" r="354" s="185" spans="1:9">
      <c r="A354" s="120" t="n">
        <v>2018</v>
      </c>
      <c r="B354" s="120" t="n">
        <v>6</v>
      </c>
      <c r="C354" s="28" t="s">
        <v>1839</v>
      </c>
      <c r="D354" s="29" t="s">
        <v>1840</v>
      </c>
      <c r="E354" s="30" t="s">
        <v>137</v>
      </c>
      <c r="F354" s="30" t="s">
        <v>1294</v>
      </c>
      <c r="G354" s="30" t="s">
        <v>1841</v>
      </c>
      <c r="H354" s="30" t="s">
        <v>942</v>
      </c>
      <c r="I354" s="30" t="s">
        <v>958</v>
      </c>
    </row>
    <row customHeight="1" ht="16.5" r="355" s="185" spans="1:9">
      <c r="A355" s="120" t="n">
        <v>2018</v>
      </c>
      <c r="B355" s="120" t="n">
        <v>6</v>
      </c>
      <c r="C355" s="28" t="s">
        <v>1214</v>
      </c>
      <c r="D355" s="29" t="s">
        <v>1842</v>
      </c>
      <c r="E355" s="30" t="s">
        <v>9</v>
      </c>
      <c r="F355" s="30" t="s">
        <v>1349</v>
      </c>
      <c r="G355" s="30" t="s">
        <v>1843</v>
      </c>
      <c r="H355" s="30" t="s">
        <v>1844</v>
      </c>
      <c r="I355" s="30" t="s">
        <v>1122</v>
      </c>
    </row>
    <row customHeight="1" ht="16.5" r="356" s="185" spans="1:9">
      <c r="A356" s="120" t="n">
        <v>2018</v>
      </c>
      <c r="B356" s="120" t="n">
        <v>6</v>
      </c>
      <c r="C356" s="28" t="s">
        <v>1845</v>
      </c>
      <c r="D356" s="29" t="s">
        <v>1846</v>
      </c>
      <c r="E356" s="30" t="s">
        <v>137</v>
      </c>
      <c r="F356" s="30" t="s">
        <v>1289</v>
      </c>
      <c r="G356" s="30" t="s">
        <v>1847</v>
      </c>
      <c r="H356" s="30" t="s">
        <v>942</v>
      </c>
      <c r="I356" s="30" t="s">
        <v>1122</v>
      </c>
    </row>
    <row customHeight="1" ht="16.5" r="357" s="185" spans="1:9">
      <c r="A357" s="120" t="n">
        <v>2018</v>
      </c>
      <c r="B357" s="120" t="n">
        <v>6</v>
      </c>
      <c r="C357" s="28" t="s">
        <v>1845</v>
      </c>
      <c r="D357" s="29" t="s">
        <v>1848</v>
      </c>
      <c r="E357" s="30" t="s">
        <v>135</v>
      </c>
      <c r="F357" s="30" t="s">
        <v>1289</v>
      </c>
      <c r="G357" s="30" t="s">
        <v>1849</v>
      </c>
      <c r="H357" s="30" t="s">
        <v>942</v>
      </c>
      <c r="I357" s="30" t="s">
        <v>1122</v>
      </c>
    </row>
    <row customHeight="1" ht="16.5" r="358" s="185" spans="1:9">
      <c r="A358" s="120" t="n">
        <v>2018</v>
      </c>
      <c r="B358" s="120" t="n">
        <v>6</v>
      </c>
      <c r="C358" s="28" t="s">
        <v>1845</v>
      </c>
      <c r="D358" s="29" t="s">
        <v>1850</v>
      </c>
      <c r="E358" s="30" t="s">
        <v>137</v>
      </c>
      <c r="F358" s="30" t="s">
        <v>1387</v>
      </c>
      <c r="G358" s="30" t="s">
        <v>1847</v>
      </c>
      <c r="H358" s="30" t="s">
        <v>942</v>
      </c>
      <c r="I358" s="30" t="s">
        <v>958</v>
      </c>
    </row>
    <row customHeight="1" ht="16.5" r="359" s="185" spans="1:9">
      <c r="A359" s="120" t="n">
        <v>2018</v>
      </c>
      <c r="B359" s="120" t="n">
        <v>6</v>
      </c>
      <c r="C359" s="28" t="s">
        <v>1845</v>
      </c>
      <c r="D359" s="29" t="s">
        <v>1851</v>
      </c>
      <c r="E359" s="30" t="s">
        <v>135</v>
      </c>
      <c r="F359" s="30" t="s">
        <v>940</v>
      </c>
      <c r="G359" s="30" t="s">
        <v>1847</v>
      </c>
      <c r="H359" s="30" t="s">
        <v>942</v>
      </c>
      <c r="I359" s="30" t="s">
        <v>1122</v>
      </c>
    </row>
    <row customHeight="1" ht="16.5" r="360" s="185" spans="1:9">
      <c r="A360" s="120" t="n">
        <v>2018</v>
      </c>
      <c r="B360" s="120" t="n">
        <v>6</v>
      </c>
      <c r="C360" s="28" t="s">
        <v>1852</v>
      </c>
      <c r="D360" s="29" t="s">
        <v>1853</v>
      </c>
      <c r="E360" s="30" t="s">
        <v>137</v>
      </c>
      <c r="F360" s="30" t="s">
        <v>1294</v>
      </c>
      <c r="G360" s="30" t="s">
        <v>1854</v>
      </c>
      <c r="H360" s="30" t="s">
        <v>942</v>
      </c>
      <c r="I360" s="30" t="s">
        <v>958</v>
      </c>
    </row>
    <row customHeight="1" ht="16.5" r="361" s="185" spans="1:9">
      <c r="A361" s="120" t="n">
        <v>2018</v>
      </c>
      <c r="B361" s="120" t="n">
        <v>6</v>
      </c>
      <c r="C361" s="28" t="s">
        <v>1852</v>
      </c>
      <c r="D361" s="29" t="s">
        <v>1855</v>
      </c>
      <c r="E361" s="30" t="s">
        <v>137</v>
      </c>
      <c r="F361" s="30" t="s">
        <v>1294</v>
      </c>
      <c r="G361" s="30" t="s">
        <v>1854</v>
      </c>
      <c r="H361" s="30" t="s">
        <v>942</v>
      </c>
      <c r="I361" s="30" t="s">
        <v>958</v>
      </c>
    </row>
    <row customHeight="1" ht="16.5" r="362" s="185" spans="1:9">
      <c r="A362" s="120" t="n">
        <v>2018</v>
      </c>
      <c r="B362" s="120" t="n">
        <v>6</v>
      </c>
      <c r="C362" s="28" t="s">
        <v>1852</v>
      </c>
      <c r="D362" s="29" t="s">
        <v>1856</v>
      </c>
      <c r="E362" s="30" t="s">
        <v>137</v>
      </c>
      <c r="F362" s="30" t="s">
        <v>1294</v>
      </c>
      <c r="G362" s="30" t="s">
        <v>1857</v>
      </c>
      <c r="H362" s="30" t="s">
        <v>942</v>
      </c>
      <c r="I362" s="30" t="s">
        <v>958</v>
      </c>
    </row>
    <row customHeight="1" ht="16.5" r="363" s="185" spans="1:9">
      <c r="A363" s="120" t="n">
        <v>2018</v>
      </c>
      <c r="B363" s="120" t="n">
        <v>6</v>
      </c>
      <c r="C363" s="28" t="s">
        <v>1852</v>
      </c>
      <c r="D363" s="29" t="s">
        <v>1858</v>
      </c>
      <c r="E363" s="30" t="s">
        <v>137</v>
      </c>
      <c r="F363" s="30" t="s">
        <v>1289</v>
      </c>
      <c r="G363" s="30" t="s">
        <v>1859</v>
      </c>
      <c r="H363" s="30" t="s">
        <v>942</v>
      </c>
      <c r="I363" s="30" t="s">
        <v>1122</v>
      </c>
    </row>
    <row customHeight="1" ht="16.5" r="364" s="185" spans="1:9">
      <c r="A364" s="120" t="n">
        <v>2018</v>
      </c>
      <c r="B364" s="120" t="n">
        <v>6</v>
      </c>
      <c r="C364" s="28" t="s">
        <v>1230</v>
      </c>
      <c r="D364" s="29" t="s">
        <v>1860</v>
      </c>
      <c r="E364" s="30" t="s">
        <v>135</v>
      </c>
      <c r="F364" s="30" t="s">
        <v>1289</v>
      </c>
      <c r="G364" s="30" t="s">
        <v>1861</v>
      </c>
      <c r="H364" s="30" t="s">
        <v>942</v>
      </c>
      <c r="I364" s="30" t="s">
        <v>1122</v>
      </c>
    </row>
    <row customHeight="1" ht="16.5" r="365" s="185" spans="1:9">
      <c r="A365" s="120" t="n">
        <v>2018</v>
      </c>
      <c r="B365" s="120" t="n">
        <v>6</v>
      </c>
      <c r="C365" s="28" t="s">
        <v>1214</v>
      </c>
      <c r="D365" s="29" t="s">
        <v>1862</v>
      </c>
      <c r="E365" s="30" t="s">
        <v>137</v>
      </c>
      <c r="F365" s="30" t="s">
        <v>1289</v>
      </c>
      <c r="G365" s="30" t="s">
        <v>1863</v>
      </c>
      <c r="H365" s="30" t="s">
        <v>942</v>
      </c>
      <c r="I365" s="30" t="s">
        <v>1122</v>
      </c>
    </row>
    <row customHeight="1" ht="16.5" r="366" s="185" spans="1:9">
      <c r="A366" s="120" t="n">
        <v>2018</v>
      </c>
      <c r="B366" s="120" t="n">
        <v>6</v>
      </c>
      <c r="C366" s="28" t="s">
        <v>1214</v>
      </c>
      <c r="D366" s="29" t="s">
        <v>1864</v>
      </c>
      <c r="E366" s="30" t="s">
        <v>137</v>
      </c>
      <c r="F366" s="30" t="s">
        <v>1289</v>
      </c>
      <c r="G366" s="30" t="s">
        <v>1865</v>
      </c>
      <c r="H366" s="30" t="s">
        <v>942</v>
      </c>
      <c r="I366" s="30" t="s">
        <v>1122</v>
      </c>
    </row>
    <row customHeight="1" ht="16.5" r="367" s="185" spans="1:9">
      <c r="A367" s="120" t="n">
        <v>2018</v>
      </c>
      <c r="B367" s="120" t="n">
        <v>6</v>
      </c>
      <c r="C367" s="28" t="s">
        <v>1214</v>
      </c>
      <c r="D367" s="29" t="s">
        <v>1866</v>
      </c>
      <c r="E367" s="30" t="s">
        <v>137</v>
      </c>
      <c r="F367" s="30" t="s">
        <v>1289</v>
      </c>
      <c r="G367" s="30" t="s">
        <v>1867</v>
      </c>
      <c r="H367" s="30" t="s">
        <v>942</v>
      </c>
      <c r="I367" s="30" t="s">
        <v>1122</v>
      </c>
    </row>
    <row customHeight="1" ht="16.5" r="368" s="185" spans="1:9">
      <c r="A368" s="120" t="n">
        <v>2018</v>
      </c>
      <c r="B368" s="120" t="n">
        <v>6</v>
      </c>
      <c r="C368" s="28" t="s">
        <v>1214</v>
      </c>
      <c r="D368" s="29" t="s">
        <v>1868</v>
      </c>
      <c r="E368" s="30" t="s">
        <v>137</v>
      </c>
      <c r="F368" s="30" t="s">
        <v>1387</v>
      </c>
      <c r="G368" s="30" t="s">
        <v>1863</v>
      </c>
      <c r="H368" s="30" t="s">
        <v>942</v>
      </c>
      <c r="I368" s="30" t="s">
        <v>947</v>
      </c>
    </row>
    <row customHeight="1" ht="16.5" r="369" s="185" spans="1:9">
      <c r="A369" s="120" t="n">
        <v>2018</v>
      </c>
      <c r="B369" s="120" t="n">
        <v>6</v>
      </c>
      <c r="C369" s="28" t="s">
        <v>1869</v>
      </c>
      <c r="D369" s="29" t="s">
        <v>1870</v>
      </c>
      <c r="E369" s="30" t="s">
        <v>137</v>
      </c>
      <c r="F369" s="30" t="s">
        <v>1294</v>
      </c>
      <c r="G369" s="30" t="s">
        <v>1871</v>
      </c>
      <c r="H369" s="30" t="s">
        <v>942</v>
      </c>
      <c r="I369" s="30" t="s">
        <v>958</v>
      </c>
    </row>
    <row customHeight="1" ht="16.5" r="370" s="185" spans="1:9">
      <c r="A370" s="120" t="n">
        <v>2018</v>
      </c>
      <c r="B370" s="120" t="n">
        <v>6</v>
      </c>
      <c r="C370" s="28" t="s">
        <v>1869</v>
      </c>
      <c r="D370" s="29" t="s">
        <v>1872</v>
      </c>
      <c r="E370" s="30" t="s">
        <v>137</v>
      </c>
      <c r="F370" s="30" t="s">
        <v>1289</v>
      </c>
      <c r="G370" s="30" t="s">
        <v>1873</v>
      </c>
      <c r="H370" s="30" t="s">
        <v>942</v>
      </c>
      <c r="I370" s="30" t="s">
        <v>1122</v>
      </c>
    </row>
    <row customHeight="1" ht="16.5" r="371" s="185" spans="1:9">
      <c r="A371" s="120" t="n">
        <v>2018</v>
      </c>
      <c r="B371" s="120" t="n">
        <v>6</v>
      </c>
      <c r="C371" s="28" t="s">
        <v>1874</v>
      </c>
      <c r="D371" s="29" t="s">
        <v>1875</v>
      </c>
      <c r="E371" s="30" t="s">
        <v>137</v>
      </c>
      <c r="F371" s="30" t="s">
        <v>1876</v>
      </c>
      <c r="G371" s="30" t="s">
        <v>1877</v>
      </c>
      <c r="H371" s="30" t="s">
        <v>942</v>
      </c>
      <c r="I371" s="30" t="s">
        <v>947</v>
      </c>
    </row>
    <row customHeight="1" ht="16.5" r="372" s="185" spans="1:9">
      <c r="A372" s="120" t="n">
        <v>2018</v>
      </c>
      <c r="B372" s="120" t="n">
        <v>6</v>
      </c>
      <c r="C372" s="28" t="s">
        <v>1874</v>
      </c>
      <c r="D372" s="29" t="s">
        <v>1878</v>
      </c>
      <c r="E372" s="30" t="s">
        <v>137</v>
      </c>
      <c r="F372" s="30" t="s">
        <v>1289</v>
      </c>
      <c r="G372" s="30" t="s">
        <v>1879</v>
      </c>
      <c r="H372" s="30" t="s">
        <v>942</v>
      </c>
      <c r="I372" s="30" t="s">
        <v>1122</v>
      </c>
    </row>
    <row customHeight="1" ht="16.5" r="373" s="185" spans="1:9">
      <c r="A373" s="120" t="n">
        <v>2018</v>
      </c>
      <c r="B373" s="120" t="n">
        <v>6</v>
      </c>
      <c r="C373" s="28" t="s">
        <v>1880</v>
      </c>
      <c r="D373" s="29" t="s">
        <v>1881</v>
      </c>
      <c r="E373" s="30" t="s">
        <v>9</v>
      </c>
      <c r="F373" s="30" t="s">
        <v>1349</v>
      </c>
      <c r="G373" s="30" t="s">
        <v>1325</v>
      </c>
      <c r="H373" s="30" t="s">
        <v>1882</v>
      </c>
      <c r="I373" s="30" t="s">
        <v>1122</v>
      </c>
    </row>
    <row customHeight="1" ht="16.5" r="374" s="185" spans="1:9">
      <c r="A374" s="120" t="n">
        <v>2018</v>
      </c>
      <c r="B374" s="120" t="n">
        <v>6</v>
      </c>
      <c r="C374" s="28" t="s">
        <v>1880</v>
      </c>
      <c r="D374" s="29" t="s">
        <v>1883</v>
      </c>
      <c r="E374" s="30" t="s">
        <v>137</v>
      </c>
      <c r="F374" s="30" t="s">
        <v>1294</v>
      </c>
      <c r="G374" s="30" t="s">
        <v>1884</v>
      </c>
      <c r="H374" s="30" t="s">
        <v>942</v>
      </c>
      <c r="I374" s="30" t="s">
        <v>958</v>
      </c>
    </row>
    <row customHeight="1" ht="16.5" r="375" s="185" spans="1:9">
      <c r="A375" s="120" t="n">
        <v>2018</v>
      </c>
      <c r="B375" s="120" t="n">
        <v>6</v>
      </c>
      <c r="C375" s="28" t="s">
        <v>1880</v>
      </c>
      <c r="D375" s="29" t="s">
        <v>1885</v>
      </c>
      <c r="E375" s="30" t="s">
        <v>137</v>
      </c>
      <c r="F375" s="30" t="s">
        <v>1294</v>
      </c>
      <c r="G375" s="30" t="s">
        <v>1886</v>
      </c>
      <c r="H375" s="30" t="s">
        <v>942</v>
      </c>
      <c r="I375" s="30" t="s">
        <v>958</v>
      </c>
    </row>
    <row customHeight="1" ht="16.5" r="376" s="185" spans="1:9">
      <c r="A376" s="120" t="n">
        <v>2018</v>
      </c>
      <c r="B376" s="120" t="n">
        <v>6</v>
      </c>
      <c r="C376" s="28" t="s">
        <v>1880</v>
      </c>
      <c r="D376" s="29" t="s">
        <v>1887</v>
      </c>
      <c r="E376" s="30" t="s">
        <v>137</v>
      </c>
      <c r="F376" s="30" t="s">
        <v>1387</v>
      </c>
      <c r="G376" s="30" t="s">
        <v>1888</v>
      </c>
      <c r="H376" s="30" t="s">
        <v>942</v>
      </c>
      <c r="I376" s="30" t="s">
        <v>1122</v>
      </c>
    </row>
    <row customHeight="1" ht="16.5" r="377" s="185" spans="1:9">
      <c r="A377" s="120" t="n">
        <v>2018</v>
      </c>
      <c r="B377" s="120" t="n">
        <v>6</v>
      </c>
      <c r="C377" s="28" t="s">
        <v>1880</v>
      </c>
      <c r="D377" s="29" t="s">
        <v>1889</v>
      </c>
      <c r="E377" s="30" t="s">
        <v>137</v>
      </c>
      <c r="F377" s="30" t="s">
        <v>1289</v>
      </c>
      <c r="G377" s="30" t="s">
        <v>1888</v>
      </c>
      <c r="H377" s="30" t="s">
        <v>942</v>
      </c>
      <c r="I377" s="30" t="s">
        <v>1122</v>
      </c>
    </row>
    <row customHeight="1" ht="16.5" r="378" s="185" spans="1:9">
      <c r="A378" s="120" t="n">
        <v>2018</v>
      </c>
      <c r="B378" s="120" t="n">
        <v>6</v>
      </c>
      <c r="C378" s="28" t="s">
        <v>1237</v>
      </c>
      <c r="D378" s="29" t="s">
        <v>1890</v>
      </c>
      <c r="E378" s="30" t="s">
        <v>137</v>
      </c>
      <c r="F378" s="30" t="s">
        <v>1289</v>
      </c>
      <c r="G378" s="30" t="s">
        <v>1891</v>
      </c>
      <c r="H378" s="30" t="s">
        <v>942</v>
      </c>
      <c r="I378" s="30" t="s">
        <v>1122</v>
      </c>
    </row>
    <row customHeight="1" ht="16.5" r="379" s="185" spans="1:9">
      <c r="A379" s="120" t="n">
        <v>2018</v>
      </c>
      <c r="B379" s="120" t="n">
        <v>6</v>
      </c>
      <c r="C379" s="28" t="s">
        <v>1237</v>
      </c>
      <c r="D379" s="29" t="s">
        <v>1892</v>
      </c>
      <c r="E379" s="30" t="s">
        <v>137</v>
      </c>
      <c r="F379" s="30" t="s">
        <v>1289</v>
      </c>
      <c r="G379" s="30" t="s">
        <v>1893</v>
      </c>
      <c r="H379" s="30" t="s">
        <v>942</v>
      </c>
      <c r="I379" s="30" t="s">
        <v>1122</v>
      </c>
    </row>
    <row customHeight="1" ht="16.5" r="380" s="185" spans="1:9">
      <c r="A380" s="120" t="n">
        <v>2018</v>
      </c>
      <c r="B380" s="120" t="n">
        <v>6</v>
      </c>
      <c r="C380" s="28" t="s">
        <v>1237</v>
      </c>
      <c r="D380" s="29" t="s">
        <v>1894</v>
      </c>
      <c r="E380" s="30" t="s">
        <v>137</v>
      </c>
      <c r="F380" s="30" t="s">
        <v>1294</v>
      </c>
      <c r="G380" s="30" t="s">
        <v>1822</v>
      </c>
      <c r="H380" s="30" t="s">
        <v>942</v>
      </c>
      <c r="I380" s="30" t="s">
        <v>958</v>
      </c>
    </row>
    <row customHeight="1" ht="16.5" r="381" s="185" spans="1:9">
      <c r="A381" s="120" t="n">
        <v>2018</v>
      </c>
      <c r="B381" s="120" t="n">
        <v>6</v>
      </c>
      <c r="C381" s="28" t="s">
        <v>1237</v>
      </c>
      <c r="D381" s="29" t="s">
        <v>1895</v>
      </c>
      <c r="E381" s="30" t="s">
        <v>137</v>
      </c>
      <c r="F381" s="30" t="s">
        <v>1289</v>
      </c>
      <c r="G381" s="30" t="s">
        <v>1896</v>
      </c>
      <c r="H381" s="30" t="s">
        <v>942</v>
      </c>
      <c r="I381" s="30" t="s">
        <v>1122</v>
      </c>
    </row>
    <row customHeight="1" ht="16.5" r="382" s="185" spans="1:9">
      <c r="A382" s="120" t="n">
        <v>2018</v>
      </c>
      <c r="B382" s="120" t="n">
        <v>6</v>
      </c>
      <c r="C382" s="28" t="s">
        <v>1237</v>
      </c>
      <c r="D382" s="29" t="s">
        <v>1897</v>
      </c>
      <c r="E382" s="30" t="s">
        <v>137</v>
      </c>
      <c r="F382" s="30" t="s">
        <v>1289</v>
      </c>
      <c r="G382" s="30" t="s">
        <v>1898</v>
      </c>
      <c r="H382" s="30" t="s">
        <v>942</v>
      </c>
      <c r="I382" s="30" t="s">
        <v>1122</v>
      </c>
    </row>
    <row customHeight="1" ht="16.5" r="383" s="185" spans="1:9">
      <c r="A383" s="120" t="n">
        <v>2018</v>
      </c>
      <c r="B383" s="120" t="n">
        <v>6</v>
      </c>
      <c r="C383" s="28" t="s">
        <v>1835</v>
      </c>
      <c r="D383" s="29" t="s">
        <v>1899</v>
      </c>
      <c r="E383" s="30" t="s">
        <v>137</v>
      </c>
      <c r="F383" s="30" t="s">
        <v>1294</v>
      </c>
      <c r="G383" s="30" t="s">
        <v>1822</v>
      </c>
      <c r="H383" s="30" t="s">
        <v>942</v>
      </c>
      <c r="I383" s="30" t="s">
        <v>947</v>
      </c>
    </row>
    <row customHeight="1" ht="16.5" r="384" s="185" spans="1:9">
      <c r="A384" s="120" t="n">
        <v>2018</v>
      </c>
      <c r="B384" s="120" t="n">
        <v>6</v>
      </c>
      <c r="C384" s="28" t="s">
        <v>1835</v>
      </c>
      <c r="D384" s="29" t="s">
        <v>1900</v>
      </c>
      <c r="E384" s="30" t="s">
        <v>137</v>
      </c>
      <c r="F384" s="30" t="s">
        <v>1517</v>
      </c>
      <c r="G384" s="30" t="s">
        <v>1901</v>
      </c>
      <c r="H384" s="30" t="s">
        <v>942</v>
      </c>
      <c r="I384" s="30" t="s">
        <v>958</v>
      </c>
    </row>
    <row customHeight="1" ht="16.5" r="385" s="185" spans="1:9">
      <c r="A385" s="120" t="n">
        <v>2018</v>
      </c>
      <c r="B385" s="120" t="n">
        <v>6</v>
      </c>
      <c r="C385" s="28" t="s">
        <v>1835</v>
      </c>
      <c r="D385" s="29" t="s">
        <v>1902</v>
      </c>
      <c r="E385" s="30" t="s">
        <v>137</v>
      </c>
      <c r="F385" s="30" t="s">
        <v>1294</v>
      </c>
      <c r="G385" s="30" t="s">
        <v>1903</v>
      </c>
      <c r="H385" s="30" t="s">
        <v>942</v>
      </c>
      <c r="I385" s="30" t="s">
        <v>947</v>
      </c>
    </row>
    <row customHeight="1" ht="16.5" r="386" s="185" spans="1:9">
      <c r="A386" s="120" t="n">
        <v>2018</v>
      </c>
      <c r="B386" s="120" t="n">
        <v>6</v>
      </c>
      <c r="C386" s="28" t="s">
        <v>1904</v>
      </c>
      <c r="D386" s="29" t="s">
        <v>1905</v>
      </c>
      <c r="E386" s="30" t="s">
        <v>137</v>
      </c>
      <c r="F386" s="30" t="s">
        <v>1289</v>
      </c>
      <c r="G386" s="30" t="s">
        <v>1906</v>
      </c>
      <c r="H386" s="30" t="s">
        <v>942</v>
      </c>
      <c r="I386" s="30" t="s">
        <v>1122</v>
      </c>
    </row>
    <row customHeight="1" ht="16.5" r="387" s="185" spans="1:9">
      <c r="A387" s="120" t="n">
        <v>2018</v>
      </c>
      <c r="B387" s="120" t="n">
        <v>6</v>
      </c>
      <c r="C387" s="28" t="s">
        <v>1904</v>
      </c>
      <c r="D387" s="29" t="s">
        <v>1907</v>
      </c>
      <c r="E387" s="30" t="s">
        <v>137</v>
      </c>
      <c r="F387" s="30" t="s">
        <v>1289</v>
      </c>
      <c r="G387" s="30" t="s">
        <v>1357</v>
      </c>
      <c r="H387" s="30" t="s">
        <v>942</v>
      </c>
      <c r="I387" s="30" t="s">
        <v>1122</v>
      </c>
    </row>
    <row customHeight="1" ht="16.5" r="388" s="185" spans="1:9">
      <c r="A388" s="120" t="n">
        <v>2018</v>
      </c>
      <c r="B388" s="120" t="n">
        <v>6</v>
      </c>
      <c r="C388" s="28" t="s">
        <v>1904</v>
      </c>
      <c r="D388" s="29" t="s">
        <v>1908</v>
      </c>
      <c r="E388" s="30" t="s">
        <v>137</v>
      </c>
      <c r="F388" s="30" t="s">
        <v>1289</v>
      </c>
      <c r="G388" s="30" t="s">
        <v>1357</v>
      </c>
      <c r="H388" s="30" t="s">
        <v>942</v>
      </c>
      <c r="I388" s="30" t="s">
        <v>1122</v>
      </c>
    </row>
    <row customHeight="1" ht="16.5" r="389" s="185" spans="1:9">
      <c r="A389" s="120" t="n">
        <v>2018</v>
      </c>
      <c r="B389" s="120" t="n">
        <v>6</v>
      </c>
      <c r="C389" s="28" t="s">
        <v>1909</v>
      </c>
      <c r="D389" s="29" t="s">
        <v>1910</v>
      </c>
      <c r="E389" s="30" t="s">
        <v>137</v>
      </c>
      <c r="F389" s="30" t="s">
        <v>1289</v>
      </c>
      <c r="G389" s="30" t="s">
        <v>1911</v>
      </c>
      <c r="H389" s="30" t="s">
        <v>942</v>
      </c>
      <c r="I389" s="30" t="s">
        <v>1122</v>
      </c>
    </row>
    <row customHeight="1" ht="16.5" r="390" s="185" spans="1:9">
      <c r="A390" s="120" t="n">
        <v>2018</v>
      </c>
      <c r="B390" s="120" t="n">
        <v>6</v>
      </c>
      <c r="C390" s="28" t="s">
        <v>1909</v>
      </c>
      <c r="D390" s="29" t="s">
        <v>1912</v>
      </c>
      <c r="E390" s="30" t="s">
        <v>137</v>
      </c>
      <c r="F390" s="30" t="s">
        <v>1289</v>
      </c>
      <c r="G390" s="30" t="s">
        <v>1913</v>
      </c>
      <c r="H390" s="30" t="s">
        <v>942</v>
      </c>
      <c r="I390" s="30" t="s">
        <v>1122</v>
      </c>
    </row>
    <row customHeight="1" ht="16.5" r="391" s="185" spans="1:9">
      <c r="A391" s="120" t="n">
        <v>2018</v>
      </c>
      <c r="B391" s="120" t="n">
        <v>6</v>
      </c>
      <c r="C391" s="28" t="s">
        <v>1909</v>
      </c>
      <c r="D391" s="29" t="s">
        <v>1914</v>
      </c>
      <c r="E391" s="30" t="s">
        <v>9</v>
      </c>
      <c r="F391" s="30" t="s">
        <v>1349</v>
      </c>
      <c r="G391" s="30" t="s">
        <v>1915</v>
      </c>
      <c r="H391" s="30" t="s">
        <v>1916</v>
      </c>
      <c r="I391" s="30" t="s">
        <v>1122</v>
      </c>
    </row>
    <row customHeight="1" ht="16.5" r="392" s="185" spans="1:9">
      <c r="A392" s="120" t="n">
        <v>2018</v>
      </c>
      <c r="B392" s="120" t="n">
        <v>6</v>
      </c>
      <c r="C392" s="28" t="s">
        <v>1917</v>
      </c>
      <c r="D392" s="29" t="s">
        <v>1918</v>
      </c>
      <c r="E392" s="30" t="s">
        <v>137</v>
      </c>
      <c r="F392" s="30" t="s">
        <v>1294</v>
      </c>
      <c r="G392" s="30" t="s">
        <v>1919</v>
      </c>
      <c r="H392" s="30" t="s">
        <v>942</v>
      </c>
      <c r="I392" s="30" t="s">
        <v>958</v>
      </c>
    </row>
    <row customHeight="1" ht="16.5" r="393" s="185" spans="1:9">
      <c r="A393" s="120" t="n">
        <v>2018</v>
      </c>
      <c r="B393" s="120" t="n">
        <v>6</v>
      </c>
      <c r="C393" s="28" t="s">
        <v>1917</v>
      </c>
      <c r="D393" s="29" t="s">
        <v>1920</v>
      </c>
      <c r="E393" s="30" t="s">
        <v>137</v>
      </c>
      <c r="F393" s="30" t="s">
        <v>1921</v>
      </c>
      <c r="G393" s="30" t="s">
        <v>1922</v>
      </c>
      <c r="H393" s="30" t="s">
        <v>942</v>
      </c>
      <c r="I393" s="30" t="s">
        <v>958</v>
      </c>
    </row>
    <row customHeight="1" ht="16.5" r="394" s="185" spans="1:9">
      <c r="A394" s="120" t="n">
        <v>2018</v>
      </c>
      <c r="B394" s="120" t="n">
        <v>6</v>
      </c>
      <c r="C394" s="28" t="s">
        <v>1917</v>
      </c>
      <c r="D394" s="29" t="s">
        <v>1923</v>
      </c>
      <c r="E394" s="30" t="s">
        <v>137</v>
      </c>
      <c r="F394" s="30" t="s">
        <v>1294</v>
      </c>
      <c r="G394" s="30" t="s">
        <v>1924</v>
      </c>
      <c r="H394" s="30" t="s">
        <v>942</v>
      </c>
      <c r="I394" s="30" t="s">
        <v>947</v>
      </c>
    </row>
    <row customHeight="1" ht="16.5" r="395" s="185" spans="1:9">
      <c r="A395" s="120" t="n">
        <v>2018</v>
      </c>
      <c r="B395" s="120" t="n">
        <v>6</v>
      </c>
      <c r="C395" s="28" t="s">
        <v>1917</v>
      </c>
      <c r="D395" s="29" t="s">
        <v>1925</v>
      </c>
      <c r="E395" s="30" t="s">
        <v>137</v>
      </c>
      <c r="F395" s="30" t="s">
        <v>1294</v>
      </c>
      <c r="G395" s="30" t="s">
        <v>1922</v>
      </c>
      <c r="H395" s="30" t="s">
        <v>942</v>
      </c>
      <c r="I395" s="30" t="s">
        <v>958</v>
      </c>
    </row>
    <row customHeight="1" ht="16.5" r="396" s="185" spans="1:9">
      <c r="A396" s="120" t="n">
        <v>2018</v>
      </c>
      <c r="B396" s="120" t="n">
        <v>6</v>
      </c>
      <c r="C396" s="28" t="s">
        <v>1917</v>
      </c>
      <c r="D396" s="29" t="s">
        <v>1926</v>
      </c>
      <c r="E396" s="30" t="s">
        <v>137</v>
      </c>
      <c r="F396" s="30" t="s">
        <v>1289</v>
      </c>
      <c r="G396" s="30" t="s">
        <v>1927</v>
      </c>
      <c r="H396" s="30" t="s">
        <v>942</v>
      </c>
      <c r="I396" s="30" t="s">
        <v>1122</v>
      </c>
    </row>
    <row customHeight="1" ht="16.5" r="397" s="185" spans="1:9">
      <c r="A397" s="120" t="n">
        <v>2018</v>
      </c>
      <c r="B397" s="120" t="n">
        <v>6</v>
      </c>
      <c r="C397" s="28" t="s">
        <v>1928</v>
      </c>
      <c r="D397" s="29" t="s">
        <v>1929</v>
      </c>
      <c r="E397" s="30" t="s">
        <v>137</v>
      </c>
      <c r="F397" s="30" t="s">
        <v>1930</v>
      </c>
      <c r="G397" s="30" t="s">
        <v>1711</v>
      </c>
      <c r="H397" s="30" t="s">
        <v>942</v>
      </c>
      <c r="I397" s="30" t="s">
        <v>1122</v>
      </c>
    </row>
    <row customHeight="1" ht="16.5" r="398" s="185" spans="1:9">
      <c r="A398" s="120" t="n">
        <v>2018</v>
      </c>
      <c r="B398" s="120" t="n">
        <v>6</v>
      </c>
      <c r="C398" s="28" t="s">
        <v>1928</v>
      </c>
      <c r="D398" s="29" t="s">
        <v>1931</v>
      </c>
      <c r="E398" s="30" t="s">
        <v>137</v>
      </c>
      <c r="F398" s="30" t="s">
        <v>1289</v>
      </c>
      <c r="G398" s="30" t="s">
        <v>1932</v>
      </c>
      <c r="H398" s="30" t="s">
        <v>942</v>
      </c>
      <c r="I398" s="30" t="s">
        <v>1122</v>
      </c>
    </row>
    <row customHeight="1" ht="16.5" r="399" s="185" spans="1:9">
      <c r="A399" s="120" t="n">
        <v>2018</v>
      </c>
      <c r="B399" s="120" t="n">
        <v>6</v>
      </c>
      <c r="C399" s="28" t="s">
        <v>1928</v>
      </c>
      <c r="D399" s="29" t="s">
        <v>1443</v>
      </c>
      <c r="E399" s="30" t="s">
        <v>137</v>
      </c>
      <c r="F399" s="30" t="s">
        <v>1294</v>
      </c>
      <c r="G399" s="30" t="s">
        <v>1933</v>
      </c>
      <c r="H399" s="30" t="s">
        <v>942</v>
      </c>
      <c r="I399" s="30" t="s">
        <v>1122</v>
      </c>
    </row>
    <row customHeight="1" ht="16.5" r="400" s="185" spans="1:9">
      <c r="A400" s="120" t="n">
        <v>2018</v>
      </c>
      <c r="B400" s="120" t="n">
        <v>6</v>
      </c>
      <c r="C400" s="28" t="s">
        <v>1928</v>
      </c>
      <c r="D400" s="29" t="s">
        <v>1934</v>
      </c>
      <c r="E400" s="30" t="s">
        <v>137</v>
      </c>
      <c r="F400" s="30" t="s">
        <v>1935</v>
      </c>
      <c r="G400" s="30" t="s">
        <v>1318</v>
      </c>
      <c r="H400" s="30" t="s">
        <v>942</v>
      </c>
      <c r="I400" s="30" t="s">
        <v>958</v>
      </c>
    </row>
    <row customHeight="1" ht="16.5" r="401" s="185" spans="1:9">
      <c r="A401" s="120" t="n">
        <v>2018</v>
      </c>
      <c r="B401" s="120" t="n">
        <v>6</v>
      </c>
      <c r="C401" s="28" t="s">
        <v>1936</v>
      </c>
      <c r="D401" s="29" t="s">
        <v>1937</v>
      </c>
      <c r="E401" s="30" t="s">
        <v>137</v>
      </c>
      <c r="F401" s="30" t="s">
        <v>1387</v>
      </c>
      <c r="G401" s="30" t="s">
        <v>1938</v>
      </c>
      <c r="H401" s="30" t="s">
        <v>942</v>
      </c>
      <c r="I401" s="30" t="s">
        <v>1122</v>
      </c>
    </row>
    <row customHeight="1" ht="16.5" r="402" s="185" spans="1:9">
      <c r="A402" s="120" t="n">
        <v>2018</v>
      </c>
      <c r="B402" s="120" t="n">
        <v>6</v>
      </c>
      <c r="C402" s="28" t="s">
        <v>1936</v>
      </c>
      <c r="D402" s="29" t="s">
        <v>1939</v>
      </c>
      <c r="E402" s="30" t="s">
        <v>9</v>
      </c>
      <c r="F402" s="30" t="s">
        <v>1349</v>
      </c>
      <c r="G402" s="30" t="s">
        <v>1940</v>
      </c>
      <c r="H402" s="30" t="s">
        <v>1941</v>
      </c>
      <c r="I402" s="30" t="s">
        <v>1122</v>
      </c>
    </row>
    <row customHeight="1" ht="16.5" r="403" s="185" spans="1:9">
      <c r="A403" s="120" t="n">
        <v>2018</v>
      </c>
      <c r="B403" s="120" t="n">
        <v>6</v>
      </c>
      <c r="C403" s="28" t="s">
        <v>1936</v>
      </c>
      <c r="D403" s="29" t="s">
        <v>1942</v>
      </c>
      <c r="E403" s="30" t="s">
        <v>139</v>
      </c>
      <c r="F403" s="30" t="s">
        <v>1349</v>
      </c>
      <c r="G403" s="30" t="s">
        <v>1943</v>
      </c>
      <c r="H403" s="30" t="s">
        <v>1944</v>
      </c>
      <c r="I403" s="30" t="s">
        <v>1122</v>
      </c>
    </row>
    <row customHeight="1" ht="16.5" r="404" s="185" spans="1:9">
      <c r="A404" s="120" t="n">
        <v>2018</v>
      </c>
      <c r="B404" s="120" t="n">
        <v>6</v>
      </c>
      <c r="C404" s="28" t="s">
        <v>1936</v>
      </c>
      <c r="D404" s="29" t="s">
        <v>1945</v>
      </c>
      <c r="E404" s="30" t="s">
        <v>137</v>
      </c>
      <c r="F404" s="30" t="s">
        <v>1289</v>
      </c>
      <c r="G404" s="30" t="s">
        <v>1938</v>
      </c>
      <c r="H404" s="30" t="s">
        <v>942</v>
      </c>
      <c r="I404" s="30" t="s">
        <v>1122</v>
      </c>
    </row>
    <row customHeight="1" ht="16.5" r="405" s="185" spans="1:9">
      <c r="A405" s="120" t="n">
        <v>2018</v>
      </c>
      <c r="B405" s="120" t="n">
        <v>6</v>
      </c>
      <c r="C405" s="28" t="s">
        <v>1936</v>
      </c>
      <c r="D405" s="29" t="s">
        <v>1946</v>
      </c>
      <c r="E405" s="30" t="s">
        <v>137</v>
      </c>
      <c r="F405" s="30" t="s">
        <v>1947</v>
      </c>
      <c r="G405" s="30" t="s">
        <v>1419</v>
      </c>
      <c r="H405" s="30" t="s">
        <v>942</v>
      </c>
      <c r="I405" s="30" t="s">
        <v>958</v>
      </c>
    </row>
    <row customHeight="1" ht="16.5" r="406" s="185" spans="1:9">
      <c r="A406" s="120" t="n">
        <v>2018</v>
      </c>
      <c r="B406" s="120" t="n">
        <v>5</v>
      </c>
      <c r="C406" s="28" t="s">
        <v>1792</v>
      </c>
      <c r="D406" s="29" t="s">
        <v>1948</v>
      </c>
      <c r="E406" s="30" t="s">
        <v>135</v>
      </c>
      <c r="F406" s="30" t="s">
        <v>1289</v>
      </c>
      <c r="G406" s="30" t="s">
        <v>1503</v>
      </c>
      <c r="H406" s="30" t="s">
        <v>942</v>
      </c>
      <c r="I406" s="30" t="s">
        <v>1122</v>
      </c>
    </row>
    <row customHeight="1" ht="16.5" r="407" s="185" spans="1:9">
      <c r="A407" s="120" t="n">
        <v>2018</v>
      </c>
      <c r="B407" s="120" t="n">
        <v>6</v>
      </c>
      <c r="C407" s="28" t="s">
        <v>1949</v>
      </c>
      <c r="D407" s="29" t="s">
        <v>1950</v>
      </c>
      <c r="E407" s="30" t="s">
        <v>137</v>
      </c>
      <c r="F407" s="30" t="s">
        <v>1387</v>
      </c>
      <c r="G407" s="30" t="s">
        <v>1951</v>
      </c>
      <c r="H407" s="30" t="s">
        <v>942</v>
      </c>
      <c r="I407" s="30" t="s">
        <v>1122</v>
      </c>
    </row>
    <row customHeight="1" ht="16.5" r="408" s="185" spans="1:9">
      <c r="A408" s="120" t="n">
        <v>2018</v>
      </c>
      <c r="B408" s="120" t="n">
        <v>6</v>
      </c>
      <c r="C408" s="28" t="s">
        <v>1949</v>
      </c>
      <c r="D408" s="29" t="s">
        <v>1952</v>
      </c>
      <c r="E408" s="30" t="s">
        <v>137</v>
      </c>
      <c r="F408" s="30" t="s">
        <v>1387</v>
      </c>
      <c r="G408" s="30" t="s">
        <v>1951</v>
      </c>
      <c r="H408" s="30" t="s">
        <v>942</v>
      </c>
      <c r="I408" s="30" t="s">
        <v>1122</v>
      </c>
    </row>
    <row customHeight="1" ht="16.5" r="409" s="185" spans="1:9">
      <c r="A409" s="120" t="n">
        <v>2018</v>
      </c>
      <c r="B409" s="120" t="n">
        <v>6</v>
      </c>
      <c r="C409" s="28" t="s">
        <v>1949</v>
      </c>
      <c r="D409" s="29" t="s">
        <v>1953</v>
      </c>
      <c r="E409" s="30" t="s">
        <v>135</v>
      </c>
      <c r="F409" s="30" t="s">
        <v>1289</v>
      </c>
      <c r="G409" s="30" t="s">
        <v>1951</v>
      </c>
      <c r="H409" s="30" t="s">
        <v>942</v>
      </c>
      <c r="I409" s="30" t="s">
        <v>1122</v>
      </c>
    </row>
    <row customHeight="1" ht="16.5" r="410" s="185" spans="1:9">
      <c r="A410" s="120" t="n">
        <v>2018</v>
      </c>
      <c r="B410" s="120" t="n">
        <v>6</v>
      </c>
      <c r="C410" s="28" t="s">
        <v>1949</v>
      </c>
      <c r="D410" s="29" t="s">
        <v>1954</v>
      </c>
      <c r="E410" s="30" t="s">
        <v>137</v>
      </c>
      <c r="F410" s="30" t="s">
        <v>1289</v>
      </c>
      <c r="G410" s="30" t="s">
        <v>1955</v>
      </c>
      <c r="H410" s="30" t="s">
        <v>942</v>
      </c>
      <c r="I410" s="30" t="s">
        <v>1122</v>
      </c>
    </row>
    <row customHeight="1" ht="16.5" r="411" s="185" spans="1:9">
      <c r="A411" s="120" t="n">
        <v>2018</v>
      </c>
      <c r="B411" s="120" t="n">
        <v>6</v>
      </c>
      <c r="C411" s="28" t="s">
        <v>1949</v>
      </c>
      <c r="D411" s="29" t="s">
        <v>1956</v>
      </c>
      <c r="E411" s="30" t="s">
        <v>137</v>
      </c>
      <c r="F411" s="30" t="s">
        <v>1289</v>
      </c>
      <c r="G411" s="30" t="s">
        <v>1957</v>
      </c>
      <c r="H411" s="30" t="s">
        <v>942</v>
      </c>
      <c r="I411" s="30" t="s">
        <v>947</v>
      </c>
    </row>
    <row customHeight="1" ht="16.5" r="412" s="185" spans="1:9">
      <c r="A412" s="120" t="n">
        <v>2018</v>
      </c>
      <c r="B412" s="120" t="n">
        <v>5</v>
      </c>
      <c r="C412" s="28" t="s">
        <v>1792</v>
      </c>
      <c r="D412" s="29" t="s">
        <v>1958</v>
      </c>
      <c r="E412" s="30" t="s">
        <v>137</v>
      </c>
      <c r="F412" s="30" t="s">
        <v>1289</v>
      </c>
      <c r="G412" s="30" t="s">
        <v>1959</v>
      </c>
      <c r="H412" s="30" t="s">
        <v>942</v>
      </c>
      <c r="I412" s="30" t="s">
        <v>1122</v>
      </c>
    </row>
    <row customHeight="1" ht="16.5" r="413" s="185" spans="1:9">
      <c r="A413" s="120" t="n">
        <v>2018</v>
      </c>
      <c r="B413" s="120" t="n">
        <v>5</v>
      </c>
      <c r="C413" s="28" t="s">
        <v>1792</v>
      </c>
      <c r="D413" s="29" t="s">
        <v>1960</v>
      </c>
      <c r="E413" s="30" t="s">
        <v>137</v>
      </c>
      <c r="F413" s="30" t="s">
        <v>1294</v>
      </c>
      <c r="G413" s="30" t="s">
        <v>1961</v>
      </c>
      <c r="H413" s="30" t="s">
        <v>942</v>
      </c>
      <c r="I413" s="30" t="s">
        <v>947</v>
      </c>
    </row>
    <row customHeight="1" ht="16.5" r="414" s="185" spans="1:9">
      <c r="A414" s="120" t="n">
        <v>2018</v>
      </c>
      <c r="B414" s="120" t="n">
        <v>5</v>
      </c>
      <c r="C414" s="28" t="s">
        <v>1792</v>
      </c>
      <c r="D414" s="29" t="s">
        <v>1962</v>
      </c>
      <c r="E414" s="30" t="s">
        <v>137</v>
      </c>
      <c r="F414" s="30" t="s">
        <v>1387</v>
      </c>
      <c r="G414" s="30" t="s">
        <v>1963</v>
      </c>
      <c r="H414" s="30" t="s">
        <v>942</v>
      </c>
      <c r="I414" s="30" t="s">
        <v>958</v>
      </c>
    </row>
    <row customHeight="1" ht="16.5" r="415" s="185" spans="1:9">
      <c r="A415" s="120" t="n">
        <v>2018</v>
      </c>
      <c r="B415" s="120" t="n">
        <v>5</v>
      </c>
      <c r="C415" s="28" t="s">
        <v>1792</v>
      </c>
      <c r="D415" s="29" t="s">
        <v>1964</v>
      </c>
      <c r="E415" s="30" t="s">
        <v>137</v>
      </c>
      <c r="F415" s="30" t="s">
        <v>1289</v>
      </c>
      <c r="G415" s="30" t="s">
        <v>1963</v>
      </c>
      <c r="H415" s="30" t="s">
        <v>942</v>
      </c>
      <c r="I415" s="30" t="s">
        <v>1122</v>
      </c>
    </row>
    <row customHeight="1" ht="16.5" r="416" s="185" spans="1:9">
      <c r="A416" s="120" t="n">
        <v>2018</v>
      </c>
      <c r="B416" s="120" t="n">
        <v>5</v>
      </c>
      <c r="C416" s="28" t="s">
        <v>1965</v>
      </c>
      <c r="D416" s="29" t="s">
        <v>1966</v>
      </c>
      <c r="E416" s="30" t="s">
        <v>137</v>
      </c>
      <c r="F416" s="30" t="s">
        <v>1294</v>
      </c>
      <c r="G416" s="30" t="s">
        <v>1967</v>
      </c>
      <c r="H416" s="30" t="s">
        <v>942</v>
      </c>
      <c r="I416" s="30" t="s">
        <v>958</v>
      </c>
    </row>
    <row customHeight="1" ht="16.5" r="417" s="185" spans="1:9">
      <c r="A417" s="120" t="n">
        <v>2018</v>
      </c>
      <c r="B417" s="120" t="n">
        <v>5</v>
      </c>
      <c r="C417" s="28" t="s">
        <v>1968</v>
      </c>
      <c r="D417" s="29" t="s">
        <v>1969</v>
      </c>
      <c r="E417" s="30" t="s">
        <v>137</v>
      </c>
      <c r="F417" s="30" t="s">
        <v>1387</v>
      </c>
      <c r="G417" s="30" t="s">
        <v>1970</v>
      </c>
      <c r="H417" s="30" t="s">
        <v>942</v>
      </c>
      <c r="I417" s="30" t="s">
        <v>947</v>
      </c>
    </row>
    <row customHeight="1" ht="16.5" r="418" s="185" spans="1:9">
      <c r="A418" s="120" t="n">
        <v>2018</v>
      </c>
      <c r="B418" s="120" t="n">
        <v>5</v>
      </c>
      <c r="C418" s="28" t="s">
        <v>1971</v>
      </c>
      <c r="D418" s="29" t="s">
        <v>1972</v>
      </c>
      <c r="E418" s="30" t="s">
        <v>135</v>
      </c>
      <c r="F418" s="30" t="s">
        <v>1289</v>
      </c>
      <c r="G418" s="30" t="s">
        <v>1973</v>
      </c>
      <c r="H418" s="30" t="s">
        <v>942</v>
      </c>
      <c r="I418" s="30" t="s">
        <v>1122</v>
      </c>
    </row>
    <row customHeight="1" ht="16.5" r="419" s="185" spans="1:9">
      <c r="A419" s="120" t="n">
        <v>2018</v>
      </c>
      <c r="B419" s="120" t="n">
        <v>5</v>
      </c>
      <c r="C419" s="28" t="s">
        <v>1968</v>
      </c>
      <c r="D419" s="29" t="s">
        <v>1974</v>
      </c>
      <c r="E419" s="30" t="s">
        <v>9</v>
      </c>
      <c r="F419" s="30" t="s">
        <v>1289</v>
      </c>
      <c r="G419" s="30" t="s">
        <v>1975</v>
      </c>
      <c r="H419" s="30" t="s">
        <v>1976</v>
      </c>
      <c r="I419" s="30" t="s">
        <v>1122</v>
      </c>
    </row>
    <row customHeight="1" ht="16.5" r="420" s="185" spans="1:9">
      <c r="A420" s="120" t="n">
        <v>2018</v>
      </c>
      <c r="B420" s="120" t="n">
        <v>5</v>
      </c>
      <c r="C420" s="28" t="s">
        <v>1968</v>
      </c>
      <c r="D420" s="29" t="s">
        <v>1977</v>
      </c>
      <c r="E420" s="30" t="s">
        <v>137</v>
      </c>
      <c r="F420" s="30" t="s">
        <v>1294</v>
      </c>
      <c r="G420" s="30" t="s">
        <v>1978</v>
      </c>
      <c r="H420" s="30" t="s">
        <v>942</v>
      </c>
      <c r="I420" s="30" t="s">
        <v>958</v>
      </c>
    </row>
    <row customHeight="1" ht="16.5" r="421" s="185" spans="1:9">
      <c r="A421" s="120" t="n">
        <v>2018</v>
      </c>
      <c r="B421" s="120" t="n">
        <v>5</v>
      </c>
      <c r="C421" s="28" t="s">
        <v>1968</v>
      </c>
      <c r="D421" s="29" t="s">
        <v>1279</v>
      </c>
      <c r="E421" s="30" t="s">
        <v>137</v>
      </c>
      <c r="F421" s="30" t="s">
        <v>1289</v>
      </c>
      <c r="G421" s="30" t="s">
        <v>1979</v>
      </c>
      <c r="H421" s="30" t="s">
        <v>942</v>
      </c>
      <c r="I421" s="30" t="s">
        <v>1122</v>
      </c>
    </row>
    <row customHeight="1" ht="16.5" r="422" s="185" spans="1:9">
      <c r="A422" s="120" t="n">
        <v>2018</v>
      </c>
      <c r="B422" s="120" t="n">
        <v>5</v>
      </c>
      <c r="C422" s="28" t="s">
        <v>1968</v>
      </c>
      <c r="D422" s="29" t="s">
        <v>1980</v>
      </c>
      <c r="E422" s="30" t="s">
        <v>137</v>
      </c>
      <c r="F422" s="30" t="s">
        <v>1289</v>
      </c>
      <c r="G422" s="30" t="s">
        <v>1970</v>
      </c>
      <c r="H422" s="30" t="s">
        <v>942</v>
      </c>
      <c r="I422" s="30" t="s">
        <v>1122</v>
      </c>
    </row>
    <row customHeight="1" ht="16.5" r="423" s="185" spans="1:9">
      <c r="A423" s="120" t="n">
        <v>2018</v>
      </c>
      <c r="B423" s="120" t="n">
        <v>5</v>
      </c>
      <c r="C423" s="28" t="s">
        <v>1971</v>
      </c>
      <c r="D423" s="29" t="s">
        <v>1981</v>
      </c>
      <c r="E423" s="30" t="s">
        <v>137</v>
      </c>
      <c r="F423" s="30" t="s">
        <v>1289</v>
      </c>
      <c r="G423" s="30" t="s">
        <v>1982</v>
      </c>
      <c r="H423" s="30" t="s">
        <v>942</v>
      </c>
      <c r="I423" s="30" t="s">
        <v>1122</v>
      </c>
    </row>
    <row customHeight="1" ht="16.5" r="424" s="185" spans="1:9">
      <c r="A424" s="120" t="n">
        <v>2018</v>
      </c>
      <c r="B424" s="120" t="n">
        <v>5</v>
      </c>
      <c r="C424" s="28" t="s">
        <v>1983</v>
      </c>
      <c r="D424" s="29" t="s">
        <v>1984</v>
      </c>
      <c r="E424" s="30" t="s">
        <v>137</v>
      </c>
      <c r="F424" s="30" t="s">
        <v>1294</v>
      </c>
      <c r="G424" s="30" t="s">
        <v>1985</v>
      </c>
      <c r="H424" s="30" t="s">
        <v>942</v>
      </c>
      <c r="I424" s="30" t="s">
        <v>947</v>
      </c>
    </row>
    <row customHeight="1" ht="16.5" r="425" s="185" spans="1:9">
      <c r="A425" s="120" t="n">
        <v>2018</v>
      </c>
      <c r="B425" s="120" t="n">
        <v>5</v>
      </c>
      <c r="C425" s="28" t="s">
        <v>1983</v>
      </c>
      <c r="D425" s="29" t="s">
        <v>1986</v>
      </c>
      <c r="E425" s="30" t="s">
        <v>137</v>
      </c>
      <c r="F425" s="30" t="s">
        <v>1294</v>
      </c>
      <c r="G425" s="30" t="s">
        <v>1987</v>
      </c>
      <c r="H425" s="30" t="s">
        <v>942</v>
      </c>
      <c r="I425" s="30" t="s">
        <v>958</v>
      </c>
    </row>
    <row customHeight="1" ht="16.5" r="426" s="185" spans="1:9">
      <c r="A426" s="120" t="n">
        <v>2018</v>
      </c>
      <c r="B426" s="120" t="n">
        <v>5</v>
      </c>
      <c r="C426" s="28" t="s">
        <v>1983</v>
      </c>
      <c r="D426" s="29" t="s">
        <v>1988</v>
      </c>
      <c r="E426" s="30" t="s">
        <v>137</v>
      </c>
      <c r="F426" s="30" t="s">
        <v>1294</v>
      </c>
      <c r="G426" s="30" t="s">
        <v>1989</v>
      </c>
      <c r="H426" s="30" t="s">
        <v>942</v>
      </c>
      <c r="I426" s="30" t="s">
        <v>1122</v>
      </c>
    </row>
    <row customHeight="1" ht="16.5" r="427" s="185" spans="1:9">
      <c r="A427" s="120" t="n">
        <v>2018</v>
      </c>
      <c r="B427" s="120" t="n">
        <v>5</v>
      </c>
      <c r="C427" s="28" t="s">
        <v>1983</v>
      </c>
      <c r="D427" s="29" t="s">
        <v>1990</v>
      </c>
      <c r="E427" s="30" t="s">
        <v>137</v>
      </c>
      <c r="F427" s="30" t="s">
        <v>1294</v>
      </c>
      <c r="G427" s="30" t="s">
        <v>1985</v>
      </c>
      <c r="H427" s="30" t="s">
        <v>942</v>
      </c>
      <c r="I427" s="30" t="s">
        <v>958</v>
      </c>
    </row>
    <row customHeight="1" ht="16.5" r="428" s="185" spans="1:9">
      <c r="A428" s="120" t="n">
        <v>2018</v>
      </c>
      <c r="B428" s="120" t="n">
        <v>5</v>
      </c>
      <c r="C428" s="28" t="s">
        <v>1983</v>
      </c>
      <c r="D428" s="29" t="s">
        <v>1991</v>
      </c>
      <c r="E428" s="30" t="s">
        <v>137</v>
      </c>
      <c r="F428" s="30" t="s">
        <v>1387</v>
      </c>
      <c r="G428" s="30" t="s">
        <v>1992</v>
      </c>
      <c r="H428" s="30" t="s">
        <v>942</v>
      </c>
      <c r="I428" s="30" t="s">
        <v>947</v>
      </c>
    </row>
    <row customHeight="1" ht="16.5" r="429" s="185" spans="1:9">
      <c r="A429" s="120" t="n">
        <v>2018</v>
      </c>
      <c r="B429" s="120" t="n">
        <v>5</v>
      </c>
      <c r="C429" s="28" t="s">
        <v>1983</v>
      </c>
      <c r="D429" s="29" t="s">
        <v>1993</v>
      </c>
      <c r="E429" s="30" t="s">
        <v>137</v>
      </c>
      <c r="F429" s="30" t="s">
        <v>1738</v>
      </c>
      <c r="G429" s="30" t="s">
        <v>1994</v>
      </c>
      <c r="H429" s="30" t="s">
        <v>942</v>
      </c>
      <c r="I429" s="30" t="s">
        <v>958</v>
      </c>
    </row>
    <row customHeight="1" ht="16.5" r="430" s="185" spans="1:9">
      <c r="A430" s="120" t="n">
        <v>2018</v>
      </c>
      <c r="B430" s="120" t="n">
        <v>5</v>
      </c>
      <c r="C430" s="28" t="s">
        <v>1983</v>
      </c>
      <c r="D430" s="29" t="s">
        <v>1995</v>
      </c>
      <c r="E430" s="30" t="s">
        <v>9</v>
      </c>
      <c r="F430" s="30" t="s">
        <v>1289</v>
      </c>
      <c r="G430" s="30" t="s">
        <v>1992</v>
      </c>
      <c r="H430" s="30" t="s">
        <v>1996</v>
      </c>
      <c r="I430" s="30" t="s">
        <v>1122</v>
      </c>
    </row>
    <row customHeight="1" ht="16.5" r="431" s="185" spans="1:9">
      <c r="A431" s="120" t="n">
        <v>2018</v>
      </c>
      <c r="B431" s="120" t="n">
        <v>5</v>
      </c>
      <c r="C431" s="28" t="s">
        <v>1252</v>
      </c>
      <c r="D431" s="29" t="s">
        <v>1997</v>
      </c>
      <c r="E431" s="30" t="s">
        <v>137</v>
      </c>
      <c r="F431" s="30" t="s">
        <v>1289</v>
      </c>
      <c r="G431" s="30" t="s">
        <v>1998</v>
      </c>
      <c r="H431" s="30" t="s">
        <v>942</v>
      </c>
      <c r="I431" s="30" t="s">
        <v>1122</v>
      </c>
    </row>
    <row customHeight="1" ht="16.5" r="432" s="185" spans="1:9">
      <c r="A432" s="120" t="n">
        <v>2018</v>
      </c>
      <c r="B432" s="120" t="n">
        <v>5</v>
      </c>
      <c r="C432" s="28" t="s">
        <v>1252</v>
      </c>
      <c r="D432" s="29" t="s">
        <v>1999</v>
      </c>
      <c r="E432" s="30" t="s">
        <v>137</v>
      </c>
      <c r="F432" s="30" t="s">
        <v>1289</v>
      </c>
      <c r="G432" s="30" t="s">
        <v>2000</v>
      </c>
      <c r="H432" s="30" t="s">
        <v>942</v>
      </c>
      <c r="I432" s="30" t="s">
        <v>1122</v>
      </c>
    </row>
    <row customHeight="1" ht="16.5" r="433" s="185" spans="1:9">
      <c r="A433" s="120" t="n">
        <v>2018</v>
      </c>
      <c r="B433" s="120" t="n">
        <v>5</v>
      </c>
      <c r="C433" s="28" t="s">
        <v>1252</v>
      </c>
      <c r="D433" s="29" t="s">
        <v>2001</v>
      </c>
      <c r="E433" s="30" t="s">
        <v>137</v>
      </c>
      <c r="F433" s="30" t="s">
        <v>1947</v>
      </c>
      <c r="G433" s="30" t="s">
        <v>1419</v>
      </c>
      <c r="H433" s="30" t="s">
        <v>942</v>
      </c>
      <c r="I433" s="30" t="s">
        <v>958</v>
      </c>
    </row>
    <row customHeight="1" ht="16.5" r="434" s="185" spans="1:9">
      <c r="A434" s="120" t="n">
        <v>2018</v>
      </c>
      <c r="B434" s="120" t="n">
        <v>5</v>
      </c>
      <c r="C434" s="28" t="s">
        <v>1252</v>
      </c>
      <c r="D434" s="29" t="s">
        <v>2002</v>
      </c>
      <c r="E434" s="30" t="s">
        <v>9</v>
      </c>
      <c r="F434" s="30" t="s">
        <v>2003</v>
      </c>
      <c r="G434" s="30" t="s">
        <v>2004</v>
      </c>
      <c r="H434" s="30" t="s">
        <v>2005</v>
      </c>
      <c r="I434" s="30" t="s">
        <v>1122</v>
      </c>
    </row>
    <row customHeight="1" ht="16.5" r="435" s="185" spans="1:9">
      <c r="A435" s="120" t="n">
        <v>2018</v>
      </c>
      <c r="B435" s="120" t="n">
        <v>5</v>
      </c>
      <c r="C435" s="28" t="s">
        <v>1252</v>
      </c>
      <c r="D435" s="29" t="s">
        <v>2006</v>
      </c>
      <c r="E435" s="30" t="s">
        <v>137</v>
      </c>
      <c r="F435" s="30" t="s">
        <v>1289</v>
      </c>
      <c r="G435" s="30" t="s">
        <v>2007</v>
      </c>
      <c r="H435" s="30" t="s">
        <v>942</v>
      </c>
      <c r="I435" s="30" t="s">
        <v>1122</v>
      </c>
    </row>
    <row customHeight="1" ht="16.5" r="436" s="185" spans="1:9">
      <c r="A436" s="120" t="n">
        <v>2018</v>
      </c>
      <c r="B436" s="120" t="n">
        <v>5</v>
      </c>
      <c r="C436" s="28" t="s">
        <v>1252</v>
      </c>
      <c r="D436" s="29" t="s">
        <v>2008</v>
      </c>
      <c r="E436" s="30" t="s">
        <v>137</v>
      </c>
      <c r="F436" s="30" t="s">
        <v>1294</v>
      </c>
      <c r="G436" s="30" t="s">
        <v>2009</v>
      </c>
      <c r="H436" s="30" t="s">
        <v>942</v>
      </c>
      <c r="I436" s="30" t="s">
        <v>1122</v>
      </c>
    </row>
    <row customHeight="1" ht="16.5" r="437" s="185" spans="1:9">
      <c r="A437" s="120" t="n">
        <v>2018</v>
      </c>
      <c r="B437" s="120" t="n">
        <v>5</v>
      </c>
      <c r="C437" s="28" t="s">
        <v>2010</v>
      </c>
      <c r="D437" s="29" t="s">
        <v>2011</v>
      </c>
      <c r="E437" s="30" t="s">
        <v>137</v>
      </c>
      <c r="F437" s="30" t="s">
        <v>1387</v>
      </c>
      <c r="G437" s="30" t="s">
        <v>2012</v>
      </c>
      <c r="H437" s="30" t="s">
        <v>942</v>
      </c>
      <c r="I437" s="30" t="s">
        <v>947</v>
      </c>
    </row>
    <row customHeight="1" ht="16.5" r="438" s="185" spans="1:9">
      <c r="A438" s="120" t="n">
        <v>2018</v>
      </c>
      <c r="B438" s="120" t="n">
        <v>5</v>
      </c>
      <c r="C438" s="28" t="s">
        <v>2010</v>
      </c>
      <c r="D438" s="29" t="s">
        <v>2013</v>
      </c>
      <c r="E438" s="30" t="s">
        <v>137</v>
      </c>
      <c r="F438" s="30" t="s">
        <v>1294</v>
      </c>
      <c r="G438" s="30" t="s">
        <v>2014</v>
      </c>
      <c r="H438" s="30" t="s">
        <v>942</v>
      </c>
      <c r="I438" s="30" t="s">
        <v>958</v>
      </c>
    </row>
    <row customHeight="1" ht="16.5" r="439" s="185" spans="1:9">
      <c r="A439" s="120" t="n">
        <v>2018</v>
      </c>
      <c r="B439" s="120" t="n">
        <v>5</v>
      </c>
      <c r="C439" s="28" t="s">
        <v>2010</v>
      </c>
      <c r="D439" s="29" t="s">
        <v>2015</v>
      </c>
      <c r="E439" s="30" t="s">
        <v>139</v>
      </c>
      <c r="F439" s="30" t="s">
        <v>1294</v>
      </c>
      <c r="G439" s="30" t="s">
        <v>2016</v>
      </c>
      <c r="H439" s="30" t="s">
        <v>2017</v>
      </c>
      <c r="I439" s="30" t="s">
        <v>958</v>
      </c>
    </row>
    <row customHeight="1" ht="16.5" r="440" s="185" spans="1:9">
      <c r="A440" s="120" t="n">
        <v>2018</v>
      </c>
      <c r="B440" s="120" t="n">
        <v>5</v>
      </c>
      <c r="C440" s="28" t="s">
        <v>2018</v>
      </c>
      <c r="D440" s="29" t="s">
        <v>2019</v>
      </c>
      <c r="E440" s="30" t="s">
        <v>137</v>
      </c>
      <c r="F440" s="30" t="s">
        <v>1289</v>
      </c>
      <c r="G440" s="30" t="s">
        <v>2020</v>
      </c>
      <c r="H440" s="30" t="s">
        <v>942</v>
      </c>
      <c r="I440" s="30" t="s">
        <v>1122</v>
      </c>
    </row>
    <row customHeight="1" ht="16.5" r="441" s="185" spans="1:9">
      <c r="A441" s="120" t="n">
        <v>2018</v>
      </c>
      <c r="B441" s="120" t="n">
        <v>5</v>
      </c>
      <c r="C441" s="28" t="s">
        <v>2018</v>
      </c>
      <c r="D441" s="29" t="s">
        <v>2021</v>
      </c>
      <c r="E441" s="30" t="s">
        <v>137</v>
      </c>
      <c r="F441" s="30" t="s">
        <v>1289</v>
      </c>
      <c r="G441" s="30" t="s">
        <v>2022</v>
      </c>
      <c r="H441" s="30" t="s">
        <v>942</v>
      </c>
      <c r="I441" s="30" t="s">
        <v>1122</v>
      </c>
    </row>
    <row customHeight="1" ht="16.5" r="442" s="185" spans="1:9">
      <c r="A442" s="120" t="n">
        <v>2018</v>
      </c>
      <c r="B442" s="120" t="n">
        <v>5</v>
      </c>
      <c r="C442" s="28" t="s">
        <v>2018</v>
      </c>
      <c r="D442" s="29" t="s">
        <v>2023</v>
      </c>
      <c r="E442" s="30" t="s">
        <v>137</v>
      </c>
      <c r="F442" s="30" t="s">
        <v>1294</v>
      </c>
      <c r="G442" s="30" t="s">
        <v>2024</v>
      </c>
      <c r="H442" s="30" t="s">
        <v>942</v>
      </c>
      <c r="I442" s="30" t="s">
        <v>947</v>
      </c>
    </row>
    <row customHeight="1" ht="16.5" r="443" s="185" spans="1:9">
      <c r="A443" s="120" t="n">
        <v>2018</v>
      </c>
      <c r="B443" s="120" t="n">
        <v>5</v>
      </c>
      <c r="C443" s="28" t="s">
        <v>2025</v>
      </c>
      <c r="D443" s="29" t="s">
        <v>2026</v>
      </c>
      <c r="E443" s="30" t="s">
        <v>139</v>
      </c>
      <c r="F443" s="30" t="s">
        <v>2027</v>
      </c>
      <c r="G443" s="30" t="s">
        <v>2028</v>
      </c>
      <c r="H443" s="30" t="s">
        <v>2029</v>
      </c>
      <c r="I443" s="30" t="s">
        <v>958</v>
      </c>
    </row>
    <row customHeight="1" ht="16.5" r="444" s="185" spans="1:9">
      <c r="A444" s="120" t="n">
        <v>2018</v>
      </c>
      <c r="B444" s="120" t="n">
        <v>5</v>
      </c>
      <c r="C444" s="28" t="s">
        <v>2030</v>
      </c>
      <c r="D444" s="29" t="s">
        <v>2031</v>
      </c>
      <c r="E444" s="30" t="s">
        <v>137</v>
      </c>
      <c r="F444" s="30" t="s">
        <v>1289</v>
      </c>
      <c r="G444" s="30" t="s">
        <v>2032</v>
      </c>
      <c r="H444" s="30" t="s">
        <v>942</v>
      </c>
      <c r="I444" s="30" t="s">
        <v>1122</v>
      </c>
    </row>
    <row customHeight="1" ht="16.5" r="445" s="185" spans="1:9">
      <c r="A445" s="120" t="n">
        <v>2018</v>
      </c>
      <c r="B445" s="120" t="n">
        <v>5</v>
      </c>
      <c r="C445" s="28" t="s">
        <v>2030</v>
      </c>
      <c r="D445" s="29" t="s">
        <v>2033</v>
      </c>
      <c r="E445" s="30" t="s">
        <v>137</v>
      </c>
      <c r="F445" s="30" t="s">
        <v>1387</v>
      </c>
      <c r="G445" s="30" t="s">
        <v>2032</v>
      </c>
      <c r="H445" s="30" t="s">
        <v>942</v>
      </c>
      <c r="I445" s="30" t="s">
        <v>958</v>
      </c>
    </row>
    <row customHeight="1" ht="16.5" r="446" s="185" spans="1:9">
      <c r="A446" s="120" t="n">
        <v>2018</v>
      </c>
      <c r="B446" s="120" t="n">
        <v>5</v>
      </c>
      <c r="C446" s="28" t="s">
        <v>2030</v>
      </c>
      <c r="D446" s="29" t="s">
        <v>2034</v>
      </c>
      <c r="E446" s="30" t="s">
        <v>137</v>
      </c>
      <c r="F446" s="30" t="s">
        <v>1294</v>
      </c>
      <c r="G446" s="30" t="s">
        <v>1778</v>
      </c>
      <c r="H446" s="30" t="s">
        <v>942</v>
      </c>
      <c r="I446" s="30" t="s">
        <v>947</v>
      </c>
    </row>
    <row customHeight="1" ht="16.5" r="447" s="185" spans="1:9">
      <c r="A447" s="120" t="n">
        <v>2018</v>
      </c>
      <c r="B447" s="120" t="n">
        <v>5</v>
      </c>
      <c r="C447" s="28" t="s">
        <v>2030</v>
      </c>
      <c r="D447" s="29" t="s">
        <v>2035</v>
      </c>
      <c r="E447" s="30" t="s">
        <v>9</v>
      </c>
      <c r="F447" s="30" t="s">
        <v>1289</v>
      </c>
      <c r="G447" s="30" t="s">
        <v>2036</v>
      </c>
      <c r="H447" s="30" t="s">
        <v>2037</v>
      </c>
      <c r="I447" s="30" t="s">
        <v>1122</v>
      </c>
    </row>
    <row customHeight="1" ht="16.5" r="448" s="185" spans="1:9">
      <c r="A448" s="120" t="n">
        <v>2018</v>
      </c>
      <c r="B448" s="120" t="n">
        <v>5</v>
      </c>
      <c r="C448" s="28" t="s">
        <v>2030</v>
      </c>
      <c r="D448" s="29" t="s">
        <v>2038</v>
      </c>
      <c r="E448" s="30" t="s">
        <v>139</v>
      </c>
      <c r="F448" s="30" t="s">
        <v>1294</v>
      </c>
      <c r="G448" s="30" t="s">
        <v>2039</v>
      </c>
      <c r="H448" s="30" t="s">
        <v>942</v>
      </c>
      <c r="I448" s="30" t="s">
        <v>947</v>
      </c>
    </row>
    <row customHeight="1" ht="16.5" r="449" s="185" spans="1:9">
      <c r="A449" s="120" t="n">
        <v>2018</v>
      </c>
      <c r="B449" s="120" t="n">
        <v>5</v>
      </c>
      <c r="C449" s="28" t="s">
        <v>2030</v>
      </c>
      <c r="D449" s="29" t="s">
        <v>2040</v>
      </c>
      <c r="E449" s="30" t="s">
        <v>137</v>
      </c>
      <c r="F449" s="30" t="s">
        <v>1289</v>
      </c>
      <c r="G449" s="30" t="s">
        <v>2012</v>
      </c>
      <c r="H449" s="30" t="s">
        <v>942</v>
      </c>
      <c r="I449" s="30" t="s">
        <v>1122</v>
      </c>
    </row>
    <row customHeight="1" ht="16.5" r="450" s="185" spans="1:9">
      <c r="A450" s="120" t="n">
        <v>2018</v>
      </c>
      <c r="B450" s="120" t="n">
        <v>5</v>
      </c>
      <c r="C450" s="28" t="s">
        <v>2030</v>
      </c>
      <c r="D450" s="29" t="s">
        <v>2041</v>
      </c>
      <c r="E450" s="30" t="s">
        <v>137</v>
      </c>
      <c r="F450" s="30" t="s">
        <v>1289</v>
      </c>
      <c r="G450" s="30" t="s">
        <v>2042</v>
      </c>
      <c r="H450" s="30" t="s">
        <v>942</v>
      </c>
      <c r="I450" s="30" t="s">
        <v>1122</v>
      </c>
    </row>
    <row customHeight="1" ht="16.5" r="451" s="185" spans="1:9">
      <c r="A451" s="120" t="n">
        <v>2018</v>
      </c>
      <c r="B451" s="120" t="n">
        <v>5</v>
      </c>
      <c r="C451" s="28" t="s">
        <v>2043</v>
      </c>
      <c r="D451" s="29" t="s">
        <v>2044</v>
      </c>
      <c r="E451" s="30" t="s">
        <v>137</v>
      </c>
      <c r="F451" s="30" t="s">
        <v>1289</v>
      </c>
      <c r="G451" s="30" t="s">
        <v>2045</v>
      </c>
      <c r="H451" s="30" t="s">
        <v>942</v>
      </c>
      <c r="I451" s="30" t="s">
        <v>1122</v>
      </c>
    </row>
    <row customHeight="1" ht="16.5" r="452" s="185" spans="1:9">
      <c r="A452" s="120" t="n">
        <v>2018</v>
      </c>
      <c r="B452" s="120" t="n">
        <v>5</v>
      </c>
      <c r="C452" s="28" t="s">
        <v>2043</v>
      </c>
      <c r="D452" s="29" t="s">
        <v>2046</v>
      </c>
      <c r="E452" s="30" t="s">
        <v>137</v>
      </c>
      <c r="F452" s="30" t="s">
        <v>1289</v>
      </c>
      <c r="G452" s="30" t="s">
        <v>2047</v>
      </c>
      <c r="H452" s="30" t="s">
        <v>942</v>
      </c>
      <c r="I452" s="30" t="s">
        <v>1122</v>
      </c>
    </row>
    <row customHeight="1" ht="16.5" r="453" s="185" spans="1:9">
      <c r="A453" s="120" t="n">
        <v>2018</v>
      </c>
      <c r="B453" s="120" t="n">
        <v>5</v>
      </c>
      <c r="C453" s="28" t="s">
        <v>2043</v>
      </c>
      <c r="D453" s="29" t="s">
        <v>2048</v>
      </c>
      <c r="E453" s="30" t="s">
        <v>137</v>
      </c>
      <c r="F453" s="30" t="s">
        <v>1289</v>
      </c>
      <c r="G453" s="30" t="s">
        <v>2049</v>
      </c>
      <c r="H453" s="30" t="s">
        <v>942</v>
      </c>
      <c r="I453" s="30" t="s">
        <v>958</v>
      </c>
    </row>
    <row customHeight="1" ht="16.5" r="454" s="185" spans="1:9">
      <c r="A454" s="120" t="n">
        <v>2018</v>
      </c>
      <c r="B454" s="120" t="n">
        <v>5</v>
      </c>
      <c r="C454" s="28" t="s">
        <v>2043</v>
      </c>
      <c r="D454" s="29" t="s">
        <v>2050</v>
      </c>
      <c r="E454" s="30" t="s">
        <v>139</v>
      </c>
      <c r="F454" s="30" t="s">
        <v>1387</v>
      </c>
      <c r="G454" s="30" t="s">
        <v>2051</v>
      </c>
      <c r="H454" s="30" t="s">
        <v>942</v>
      </c>
      <c r="I454" s="30" t="s">
        <v>1122</v>
      </c>
    </row>
    <row customHeight="1" ht="16.5" r="455" s="185" spans="1:9">
      <c r="A455" s="120" t="n">
        <v>2018</v>
      </c>
      <c r="B455" s="120" t="n">
        <v>5</v>
      </c>
      <c r="C455" s="28" t="s">
        <v>2043</v>
      </c>
      <c r="D455" s="29" t="s">
        <v>2050</v>
      </c>
      <c r="E455" s="30" t="s">
        <v>139</v>
      </c>
      <c r="F455" s="30" t="s">
        <v>1289</v>
      </c>
      <c r="G455" s="30" t="s">
        <v>2051</v>
      </c>
      <c r="H455" s="30" t="s">
        <v>942</v>
      </c>
      <c r="I455" s="30" t="s">
        <v>1122</v>
      </c>
    </row>
    <row customHeight="1" ht="16.5" r="456" s="185" spans="1:9">
      <c r="A456" s="120" t="n">
        <v>2018</v>
      </c>
      <c r="B456" s="120" t="n">
        <v>5</v>
      </c>
      <c r="C456" s="28" t="s">
        <v>2052</v>
      </c>
      <c r="D456" s="29" t="s">
        <v>2053</v>
      </c>
      <c r="E456" s="30" t="s">
        <v>137</v>
      </c>
      <c r="F456" s="30" t="s">
        <v>1289</v>
      </c>
      <c r="G456" s="30" t="s">
        <v>2054</v>
      </c>
      <c r="H456" s="30" t="s">
        <v>942</v>
      </c>
      <c r="I456" s="30" t="s">
        <v>1122</v>
      </c>
    </row>
    <row customHeight="1" ht="16.5" r="457" s="185" spans="1:9">
      <c r="A457" s="120" t="n">
        <v>2018</v>
      </c>
      <c r="B457" s="120" t="n">
        <v>5</v>
      </c>
      <c r="C457" s="28" t="s">
        <v>2052</v>
      </c>
      <c r="D457" s="29" t="s">
        <v>2055</v>
      </c>
      <c r="E457" s="30" t="s">
        <v>137</v>
      </c>
      <c r="F457" s="30" t="s">
        <v>1294</v>
      </c>
      <c r="G457" s="30" t="s">
        <v>2056</v>
      </c>
      <c r="H457" s="30" t="s">
        <v>942</v>
      </c>
      <c r="I457" s="30" t="s">
        <v>958</v>
      </c>
    </row>
    <row customHeight="1" ht="16.5" r="458" s="185" spans="1:9">
      <c r="A458" s="120" t="n">
        <v>2018</v>
      </c>
      <c r="B458" s="120" t="n">
        <v>5</v>
      </c>
      <c r="C458" s="28" t="s">
        <v>2057</v>
      </c>
      <c r="D458" s="29" t="s">
        <v>2058</v>
      </c>
      <c r="E458" s="30" t="s">
        <v>137</v>
      </c>
      <c r="F458" s="30" t="s">
        <v>1289</v>
      </c>
      <c r="G458" s="30" t="s">
        <v>2059</v>
      </c>
      <c r="H458" s="30" t="s">
        <v>942</v>
      </c>
      <c r="I458" s="30" t="s">
        <v>975</v>
      </c>
    </row>
    <row customHeight="1" ht="16.5" r="459" s="185" spans="1:9">
      <c r="A459" s="120" t="n">
        <v>2018</v>
      </c>
      <c r="B459" s="120" t="n">
        <v>5</v>
      </c>
      <c r="C459" s="28" t="s">
        <v>2057</v>
      </c>
      <c r="D459" s="29" t="s">
        <v>2060</v>
      </c>
      <c r="E459" s="30" t="s">
        <v>135</v>
      </c>
      <c r="F459" s="30" t="s">
        <v>1289</v>
      </c>
      <c r="G459" s="30" t="s">
        <v>2061</v>
      </c>
      <c r="H459" s="30" t="s">
        <v>942</v>
      </c>
      <c r="I459" s="30" t="s">
        <v>1122</v>
      </c>
    </row>
    <row customHeight="1" ht="16.5" r="460" s="185" spans="1:9">
      <c r="A460" s="120" t="n">
        <v>2018</v>
      </c>
      <c r="B460" s="120" t="n">
        <v>5</v>
      </c>
      <c r="C460" s="28" t="s">
        <v>2057</v>
      </c>
      <c r="D460" s="29" t="s">
        <v>2062</v>
      </c>
      <c r="E460" s="30" t="s">
        <v>135</v>
      </c>
      <c r="F460" s="30" t="s">
        <v>1387</v>
      </c>
      <c r="G460" s="30" t="s">
        <v>2061</v>
      </c>
      <c r="H460" s="30" t="s">
        <v>942</v>
      </c>
      <c r="I460" s="30" t="s">
        <v>1122</v>
      </c>
    </row>
    <row customHeight="1" ht="16.5" r="461" s="185" spans="1:9">
      <c r="A461" s="120" t="n">
        <v>2018</v>
      </c>
      <c r="B461" s="120" t="n">
        <v>5</v>
      </c>
      <c r="C461" s="28" t="s">
        <v>2057</v>
      </c>
      <c r="D461" s="29" t="s">
        <v>2063</v>
      </c>
      <c r="E461" s="30" t="s">
        <v>137</v>
      </c>
      <c r="F461" s="30" t="s">
        <v>1294</v>
      </c>
      <c r="G461" s="30" t="s">
        <v>2064</v>
      </c>
      <c r="H461" s="30" t="s">
        <v>942</v>
      </c>
      <c r="I461" s="30" t="s">
        <v>958</v>
      </c>
    </row>
    <row customHeight="1" ht="16.5" r="462" s="185" spans="1:9">
      <c r="A462" s="120" t="n">
        <v>2018</v>
      </c>
      <c r="B462" s="120" t="n">
        <v>5</v>
      </c>
      <c r="C462" s="28" t="s">
        <v>2057</v>
      </c>
      <c r="D462" s="29" t="s">
        <v>2065</v>
      </c>
      <c r="E462" s="30" t="s">
        <v>137</v>
      </c>
      <c r="F462" s="30" t="s">
        <v>1289</v>
      </c>
      <c r="G462" s="30" t="s">
        <v>2066</v>
      </c>
      <c r="H462" s="30" t="s">
        <v>942</v>
      </c>
      <c r="I462" s="30" t="s">
        <v>1122</v>
      </c>
    </row>
    <row customHeight="1" ht="16.5" r="463" s="185" spans="1:9">
      <c r="A463" s="120" t="n">
        <v>2018</v>
      </c>
      <c r="B463" s="120" t="n">
        <v>5</v>
      </c>
      <c r="C463" s="28" t="s">
        <v>2025</v>
      </c>
      <c r="D463" s="29" t="s">
        <v>2067</v>
      </c>
      <c r="E463" s="30" t="s">
        <v>135</v>
      </c>
      <c r="F463" s="30" t="s">
        <v>1294</v>
      </c>
      <c r="G463" s="30" t="s">
        <v>1987</v>
      </c>
      <c r="H463" s="30" t="s">
        <v>942</v>
      </c>
      <c r="I463" s="30" t="s">
        <v>1122</v>
      </c>
    </row>
    <row customHeight="1" ht="16.5" r="464" s="185" spans="1:9">
      <c r="A464" s="120" t="n">
        <v>2018</v>
      </c>
      <c r="B464" s="120" t="n">
        <v>5</v>
      </c>
      <c r="C464" s="28" t="s">
        <v>2025</v>
      </c>
      <c r="D464" s="29" t="s">
        <v>2068</v>
      </c>
      <c r="E464" s="30" t="s">
        <v>152</v>
      </c>
      <c r="F464" s="30" t="s">
        <v>2069</v>
      </c>
      <c r="G464" s="30" t="s">
        <v>2070</v>
      </c>
      <c r="H464" s="30" t="s">
        <v>942</v>
      </c>
      <c r="I464" s="30" t="s">
        <v>958</v>
      </c>
    </row>
    <row customHeight="1" ht="16.5" r="465" s="185" spans="1:9">
      <c r="A465" s="120" t="n">
        <v>2018</v>
      </c>
      <c r="B465" s="120" t="n">
        <v>5</v>
      </c>
      <c r="C465" s="28" t="s">
        <v>2025</v>
      </c>
      <c r="D465" s="29" t="s">
        <v>2071</v>
      </c>
      <c r="E465" s="30" t="s">
        <v>137</v>
      </c>
      <c r="F465" s="30" t="s">
        <v>1294</v>
      </c>
      <c r="G465" s="30" t="s">
        <v>2024</v>
      </c>
      <c r="H465" s="30" t="s">
        <v>942</v>
      </c>
      <c r="I465" s="30" t="s">
        <v>958</v>
      </c>
    </row>
    <row customHeight="1" ht="16.5" r="466" s="185" spans="1:9">
      <c r="A466" s="120" t="n">
        <v>2018</v>
      </c>
      <c r="B466" s="120" t="n">
        <v>5</v>
      </c>
      <c r="C466" s="28" t="s">
        <v>2072</v>
      </c>
      <c r="D466" s="29" t="s">
        <v>2073</v>
      </c>
      <c r="E466" s="30" t="s">
        <v>137</v>
      </c>
      <c r="F466" s="30" t="s">
        <v>1387</v>
      </c>
      <c r="G466" s="30" t="s">
        <v>2074</v>
      </c>
      <c r="H466" s="30" t="s">
        <v>942</v>
      </c>
      <c r="I466" s="30" t="s">
        <v>947</v>
      </c>
    </row>
    <row customHeight="1" ht="16.5" r="467" s="185" spans="1:9">
      <c r="A467" s="120" t="n">
        <v>2018</v>
      </c>
      <c r="B467" s="120" t="n">
        <v>5</v>
      </c>
      <c r="C467" s="28" t="s">
        <v>2072</v>
      </c>
      <c r="D467" s="29" t="s">
        <v>2075</v>
      </c>
      <c r="E467" s="30" t="s">
        <v>139</v>
      </c>
      <c r="F467" s="30" t="s">
        <v>1289</v>
      </c>
      <c r="G467" s="30" t="s">
        <v>2074</v>
      </c>
      <c r="H467" s="30" t="s">
        <v>2076</v>
      </c>
      <c r="I467" s="30" t="s">
        <v>1122</v>
      </c>
    </row>
    <row customHeight="1" ht="16.5" r="468" s="185" spans="1:9">
      <c r="A468" s="120" t="n">
        <v>2018</v>
      </c>
      <c r="B468" s="120" t="n">
        <v>5</v>
      </c>
      <c r="C468" s="28" t="s">
        <v>2077</v>
      </c>
      <c r="D468" s="29" t="s">
        <v>2078</v>
      </c>
      <c r="E468" s="30" t="s">
        <v>137</v>
      </c>
      <c r="F468" s="30" t="s">
        <v>1289</v>
      </c>
      <c r="G468" s="30" t="s">
        <v>2079</v>
      </c>
      <c r="H468" s="30" t="s">
        <v>942</v>
      </c>
      <c r="I468" s="30" t="s">
        <v>1122</v>
      </c>
    </row>
    <row customHeight="1" ht="16.5" r="469" s="185" spans="1:9">
      <c r="A469" s="120" t="n">
        <v>2018</v>
      </c>
      <c r="B469" s="120" t="n">
        <v>5</v>
      </c>
      <c r="C469" s="28" t="s">
        <v>2077</v>
      </c>
      <c r="D469" s="29" t="s">
        <v>2080</v>
      </c>
      <c r="E469" s="30" t="s">
        <v>137</v>
      </c>
      <c r="F469" s="30" t="s">
        <v>1289</v>
      </c>
      <c r="G469" s="30" t="s">
        <v>2081</v>
      </c>
      <c r="H469" s="30" t="s">
        <v>942</v>
      </c>
      <c r="I469" s="30" t="s">
        <v>1122</v>
      </c>
    </row>
    <row customHeight="1" ht="16.5" r="470" s="185" spans="1:9">
      <c r="A470" s="120" t="n">
        <v>2018</v>
      </c>
      <c r="B470" s="120" t="n">
        <v>5</v>
      </c>
      <c r="C470" s="28" t="s">
        <v>1270</v>
      </c>
      <c r="D470" s="29" t="s">
        <v>2082</v>
      </c>
      <c r="E470" s="30" t="s">
        <v>137</v>
      </c>
      <c r="F470" s="30" t="s">
        <v>1381</v>
      </c>
      <c r="G470" s="30" t="s">
        <v>2083</v>
      </c>
      <c r="H470" s="30" t="s">
        <v>942</v>
      </c>
      <c r="I470" s="30" t="s">
        <v>947</v>
      </c>
    </row>
    <row customHeight="1" ht="16.5" r="471" s="185" spans="1:9">
      <c r="A471" s="120" t="n">
        <v>2018</v>
      </c>
      <c r="B471" s="120" t="n">
        <v>5</v>
      </c>
      <c r="C471" s="28" t="s">
        <v>1270</v>
      </c>
      <c r="D471" s="29" t="s">
        <v>2084</v>
      </c>
      <c r="E471" s="30" t="s">
        <v>137</v>
      </c>
      <c r="F471" s="30" t="s">
        <v>1381</v>
      </c>
      <c r="G471" s="30" t="s">
        <v>2083</v>
      </c>
      <c r="H471" s="30" t="s">
        <v>942</v>
      </c>
      <c r="I471" s="30" t="s">
        <v>947</v>
      </c>
    </row>
    <row customHeight="1" ht="16.5" r="472" s="185" spans="1:9">
      <c r="A472" s="120" t="n">
        <v>2018</v>
      </c>
      <c r="B472" s="120" t="n">
        <v>5</v>
      </c>
      <c r="C472" s="28" t="s">
        <v>1270</v>
      </c>
      <c r="D472" s="29" t="s">
        <v>2085</v>
      </c>
      <c r="E472" s="30" t="s">
        <v>137</v>
      </c>
      <c r="F472" s="30" t="s">
        <v>2086</v>
      </c>
      <c r="G472" s="30" t="s">
        <v>2087</v>
      </c>
      <c r="H472" s="30" t="s">
        <v>942</v>
      </c>
      <c r="I472" s="30" t="s">
        <v>958</v>
      </c>
    </row>
    <row customHeight="1" ht="16.5" r="473" s="185" spans="1:9">
      <c r="A473" s="120" t="n">
        <v>2018</v>
      </c>
      <c r="B473" s="120" t="n">
        <v>5</v>
      </c>
      <c r="C473" s="28" t="s">
        <v>1270</v>
      </c>
      <c r="D473" s="29" t="s">
        <v>2088</v>
      </c>
      <c r="E473" s="30" t="s">
        <v>137</v>
      </c>
      <c r="F473" s="30" t="s">
        <v>2086</v>
      </c>
      <c r="G473" s="30" t="s">
        <v>2087</v>
      </c>
      <c r="H473" s="30" t="s">
        <v>942</v>
      </c>
      <c r="I473" s="30" t="s">
        <v>958</v>
      </c>
    </row>
    <row customHeight="1" ht="16.5" r="474" s="185" spans="1:9">
      <c r="A474" s="120" t="n">
        <v>2018</v>
      </c>
      <c r="B474" s="120" t="n">
        <v>5</v>
      </c>
      <c r="C474" s="28" t="s">
        <v>1270</v>
      </c>
      <c r="D474" s="29" t="s">
        <v>2089</v>
      </c>
      <c r="E474" s="30" t="s">
        <v>137</v>
      </c>
      <c r="F474" s="30" t="s">
        <v>2086</v>
      </c>
      <c r="G474" s="30" t="s">
        <v>2087</v>
      </c>
      <c r="H474" s="30" t="s">
        <v>942</v>
      </c>
      <c r="I474" s="30" t="s">
        <v>958</v>
      </c>
    </row>
    <row customHeight="1" ht="16.5" r="475" s="185" spans="1:9">
      <c r="A475" s="120" t="n">
        <v>2018</v>
      </c>
      <c r="B475" s="120" t="n">
        <v>5</v>
      </c>
      <c r="C475" s="28" t="s">
        <v>1270</v>
      </c>
      <c r="D475" s="29" t="s">
        <v>2090</v>
      </c>
      <c r="E475" s="30" t="s">
        <v>137</v>
      </c>
      <c r="F475" s="30" t="s">
        <v>1289</v>
      </c>
      <c r="G475" s="30" t="s">
        <v>2091</v>
      </c>
      <c r="H475" s="30" t="s">
        <v>942</v>
      </c>
      <c r="I475" s="30" t="s">
        <v>1122</v>
      </c>
    </row>
    <row customHeight="1" ht="16.5" r="476" s="185" spans="1:9">
      <c r="A476" s="120" t="n">
        <v>2018</v>
      </c>
      <c r="B476" s="120" t="n">
        <v>5</v>
      </c>
      <c r="C476" s="28" t="s">
        <v>2092</v>
      </c>
      <c r="D476" s="29" t="s">
        <v>2093</v>
      </c>
      <c r="E476" s="30" t="s">
        <v>137</v>
      </c>
      <c r="F476" s="30" t="s">
        <v>1289</v>
      </c>
      <c r="G476" s="30" t="s">
        <v>2094</v>
      </c>
      <c r="H476" s="30" t="s">
        <v>942</v>
      </c>
      <c r="I476" s="30" t="s">
        <v>1122</v>
      </c>
    </row>
    <row customHeight="1" ht="16.5" r="477" s="185" spans="1:9">
      <c r="A477" s="120" t="n">
        <v>2018</v>
      </c>
      <c r="B477" s="120" t="n">
        <v>5</v>
      </c>
      <c r="C477" s="28" t="s">
        <v>2092</v>
      </c>
      <c r="D477" s="29" t="s">
        <v>2095</v>
      </c>
      <c r="E477" s="30" t="s">
        <v>9</v>
      </c>
      <c r="F477" s="30" t="s">
        <v>1289</v>
      </c>
      <c r="G477" s="30" t="s">
        <v>2096</v>
      </c>
      <c r="H477" s="30" t="s">
        <v>2097</v>
      </c>
      <c r="I477" s="30" t="s">
        <v>1122</v>
      </c>
    </row>
    <row customHeight="1" ht="16.5" r="478" s="185" spans="1:9">
      <c r="A478" s="120" t="n">
        <v>2018</v>
      </c>
      <c r="B478" s="120" t="n">
        <v>5</v>
      </c>
      <c r="C478" s="28" t="s">
        <v>2092</v>
      </c>
      <c r="D478" s="29" t="s">
        <v>2098</v>
      </c>
      <c r="E478" s="30" t="s">
        <v>137</v>
      </c>
      <c r="F478" s="30" t="s">
        <v>1289</v>
      </c>
      <c r="G478" s="30" t="s">
        <v>2099</v>
      </c>
      <c r="H478" s="30" t="s">
        <v>942</v>
      </c>
      <c r="I478" s="30" t="s">
        <v>1122</v>
      </c>
    </row>
    <row customHeight="1" ht="16.5" r="479" s="185" spans="1:9">
      <c r="A479" s="120" t="n">
        <v>2018</v>
      </c>
      <c r="B479" s="120" t="n">
        <v>5</v>
      </c>
      <c r="C479" s="28" t="s">
        <v>2092</v>
      </c>
      <c r="D479" s="29" t="s">
        <v>2100</v>
      </c>
      <c r="E479" s="30" t="s">
        <v>9</v>
      </c>
      <c r="F479" s="30" t="s">
        <v>1289</v>
      </c>
      <c r="G479" s="30" t="s">
        <v>2101</v>
      </c>
      <c r="H479" s="30" t="s">
        <v>2102</v>
      </c>
      <c r="I479" s="30" t="s">
        <v>1122</v>
      </c>
    </row>
    <row customHeight="1" ht="16.5" r="480" s="185" spans="1:9">
      <c r="A480" s="120" t="n">
        <v>2018</v>
      </c>
      <c r="B480" s="120" t="n">
        <v>5</v>
      </c>
      <c r="C480" s="28" t="s">
        <v>2103</v>
      </c>
      <c r="D480" s="29" t="s">
        <v>2104</v>
      </c>
      <c r="E480" s="30" t="s">
        <v>137</v>
      </c>
      <c r="F480" s="30" t="s">
        <v>1289</v>
      </c>
      <c r="G480" s="30" t="s">
        <v>2105</v>
      </c>
      <c r="H480" s="30" t="s">
        <v>942</v>
      </c>
      <c r="I480" s="30" t="s">
        <v>1122</v>
      </c>
    </row>
    <row customHeight="1" ht="16.5" r="481" s="185" spans="1:9">
      <c r="A481" s="120" t="n">
        <v>2018</v>
      </c>
      <c r="B481" s="120" t="n">
        <v>5</v>
      </c>
      <c r="C481" s="28" t="s">
        <v>2103</v>
      </c>
      <c r="D481" s="29" t="s">
        <v>2106</v>
      </c>
      <c r="E481" s="30" t="s">
        <v>137</v>
      </c>
      <c r="F481" s="30" t="s">
        <v>1289</v>
      </c>
      <c r="G481" s="30" t="s">
        <v>1711</v>
      </c>
      <c r="H481" s="30" t="s">
        <v>942</v>
      </c>
      <c r="I481" s="30" t="s">
        <v>1122</v>
      </c>
    </row>
    <row customHeight="1" ht="16.5" r="482" s="185" spans="1:9">
      <c r="A482" s="120" t="n">
        <v>2018</v>
      </c>
      <c r="B482" s="120" t="n">
        <v>5</v>
      </c>
      <c r="C482" s="28" t="s">
        <v>2103</v>
      </c>
      <c r="D482" s="29" t="s">
        <v>2107</v>
      </c>
      <c r="E482" s="30" t="s">
        <v>137</v>
      </c>
      <c r="F482" s="30" t="s">
        <v>1381</v>
      </c>
      <c r="G482" s="30" t="s">
        <v>2108</v>
      </c>
      <c r="H482" s="30" t="s">
        <v>942</v>
      </c>
      <c r="I482" s="30" t="s">
        <v>947</v>
      </c>
    </row>
    <row customHeight="1" ht="16.5" r="483" s="185" spans="1:9">
      <c r="A483" s="120" t="n">
        <v>2018</v>
      </c>
      <c r="B483" s="120" t="n">
        <v>5</v>
      </c>
      <c r="C483" s="28" t="s">
        <v>2109</v>
      </c>
      <c r="D483" s="29" t="s">
        <v>2110</v>
      </c>
      <c r="E483" s="30" t="s">
        <v>135</v>
      </c>
      <c r="F483" s="30" t="s">
        <v>1381</v>
      </c>
      <c r="G483" s="30" t="s">
        <v>2108</v>
      </c>
      <c r="H483" s="30" t="s">
        <v>942</v>
      </c>
      <c r="I483" s="30" t="s">
        <v>1122</v>
      </c>
    </row>
    <row customHeight="1" ht="16.5" r="484" s="185" spans="1:9">
      <c r="A484" s="120" t="n">
        <v>2018</v>
      </c>
      <c r="B484" s="120" t="n">
        <v>5</v>
      </c>
      <c r="C484" s="28" t="s">
        <v>2111</v>
      </c>
      <c r="D484" s="29" t="s">
        <v>2112</v>
      </c>
      <c r="E484" s="30" t="s">
        <v>137</v>
      </c>
      <c r="F484" s="30" t="s">
        <v>1387</v>
      </c>
      <c r="G484" s="30" t="s">
        <v>2113</v>
      </c>
      <c r="H484" s="30" t="s">
        <v>942</v>
      </c>
      <c r="I484" s="30" t="s">
        <v>947</v>
      </c>
    </row>
    <row customHeight="1" ht="16.5" r="485" s="185" spans="1:9">
      <c r="A485" s="120" t="n">
        <v>2018</v>
      </c>
      <c r="B485" s="120" t="n">
        <v>5</v>
      </c>
      <c r="C485" s="28" t="s">
        <v>2111</v>
      </c>
      <c r="D485" s="29" t="s">
        <v>2114</v>
      </c>
      <c r="E485" s="30" t="s">
        <v>137</v>
      </c>
      <c r="F485" s="30" t="s">
        <v>1289</v>
      </c>
      <c r="G485" s="30" t="s">
        <v>2113</v>
      </c>
      <c r="H485" s="30" t="s">
        <v>942</v>
      </c>
      <c r="I485" s="30" t="s">
        <v>1122</v>
      </c>
    </row>
    <row customHeight="1" ht="16.5" r="486" s="185" spans="1:9">
      <c r="A486" s="120" t="n">
        <v>2018</v>
      </c>
      <c r="B486" s="120" t="n">
        <v>5</v>
      </c>
      <c r="C486" s="28" t="s">
        <v>2111</v>
      </c>
      <c r="D486" s="29" t="s">
        <v>2115</v>
      </c>
      <c r="E486" s="30" t="s">
        <v>137</v>
      </c>
      <c r="F486" s="30" t="s">
        <v>1294</v>
      </c>
      <c r="G486" s="30" t="s">
        <v>2116</v>
      </c>
      <c r="H486" s="30" t="s">
        <v>942</v>
      </c>
      <c r="I486" s="30" t="s">
        <v>958</v>
      </c>
    </row>
    <row customHeight="1" ht="16.5" r="487" s="185" spans="1:9">
      <c r="A487" s="120" t="n">
        <v>2018</v>
      </c>
      <c r="B487" s="120" t="n">
        <v>5</v>
      </c>
      <c r="C487" s="28" t="s">
        <v>2111</v>
      </c>
      <c r="D487" s="29" t="s">
        <v>2117</v>
      </c>
      <c r="E487" s="30" t="s">
        <v>137</v>
      </c>
      <c r="F487" s="30" t="s">
        <v>1294</v>
      </c>
      <c r="G487" s="30" t="s">
        <v>1646</v>
      </c>
      <c r="H487" s="30" t="s">
        <v>942</v>
      </c>
      <c r="I487" s="30" t="s">
        <v>947</v>
      </c>
    </row>
    <row customHeight="1" ht="16.5" r="488" s="185" spans="1:9">
      <c r="A488" s="120" t="n">
        <v>2018</v>
      </c>
      <c r="B488" s="120" t="n">
        <v>5</v>
      </c>
      <c r="C488" s="28" t="s">
        <v>2111</v>
      </c>
      <c r="D488" s="29" t="s">
        <v>2118</v>
      </c>
      <c r="E488" s="30" t="s">
        <v>9</v>
      </c>
      <c r="F488" s="30" t="s">
        <v>1289</v>
      </c>
      <c r="G488" s="30" t="s">
        <v>2119</v>
      </c>
      <c r="H488" s="30" t="s">
        <v>2120</v>
      </c>
      <c r="I488" s="30" t="s">
        <v>1122</v>
      </c>
    </row>
    <row customHeight="1" ht="16.5" r="489" s="185" spans="1:9">
      <c r="A489" s="120" t="n">
        <v>2018</v>
      </c>
      <c r="B489" s="120" t="n">
        <v>5</v>
      </c>
      <c r="C489" s="28" t="s">
        <v>2121</v>
      </c>
      <c r="D489" s="29" t="s">
        <v>2122</v>
      </c>
      <c r="E489" s="30" t="s">
        <v>137</v>
      </c>
      <c r="F489" s="30" t="s">
        <v>1294</v>
      </c>
      <c r="G489" s="30" t="s">
        <v>2123</v>
      </c>
      <c r="H489" s="30" t="s">
        <v>942</v>
      </c>
      <c r="I489" s="30" t="s">
        <v>947</v>
      </c>
    </row>
    <row customHeight="1" ht="16.5" r="490" s="185" spans="1:9">
      <c r="A490" s="120" t="n">
        <v>2018</v>
      </c>
      <c r="B490" s="120" t="n">
        <v>5</v>
      </c>
      <c r="C490" s="28" t="s">
        <v>2121</v>
      </c>
      <c r="D490" s="29" t="s">
        <v>1286</v>
      </c>
      <c r="E490" s="30" t="s">
        <v>137</v>
      </c>
      <c r="F490" s="30" t="s">
        <v>1294</v>
      </c>
      <c r="G490" s="30" t="s">
        <v>2123</v>
      </c>
      <c r="H490" s="30" t="s">
        <v>942</v>
      </c>
      <c r="I490" s="30" t="s">
        <v>947</v>
      </c>
    </row>
    <row customHeight="1" ht="16.5" r="491" s="185" spans="1:9">
      <c r="A491" s="120" t="n">
        <v>2018</v>
      </c>
      <c r="B491" s="120" t="n">
        <v>5</v>
      </c>
      <c r="C491" s="28" t="s">
        <v>2124</v>
      </c>
      <c r="D491" s="29" t="s">
        <v>2125</v>
      </c>
      <c r="E491" s="30" t="s">
        <v>137</v>
      </c>
      <c r="F491" s="30" t="s">
        <v>1517</v>
      </c>
      <c r="G491" s="30" t="s">
        <v>1199</v>
      </c>
      <c r="H491" s="30" t="s">
        <v>942</v>
      </c>
      <c r="I491" s="30" t="s">
        <v>947</v>
      </c>
    </row>
    <row customHeight="1" ht="16.5" r="492" s="185" spans="1:9">
      <c r="A492" s="120" t="n">
        <v>2018</v>
      </c>
      <c r="B492" s="120" t="n">
        <v>5</v>
      </c>
      <c r="C492" s="28" t="s">
        <v>2124</v>
      </c>
      <c r="D492" s="29" t="s">
        <v>2126</v>
      </c>
      <c r="E492" s="30" t="s">
        <v>137</v>
      </c>
      <c r="F492" s="30" t="s">
        <v>1294</v>
      </c>
      <c r="G492" s="30" t="s">
        <v>2127</v>
      </c>
      <c r="H492" s="30" t="s">
        <v>942</v>
      </c>
      <c r="I492" s="30" t="s">
        <v>947</v>
      </c>
    </row>
    <row customHeight="1" ht="16.5" r="493" s="185" spans="1:9">
      <c r="A493" s="120" t="n">
        <v>2018</v>
      </c>
      <c r="B493" s="120" t="n">
        <v>5</v>
      </c>
      <c r="C493" s="28" t="s">
        <v>2128</v>
      </c>
      <c r="D493" s="29" t="s">
        <v>2129</v>
      </c>
      <c r="E493" s="30" t="s">
        <v>137</v>
      </c>
      <c r="F493" s="30" t="s">
        <v>1289</v>
      </c>
      <c r="G493" s="30" t="s">
        <v>2130</v>
      </c>
      <c r="H493" s="30" t="s">
        <v>942</v>
      </c>
      <c r="I493" s="30" t="s">
        <v>1122</v>
      </c>
    </row>
    <row customHeight="1" ht="16.5" r="494" s="185" spans="1:9">
      <c r="A494" s="120" t="n">
        <v>2018</v>
      </c>
      <c r="B494" s="120" t="n">
        <v>5</v>
      </c>
      <c r="C494" s="28" t="s">
        <v>2128</v>
      </c>
      <c r="D494" s="29" t="s">
        <v>2131</v>
      </c>
      <c r="E494" s="30" t="s">
        <v>137</v>
      </c>
      <c r="F494" s="30" t="s">
        <v>1294</v>
      </c>
      <c r="G494" s="30" t="s">
        <v>2123</v>
      </c>
      <c r="H494" s="30" t="s">
        <v>942</v>
      </c>
      <c r="I494" s="30" t="s">
        <v>1122</v>
      </c>
    </row>
    <row customHeight="1" ht="16.5" r="495" s="185" spans="1:9">
      <c r="A495" s="120" t="n">
        <v>2018</v>
      </c>
      <c r="B495" s="120" t="n">
        <v>5</v>
      </c>
      <c r="C495" s="28" t="s">
        <v>2128</v>
      </c>
      <c r="D495" s="29" t="s">
        <v>2132</v>
      </c>
      <c r="E495" s="30" t="s">
        <v>135</v>
      </c>
      <c r="F495" s="30" t="s">
        <v>1294</v>
      </c>
      <c r="G495" s="30" t="s">
        <v>1828</v>
      </c>
      <c r="H495" s="30" t="s">
        <v>942</v>
      </c>
      <c r="I495" s="30" t="s">
        <v>958</v>
      </c>
    </row>
    <row customHeight="1" ht="16.5" r="496" s="185" spans="1:9">
      <c r="A496" s="120" t="n">
        <v>2018</v>
      </c>
      <c r="B496" s="120" t="n">
        <v>5</v>
      </c>
      <c r="C496" s="28" t="s">
        <v>2133</v>
      </c>
      <c r="D496" s="29" t="s">
        <v>2134</v>
      </c>
      <c r="E496" s="30" t="s">
        <v>137</v>
      </c>
      <c r="F496" s="30" t="s">
        <v>1387</v>
      </c>
      <c r="G496" s="30" t="s">
        <v>2135</v>
      </c>
      <c r="H496" s="30" t="s">
        <v>942</v>
      </c>
      <c r="I496" s="30" t="s">
        <v>1122</v>
      </c>
    </row>
    <row customHeight="1" ht="16.5" r="497" s="185" spans="1:9">
      <c r="A497" s="120" t="n">
        <v>2018</v>
      </c>
      <c r="B497" s="120" t="n">
        <v>5</v>
      </c>
      <c r="C497" s="28" t="s">
        <v>2133</v>
      </c>
      <c r="D497" s="29" t="s">
        <v>2136</v>
      </c>
      <c r="E497" s="30" t="s">
        <v>137</v>
      </c>
      <c r="F497" s="30" t="s">
        <v>1289</v>
      </c>
      <c r="G497" s="30" t="s">
        <v>2135</v>
      </c>
      <c r="H497" s="30" t="s">
        <v>942</v>
      </c>
      <c r="I497" s="30" t="s">
        <v>1122</v>
      </c>
    </row>
    <row customHeight="1" ht="16.5" r="498" s="185" spans="1:9">
      <c r="A498" s="120" t="n">
        <v>2018</v>
      </c>
      <c r="B498" s="120" t="n">
        <v>5</v>
      </c>
      <c r="C498" s="28" t="s">
        <v>2133</v>
      </c>
      <c r="D498" s="29" t="s">
        <v>2137</v>
      </c>
      <c r="E498" s="30" t="s">
        <v>137</v>
      </c>
      <c r="F498" s="30" t="s">
        <v>1294</v>
      </c>
      <c r="G498" s="30" t="s">
        <v>2138</v>
      </c>
      <c r="H498" s="30" t="s">
        <v>942</v>
      </c>
      <c r="I498" s="30" t="s">
        <v>958</v>
      </c>
    </row>
    <row customHeight="1" ht="16.5" r="499" s="185" spans="1:9">
      <c r="A499" s="120" t="n">
        <v>2018</v>
      </c>
      <c r="B499" s="120" t="n">
        <v>5</v>
      </c>
      <c r="C499" s="28" t="s">
        <v>2133</v>
      </c>
      <c r="D499" s="29" t="s">
        <v>2139</v>
      </c>
      <c r="E499" s="30" t="s">
        <v>137</v>
      </c>
      <c r="F499" s="30" t="s">
        <v>1294</v>
      </c>
      <c r="G499" s="30" t="s">
        <v>2138</v>
      </c>
      <c r="H499" s="30" t="s">
        <v>942</v>
      </c>
      <c r="I499" s="30" t="s">
        <v>958</v>
      </c>
    </row>
    <row customHeight="1" ht="16.5" r="500" s="185" spans="1:9">
      <c r="A500" s="120" t="n">
        <v>2018</v>
      </c>
      <c r="B500" s="120" t="n">
        <v>5</v>
      </c>
      <c r="C500" s="28" t="s">
        <v>2133</v>
      </c>
      <c r="D500" s="29" t="s">
        <v>2140</v>
      </c>
      <c r="E500" s="30" t="s">
        <v>137</v>
      </c>
      <c r="F500" s="30" t="s">
        <v>2141</v>
      </c>
      <c r="G500" s="30" t="s">
        <v>2070</v>
      </c>
      <c r="H500" s="30" t="s">
        <v>942</v>
      </c>
      <c r="I500" s="30" t="s">
        <v>1122</v>
      </c>
    </row>
    <row customHeight="1" ht="16.5" r="501" s="185" spans="1:9">
      <c r="A501" s="120" t="n">
        <v>2018</v>
      </c>
      <c r="B501" s="120" t="n">
        <v>5</v>
      </c>
      <c r="C501" s="28" t="s">
        <v>2142</v>
      </c>
      <c r="D501" s="29" t="s">
        <v>2143</v>
      </c>
      <c r="E501" s="30" t="s">
        <v>135</v>
      </c>
      <c r="F501" s="30" t="s">
        <v>1289</v>
      </c>
      <c r="G501" s="30" t="s">
        <v>2144</v>
      </c>
      <c r="H501" s="30" t="s">
        <v>942</v>
      </c>
      <c r="I501" s="30" t="s">
        <v>947</v>
      </c>
    </row>
    <row customHeight="1" ht="16.5" r="502" s="185" spans="1:9">
      <c r="A502" s="120" t="n">
        <v>2018</v>
      </c>
      <c r="B502" s="120" t="n">
        <v>5</v>
      </c>
      <c r="C502" s="28" t="s">
        <v>2142</v>
      </c>
      <c r="D502" s="29" t="s">
        <v>2145</v>
      </c>
      <c r="E502" s="30" t="s">
        <v>137</v>
      </c>
      <c r="F502" s="30" t="s">
        <v>1294</v>
      </c>
      <c r="G502" s="30" t="s">
        <v>2146</v>
      </c>
      <c r="H502" s="30" t="s">
        <v>942</v>
      </c>
      <c r="I502" s="30" t="s">
        <v>958</v>
      </c>
    </row>
    <row customHeight="1" ht="16.5" r="503" s="185" spans="1:9">
      <c r="A503" s="120" t="n">
        <v>2018</v>
      </c>
      <c r="B503" s="120" t="n">
        <v>5</v>
      </c>
      <c r="C503" s="28" t="s">
        <v>2142</v>
      </c>
      <c r="D503" s="29" t="s">
        <v>2147</v>
      </c>
      <c r="E503" s="30" t="s">
        <v>137</v>
      </c>
      <c r="F503" s="30" t="s">
        <v>1387</v>
      </c>
      <c r="G503" s="30" t="s">
        <v>2064</v>
      </c>
      <c r="H503" s="30" t="s">
        <v>942</v>
      </c>
      <c r="I503" s="30" t="s">
        <v>958</v>
      </c>
    </row>
    <row customHeight="1" ht="16.5" r="504" s="185" spans="1:9">
      <c r="A504" s="120" t="n">
        <v>2018</v>
      </c>
      <c r="B504" s="120" t="n">
        <v>5</v>
      </c>
      <c r="C504" s="28" t="s">
        <v>2142</v>
      </c>
      <c r="D504" s="29" t="s">
        <v>2148</v>
      </c>
      <c r="E504" s="30" t="s">
        <v>137</v>
      </c>
      <c r="F504" s="30" t="s">
        <v>1289</v>
      </c>
      <c r="G504" s="30" t="s">
        <v>2149</v>
      </c>
      <c r="H504" s="30" t="s">
        <v>942</v>
      </c>
      <c r="I504" s="30" t="s">
        <v>1122</v>
      </c>
    </row>
    <row customHeight="1" ht="16.5" r="505" s="185" spans="1:9">
      <c r="A505" s="120" t="n">
        <v>2018</v>
      </c>
      <c r="B505" s="120" t="n">
        <v>5</v>
      </c>
      <c r="C505" s="28" t="s">
        <v>2142</v>
      </c>
      <c r="D505" s="29" t="s">
        <v>2150</v>
      </c>
      <c r="E505" s="30" t="s">
        <v>137</v>
      </c>
      <c r="F505" s="30" t="s">
        <v>1289</v>
      </c>
      <c r="G505" s="30" t="s">
        <v>2151</v>
      </c>
      <c r="H505" s="30" t="s">
        <v>942</v>
      </c>
      <c r="I505" s="30" t="s">
        <v>1122</v>
      </c>
    </row>
    <row customHeight="1" ht="16.5" r="506" s="185" spans="1:9">
      <c r="A506" s="120" t="n">
        <v>2018</v>
      </c>
      <c r="B506" s="120" t="n">
        <v>5</v>
      </c>
      <c r="C506" s="28" t="s">
        <v>2142</v>
      </c>
      <c r="D506" s="29" t="s">
        <v>2152</v>
      </c>
      <c r="E506" s="30" t="s">
        <v>137</v>
      </c>
      <c r="F506" s="30" t="s">
        <v>1289</v>
      </c>
      <c r="G506" s="30" t="s">
        <v>2064</v>
      </c>
      <c r="H506" s="30" t="s">
        <v>942</v>
      </c>
      <c r="I506" s="30" t="s">
        <v>1122</v>
      </c>
    </row>
    <row customHeight="1" ht="16.5" r="507" s="185" spans="1:9">
      <c r="A507" s="120" t="n">
        <v>2018</v>
      </c>
      <c r="B507" s="120" t="n">
        <v>5</v>
      </c>
      <c r="C507" s="28" t="s">
        <v>2153</v>
      </c>
      <c r="D507" s="29" t="s">
        <v>2154</v>
      </c>
      <c r="E507" s="30" t="s">
        <v>137</v>
      </c>
      <c r="F507" s="30" t="s">
        <v>2155</v>
      </c>
      <c r="G507" s="30" t="s">
        <v>2156</v>
      </c>
      <c r="H507" s="30" t="s">
        <v>942</v>
      </c>
      <c r="I507" s="30" t="s">
        <v>958</v>
      </c>
    </row>
    <row customHeight="1" ht="16.5" r="508" s="185" spans="1:9">
      <c r="A508" s="120" t="n">
        <v>2018</v>
      </c>
      <c r="B508" s="120" t="n">
        <v>5</v>
      </c>
      <c r="C508" s="28" t="s">
        <v>2157</v>
      </c>
      <c r="D508" s="29" t="s">
        <v>2158</v>
      </c>
      <c r="E508" s="30" t="s">
        <v>135</v>
      </c>
      <c r="F508" s="30" t="s">
        <v>1289</v>
      </c>
      <c r="G508" s="30" t="s">
        <v>2159</v>
      </c>
      <c r="H508" s="30" t="s">
        <v>942</v>
      </c>
      <c r="I508" s="30" t="s">
        <v>1122</v>
      </c>
    </row>
    <row customHeight="1" ht="16.5" r="509" s="185" spans="1:9">
      <c r="A509" s="120" t="n">
        <v>2018</v>
      </c>
      <c r="B509" s="120" t="n">
        <v>5</v>
      </c>
      <c r="C509" s="28" t="s">
        <v>2157</v>
      </c>
      <c r="D509" s="29" t="s">
        <v>2160</v>
      </c>
      <c r="E509" s="30" t="s">
        <v>9</v>
      </c>
      <c r="F509" s="30" t="s">
        <v>945</v>
      </c>
      <c r="G509" s="30" t="s">
        <v>2161</v>
      </c>
      <c r="H509" s="30" t="s">
        <v>2162</v>
      </c>
      <c r="I509" s="30" t="s">
        <v>947</v>
      </c>
    </row>
    <row customHeight="1" ht="16.5" r="510" s="185" spans="1:9">
      <c r="A510" s="120" t="n">
        <v>2018</v>
      </c>
      <c r="B510" s="120" t="n">
        <v>5</v>
      </c>
      <c r="C510" s="28" t="s">
        <v>2157</v>
      </c>
      <c r="D510" s="29" t="s">
        <v>2163</v>
      </c>
      <c r="E510" s="30" t="s">
        <v>9</v>
      </c>
      <c r="F510" s="30" t="s">
        <v>2164</v>
      </c>
      <c r="G510" s="30" t="s">
        <v>2165</v>
      </c>
      <c r="H510" s="30" t="s">
        <v>2166</v>
      </c>
      <c r="I510" s="30" t="s">
        <v>1122</v>
      </c>
    </row>
    <row customHeight="1" ht="16.5" r="511" s="185" spans="1:9">
      <c r="A511" s="120" t="n">
        <v>2018</v>
      </c>
      <c r="B511" s="120" t="n">
        <v>5</v>
      </c>
      <c r="C511" s="28" t="s">
        <v>2153</v>
      </c>
      <c r="D511" s="29" t="s">
        <v>2167</v>
      </c>
      <c r="E511" s="30" t="s">
        <v>137</v>
      </c>
      <c r="F511" s="30" t="s">
        <v>1289</v>
      </c>
      <c r="G511" s="30" t="s">
        <v>1854</v>
      </c>
      <c r="H511" s="30" t="s">
        <v>942</v>
      </c>
      <c r="I511" s="30" t="s">
        <v>1122</v>
      </c>
    </row>
    <row customHeight="1" ht="16.5" r="512" s="185" spans="1:9">
      <c r="A512" s="120" t="n">
        <v>2018</v>
      </c>
      <c r="B512" s="120" t="n">
        <v>5</v>
      </c>
      <c r="C512" s="28" t="s">
        <v>2157</v>
      </c>
      <c r="D512" s="29" t="s">
        <v>2168</v>
      </c>
      <c r="E512" s="30" t="s">
        <v>137</v>
      </c>
      <c r="F512" s="30" t="s">
        <v>1387</v>
      </c>
      <c r="G512" s="30" t="s">
        <v>2169</v>
      </c>
      <c r="H512" s="30" t="s">
        <v>942</v>
      </c>
      <c r="I512" s="30" t="s">
        <v>1122</v>
      </c>
    </row>
    <row customHeight="1" ht="16.5" r="513" s="185" spans="1:9">
      <c r="A513" s="120" t="n">
        <v>2018</v>
      </c>
      <c r="B513" s="120" t="n">
        <v>5</v>
      </c>
      <c r="C513" s="28" t="s">
        <v>2157</v>
      </c>
      <c r="D513" s="29" t="s">
        <v>2170</v>
      </c>
      <c r="E513" s="30" t="s">
        <v>139</v>
      </c>
      <c r="F513" s="30" t="s">
        <v>1289</v>
      </c>
      <c r="G513" s="30" t="s">
        <v>2171</v>
      </c>
      <c r="H513" s="30" t="s">
        <v>942</v>
      </c>
      <c r="I513" s="30" t="s">
        <v>1122</v>
      </c>
    </row>
    <row customHeight="1" ht="16.5" r="514" s="185" spans="1:9">
      <c r="A514" s="120" t="n">
        <v>2018</v>
      </c>
      <c r="B514" s="120" t="n">
        <v>5</v>
      </c>
      <c r="C514" s="28" t="s">
        <v>2157</v>
      </c>
      <c r="D514" s="29" t="s">
        <v>2172</v>
      </c>
      <c r="E514" s="30" t="s">
        <v>137</v>
      </c>
      <c r="F514" s="30" t="s">
        <v>940</v>
      </c>
      <c r="G514" s="30" t="s">
        <v>2173</v>
      </c>
      <c r="H514" s="30" t="s">
        <v>942</v>
      </c>
      <c r="I514" s="30" t="s">
        <v>958</v>
      </c>
    </row>
    <row customHeight="1" ht="16.5" r="515" s="185" spans="1:9">
      <c r="A515" s="120" t="n">
        <v>2018</v>
      </c>
      <c r="B515" s="120" t="n">
        <v>5</v>
      </c>
      <c r="C515" s="28" t="s">
        <v>2157</v>
      </c>
      <c r="D515" s="29" t="s">
        <v>2174</v>
      </c>
      <c r="E515" s="30" t="s">
        <v>137</v>
      </c>
      <c r="F515" s="30" t="s">
        <v>1387</v>
      </c>
      <c r="G515" s="30" t="s">
        <v>2165</v>
      </c>
      <c r="H515" s="30" t="s">
        <v>942</v>
      </c>
      <c r="I515" s="30" t="s">
        <v>958</v>
      </c>
    </row>
    <row customHeight="1" ht="16.5" r="516" s="185" spans="1:9">
      <c r="A516" s="120" t="n">
        <v>2018</v>
      </c>
      <c r="B516" s="120" t="n">
        <v>5</v>
      </c>
      <c r="C516" s="28" t="s">
        <v>2175</v>
      </c>
      <c r="D516" s="29" t="s">
        <v>2176</v>
      </c>
      <c r="E516" s="30" t="s">
        <v>135</v>
      </c>
      <c r="F516" s="30" t="s">
        <v>1289</v>
      </c>
      <c r="G516" s="30" t="s">
        <v>2177</v>
      </c>
      <c r="H516" s="30" t="s">
        <v>942</v>
      </c>
      <c r="I516" s="30" t="s">
        <v>1122</v>
      </c>
    </row>
    <row customHeight="1" ht="16.5" r="517" s="185" spans="1:9">
      <c r="A517" s="120" t="n">
        <v>2018</v>
      </c>
      <c r="B517" s="120" t="n">
        <v>5</v>
      </c>
      <c r="C517" s="28" t="s">
        <v>2175</v>
      </c>
      <c r="D517" s="29" t="s">
        <v>2178</v>
      </c>
      <c r="E517" s="30" t="s">
        <v>135</v>
      </c>
      <c r="F517" s="30" t="s">
        <v>1294</v>
      </c>
      <c r="G517" s="30" t="s">
        <v>2179</v>
      </c>
      <c r="H517" s="30" t="s">
        <v>942</v>
      </c>
      <c r="I517" s="30" t="s">
        <v>958</v>
      </c>
    </row>
    <row customHeight="1" ht="16.5" r="518" s="185" spans="1:9">
      <c r="A518" s="120" t="n">
        <v>2018</v>
      </c>
      <c r="B518" s="120" t="n">
        <v>5</v>
      </c>
      <c r="C518" s="28" t="s">
        <v>2175</v>
      </c>
      <c r="D518" s="29" t="s">
        <v>2180</v>
      </c>
      <c r="E518" s="30" t="s">
        <v>137</v>
      </c>
      <c r="F518" s="30" t="s">
        <v>1294</v>
      </c>
      <c r="G518" s="30" t="s">
        <v>2181</v>
      </c>
      <c r="H518" s="30" t="s">
        <v>942</v>
      </c>
      <c r="I518" s="30" t="s">
        <v>958</v>
      </c>
    </row>
    <row customHeight="1" ht="16.5" r="519" s="185" spans="1:9">
      <c r="A519" s="120" t="n">
        <v>2018</v>
      </c>
      <c r="B519" s="120" t="n">
        <v>5</v>
      </c>
      <c r="C519" s="28" t="s">
        <v>2175</v>
      </c>
      <c r="D519" s="29" t="s">
        <v>2182</v>
      </c>
      <c r="E519" s="30" t="s">
        <v>137</v>
      </c>
      <c r="F519" s="30" t="s">
        <v>2183</v>
      </c>
      <c r="G519" s="30" t="s">
        <v>2181</v>
      </c>
      <c r="H519" s="30" t="s">
        <v>942</v>
      </c>
      <c r="I519" s="30" t="s">
        <v>958</v>
      </c>
    </row>
    <row customHeight="1" ht="16.5" r="520" s="185" spans="1:9">
      <c r="A520" s="120" t="n">
        <v>2018</v>
      </c>
      <c r="B520" s="120" t="n">
        <v>5</v>
      </c>
      <c r="C520" s="28" t="s">
        <v>2175</v>
      </c>
      <c r="D520" s="29" t="s">
        <v>1066</v>
      </c>
      <c r="E520" s="30" t="s">
        <v>137</v>
      </c>
      <c r="F520" s="30" t="s">
        <v>1289</v>
      </c>
      <c r="G520" s="30" t="s">
        <v>1857</v>
      </c>
      <c r="H520" s="30" t="s">
        <v>942</v>
      </c>
      <c r="I520" s="30" t="s">
        <v>1122</v>
      </c>
    </row>
    <row customHeight="1" ht="16.5" r="521" s="185" spans="1:9">
      <c r="A521" s="120" t="n">
        <v>2018</v>
      </c>
      <c r="B521" s="120" t="n">
        <v>5</v>
      </c>
      <c r="C521" s="28" t="s">
        <v>2175</v>
      </c>
      <c r="D521" s="29" t="s">
        <v>2184</v>
      </c>
      <c r="E521" s="30" t="s">
        <v>137</v>
      </c>
      <c r="F521" s="30" t="s">
        <v>2183</v>
      </c>
      <c r="G521" s="30" t="s">
        <v>2181</v>
      </c>
      <c r="H521" s="30" t="s">
        <v>942</v>
      </c>
      <c r="I521" s="30" t="s">
        <v>958</v>
      </c>
    </row>
    <row customHeight="1" ht="16.5" r="522" s="185" spans="1:9">
      <c r="A522" s="120" t="n">
        <v>2018</v>
      </c>
      <c r="B522" s="120" t="n">
        <v>5</v>
      </c>
      <c r="C522" s="28" t="s">
        <v>2175</v>
      </c>
      <c r="D522" s="29" t="s">
        <v>2185</v>
      </c>
      <c r="E522" s="30" t="s">
        <v>137</v>
      </c>
      <c r="F522" s="30" t="s">
        <v>1289</v>
      </c>
      <c r="G522" s="30" t="s">
        <v>2186</v>
      </c>
      <c r="H522" s="30" t="s">
        <v>942</v>
      </c>
      <c r="I522" s="30" t="s">
        <v>947</v>
      </c>
    </row>
    <row customHeight="1" ht="16.5" r="523" s="185" spans="1:9">
      <c r="A523" s="120" t="n">
        <v>2018</v>
      </c>
      <c r="B523" s="120" t="n">
        <v>5</v>
      </c>
      <c r="C523" s="28" t="s">
        <v>2175</v>
      </c>
      <c r="D523" s="29" t="s">
        <v>2187</v>
      </c>
      <c r="E523" s="30" t="s">
        <v>137</v>
      </c>
      <c r="F523" s="30" t="s">
        <v>2188</v>
      </c>
      <c r="G523" s="30" t="s">
        <v>2189</v>
      </c>
      <c r="H523" s="30" t="s">
        <v>942</v>
      </c>
      <c r="I523" s="30" t="s">
        <v>1122</v>
      </c>
    </row>
    <row customHeight="1" ht="16.5" r="524" s="185" spans="1:9">
      <c r="A524" s="120" t="n">
        <v>2018</v>
      </c>
      <c r="B524" s="120" t="n">
        <v>5</v>
      </c>
      <c r="C524" s="28" t="s">
        <v>1264</v>
      </c>
      <c r="D524" s="29" t="s">
        <v>2190</v>
      </c>
      <c r="E524" s="30" t="s">
        <v>135</v>
      </c>
      <c r="F524" s="30" t="s">
        <v>1387</v>
      </c>
      <c r="G524" s="30" t="s">
        <v>2083</v>
      </c>
      <c r="H524" s="30" t="s">
        <v>942</v>
      </c>
      <c r="I524" s="30" t="s">
        <v>1122</v>
      </c>
    </row>
    <row customHeight="1" ht="16.5" r="525" s="185" spans="1:9">
      <c r="A525" s="120" t="n">
        <v>2018</v>
      </c>
      <c r="B525" s="120" t="n">
        <v>5</v>
      </c>
      <c r="C525" s="28" t="s">
        <v>1264</v>
      </c>
      <c r="D525" s="29" t="s">
        <v>2191</v>
      </c>
      <c r="E525" s="30" t="s">
        <v>135</v>
      </c>
      <c r="F525" s="30" t="s">
        <v>48</v>
      </c>
      <c r="G525" s="30" t="s">
        <v>2192</v>
      </c>
      <c r="H525" s="30" t="s">
        <v>942</v>
      </c>
      <c r="I525" s="30" t="s">
        <v>947</v>
      </c>
    </row>
    <row customHeight="1" ht="16.5" r="526" s="185" spans="1:9">
      <c r="A526" s="120" t="n">
        <v>2018</v>
      </c>
      <c r="B526" s="120" t="n">
        <v>5</v>
      </c>
      <c r="C526" s="28" t="s">
        <v>1264</v>
      </c>
      <c r="D526" s="29" t="s">
        <v>2193</v>
      </c>
      <c r="E526" s="30" t="s">
        <v>137</v>
      </c>
      <c r="F526" s="30" t="s">
        <v>2194</v>
      </c>
      <c r="G526" s="30" t="s">
        <v>2189</v>
      </c>
      <c r="H526" s="30" t="s">
        <v>942</v>
      </c>
      <c r="I526" s="30" t="s">
        <v>947</v>
      </c>
    </row>
    <row customHeight="1" ht="16.5" r="527" s="185" spans="1:9">
      <c r="A527" s="120" t="n">
        <v>2018</v>
      </c>
      <c r="B527" s="120" t="n">
        <v>5</v>
      </c>
      <c r="C527" s="28" t="s">
        <v>1264</v>
      </c>
      <c r="D527" s="29" t="s">
        <v>2195</v>
      </c>
      <c r="E527" s="30" t="s">
        <v>137</v>
      </c>
      <c r="F527" s="30" t="s">
        <v>1289</v>
      </c>
      <c r="G527" s="30" t="s">
        <v>2083</v>
      </c>
      <c r="H527" s="30" t="s">
        <v>942</v>
      </c>
      <c r="I527" s="30" t="s">
        <v>1122</v>
      </c>
    </row>
    <row customHeight="1" ht="16.5" r="528" s="185" spans="1:9">
      <c r="A528" s="120" t="n">
        <v>2018</v>
      </c>
      <c r="B528" s="120" t="n">
        <v>5</v>
      </c>
      <c r="C528" s="28" t="s">
        <v>1264</v>
      </c>
      <c r="D528" s="29" t="s">
        <v>2196</v>
      </c>
      <c r="E528" s="30" t="s">
        <v>137</v>
      </c>
      <c r="F528" s="30" t="s">
        <v>1289</v>
      </c>
      <c r="G528" s="30" t="s">
        <v>1994</v>
      </c>
      <c r="H528" s="30" t="s">
        <v>942</v>
      </c>
      <c r="I528" s="30" t="s">
        <v>1122</v>
      </c>
    </row>
    <row customHeight="1" ht="16.5" r="529" s="185" spans="1:9">
      <c r="A529" s="120" t="n">
        <v>2018</v>
      </c>
      <c r="B529" s="120" t="n">
        <v>5</v>
      </c>
      <c r="C529" s="28" t="s">
        <v>1264</v>
      </c>
      <c r="D529" s="29" t="s">
        <v>2197</v>
      </c>
      <c r="E529" s="30" t="s">
        <v>137</v>
      </c>
      <c r="F529" s="30" t="s">
        <v>2198</v>
      </c>
      <c r="G529" s="30" t="s">
        <v>2199</v>
      </c>
      <c r="H529" s="30" t="s">
        <v>942</v>
      </c>
      <c r="I529" s="30" t="s">
        <v>958</v>
      </c>
    </row>
    <row customHeight="1" ht="16.5" r="530" s="185" spans="1:9">
      <c r="A530" s="120" t="n">
        <v>2018</v>
      </c>
      <c r="B530" s="120" t="n">
        <v>5</v>
      </c>
      <c r="C530" s="28" t="s">
        <v>1260</v>
      </c>
      <c r="D530" s="29" t="s">
        <v>2200</v>
      </c>
      <c r="E530" s="30" t="s">
        <v>137</v>
      </c>
      <c r="F530" s="30" t="s">
        <v>1289</v>
      </c>
      <c r="G530" s="30" t="s">
        <v>2201</v>
      </c>
      <c r="H530" s="30" t="s">
        <v>942</v>
      </c>
      <c r="I530" s="30" t="s">
        <v>1122</v>
      </c>
    </row>
    <row customHeight="1" ht="16.5" r="531" s="185" spans="1:9">
      <c r="A531" s="120" t="n">
        <v>2018</v>
      </c>
      <c r="B531" s="120" t="n">
        <v>5</v>
      </c>
      <c r="C531" s="28" t="s">
        <v>1260</v>
      </c>
      <c r="D531" s="29" t="s">
        <v>2202</v>
      </c>
      <c r="E531" s="30" t="s">
        <v>137</v>
      </c>
      <c r="F531" s="30" t="s">
        <v>1289</v>
      </c>
      <c r="G531" s="30" t="s">
        <v>2203</v>
      </c>
      <c r="H531" s="30" t="s">
        <v>942</v>
      </c>
      <c r="I531" s="30" t="s">
        <v>1122</v>
      </c>
    </row>
    <row customHeight="1" ht="16.5" r="532" s="185" spans="1:9">
      <c r="A532" s="120" t="n">
        <v>2018</v>
      </c>
      <c r="B532" s="120" t="n">
        <v>5</v>
      </c>
      <c r="C532" s="28" t="s">
        <v>1260</v>
      </c>
      <c r="D532" s="29" t="s">
        <v>2204</v>
      </c>
      <c r="E532" s="30" t="s">
        <v>137</v>
      </c>
      <c r="F532" s="30" t="s">
        <v>1289</v>
      </c>
      <c r="G532" s="30" t="s">
        <v>2205</v>
      </c>
      <c r="H532" s="30" t="s">
        <v>942</v>
      </c>
      <c r="I532" s="30" t="s">
        <v>1122</v>
      </c>
    </row>
    <row customHeight="1" ht="16.5" r="533" s="185" spans="1:9">
      <c r="A533" s="120" t="n">
        <v>2018</v>
      </c>
      <c r="B533" s="120" t="n">
        <v>4</v>
      </c>
      <c r="C533" s="28" t="s">
        <v>2206</v>
      </c>
      <c r="D533" s="29" t="s">
        <v>2207</v>
      </c>
      <c r="E533" s="30" t="s">
        <v>137</v>
      </c>
      <c r="F533" s="30" t="s">
        <v>1289</v>
      </c>
      <c r="G533" s="30" t="s">
        <v>2208</v>
      </c>
      <c r="H533" s="30" t="s">
        <v>942</v>
      </c>
      <c r="I533" s="30" t="s">
        <v>1122</v>
      </c>
    </row>
    <row customHeight="1" ht="16.5" r="534" s="185" spans="1:9">
      <c r="A534" s="120" t="n">
        <v>2018</v>
      </c>
      <c r="B534" s="120" t="n">
        <v>4</v>
      </c>
      <c r="C534" s="28" t="s">
        <v>2209</v>
      </c>
      <c r="D534" s="29" t="s">
        <v>2210</v>
      </c>
      <c r="E534" s="30" t="s">
        <v>137</v>
      </c>
      <c r="F534" s="30" t="s">
        <v>1387</v>
      </c>
      <c r="G534" s="30" t="s">
        <v>2211</v>
      </c>
      <c r="H534" s="30" t="s">
        <v>942</v>
      </c>
      <c r="I534" s="30" t="s">
        <v>1122</v>
      </c>
    </row>
    <row customHeight="1" ht="16.5" r="535" s="185" spans="1:9">
      <c r="A535" s="120" t="n">
        <v>2018</v>
      </c>
      <c r="B535" s="120" t="n">
        <v>4</v>
      </c>
      <c r="C535" s="28" t="s">
        <v>2206</v>
      </c>
      <c r="D535" s="29" t="s">
        <v>2212</v>
      </c>
      <c r="E535" s="30" t="s">
        <v>139</v>
      </c>
      <c r="F535" s="30" t="s">
        <v>1387</v>
      </c>
      <c r="G535" s="30" t="s">
        <v>2213</v>
      </c>
      <c r="H535" s="30" t="s">
        <v>2214</v>
      </c>
      <c r="I535" s="30" t="s">
        <v>1122</v>
      </c>
    </row>
    <row customHeight="1" ht="16.5" r="536" s="185" spans="1:9">
      <c r="A536" s="120" t="n">
        <v>2018</v>
      </c>
      <c r="B536" s="120" t="n">
        <v>4</v>
      </c>
      <c r="C536" s="28" t="s">
        <v>2206</v>
      </c>
      <c r="D536" s="29" t="s">
        <v>2215</v>
      </c>
      <c r="E536" s="30" t="s">
        <v>9</v>
      </c>
      <c r="F536" s="30" t="s">
        <v>1289</v>
      </c>
      <c r="G536" s="30" t="s">
        <v>2213</v>
      </c>
      <c r="H536" s="30" t="s">
        <v>2216</v>
      </c>
      <c r="I536" s="30" t="s">
        <v>1122</v>
      </c>
    </row>
    <row customHeight="1" ht="16.5" r="537" s="185" spans="1:9">
      <c r="A537" s="120" t="n">
        <v>2018</v>
      </c>
      <c r="B537" s="120" t="n">
        <v>4</v>
      </c>
      <c r="C537" s="28" t="s">
        <v>2209</v>
      </c>
      <c r="D537" s="29" t="s">
        <v>2217</v>
      </c>
      <c r="E537" s="30" t="s">
        <v>137</v>
      </c>
      <c r="F537" s="30" t="s">
        <v>1289</v>
      </c>
      <c r="G537" s="30" t="s">
        <v>2211</v>
      </c>
      <c r="H537" s="30" t="s">
        <v>942</v>
      </c>
      <c r="I537" s="30" t="s">
        <v>1122</v>
      </c>
    </row>
    <row customHeight="1" ht="16.5" r="538" s="185" spans="1:9">
      <c r="A538" s="120" t="n">
        <v>2018</v>
      </c>
      <c r="B538" s="120" t="n">
        <v>4</v>
      </c>
      <c r="C538" s="28" t="s">
        <v>2209</v>
      </c>
      <c r="D538" s="29" t="s">
        <v>2218</v>
      </c>
      <c r="E538" s="30" t="s">
        <v>135</v>
      </c>
      <c r="F538" s="30" t="s">
        <v>1289</v>
      </c>
      <c r="G538" s="30" t="s">
        <v>2219</v>
      </c>
      <c r="H538" s="30" t="s">
        <v>942</v>
      </c>
      <c r="I538" s="30" t="s">
        <v>1122</v>
      </c>
    </row>
    <row customHeight="1" ht="16.5" r="539" s="185" spans="1:9">
      <c r="A539" s="120" t="n">
        <v>2018</v>
      </c>
      <c r="B539" s="120" t="n">
        <v>4</v>
      </c>
      <c r="C539" s="28" t="s">
        <v>2220</v>
      </c>
      <c r="D539" s="29" t="s">
        <v>2221</v>
      </c>
      <c r="E539" s="30" t="s">
        <v>137</v>
      </c>
      <c r="F539" s="30" t="s">
        <v>1289</v>
      </c>
      <c r="G539" s="30" t="s">
        <v>2222</v>
      </c>
      <c r="H539" s="30" t="s">
        <v>942</v>
      </c>
      <c r="I539" s="30" t="s">
        <v>1122</v>
      </c>
    </row>
    <row customHeight="1" ht="16.5" r="540" s="185" spans="1:9">
      <c r="A540" s="120" t="n">
        <v>2018</v>
      </c>
      <c r="B540" s="120" t="n">
        <v>4</v>
      </c>
      <c r="C540" s="28" t="s">
        <v>2220</v>
      </c>
      <c r="D540" s="29" t="s">
        <v>2223</v>
      </c>
      <c r="E540" s="30" t="s">
        <v>152</v>
      </c>
      <c r="F540" s="30" t="s">
        <v>2224</v>
      </c>
      <c r="G540" s="30" t="s">
        <v>2070</v>
      </c>
      <c r="H540" s="30" t="s">
        <v>942</v>
      </c>
      <c r="I540" s="30" t="s">
        <v>947</v>
      </c>
    </row>
    <row customHeight="1" ht="16.5" r="541" s="185" spans="1:9">
      <c r="A541" s="120" t="n">
        <v>2018</v>
      </c>
      <c r="B541" s="120" t="n">
        <v>4</v>
      </c>
      <c r="C541" s="28" t="s">
        <v>2220</v>
      </c>
      <c r="D541" s="29" t="s">
        <v>2225</v>
      </c>
      <c r="E541" s="30" t="s">
        <v>139</v>
      </c>
      <c r="F541" s="30" t="s">
        <v>1289</v>
      </c>
      <c r="G541" s="30" t="s">
        <v>2226</v>
      </c>
      <c r="H541" s="30" t="s">
        <v>942</v>
      </c>
      <c r="I541" s="30" t="s">
        <v>1122</v>
      </c>
    </row>
    <row customHeight="1" ht="16.5" r="542" s="185" spans="1:9">
      <c r="A542" s="120" t="n">
        <v>2018</v>
      </c>
      <c r="B542" s="120" t="n">
        <v>4</v>
      </c>
      <c r="C542" s="28" t="s">
        <v>2220</v>
      </c>
      <c r="D542" s="29" t="s">
        <v>2227</v>
      </c>
      <c r="E542" s="30" t="s">
        <v>137</v>
      </c>
      <c r="F542" s="30" t="s">
        <v>1289</v>
      </c>
      <c r="G542" s="30" t="s">
        <v>2228</v>
      </c>
      <c r="H542" s="30" t="s">
        <v>942</v>
      </c>
      <c r="I542" s="30" t="s">
        <v>1122</v>
      </c>
    </row>
    <row customHeight="1" ht="16.5" r="543" s="185" spans="1:9">
      <c r="A543" s="120" t="n">
        <v>2018</v>
      </c>
      <c r="B543" s="120" t="n">
        <v>4</v>
      </c>
      <c r="C543" s="28" t="s">
        <v>2220</v>
      </c>
      <c r="D543" s="29" t="s">
        <v>2229</v>
      </c>
      <c r="E543" s="30" t="s">
        <v>137</v>
      </c>
      <c r="F543" s="30" t="s">
        <v>2230</v>
      </c>
      <c r="G543" s="30" t="s">
        <v>2231</v>
      </c>
      <c r="H543" s="30" t="s">
        <v>942</v>
      </c>
      <c r="I543" s="30" t="s">
        <v>947</v>
      </c>
    </row>
    <row customHeight="1" ht="16.5" r="544" s="185" spans="1:9">
      <c r="A544" s="120" t="n">
        <v>2018</v>
      </c>
      <c r="B544" s="120" t="n">
        <v>4</v>
      </c>
      <c r="C544" s="28" t="s">
        <v>2220</v>
      </c>
      <c r="D544" s="29" t="s">
        <v>2232</v>
      </c>
      <c r="E544" s="30" t="s">
        <v>137</v>
      </c>
      <c r="F544" s="30" t="s">
        <v>1289</v>
      </c>
      <c r="G544" s="30" t="s">
        <v>2233</v>
      </c>
      <c r="H544" s="30" t="s">
        <v>942</v>
      </c>
      <c r="I544" s="30" t="s">
        <v>947</v>
      </c>
    </row>
    <row customHeight="1" ht="16.5" r="545" s="185" spans="1:9">
      <c r="A545" s="120" t="n">
        <v>2018</v>
      </c>
      <c r="B545" s="120" t="n">
        <v>4</v>
      </c>
      <c r="C545" s="28" t="s">
        <v>2234</v>
      </c>
      <c r="D545" s="29" t="s">
        <v>2235</v>
      </c>
      <c r="E545" s="30" t="s">
        <v>137</v>
      </c>
      <c r="F545" s="30" t="s">
        <v>1387</v>
      </c>
      <c r="G545" s="30" t="s">
        <v>2236</v>
      </c>
      <c r="H545" s="30" t="s">
        <v>942</v>
      </c>
      <c r="I545" s="30" t="s">
        <v>947</v>
      </c>
    </row>
    <row customHeight="1" ht="16.5" r="546" s="185" spans="1:9">
      <c r="A546" s="120" t="n">
        <v>2018</v>
      </c>
      <c r="B546" s="120" t="n">
        <v>4</v>
      </c>
      <c r="C546" s="28" t="s">
        <v>2234</v>
      </c>
      <c r="D546" s="29" t="s">
        <v>2237</v>
      </c>
      <c r="E546" s="30" t="s">
        <v>135</v>
      </c>
      <c r="F546" s="30" t="s">
        <v>1289</v>
      </c>
      <c r="G546" s="30" t="s">
        <v>2236</v>
      </c>
      <c r="H546" s="30" t="s">
        <v>942</v>
      </c>
      <c r="I546" s="30" t="s">
        <v>1122</v>
      </c>
    </row>
    <row customHeight="1" ht="16.5" r="547" s="185" spans="1:9">
      <c r="A547" s="120" t="n">
        <v>2018</v>
      </c>
      <c r="B547" s="120" t="n">
        <v>4</v>
      </c>
      <c r="C547" s="28" t="s">
        <v>2238</v>
      </c>
      <c r="D547" s="29" t="s">
        <v>2239</v>
      </c>
      <c r="E547" s="30" t="s">
        <v>137</v>
      </c>
      <c r="F547" s="30" t="s">
        <v>1289</v>
      </c>
      <c r="G547" s="30" t="s">
        <v>2240</v>
      </c>
      <c r="H547" s="30" t="s">
        <v>942</v>
      </c>
      <c r="I547" s="30" t="s">
        <v>1122</v>
      </c>
    </row>
    <row customHeight="1" ht="16.5" r="548" s="185" spans="1:9">
      <c r="A548" s="120" t="n">
        <v>2018</v>
      </c>
      <c r="B548" s="120" t="n">
        <v>4</v>
      </c>
      <c r="C548" s="28" t="s">
        <v>2241</v>
      </c>
      <c r="D548" s="29" t="s">
        <v>2242</v>
      </c>
      <c r="E548" s="30" t="s">
        <v>135</v>
      </c>
      <c r="F548" s="30" t="s">
        <v>958</v>
      </c>
      <c r="G548" s="30" t="s">
        <v>2243</v>
      </c>
      <c r="H548" s="30" t="s">
        <v>942</v>
      </c>
      <c r="I548" s="30" t="s">
        <v>1122</v>
      </c>
    </row>
    <row customHeight="1" ht="16.5" r="549" s="185" spans="1:9">
      <c r="A549" s="120" t="n">
        <v>2018</v>
      </c>
      <c r="B549" s="120" t="n">
        <v>4</v>
      </c>
      <c r="C549" s="28" t="s">
        <v>2238</v>
      </c>
      <c r="D549" s="29" t="s">
        <v>2244</v>
      </c>
      <c r="E549" s="30" t="s">
        <v>137</v>
      </c>
      <c r="F549" s="30" t="s">
        <v>1517</v>
      </c>
      <c r="G549" s="30" t="s">
        <v>2245</v>
      </c>
      <c r="H549" s="30" t="s">
        <v>942</v>
      </c>
      <c r="I549" s="30" t="s">
        <v>947</v>
      </c>
    </row>
    <row customHeight="1" ht="16.5" r="550" s="185" spans="1:9">
      <c r="A550" s="120" t="n">
        <v>2018</v>
      </c>
      <c r="B550" s="120" t="n">
        <v>4</v>
      </c>
      <c r="C550" s="28" t="s">
        <v>2241</v>
      </c>
      <c r="D550" s="29" t="s">
        <v>2246</v>
      </c>
      <c r="E550" s="30" t="s">
        <v>137</v>
      </c>
      <c r="F550" s="30" t="s">
        <v>1289</v>
      </c>
      <c r="G550" s="30" t="s">
        <v>2247</v>
      </c>
      <c r="H550" s="30" t="s">
        <v>942</v>
      </c>
      <c r="I550" s="30" t="s">
        <v>1122</v>
      </c>
    </row>
    <row customHeight="1" ht="16.5" r="551" s="185" spans="1:9">
      <c r="A551" s="120" t="n">
        <v>2018</v>
      </c>
      <c r="B551" s="120" t="n">
        <v>4</v>
      </c>
      <c r="C551" s="28" t="s">
        <v>2241</v>
      </c>
      <c r="D551" s="29" t="s">
        <v>2248</v>
      </c>
      <c r="E551" s="30" t="s">
        <v>137</v>
      </c>
      <c r="F551" s="30" t="s">
        <v>1289</v>
      </c>
      <c r="G551" s="30" t="s">
        <v>2249</v>
      </c>
      <c r="H551" s="30" t="s">
        <v>942</v>
      </c>
      <c r="I551" s="30" t="s">
        <v>1122</v>
      </c>
    </row>
    <row customHeight="1" ht="16.5" r="552" s="185" spans="1:9">
      <c r="A552" s="120" t="n">
        <v>2018</v>
      </c>
      <c r="B552" s="120" t="n">
        <v>4</v>
      </c>
      <c r="C552" s="28" t="s">
        <v>2241</v>
      </c>
      <c r="D552" s="29" t="s">
        <v>2250</v>
      </c>
      <c r="E552" s="30" t="s">
        <v>137</v>
      </c>
      <c r="F552" s="30" t="s">
        <v>1387</v>
      </c>
      <c r="G552" s="30" t="s">
        <v>2251</v>
      </c>
      <c r="H552" s="30" t="s">
        <v>942</v>
      </c>
      <c r="I552" s="30" t="s">
        <v>1122</v>
      </c>
    </row>
    <row customHeight="1" ht="16.5" r="553" s="185" spans="1:9">
      <c r="A553" s="120" t="n">
        <v>2018</v>
      </c>
      <c r="B553" s="120" t="n">
        <v>4</v>
      </c>
      <c r="C553" s="28" t="s">
        <v>2241</v>
      </c>
      <c r="D553" s="29" t="s">
        <v>2252</v>
      </c>
      <c r="E553" s="30" t="s">
        <v>137</v>
      </c>
      <c r="F553" s="30" t="s">
        <v>1387</v>
      </c>
      <c r="G553" s="30" t="s">
        <v>2251</v>
      </c>
      <c r="H553" s="30" t="s">
        <v>942</v>
      </c>
      <c r="I553" s="30" t="s">
        <v>1122</v>
      </c>
    </row>
    <row customHeight="1" ht="16.5" r="554" s="185" spans="1:9">
      <c r="A554" s="120" t="n">
        <v>2018</v>
      </c>
      <c r="B554" s="120" t="n">
        <v>4</v>
      </c>
      <c r="C554" s="28" t="s">
        <v>2253</v>
      </c>
      <c r="D554" s="29" t="s">
        <v>2254</v>
      </c>
      <c r="E554" s="30" t="s">
        <v>137</v>
      </c>
      <c r="F554" s="30" t="s">
        <v>1289</v>
      </c>
      <c r="G554" s="30" t="s">
        <v>2251</v>
      </c>
      <c r="H554" s="30" t="s">
        <v>942</v>
      </c>
      <c r="I554" s="30" t="s">
        <v>1122</v>
      </c>
    </row>
    <row customHeight="1" ht="16.5" r="555" s="185" spans="1:9">
      <c r="A555" s="120" t="n">
        <v>2018</v>
      </c>
      <c r="B555" s="120" t="n">
        <v>4</v>
      </c>
      <c r="C555" s="28" t="s">
        <v>2253</v>
      </c>
      <c r="D555" s="29" t="s">
        <v>2255</v>
      </c>
      <c r="E555" s="30" t="s">
        <v>137</v>
      </c>
      <c r="F555" s="30" t="s">
        <v>1289</v>
      </c>
      <c r="G555" s="30" t="s">
        <v>2256</v>
      </c>
      <c r="H555" s="30" t="s">
        <v>942</v>
      </c>
      <c r="I555" s="30" t="s">
        <v>947</v>
      </c>
    </row>
    <row customHeight="1" ht="16.5" r="556" s="185" spans="1:9">
      <c r="A556" s="120" t="n">
        <v>2018</v>
      </c>
      <c r="B556" s="120" t="n">
        <v>4</v>
      </c>
      <c r="C556" s="28" t="s">
        <v>2253</v>
      </c>
      <c r="D556" s="29" t="s">
        <v>2257</v>
      </c>
      <c r="E556" s="30" t="s">
        <v>139</v>
      </c>
      <c r="F556" s="30" t="s">
        <v>1387</v>
      </c>
      <c r="G556" s="30" t="s">
        <v>2258</v>
      </c>
      <c r="H556" s="30" t="s">
        <v>942</v>
      </c>
      <c r="I556" s="30" t="s">
        <v>1122</v>
      </c>
    </row>
    <row customHeight="1" ht="16.5" r="557" s="185" spans="1:9">
      <c r="A557" s="120" t="n">
        <v>2018</v>
      </c>
      <c r="B557" s="120" t="n">
        <v>4</v>
      </c>
      <c r="C557" s="28" t="s">
        <v>2253</v>
      </c>
      <c r="D557" s="29" t="s">
        <v>2259</v>
      </c>
      <c r="E557" s="30" t="s">
        <v>139</v>
      </c>
      <c r="F557" s="30" t="s">
        <v>1387</v>
      </c>
      <c r="G557" s="30" t="s">
        <v>2258</v>
      </c>
      <c r="H557" s="30" t="s">
        <v>942</v>
      </c>
      <c r="I557" s="30" t="s">
        <v>1122</v>
      </c>
    </row>
    <row customHeight="1" ht="16.5" r="558" s="185" spans="1:9">
      <c r="A558" s="120" t="n">
        <v>2018</v>
      </c>
      <c r="B558" s="120" t="n">
        <v>4</v>
      </c>
      <c r="C558" s="28" t="s">
        <v>2253</v>
      </c>
      <c r="D558" s="29" t="s">
        <v>2260</v>
      </c>
      <c r="E558" s="30" t="s">
        <v>137</v>
      </c>
      <c r="F558" s="30" t="s">
        <v>1289</v>
      </c>
      <c r="G558" s="30" t="s">
        <v>2258</v>
      </c>
      <c r="H558" s="30" t="s">
        <v>942</v>
      </c>
      <c r="I558" s="30" t="s">
        <v>1122</v>
      </c>
    </row>
    <row customHeight="1" ht="16.5" r="559" s="185" spans="1:9">
      <c r="A559" s="120" t="n">
        <v>2018</v>
      </c>
      <c r="B559" s="120" t="n">
        <v>4</v>
      </c>
      <c r="C559" s="28" t="s">
        <v>2261</v>
      </c>
      <c r="D559" s="29" t="s">
        <v>2262</v>
      </c>
      <c r="E559" s="30" t="s">
        <v>137</v>
      </c>
      <c r="F559" s="30" t="s">
        <v>1289</v>
      </c>
      <c r="G559" s="30" t="s">
        <v>2024</v>
      </c>
      <c r="H559" s="30" t="s">
        <v>942</v>
      </c>
      <c r="I559" s="30" t="s">
        <v>1122</v>
      </c>
    </row>
    <row customHeight="1" ht="16.5" r="560" s="185" spans="1:9">
      <c r="A560" s="120" t="n">
        <v>2018</v>
      </c>
      <c r="B560" s="120" t="n">
        <v>4</v>
      </c>
      <c r="C560" s="28" t="s">
        <v>2253</v>
      </c>
      <c r="D560" s="29" t="s">
        <v>2263</v>
      </c>
      <c r="E560" s="30" t="s">
        <v>137</v>
      </c>
      <c r="F560" s="30" t="s">
        <v>1294</v>
      </c>
      <c r="G560" s="30" t="s">
        <v>2138</v>
      </c>
      <c r="H560" s="30" t="s">
        <v>942</v>
      </c>
      <c r="I560" s="30" t="s">
        <v>958</v>
      </c>
    </row>
    <row customHeight="1" ht="16.5" r="561" s="185" spans="1:9">
      <c r="A561" s="120" t="n">
        <v>2018</v>
      </c>
      <c r="B561" s="120" t="n">
        <v>4</v>
      </c>
      <c r="C561" s="28" t="s">
        <v>2261</v>
      </c>
      <c r="D561" s="29" t="s">
        <v>2264</v>
      </c>
      <c r="E561" s="30" t="s">
        <v>137</v>
      </c>
      <c r="F561" s="30" t="s">
        <v>1387</v>
      </c>
      <c r="G561" s="30" t="s">
        <v>1732</v>
      </c>
      <c r="H561" s="30" t="s">
        <v>942</v>
      </c>
      <c r="I561" s="30" t="s">
        <v>1122</v>
      </c>
    </row>
    <row customHeight="1" ht="16.5" r="562" s="185" spans="1:9">
      <c r="A562" s="120" t="n">
        <v>2018</v>
      </c>
      <c r="B562" s="120" t="n">
        <v>4</v>
      </c>
      <c r="C562" s="28" t="s">
        <v>2261</v>
      </c>
      <c r="D562" s="29" t="s">
        <v>2265</v>
      </c>
      <c r="E562" s="30" t="s">
        <v>137</v>
      </c>
      <c r="F562" s="30" t="s">
        <v>1289</v>
      </c>
      <c r="G562" s="30" t="s">
        <v>1732</v>
      </c>
      <c r="H562" s="30" t="s">
        <v>942</v>
      </c>
      <c r="I562" s="30" t="s">
        <v>1122</v>
      </c>
    </row>
    <row customHeight="1" ht="16.5" r="563" s="185" spans="1:9">
      <c r="A563" s="120" t="n">
        <v>2018</v>
      </c>
      <c r="B563" s="120" t="n">
        <v>4</v>
      </c>
      <c r="C563" s="28" t="s">
        <v>2261</v>
      </c>
      <c r="D563" s="29" t="s">
        <v>2266</v>
      </c>
      <c r="E563" s="30" t="s">
        <v>137</v>
      </c>
      <c r="F563" s="30" t="s">
        <v>1387</v>
      </c>
      <c r="G563" s="30" t="s">
        <v>2267</v>
      </c>
      <c r="H563" s="30" t="s">
        <v>942</v>
      </c>
      <c r="I563" s="30" t="s">
        <v>1122</v>
      </c>
    </row>
    <row customHeight="1" ht="16.5" r="564" s="185" spans="1:9">
      <c r="A564" s="120" t="n">
        <v>2018</v>
      </c>
      <c r="B564" s="120" t="n">
        <v>4</v>
      </c>
      <c r="C564" s="28" t="s">
        <v>2261</v>
      </c>
      <c r="D564" s="29" t="s">
        <v>2268</v>
      </c>
      <c r="E564" s="30" t="s">
        <v>137</v>
      </c>
      <c r="F564" s="30" t="s">
        <v>1289</v>
      </c>
      <c r="G564" s="30" t="s">
        <v>2267</v>
      </c>
      <c r="H564" s="30" t="s">
        <v>942</v>
      </c>
      <c r="I564" s="30" t="s">
        <v>1122</v>
      </c>
    </row>
    <row customHeight="1" ht="16.5" r="565" s="185" spans="1:9">
      <c r="A565" s="120" t="n">
        <v>2018</v>
      </c>
      <c r="B565" s="120" t="n">
        <v>4</v>
      </c>
      <c r="C565" s="28" t="s">
        <v>2269</v>
      </c>
      <c r="D565" s="29" t="s">
        <v>2270</v>
      </c>
      <c r="E565" s="30" t="s">
        <v>137</v>
      </c>
      <c r="F565" s="30" t="s">
        <v>1289</v>
      </c>
      <c r="G565" s="30" t="s">
        <v>2271</v>
      </c>
      <c r="H565" s="30" t="s">
        <v>942</v>
      </c>
      <c r="I565" s="30" t="s">
        <v>1122</v>
      </c>
    </row>
    <row customHeight="1" ht="16.5" r="566" s="185" spans="1:9">
      <c r="A566" s="120" t="n">
        <v>2018</v>
      </c>
      <c r="B566" s="120" t="n">
        <v>4</v>
      </c>
      <c r="C566" s="28" t="s">
        <v>2269</v>
      </c>
      <c r="D566" s="29" t="s">
        <v>2272</v>
      </c>
      <c r="E566" s="30" t="s">
        <v>137</v>
      </c>
      <c r="F566" s="30" t="s">
        <v>1387</v>
      </c>
      <c r="G566" s="30" t="s">
        <v>2273</v>
      </c>
      <c r="H566" s="30" t="s">
        <v>942</v>
      </c>
      <c r="I566" s="30" t="s">
        <v>958</v>
      </c>
    </row>
    <row customHeight="1" ht="16.5" r="567" s="185" spans="1:9">
      <c r="A567" s="120" t="n">
        <v>2018</v>
      </c>
      <c r="B567" s="120" t="n">
        <v>4</v>
      </c>
      <c r="C567" s="28" t="s">
        <v>2269</v>
      </c>
      <c r="D567" s="29" t="s">
        <v>2274</v>
      </c>
      <c r="E567" s="30" t="s">
        <v>139</v>
      </c>
      <c r="F567" s="30" t="s">
        <v>1289</v>
      </c>
      <c r="G567" s="30" t="s">
        <v>2273</v>
      </c>
      <c r="H567" s="30" t="s">
        <v>2275</v>
      </c>
      <c r="I567" s="30" t="s">
        <v>1122</v>
      </c>
    </row>
    <row customHeight="1" ht="16.5" r="568" s="185" spans="1:9">
      <c r="A568" s="120" t="n">
        <v>2018</v>
      </c>
      <c r="B568" s="120" t="n">
        <v>4</v>
      </c>
      <c r="C568" s="28" t="s">
        <v>2276</v>
      </c>
      <c r="D568" s="29" t="s">
        <v>2277</v>
      </c>
      <c r="E568" s="30" t="s">
        <v>137</v>
      </c>
      <c r="F568" s="30" t="s">
        <v>1387</v>
      </c>
      <c r="G568" s="30" t="s">
        <v>2278</v>
      </c>
      <c r="H568" s="30" t="s">
        <v>942</v>
      </c>
      <c r="I568" s="30" t="s">
        <v>947</v>
      </c>
    </row>
    <row customHeight="1" ht="16.5" r="569" s="185" spans="1:9">
      <c r="A569" s="120" t="n">
        <v>2018</v>
      </c>
      <c r="B569" s="120" t="n">
        <v>4</v>
      </c>
      <c r="C569" s="28" t="s">
        <v>2276</v>
      </c>
      <c r="D569" s="29" t="s">
        <v>2279</v>
      </c>
      <c r="E569" s="30" t="s">
        <v>137</v>
      </c>
      <c r="F569" s="30" t="s">
        <v>2280</v>
      </c>
      <c r="G569" s="30" t="s">
        <v>2278</v>
      </c>
      <c r="H569" s="30" t="s">
        <v>942</v>
      </c>
      <c r="I569" s="30" t="s">
        <v>1122</v>
      </c>
    </row>
    <row customHeight="1" ht="16.5" r="570" s="185" spans="1:9">
      <c r="A570" s="120" t="n">
        <v>2018</v>
      </c>
      <c r="B570" s="120" t="n">
        <v>4</v>
      </c>
      <c r="C570" s="28" t="s">
        <v>2276</v>
      </c>
      <c r="D570" s="29" t="s">
        <v>2281</v>
      </c>
      <c r="E570" s="30" t="s">
        <v>137</v>
      </c>
      <c r="F570" s="30" t="s">
        <v>1294</v>
      </c>
      <c r="G570" s="30" t="s">
        <v>2282</v>
      </c>
      <c r="H570" s="30" t="s">
        <v>942</v>
      </c>
      <c r="I570" s="30" t="s">
        <v>947</v>
      </c>
    </row>
    <row customHeight="1" ht="16.5" r="571" s="185" spans="1:9">
      <c r="A571" s="120" t="n">
        <v>2018</v>
      </c>
      <c r="B571" s="120" t="n">
        <v>4</v>
      </c>
      <c r="C571" s="28" t="s">
        <v>2276</v>
      </c>
      <c r="D571" s="29" t="s">
        <v>2283</v>
      </c>
      <c r="E571" s="30" t="s">
        <v>137</v>
      </c>
      <c r="F571" s="30" t="s">
        <v>1387</v>
      </c>
      <c r="G571" s="30" t="s">
        <v>2278</v>
      </c>
      <c r="H571" s="30" t="s">
        <v>942</v>
      </c>
      <c r="I571" s="30" t="s">
        <v>947</v>
      </c>
    </row>
    <row customHeight="1" ht="16.5" r="572" s="185" spans="1:9">
      <c r="A572" s="120" t="n">
        <v>2018</v>
      </c>
      <c r="B572" s="120" t="n">
        <v>4</v>
      </c>
      <c r="C572" s="28" t="s">
        <v>2276</v>
      </c>
      <c r="D572" s="29" t="s">
        <v>2284</v>
      </c>
      <c r="E572" s="30" t="s">
        <v>9</v>
      </c>
      <c r="F572" s="30" t="s">
        <v>1387</v>
      </c>
      <c r="G572" s="30" t="s">
        <v>2285</v>
      </c>
      <c r="H572" s="30" t="s">
        <v>2286</v>
      </c>
      <c r="I572" s="30" t="s">
        <v>1122</v>
      </c>
    </row>
    <row customHeight="1" ht="16.5" r="573" s="185" spans="1:9">
      <c r="A573" s="120" t="n">
        <v>2018</v>
      </c>
      <c r="B573" s="120" t="n">
        <v>4</v>
      </c>
      <c r="C573" s="28" t="s">
        <v>1256</v>
      </c>
      <c r="D573" s="29" t="s">
        <v>2287</v>
      </c>
      <c r="E573" s="30" t="s">
        <v>137</v>
      </c>
      <c r="F573" s="30" t="s">
        <v>1289</v>
      </c>
      <c r="G573" s="30" t="s">
        <v>2288</v>
      </c>
      <c r="H573" s="30" t="s">
        <v>942</v>
      </c>
      <c r="I573" s="30" t="s">
        <v>1122</v>
      </c>
    </row>
    <row customHeight="1" ht="16.5" r="574" s="185" spans="1:9">
      <c r="A574" s="120" t="n">
        <v>2018</v>
      </c>
      <c r="B574" s="120" t="n">
        <v>4</v>
      </c>
      <c r="C574" s="28" t="s">
        <v>1256</v>
      </c>
      <c r="D574" s="29" t="s">
        <v>2289</v>
      </c>
      <c r="E574" s="30" t="s">
        <v>139</v>
      </c>
      <c r="F574" s="30" t="s">
        <v>1289</v>
      </c>
      <c r="G574" s="30" t="s">
        <v>2290</v>
      </c>
      <c r="H574" s="30" t="s">
        <v>942</v>
      </c>
      <c r="I574" s="30" t="s">
        <v>1122</v>
      </c>
    </row>
    <row customHeight="1" ht="16.5" r="575" s="185" spans="1:9">
      <c r="A575" s="120" t="n">
        <v>2018</v>
      </c>
      <c r="B575" s="120" t="n">
        <v>4</v>
      </c>
      <c r="C575" s="28" t="s">
        <v>1256</v>
      </c>
      <c r="D575" s="29" t="s">
        <v>2291</v>
      </c>
      <c r="E575" s="30" t="s">
        <v>135</v>
      </c>
      <c r="F575" s="30" t="s">
        <v>1387</v>
      </c>
      <c r="G575" s="30" t="s">
        <v>2292</v>
      </c>
      <c r="H575" s="30" t="s">
        <v>942</v>
      </c>
      <c r="I575" s="30" t="s">
        <v>1122</v>
      </c>
    </row>
    <row customHeight="1" ht="16.5" r="576" s="185" spans="1:9">
      <c r="A576" s="120" t="n">
        <v>2018</v>
      </c>
      <c r="B576" s="120" t="n">
        <v>4</v>
      </c>
      <c r="C576" s="28" t="s">
        <v>1256</v>
      </c>
      <c r="D576" s="29" t="s">
        <v>2293</v>
      </c>
      <c r="E576" s="30" t="s">
        <v>137</v>
      </c>
      <c r="F576" s="30" t="s">
        <v>1289</v>
      </c>
      <c r="G576" s="30" t="s">
        <v>2294</v>
      </c>
      <c r="H576" s="30" t="s">
        <v>942</v>
      </c>
      <c r="I576" s="30" t="s">
        <v>947</v>
      </c>
    </row>
    <row customHeight="1" ht="16.5" r="577" s="185" spans="1:9">
      <c r="A577" s="120" t="n">
        <v>2018</v>
      </c>
      <c r="B577" s="120" t="n">
        <v>4</v>
      </c>
      <c r="C577" s="28" t="s">
        <v>1256</v>
      </c>
      <c r="D577" s="29" t="s">
        <v>2295</v>
      </c>
      <c r="E577" s="30" t="s">
        <v>137</v>
      </c>
      <c r="F577" s="30" t="s">
        <v>1289</v>
      </c>
      <c r="G577" s="30" t="s">
        <v>2296</v>
      </c>
      <c r="H577" s="30" t="s">
        <v>942</v>
      </c>
      <c r="I577" s="30" t="s">
        <v>1122</v>
      </c>
    </row>
    <row customHeight="1" ht="16.5" r="578" s="185" spans="1:9">
      <c r="A578" s="120" t="n">
        <v>2018</v>
      </c>
      <c r="B578" s="120" t="n">
        <v>4</v>
      </c>
      <c r="C578" s="28" t="s">
        <v>1256</v>
      </c>
      <c r="D578" s="29" t="s">
        <v>2297</v>
      </c>
      <c r="E578" s="30" t="s">
        <v>137</v>
      </c>
      <c r="F578" s="30" t="s">
        <v>1387</v>
      </c>
      <c r="G578" s="30" t="s">
        <v>2288</v>
      </c>
      <c r="H578" s="30" t="s">
        <v>942</v>
      </c>
      <c r="I578" s="30" t="s">
        <v>947</v>
      </c>
    </row>
    <row customHeight="1" ht="16.5" r="579" s="185" spans="1:9">
      <c r="A579" s="120" t="n">
        <v>2018</v>
      </c>
      <c r="B579" s="120" t="n">
        <v>4</v>
      </c>
      <c r="C579" s="28" t="s">
        <v>2298</v>
      </c>
      <c r="D579" s="29" t="s">
        <v>2299</v>
      </c>
      <c r="E579" s="30" t="s">
        <v>135</v>
      </c>
      <c r="F579" s="30" t="s">
        <v>1289</v>
      </c>
      <c r="G579" s="30" t="s">
        <v>2300</v>
      </c>
      <c r="H579" s="30" t="s">
        <v>942</v>
      </c>
      <c r="I579" s="30" t="s">
        <v>1122</v>
      </c>
    </row>
    <row customHeight="1" ht="16.5" r="580" s="185" spans="1:9">
      <c r="A580" s="120" t="n">
        <v>2018</v>
      </c>
      <c r="B580" s="120" t="n">
        <v>4</v>
      </c>
      <c r="C580" s="28" t="s">
        <v>2298</v>
      </c>
      <c r="D580" s="29" t="s">
        <v>2301</v>
      </c>
      <c r="E580" s="30" t="s">
        <v>137</v>
      </c>
      <c r="F580" s="30" t="s">
        <v>1294</v>
      </c>
      <c r="G580" s="30" t="s">
        <v>2302</v>
      </c>
      <c r="H580" s="30" t="s">
        <v>942</v>
      </c>
      <c r="I580" s="30" t="s">
        <v>958</v>
      </c>
    </row>
    <row customHeight="1" ht="16.5" r="581" s="185" spans="1:9">
      <c r="A581" s="120" t="n">
        <v>2018</v>
      </c>
      <c r="B581" s="120" t="n">
        <v>4</v>
      </c>
      <c r="C581" s="28" t="s">
        <v>2298</v>
      </c>
      <c r="D581" s="29" t="s">
        <v>2303</v>
      </c>
      <c r="E581" s="30" t="s">
        <v>137</v>
      </c>
      <c r="F581" s="30" t="s">
        <v>1517</v>
      </c>
      <c r="G581" s="30" t="s">
        <v>1901</v>
      </c>
      <c r="H581" s="30" t="s">
        <v>942</v>
      </c>
      <c r="I581" s="30" t="s">
        <v>958</v>
      </c>
    </row>
    <row customHeight="1" ht="16.5" r="582" s="185" spans="1:9">
      <c r="A582" s="120" t="n">
        <v>2018</v>
      </c>
      <c r="B582" s="120" t="n">
        <v>4</v>
      </c>
      <c r="C582" s="28" t="s">
        <v>2304</v>
      </c>
      <c r="D582" s="29" t="s">
        <v>2305</v>
      </c>
      <c r="E582" s="30" t="s">
        <v>137</v>
      </c>
      <c r="F582" s="30" t="s">
        <v>1387</v>
      </c>
      <c r="G582" s="30" t="s">
        <v>2306</v>
      </c>
      <c r="H582" s="30" t="s">
        <v>942</v>
      </c>
      <c r="I582" s="30" t="s">
        <v>1122</v>
      </c>
    </row>
    <row customHeight="1" ht="16.5" r="583" s="185" spans="1:9">
      <c r="A583" s="120" t="n">
        <v>2018</v>
      </c>
      <c r="B583" s="120" t="n">
        <v>4</v>
      </c>
      <c r="C583" s="28" t="s">
        <v>2304</v>
      </c>
      <c r="D583" s="29" t="s">
        <v>2307</v>
      </c>
      <c r="E583" s="30" t="s">
        <v>135</v>
      </c>
      <c r="F583" s="30" t="s">
        <v>1387</v>
      </c>
      <c r="G583" s="30" t="s">
        <v>2306</v>
      </c>
      <c r="H583" s="30" t="s">
        <v>942</v>
      </c>
      <c r="I583" s="30" t="s">
        <v>1122</v>
      </c>
    </row>
    <row customHeight="1" ht="16.5" r="584" s="185" spans="1:9">
      <c r="A584" s="120" t="n">
        <v>2018</v>
      </c>
      <c r="B584" s="120" t="n">
        <v>4</v>
      </c>
      <c r="C584" s="28" t="s">
        <v>2304</v>
      </c>
      <c r="D584" s="29" t="s">
        <v>2308</v>
      </c>
      <c r="E584" s="30" t="s">
        <v>137</v>
      </c>
      <c r="F584" s="30" t="s">
        <v>1289</v>
      </c>
      <c r="G584" s="30" t="s">
        <v>2306</v>
      </c>
      <c r="H584" s="30" t="s">
        <v>942</v>
      </c>
      <c r="I584" s="30" t="s">
        <v>1122</v>
      </c>
    </row>
    <row customHeight="1" ht="16.5" r="585" s="185" spans="1:9">
      <c r="A585" s="120" t="n">
        <v>2018</v>
      </c>
      <c r="B585" s="120" t="n">
        <v>4</v>
      </c>
      <c r="C585" s="28" t="s">
        <v>2304</v>
      </c>
      <c r="D585" s="29" t="s">
        <v>2309</v>
      </c>
      <c r="E585" s="30" t="s">
        <v>137</v>
      </c>
      <c r="F585" s="30" t="s">
        <v>1289</v>
      </c>
      <c r="G585" s="30" t="s">
        <v>2292</v>
      </c>
      <c r="H585" s="30" t="s">
        <v>942</v>
      </c>
      <c r="I585" s="30" t="s">
        <v>1122</v>
      </c>
    </row>
    <row customHeight="1" ht="16.5" r="586" s="185" spans="1:9">
      <c r="A586" s="120" t="n">
        <v>2018</v>
      </c>
      <c r="B586" s="120" t="n">
        <v>4</v>
      </c>
      <c r="C586" s="28" t="s">
        <v>2298</v>
      </c>
      <c r="D586" s="29" t="s">
        <v>2310</v>
      </c>
      <c r="E586" s="30" t="s">
        <v>137</v>
      </c>
      <c r="F586" s="30" t="s">
        <v>940</v>
      </c>
      <c r="G586" s="30" t="s">
        <v>2292</v>
      </c>
      <c r="H586" s="30" t="s">
        <v>942</v>
      </c>
      <c r="I586" s="30" t="s">
        <v>958</v>
      </c>
    </row>
    <row customHeight="1" ht="16.5" r="587" s="185" spans="1:9">
      <c r="A587" s="120" t="n">
        <v>2018</v>
      </c>
      <c r="B587" s="120" t="n">
        <v>4</v>
      </c>
      <c r="C587" s="28" t="s">
        <v>2304</v>
      </c>
      <c r="D587" s="29" t="s">
        <v>2311</v>
      </c>
      <c r="E587" s="30" t="s">
        <v>137</v>
      </c>
      <c r="F587" s="30" t="s">
        <v>1294</v>
      </c>
      <c r="G587" s="30" t="s">
        <v>2312</v>
      </c>
      <c r="H587" s="30" t="s">
        <v>942</v>
      </c>
      <c r="I587" s="30" t="s">
        <v>947</v>
      </c>
    </row>
    <row customHeight="1" ht="16.5" r="588" s="185" spans="1:9">
      <c r="A588" s="120" t="n">
        <v>2018</v>
      </c>
      <c r="B588" s="120" t="n">
        <v>4</v>
      </c>
      <c r="C588" s="28" t="s">
        <v>2304</v>
      </c>
      <c r="D588" s="29" t="s">
        <v>2313</v>
      </c>
      <c r="E588" s="30" t="s">
        <v>137</v>
      </c>
      <c r="F588" s="30" t="s">
        <v>1289</v>
      </c>
      <c r="G588" s="30" t="s">
        <v>2314</v>
      </c>
      <c r="H588" s="30" t="s">
        <v>942</v>
      </c>
      <c r="I588" s="30" t="s">
        <v>1122</v>
      </c>
    </row>
    <row customHeight="1" ht="16.5" r="589" s="185" spans="1:9">
      <c r="A589" s="120" t="n">
        <v>2018</v>
      </c>
      <c r="B589" s="120" t="n">
        <v>4</v>
      </c>
      <c r="C589" s="28" t="s">
        <v>2315</v>
      </c>
      <c r="D589" s="29" t="s">
        <v>2316</v>
      </c>
      <c r="E589" s="30" t="s">
        <v>137</v>
      </c>
      <c r="F589" s="30" t="s">
        <v>1381</v>
      </c>
      <c r="G589" s="30" t="s">
        <v>2317</v>
      </c>
      <c r="H589" s="30" t="s">
        <v>942</v>
      </c>
      <c r="I589" s="30" t="s">
        <v>947</v>
      </c>
    </row>
    <row customHeight="1" ht="16.5" r="590" s="185" spans="1:9">
      <c r="A590" s="120" t="n">
        <v>2018</v>
      </c>
      <c r="B590" s="120" t="n">
        <v>4</v>
      </c>
      <c r="C590" s="28" t="s">
        <v>2315</v>
      </c>
      <c r="D590" s="29" t="s">
        <v>2318</v>
      </c>
      <c r="E590" s="30" t="s">
        <v>137</v>
      </c>
      <c r="F590" s="30" t="s">
        <v>1294</v>
      </c>
      <c r="G590" s="30" t="s">
        <v>2319</v>
      </c>
      <c r="H590" s="30" t="s">
        <v>942</v>
      </c>
      <c r="I590" s="30" t="s">
        <v>947</v>
      </c>
    </row>
    <row customHeight="1" ht="16.5" r="591" s="185" spans="1:9">
      <c r="A591" s="120" t="n">
        <v>2018</v>
      </c>
      <c r="B591" s="120" t="n">
        <v>4</v>
      </c>
      <c r="C591" s="28" t="s">
        <v>2320</v>
      </c>
      <c r="D591" s="29" t="s">
        <v>2321</v>
      </c>
      <c r="E591" s="30" t="s">
        <v>137</v>
      </c>
      <c r="F591" s="30" t="s">
        <v>1289</v>
      </c>
      <c r="G591" s="30" t="s">
        <v>2322</v>
      </c>
      <c r="H591" s="30" t="s">
        <v>942</v>
      </c>
      <c r="I591" s="30" t="s">
        <v>1122</v>
      </c>
    </row>
    <row customHeight="1" ht="16.5" r="592" s="185" spans="1:9">
      <c r="A592" s="120" t="n">
        <v>2018</v>
      </c>
      <c r="B592" s="120" t="n">
        <v>4</v>
      </c>
      <c r="C592" s="28" t="s">
        <v>2323</v>
      </c>
      <c r="D592" s="29" t="s">
        <v>2324</v>
      </c>
      <c r="E592" s="30" t="s">
        <v>9</v>
      </c>
      <c r="F592" s="30" t="s">
        <v>1289</v>
      </c>
      <c r="G592" s="30" t="s">
        <v>2325</v>
      </c>
      <c r="H592" s="30" t="s">
        <v>2326</v>
      </c>
      <c r="I592" s="30" t="s">
        <v>1122</v>
      </c>
    </row>
    <row customHeight="1" ht="16.5" r="593" s="185" spans="1:9">
      <c r="A593" s="120" t="n">
        <v>2018</v>
      </c>
      <c r="B593" s="120" t="n">
        <v>4</v>
      </c>
      <c r="C593" s="28" t="s">
        <v>2327</v>
      </c>
      <c r="D593" s="29" t="s">
        <v>2328</v>
      </c>
      <c r="E593" s="30" t="s">
        <v>9</v>
      </c>
      <c r="F593" s="30" t="s">
        <v>1289</v>
      </c>
      <c r="G593" s="30" t="s">
        <v>2329</v>
      </c>
      <c r="H593" s="30" t="s">
        <v>2330</v>
      </c>
      <c r="I593" s="30" t="s">
        <v>1122</v>
      </c>
    </row>
    <row customHeight="1" ht="16.5" r="594" s="185" spans="1:9">
      <c r="A594" s="120" t="n">
        <v>2018</v>
      </c>
      <c r="B594" s="120" t="n">
        <v>4</v>
      </c>
      <c r="C594" s="28" t="s">
        <v>2331</v>
      </c>
      <c r="D594" s="29" t="s">
        <v>2332</v>
      </c>
      <c r="E594" s="30" t="s">
        <v>137</v>
      </c>
      <c r="F594" s="30" t="s">
        <v>1289</v>
      </c>
      <c r="G594" s="30" t="s">
        <v>2333</v>
      </c>
      <c r="H594" s="30" t="s">
        <v>942</v>
      </c>
      <c r="I594" s="30" t="s">
        <v>1122</v>
      </c>
    </row>
    <row customHeight="1" ht="16.5" r="595" s="185" spans="1:9">
      <c r="A595" s="120" t="n">
        <v>2018</v>
      </c>
      <c r="B595" s="120" t="n">
        <v>4</v>
      </c>
      <c r="C595" s="28" t="s">
        <v>1276</v>
      </c>
      <c r="D595" s="29" t="s">
        <v>2334</v>
      </c>
      <c r="E595" s="30" t="s">
        <v>137</v>
      </c>
      <c r="F595" s="30" t="s">
        <v>1517</v>
      </c>
      <c r="G595" s="30" t="s">
        <v>2245</v>
      </c>
      <c r="H595" s="30" t="s">
        <v>942</v>
      </c>
      <c r="I595" s="30" t="s">
        <v>947</v>
      </c>
    </row>
    <row customHeight="1" ht="16.5" r="596" s="185" spans="1:9">
      <c r="A596" s="120" t="n">
        <v>2018</v>
      </c>
      <c r="B596" s="120" t="n">
        <v>4</v>
      </c>
      <c r="C596" s="28" t="s">
        <v>2335</v>
      </c>
      <c r="D596" s="29" t="s">
        <v>2336</v>
      </c>
      <c r="E596" s="30" t="s">
        <v>137</v>
      </c>
      <c r="F596" s="30" t="s">
        <v>1289</v>
      </c>
      <c r="G596" s="30" t="s">
        <v>2337</v>
      </c>
      <c r="H596" s="30" t="s">
        <v>942</v>
      </c>
      <c r="I596" s="30" t="s">
        <v>1122</v>
      </c>
    </row>
    <row customHeight="1" ht="16.5" r="597" s="185" spans="1:9">
      <c r="A597" s="120" t="n">
        <v>2018</v>
      </c>
      <c r="B597" s="120" t="n">
        <v>4</v>
      </c>
      <c r="C597" s="28" t="s">
        <v>2335</v>
      </c>
      <c r="D597" s="29" t="s">
        <v>2338</v>
      </c>
      <c r="E597" s="30" t="s">
        <v>137</v>
      </c>
      <c r="F597" s="30" t="s">
        <v>1517</v>
      </c>
      <c r="G597" s="30" t="s">
        <v>2339</v>
      </c>
      <c r="H597" s="30" t="s">
        <v>942</v>
      </c>
      <c r="I597" s="30" t="s">
        <v>958</v>
      </c>
    </row>
    <row customHeight="1" ht="16.5" r="598" s="185" spans="1:9">
      <c r="A598" s="120" t="n">
        <v>2018</v>
      </c>
      <c r="B598" s="120" t="n">
        <v>4</v>
      </c>
      <c r="C598" s="28" t="s">
        <v>2335</v>
      </c>
      <c r="D598" s="29" t="s">
        <v>2340</v>
      </c>
      <c r="E598" s="30" t="s">
        <v>137</v>
      </c>
      <c r="F598" s="30" t="s">
        <v>1387</v>
      </c>
      <c r="G598" s="30" t="s">
        <v>2282</v>
      </c>
      <c r="H598" s="30" t="s">
        <v>942</v>
      </c>
      <c r="I598" s="30" t="s">
        <v>947</v>
      </c>
    </row>
    <row customHeight="1" ht="16.5" r="599" s="185" spans="1:9">
      <c r="A599" s="120" t="n">
        <v>2018</v>
      </c>
      <c r="B599" s="120" t="n">
        <v>4</v>
      </c>
      <c r="C599" s="28" t="s">
        <v>2335</v>
      </c>
      <c r="D599" s="29" t="s">
        <v>2341</v>
      </c>
      <c r="E599" s="30" t="s">
        <v>137</v>
      </c>
      <c r="F599" s="30" t="s">
        <v>2342</v>
      </c>
      <c r="G599" s="30" t="s">
        <v>2282</v>
      </c>
      <c r="H599" s="30" t="s">
        <v>942</v>
      </c>
      <c r="I599" s="30" t="s">
        <v>958</v>
      </c>
    </row>
    <row customHeight="1" ht="16.5" r="600" s="185" spans="1:9">
      <c r="A600" s="120" t="n">
        <v>2018</v>
      </c>
      <c r="B600" s="120" t="n">
        <v>4</v>
      </c>
      <c r="C600" s="28" t="s">
        <v>2343</v>
      </c>
      <c r="D600" s="29" t="s">
        <v>2344</v>
      </c>
      <c r="E600" s="30" t="s">
        <v>137</v>
      </c>
      <c r="F600" s="30" t="s">
        <v>1289</v>
      </c>
      <c r="G600" s="30" t="s">
        <v>2317</v>
      </c>
      <c r="H600" s="30" t="s">
        <v>942</v>
      </c>
      <c r="I600" s="30" t="s">
        <v>1122</v>
      </c>
    </row>
    <row customHeight="1" ht="16.5" r="601" s="185" spans="1:9">
      <c r="A601" s="120" t="n">
        <v>2018</v>
      </c>
      <c r="B601" s="120" t="n">
        <v>4</v>
      </c>
      <c r="C601" s="28" t="s">
        <v>2343</v>
      </c>
      <c r="D601" s="29" t="s">
        <v>2345</v>
      </c>
      <c r="E601" s="30" t="s">
        <v>137</v>
      </c>
      <c r="F601" s="30" t="s">
        <v>1289</v>
      </c>
      <c r="G601" s="30" t="s">
        <v>2346</v>
      </c>
      <c r="H601" s="30" t="s">
        <v>942</v>
      </c>
      <c r="I601" s="30" t="s">
        <v>1122</v>
      </c>
    </row>
    <row customHeight="1" ht="16.5" r="602" s="185" spans="1:9">
      <c r="A602" s="120" t="n">
        <v>2018</v>
      </c>
      <c r="B602" s="120" t="n">
        <v>4</v>
      </c>
      <c r="C602" s="28" t="s">
        <v>2343</v>
      </c>
      <c r="D602" s="29" t="s">
        <v>2347</v>
      </c>
      <c r="E602" s="30" t="s">
        <v>137</v>
      </c>
      <c r="F602" s="30" t="s">
        <v>1294</v>
      </c>
      <c r="G602" s="30" t="s">
        <v>2348</v>
      </c>
      <c r="H602" s="30" t="s">
        <v>942</v>
      </c>
      <c r="I602" s="30" t="s">
        <v>958</v>
      </c>
    </row>
    <row customHeight="1" ht="16.5" r="603" s="185" spans="1:9">
      <c r="A603" s="120" t="n">
        <v>2018</v>
      </c>
      <c r="B603" s="120" t="n">
        <v>4</v>
      </c>
      <c r="C603" s="28" t="s">
        <v>2349</v>
      </c>
      <c r="D603" s="29" t="s">
        <v>2350</v>
      </c>
      <c r="E603" s="30" t="s">
        <v>137</v>
      </c>
      <c r="F603" s="30" t="s">
        <v>1387</v>
      </c>
      <c r="G603" s="30" t="s">
        <v>2351</v>
      </c>
      <c r="H603" s="30" t="s">
        <v>942</v>
      </c>
      <c r="I603" s="30" t="s">
        <v>947</v>
      </c>
    </row>
    <row customHeight="1" ht="16.5" r="604" s="185" spans="1:9">
      <c r="A604" s="120" t="n">
        <v>2018</v>
      </c>
      <c r="B604" s="120" t="n">
        <v>4</v>
      </c>
      <c r="C604" s="28" t="s">
        <v>2349</v>
      </c>
      <c r="D604" s="29" t="s">
        <v>2352</v>
      </c>
      <c r="E604" s="30" t="s">
        <v>137</v>
      </c>
      <c r="F604" s="30" t="s">
        <v>1289</v>
      </c>
      <c r="G604" s="30" t="s">
        <v>2351</v>
      </c>
      <c r="H604" s="30" t="s">
        <v>942</v>
      </c>
      <c r="I604" s="30" t="s">
        <v>1122</v>
      </c>
    </row>
    <row customHeight="1" ht="16.5" r="605" s="185" spans="1:9">
      <c r="A605" s="120" t="n">
        <v>2018</v>
      </c>
      <c r="B605" s="120" t="n">
        <v>4</v>
      </c>
      <c r="C605" s="28" t="s">
        <v>2353</v>
      </c>
      <c r="D605" s="29" t="s">
        <v>2354</v>
      </c>
      <c r="E605" s="30" t="s">
        <v>9</v>
      </c>
      <c r="F605" s="30" t="s">
        <v>1289</v>
      </c>
      <c r="G605" s="30" t="s">
        <v>2285</v>
      </c>
      <c r="H605" s="30" t="s">
        <v>2286</v>
      </c>
      <c r="I605" s="30" t="s">
        <v>1122</v>
      </c>
    </row>
    <row customHeight="1" ht="16.5" r="606" s="185" spans="1:9">
      <c r="A606" s="120" t="n">
        <v>2018</v>
      </c>
      <c r="B606" s="120" t="n">
        <v>4</v>
      </c>
      <c r="C606" s="28" t="s">
        <v>2353</v>
      </c>
      <c r="D606" s="29" t="s">
        <v>2355</v>
      </c>
      <c r="E606" s="30" t="s">
        <v>9</v>
      </c>
      <c r="F606" s="30" t="s">
        <v>2356</v>
      </c>
      <c r="G606" s="30" t="s">
        <v>2357</v>
      </c>
      <c r="H606" s="30" t="s">
        <v>2358</v>
      </c>
      <c r="I606" s="30" t="s">
        <v>975</v>
      </c>
    </row>
    <row customHeight="1" ht="16.5" r="607" s="185" spans="1:9">
      <c r="A607" s="120" t="n">
        <v>2018</v>
      </c>
      <c r="B607" s="120" t="n">
        <v>4</v>
      </c>
      <c r="C607" s="28" t="s">
        <v>2353</v>
      </c>
      <c r="D607" s="29" t="s">
        <v>2359</v>
      </c>
      <c r="E607" s="30" t="s">
        <v>135</v>
      </c>
      <c r="F607" s="30" t="s">
        <v>1294</v>
      </c>
      <c r="G607" s="30" t="s">
        <v>2360</v>
      </c>
      <c r="H607" s="30" t="s">
        <v>942</v>
      </c>
      <c r="I607" s="30" t="s">
        <v>958</v>
      </c>
    </row>
    <row customHeight="1" ht="16.5" r="608" s="185" spans="1:9">
      <c r="A608" s="120" t="n">
        <v>2018</v>
      </c>
      <c r="B608" s="120" t="n">
        <v>4</v>
      </c>
      <c r="C608" s="28" t="s">
        <v>2353</v>
      </c>
      <c r="D608" s="29" t="s">
        <v>2361</v>
      </c>
      <c r="E608" s="30" t="s">
        <v>137</v>
      </c>
      <c r="F608" s="30" t="s">
        <v>1294</v>
      </c>
      <c r="G608" s="30" t="s">
        <v>2362</v>
      </c>
      <c r="H608" s="30" t="s">
        <v>942</v>
      </c>
      <c r="I608" s="30" t="s">
        <v>958</v>
      </c>
    </row>
    <row customHeight="1" ht="16.5" r="609" s="185" spans="1:9">
      <c r="A609" s="120" t="n">
        <v>2018</v>
      </c>
      <c r="B609" s="120" t="n">
        <v>4</v>
      </c>
      <c r="C609" s="28" t="s">
        <v>2363</v>
      </c>
      <c r="D609" s="29" t="s">
        <v>2364</v>
      </c>
      <c r="E609" s="30" t="s">
        <v>137</v>
      </c>
      <c r="F609" s="30" t="s">
        <v>2365</v>
      </c>
      <c r="G609" s="30" t="s">
        <v>2366</v>
      </c>
      <c r="H609" s="30" t="s">
        <v>942</v>
      </c>
      <c r="I609" s="30" t="s">
        <v>958</v>
      </c>
    </row>
    <row customHeight="1" ht="16.5" r="610" s="185" spans="1:9">
      <c r="A610" s="120" t="n">
        <v>2018</v>
      </c>
      <c r="B610" s="120" t="n">
        <v>4</v>
      </c>
      <c r="C610" s="28" t="s">
        <v>2363</v>
      </c>
      <c r="D610" s="29" t="s">
        <v>2367</v>
      </c>
      <c r="E610" s="30" t="s">
        <v>137</v>
      </c>
      <c r="F610" s="30" t="s">
        <v>1294</v>
      </c>
      <c r="G610" s="30" t="s">
        <v>2368</v>
      </c>
      <c r="H610" s="30" t="s">
        <v>942</v>
      </c>
      <c r="I610" s="30" t="s">
        <v>958</v>
      </c>
    </row>
    <row customHeight="1" ht="16.5" r="611" s="185" spans="1:9">
      <c r="A611" s="120" t="n">
        <v>2018</v>
      </c>
      <c r="B611" s="120" t="n">
        <v>4</v>
      </c>
      <c r="C611" s="28" t="s">
        <v>2363</v>
      </c>
      <c r="D611" s="29" t="s">
        <v>2369</v>
      </c>
      <c r="E611" s="30" t="s">
        <v>137</v>
      </c>
      <c r="F611" s="30" t="s">
        <v>1289</v>
      </c>
      <c r="G611" s="30" t="s">
        <v>2370</v>
      </c>
      <c r="H611" s="30" t="s">
        <v>942</v>
      </c>
      <c r="I611" s="30" t="s">
        <v>1122</v>
      </c>
    </row>
    <row customHeight="1" ht="16.5" r="612" s="185" spans="1:9">
      <c r="A612" s="120" t="n">
        <v>2018</v>
      </c>
      <c r="B612" s="120" t="n">
        <v>4</v>
      </c>
      <c r="C612" s="28" t="s">
        <v>2371</v>
      </c>
      <c r="D612" s="29" t="s">
        <v>2372</v>
      </c>
      <c r="E612" s="30" t="s">
        <v>137</v>
      </c>
      <c r="F612" s="30" t="s">
        <v>2373</v>
      </c>
      <c r="G612" s="30" t="s">
        <v>1828</v>
      </c>
      <c r="H612" s="30" t="s">
        <v>942</v>
      </c>
      <c r="I612" s="30" t="s">
        <v>947</v>
      </c>
    </row>
    <row customHeight="1" ht="16.5" r="613" s="185" spans="1:9">
      <c r="A613" s="120" t="n">
        <v>2018</v>
      </c>
      <c r="B613" s="120" t="n">
        <v>4</v>
      </c>
      <c r="C613" s="28" t="s">
        <v>2371</v>
      </c>
      <c r="D613" s="29" t="s">
        <v>2374</v>
      </c>
      <c r="E613" s="30" t="s">
        <v>137</v>
      </c>
      <c r="F613" s="30" t="s">
        <v>1294</v>
      </c>
      <c r="G613" s="30" t="s">
        <v>2146</v>
      </c>
      <c r="H613" s="30" t="s">
        <v>942</v>
      </c>
      <c r="I613" s="30" t="s">
        <v>958</v>
      </c>
    </row>
    <row customHeight="1" ht="16.5" r="614" s="185" spans="1:9">
      <c r="A614" s="120" t="n">
        <v>2018</v>
      </c>
      <c r="B614" s="120" t="n">
        <v>4</v>
      </c>
      <c r="C614" s="28" t="s">
        <v>2375</v>
      </c>
      <c r="D614" s="29" t="s">
        <v>2376</v>
      </c>
      <c r="E614" s="30" t="s">
        <v>135</v>
      </c>
      <c r="F614" s="30" t="s">
        <v>1289</v>
      </c>
      <c r="G614" s="30" t="s">
        <v>2377</v>
      </c>
      <c r="H614" s="30" t="s">
        <v>942</v>
      </c>
      <c r="I614" s="30" t="s">
        <v>1122</v>
      </c>
    </row>
    <row customHeight="1" ht="16.5" r="615" s="185" spans="1:9">
      <c r="A615" s="120" t="n">
        <v>2018</v>
      </c>
      <c r="B615" s="120" t="n">
        <v>4</v>
      </c>
      <c r="C615" s="28" t="s">
        <v>2371</v>
      </c>
      <c r="D615" s="29" t="s">
        <v>2378</v>
      </c>
      <c r="E615" s="30" t="s">
        <v>137</v>
      </c>
      <c r="F615" s="30" t="s">
        <v>940</v>
      </c>
      <c r="G615" s="30" t="s">
        <v>2379</v>
      </c>
      <c r="H615" s="30" t="s">
        <v>942</v>
      </c>
      <c r="I615" s="30" t="s">
        <v>943</v>
      </c>
    </row>
    <row customHeight="1" ht="16.5" r="616" s="185" spans="1:9">
      <c r="A616" s="120" t="n">
        <v>2018</v>
      </c>
      <c r="B616" s="120" t="n">
        <v>4</v>
      </c>
      <c r="C616" s="28" t="s">
        <v>2371</v>
      </c>
      <c r="D616" s="29" t="s">
        <v>2380</v>
      </c>
      <c r="E616" s="30" t="s">
        <v>137</v>
      </c>
      <c r="F616" s="30" t="s">
        <v>940</v>
      </c>
      <c r="G616" s="30" t="s">
        <v>2379</v>
      </c>
      <c r="H616" s="30" t="s">
        <v>942</v>
      </c>
      <c r="I616" s="30" t="s">
        <v>943</v>
      </c>
    </row>
    <row customHeight="1" ht="16.5" r="617" s="185" spans="1:9">
      <c r="A617" s="120" t="n">
        <v>2018</v>
      </c>
      <c r="B617" s="120" t="n">
        <v>4</v>
      </c>
      <c r="C617" s="28" t="s">
        <v>1273</v>
      </c>
      <c r="D617" s="29" t="s">
        <v>2381</v>
      </c>
      <c r="E617" s="30" t="s">
        <v>137</v>
      </c>
      <c r="F617" s="30" t="s">
        <v>1294</v>
      </c>
      <c r="G617" s="30" t="s">
        <v>2382</v>
      </c>
      <c r="H617" s="30" t="s">
        <v>942</v>
      </c>
      <c r="I617" s="30" t="s">
        <v>958</v>
      </c>
    </row>
    <row customHeight="1" ht="16.5" r="618" s="185" spans="1:9">
      <c r="A618" s="120" t="n">
        <v>2018</v>
      </c>
      <c r="B618" s="120" t="n">
        <v>4</v>
      </c>
      <c r="C618" s="28" t="s">
        <v>1273</v>
      </c>
      <c r="D618" s="29" t="s">
        <v>2383</v>
      </c>
      <c r="E618" s="30" t="s">
        <v>137</v>
      </c>
      <c r="F618" s="30" t="s">
        <v>1289</v>
      </c>
      <c r="G618" s="30" t="s">
        <v>1828</v>
      </c>
      <c r="H618" s="30" t="s">
        <v>942</v>
      </c>
      <c r="I618" s="30" t="s">
        <v>1122</v>
      </c>
    </row>
    <row customHeight="1" ht="16.5" r="619" s="185" spans="1:9">
      <c r="A619" s="120" t="n">
        <v>2018</v>
      </c>
      <c r="B619" s="120" t="n">
        <v>3</v>
      </c>
      <c r="C619" s="28" t="s">
        <v>1280</v>
      </c>
      <c r="D619" s="29" t="s">
        <v>2384</v>
      </c>
      <c r="E619" s="30" t="s">
        <v>137</v>
      </c>
      <c r="F619" s="30" t="s">
        <v>1294</v>
      </c>
      <c r="G619" s="30" t="s">
        <v>2385</v>
      </c>
      <c r="H619" s="30" t="s">
        <v>942</v>
      </c>
      <c r="I619" s="30" t="s">
        <v>958</v>
      </c>
    </row>
    <row customHeight="1" ht="16.5" r="620" s="185" spans="1:9">
      <c r="A620" s="120" t="n">
        <v>2018</v>
      </c>
      <c r="B620" s="120" t="n">
        <v>3</v>
      </c>
      <c r="C620" s="28" t="s">
        <v>1280</v>
      </c>
      <c r="D620" s="29" t="s">
        <v>2386</v>
      </c>
      <c r="E620" s="30" t="s">
        <v>137</v>
      </c>
      <c r="F620" s="30" t="s">
        <v>2387</v>
      </c>
      <c r="G620" s="30" t="s">
        <v>1903</v>
      </c>
      <c r="H620" s="30" t="s">
        <v>942</v>
      </c>
      <c r="I620" s="30" t="s">
        <v>958</v>
      </c>
    </row>
    <row customHeight="1" ht="16.5" r="621" s="185" spans="1:9">
      <c r="A621" s="120" t="n">
        <v>2018</v>
      </c>
      <c r="B621" s="120" t="n">
        <v>3</v>
      </c>
      <c r="C621" s="28" t="s">
        <v>2388</v>
      </c>
      <c r="D621" s="29" t="s">
        <v>2389</v>
      </c>
      <c r="E621" s="30" t="s">
        <v>9</v>
      </c>
      <c r="F621" s="30" t="s">
        <v>1289</v>
      </c>
      <c r="G621" s="30" t="s">
        <v>2390</v>
      </c>
      <c r="H621" s="30" t="s">
        <v>2391</v>
      </c>
      <c r="I621" s="30" t="s">
        <v>1122</v>
      </c>
    </row>
    <row customHeight="1" ht="16.5" r="622" s="185" spans="1:9">
      <c r="A622" s="120" t="n">
        <v>2018</v>
      </c>
      <c r="B622" s="120" t="n">
        <v>3</v>
      </c>
      <c r="C622" s="28" t="s">
        <v>2392</v>
      </c>
      <c r="D622" s="29" t="s">
        <v>2393</v>
      </c>
      <c r="E622" s="30" t="s">
        <v>137</v>
      </c>
      <c r="F622" s="30" t="s">
        <v>2394</v>
      </c>
      <c r="G622" s="30" t="s">
        <v>1672</v>
      </c>
      <c r="H622" s="30" t="s">
        <v>942</v>
      </c>
      <c r="I622" s="30" t="s">
        <v>975</v>
      </c>
    </row>
    <row customHeight="1" ht="16.5" r="623" s="185" spans="1:9">
      <c r="A623" s="120" t="n">
        <v>2016</v>
      </c>
      <c r="B623" s="120" t="n">
        <v>4</v>
      </c>
      <c r="C623" s="28" t="s">
        <v>2395</v>
      </c>
      <c r="D623" s="29" t="s">
        <v>2396</v>
      </c>
      <c r="E623" s="30" t="s">
        <v>139</v>
      </c>
      <c r="F623" s="30" t="s">
        <v>2397</v>
      </c>
      <c r="G623" s="30" t="s">
        <v>2398</v>
      </c>
      <c r="H623" s="30" t="s">
        <v>942</v>
      </c>
      <c r="I623" s="30" t="s">
        <v>958</v>
      </c>
    </row>
    <row customHeight="1" ht="16.5" r="624" s="185" spans="1:9">
      <c r="A624" s="120" t="n">
        <v>2016</v>
      </c>
      <c r="B624" s="120" t="n">
        <v>7</v>
      </c>
      <c r="C624" s="28" t="s">
        <v>2399</v>
      </c>
      <c r="D624" s="29" t="s">
        <v>2400</v>
      </c>
      <c r="E624" s="30" t="s">
        <v>139</v>
      </c>
      <c r="F624" s="30" t="s">
        <v>2397</v>
      </c>
      <c r="G624" s="30" t="s">
        <v>2401</v>
      </c>
      <c r="H624" s="30" t="s">
        <v>942</v>
      </c>
      <c r="I624" s="30" t="s">
        <v>958</v>
      </c>
    </row>
    <row customHeight="1" ht="16.5" r="625" s="185" spans="1:9">
      <c r="A625" s="120" t="n"/>
      <c r="B625" s="120" t="n"/>
      <c r="C625" s="28" t="n"/>
      <c r="D625" s="29" t="n"/>
      <c r="E625" s="30" t="n"/>
      <c r="F625" s="30" t="n"/>
      <c r="G625" s="30" t="n"/>
      <c r="H625" s="30" t="n"/>
      <c r="I625" s="30" t="n"/>
    </row>
    <row customHeight="1" ht="16.5" r="626" s="185" spans="1:9">
      <c r="A626" s="120" t="n"/>
      <c r="B626" s="120" t="n"/>
      <c r="C626" s="28" t="n"/>
      <c r="D626" s="29" t="n"/>
      <c r="E626" s="30" t="n"/>
      <c r="F626" s="30" t="n"/>
      <c r="G626" s="30" t="n"/>
      <c r="H626" s="30" t="n"/>
      <c r="I626" s="30" t="n"/>
    </row>
    <row customHeight="1" ht="16.5" r="627" s="185" spans="1:9">
      <c r="A627" s="120" t="n"/>
      <c r="B627" s="120" t="n"/>
      <c r="C627" s="28" t="n"/>
      <c r="D627" s="29" t="n"/>
      <c r="E627" s="30" t="n"/>
      <c r="F627" s="30" t="n"/>
      <c r="G627" s="30" t="n"/>
      <c r="H627" s="30" t="n"/>
      <c r="I627" s="30" t="n"/>
    </row>
    <row customHeight="1" ht="16.5" r="628" s="185" spans="1:9">
      <c r="A628" s="120" t="n"/>
      <c r="B628" s="120" t="n"/>
      <c r="C628" s="28" t="n"/>
      <c r="D628" s="29" t="n"/>
      <c r="E628" s="30" t="n"/>
      <c r="F628" s="30" t="n"/>
      <c r="G628" s="30" t="n"/>
      <c r="H628" s="30" t="n"/>
      <c r="I628" s="30" t="n"/>
    </row>
    <row customHeight="1" ht="16.5" r="629" s="185" spans="1:9">
      <c r="A629" s="120" t="n"/>
      <c r="B629" s="120" t="n"/>
      <c r="C629" s="28" t="n"/>
      <c r="D629" s="29" t="n"/>
      <c r="E629" s="30" t="n"/>
      <c r="F629" s="30" t="n"/>
      <c r="G629" s="30" t="n"/>
      <c r="H629" s="30" t="n"/>
      <c r="I629" s="30" t="n"/>
    </row>
    <row customHeight="1" ht="16.5" r="630" s="185" spans="1:9">
      <c r="A630" s="120" t="n"/>
      <c r="B630" s="120" t="n"/>
      <c r="C630" s="28" t="n"/>
      <c r="D630" s="29" t="n"/>
      <c r="E630" s="30" t="n"/>
      <c r="F630" s="30" t="n"/>
      <c r="G630" s="30" t="n"/>
      <c r="H630" s="30" t="n"/>
      <c r="I630" s="30" t="n"/>
    </row>
    <row customHeight="1" ht="16.5" r="631" s="185" spans="1:9">
      <c r="A631" s="120" t="n"/>
      <c r="B631" s="120" t="n"/>
      <c r="C631" s="28" t="n"/>
      <c r="D631" s="29" t="n"/>
      <c r="E631" s="30" t="n"/>
      <c r="F631" s="30" t="n"/>
      <c r="G631" s="30" t="n"/>
      <c r="H631" s="30" t="n"/>
      <c r="I631" s="30" t="n"/>
    </row>
    <row customHeight="1" ht="16.5" r="632" s="185" spans="1:9">
      <c r="A632" s="120" t="n"/>
      <c r="B632" s="120" t="n"/>
      <c r="C632" s="28" t="n"/>
      <c r="D632" s="29" t="n"/>
      <c r="E632" s="30" t="n"/>
      <c r="F632" s="30" t="n"/>
      <c r="G632" s="30" t="n"/>
      <c r="H632" s="30" t="n"/>
      <c r="I632" s="30" t="n"/>
    </row>
    <row customHeight="1" ht="16.5" r="633" s="185" spans="1:9">
      <c r="A633" s="120" t="n"/>
      <c r="B633" s="120" t="n"/>
      <c r="C633" s="28" t="n"/>
      <c r="D633" s="29" t="n"/>
      <c r="E633" s="30" t="n"/>
      <c r="F633" s="30" t="n"/>
      <c r="G633" s="30" t="n"/>
      <c r="H633" s="30" t="n"/>
      <c r="I633" s="30" t="n"/>
    </row>
    <row customHeight="1" ht="16.5" r="634" s="185" spans="1:9">
      <c r="A634" s="120" t="n"/>
      <c r="B634" s="120" t="n"/>
      <c r="C634" s="28" t="n"/>
      <c r="D634" s="29" t="n"/>
      <c r="E634" s="30" t="n"/>
      <c r="F634" s="30" t="n"/>
      <c r="G634" s="30" t="n"/>
      <c r="H634" s="30" t="n"/>
      <c r="I634" s="30" t="n"/>
    </row>
    <row customHeight="1" ht="16.5" r="635" s="185" spans="1:9">
      <c r="A635" s="120" t="n"/>
      <c r="B635" s="120" t="n"/>
      <c r="C635" s="28" t="n"/>
      <c r="D635" s="29" t="n"/>
      <c r="E635" s="30" t="n"/>
      <c r="F635" s="30" t="n"/>
      <c r="G635" s="30" t="n"/>
      <c r="H635" s="30" t="n"/>
      <c r="I635" s="30" t="n"/>
    </row>
    <row customHeight="1" ht="16.5" r="636" s="185" spans="1:9">
      <c r="A636" s="120" t="n"/>
      <c r="B636" s="120" t="n"/>
      <c r="C636" s="28" t="n"/>
      <c r="D636" s="29" t="n"/>
      <c r="E636" s="30" t="n"/>
      <c r="F636" s="30" t="n"/>
      <c r="G636" s="30" t="n"/>
      <c r="H636" s="30" t="n"/>
      <c r="I636" s="30" t="n"/>
    </row>
    <row customHeight="1" ht="16.5" r="637" s="185" spans="1:9">
      <c r="A637" s="120" t="n"/>
      <c r="B637" s="120" t="n"/>
      <c r="C637" s="28" t="n"/>
      <c r="D637" s="29" t="n"/>
      <c r="E637" s="30" t="n"/>
      <c r="F637" s="30" t="n"/>
      <c r="G637" s="30" t="n"/>
      <c r="H637" s="30" t="n"/>
      <c r="I637" s="30" t="n"/>
    </row>
    <row customHeight="1" ht="16.5" r="638" s="185" spans="1:9">
      <c r="A638" s="120" t="n"/>
      <c r="B638" s="120" t="n"/>
      <c r="C638" s="28" t="n"/>
      <c r="D638" s="29" t="n"/>
      <c r="E638" s="30" t="n"/>
      <c r="F638" s="30" t="n"/>
      <c r="G638" s="30" t="n"/>
      <c r="H638" s="30" t="n"/>
      <c r="I638" s="30" t="n"/>
    </row>
    <row customHeight="1" ht="16.5" r="639" s="185" spans="1:9">
      <c r="A639" s="120" t="n"/>
      <c r="B639" s="120" t="n"/>
      <c r="C639" s="28" t="n"/>
      <c r="D639" s="29" t="n"/>
      <c r="E639" s="30" t="n"/>
      <c r="F639" s="30" t="n"/>
      <c r="G639" s="30" t="n"/>
      <c r="H639" s="30" t="n"/>
      <c r="I639" s="30" t="n"/>
    </row>
    <row customHeight="1" ht="16.5" r="640" s="185" spans="1:9">
      <c r="A640" s="120" t="n"/>
      <c r="B640" s="120" t="n"/>
      <c r="C640" s="28" t="n"/>
      <c r="D640" s="29" t="n"/>
      <c r="E640" s="30" t="n"/>
      <c r="F640" s="30" t="n"/>
      <c r="G640" s="30" t="n"/>
      <c r="H640" s="30" t="n"/>
      <c r="I640" s="30" t="n"/>
    </row>
    <row customHeight="1" ht="16.5" r="641" s="185" spans="1:9">
      <c r="A641" s="120" t="n"/>
      <c r="B641" s="120" t="n"/>
      <c r="C641" s="28" t="n"/>
      <c r="D641" s="29" t="n"/>
      <c r="E641" s="30" t="n"/>
      <c r="F641" s="30" t="n"/>
      <c r="G641" s="30" t="n"/>
      <c r="H641" s="30" t="n"/>
      <c r="I641" s="30" t="n"/>
    </row>
    <row customHeight="1" ht="16.5" r="642" s="185" spans="1:9">
      <c r="A642" s="120" t="n"/>
      <c r="B642" s="120" t="n"/>
      <c r="C642" s="28" t="n"/>
      <c r="D642" s="29" t="n"/>
      <c r="E642" s="30" t="n"/>
      <c r="F642" s="30" t="n"/>
      <c r="G642" s="30" t="n"/>
      <c r="H642" s="30" t="n"/>
      <c r="I642" s="30" t="n"/>
    </row>
    <row customHeight="1" ht="16.5" r="643" s="185" spans="1:9">
      <c r="A643" s="120" t="n"/>
      <c r="B643" s="120" t="n"/>
      <c r="C643" s="28" t="n"/>
      <c r="D643" s="29" t="n"/>
      <c r="E643" s="30" t="n"/>
      <c r="F643" s="30" t="n"/>
      <c r="G643" s="30" t="n"/>
      <c r="H643" s="30" t="n"/>
      <c r="I643" s="30" t="n"/>
    </row>
    <row customHeight="1" ht="16.5" r="644" s="185" spans="1:9">
      <c r="A644" s="120" t="n"/>
      <c r="B644" s="120" t="n"/>
      <c r="C644" s="28" t="n"/>
      <c r="D644" s="29" t="n"/>
      <c r="E644" s="30" t="n"/>
      <c r="F644" s="30" t="n"/>
      <c r="G644" s="30" t="n"/>
      <c r="H644" s="30" t="n"/>
      <c r="I644" s="30" t="n"/>
    </row>
    <row customHeight="1" ht="16.5" r="645" s="185" spans="1:9">
      <c r="A645" s="120" t="n"/>
      <c r="B645" s="120" t="n"/>
      <c r="C645" s="28" t="n"/>
      <c r="D645" s="29" t="n"/>
      <c r="E645" s="30" t="n"/>
      <c r="F645" s="30" t="n"/>
      <c r="G645" s="30" t="n"/>
      <c r="H645" s="30" t="n"/>
      <c r="I645" s="30" t="n"/>
    </row>
    <row customHeight="1" ht="16.5" r="646" s="185" spans="1:9">
      <c r="A646" s="120" t="n"/>
      <c r="B646" s="120" t="n"/>
      <c r="C646" s="28" t="n"/>
      <c r="D646" s="29" t="n"/>
      <c r="E646" s="30" t="n"/>
      <c r="F646" s="30" t="n"/>
      <c r="G646" s="30" t="n"/>
      <c r="H646" s="30" t="n"/>
      <c r="I646" s="30" t="n"/>
    </row>
    <row customHeight="1" ht="16.5" r="647" s="185" spans="1:9">
      <c r="A647" s="120" t="n"/>
      <c r="B647" s="120" t="n"/>
      <c r="C647" s="28" t="n"/>
      <c r="D647" s="29" t="n"/>
      <c r="E647" s="30" t="n"/>
      <c r="F647" s="30" t="n"/>
      <c r="G647" s="30" t="n"/>
      <c r="H647" s="30" t="n"/>
      <c r="I647" s="30" t="n"/>
    </row>
    <row customHeight="1" ht="16.5" r="648" s="185" spans="1:9">
      <c r="A648" s="120" t="n"/>
      <c r="B648" s="120" t="n"/>
      <c r="C648" s="28" t="n"/>
      <c r="D648" s="29" t="n"/>
      <c r="E648" s="30" t="n"/>
      <c r="F648" s="30" t="n"/>
      <c r="G648" s="30" t="n"/>
      <c r="H648" s="30" t="n"/>
      <c r="I648" s="30" t="n"/>
    </row>
    <row customHeight="1" ht="16.5" r="649" s="185" spans="1:9">
      <c r="A649" s="120" t="n"/>
      <c r="B649" s="120" t="n"/>
      <c r="C649" s="28" t="n"/>
      <c r="D649" s="29" t="n"/>
      <c r="E649" s="30" t="n"/>
      <c r="F649" s="30" t="n"/>
      <c r="G649" s="30" t="n"/>
      <c r="H649" s="30" t="n"/>
      <c r="I649" s="30" t="n"/>
    </row>
  </sheetData>
  <autoFilter ref="A1:I624">
    <sortState ref="A2:I10">
      <sortCondition descending="1" ref="B1"/>
    </sortState>
  </autoFilter>
  <pageMargins bottom="0.75" footer="0.3" header="0.3" left="0.7" right="0.7" top="0.75"/>
  <pageSetup orientation="portrait" paperSize="9"/>
</worksheet>
</file>

<file path=xl/worksheets/sheet13.xml><?xml version="1.0" encoding="utf-8"?>
<worksheet xmlns="http://schemas.openxmlformats.org/spreadsheetml/2006/main">
  <sheetPr codeName="工作表13">
    <outlinePr summaryBelow="1" summaryRight="1"/>
    <pageSetUpPr/>
  </sheetPr>
  <dimension ref="A1:M80"/>
  <sheetViews>
    <sheetView tabSelected="1" workbookViewId="0">
      <selection activeCell="H2" sqref="H2"/>
    </sheetView>
  </sheetViews>
  <sheetFormatPr baseColWidth="8" defaultColWidth="9" defaultRowHeight="16.5" outlineLevelCol="0"/>
  <cols>
    <col customWidth="1" max="3" min="1" style="128" width="15.25"/>
    <col customWidth="1" max="5" min="4" style="136" width="15.25"/>
    <col customWidth="1" max="6" min="6" style="136" width="14.5"/>
    <col customWidth="1" max="7" min="7" style="136" width="12"/>
    <col customWidth="1" max="8" min="8" style="136" width="47"/>
    <col customWidth="1" max="9" min="9" style="136" width="12"/>
    <col customWidth="1" max="10" min="10" style="136" width="21"/>
    <col customWidth="1" max="11" min="11" style="136" width="12.875"/>
    <col customWidth="1" max="12" min="12" style="136" width="22"/>
    <col customWidth="1" max="13" min="13" style="136" width="10.5"/>
    <col customWidth="1" max="26" min="14" style="136" width="9"/>
    <col customWidth="1" max="16384" min="27" style="136" width="9"/>
  </cols>
  <sheetData>
    <row customHeight="1" ht="24" r="1" s="185" spans="1:13">
      <c r="A1" s="127" t="s">
        <v>111</v>
      </c>
      <c r="B1" s="127" t="s">
        <v>113</v>
      </c>
      <c r="C1" s="127" t="s">
        <v>2402</v>
      </c>
      <c r="D1" s="81" t="s">
        <v>2403</v>
      </c>
      <c r="E1" s="81" t="s">
        <v>2404</v>
      </c>
      <c r="F1" s="81" t="s">
        <v>2405</v>
      </c>
      <c r="G1" s="81" t="s">
        <v>2406</v>
      </c>
      <c r="H1" s="81" t="s">
        <v>118</v>
      </c>
      <c r="I1" s="81" t="s">
        <v>2407</v>
      </c>
      <c r="J1" s="81" t="s">
        <v>2408</v>
      </c>
      <c r="K1" s="81" t="s">
        <v>2409</v>
      </c>
      <c r="L1" s="81" t="s">
        <v>2410</v>
      </c>
      <c r="M1" s="81" t="s">
        <v>2411</v>
      </c>
    </row>
    <row r="2" spans="1:13">
      <c r="A2" t="n">
        <v>2018</v>
      </c>
      <c r="B2" t="n">
        <v>9</v>
      </c>
      <c r="C2" t="n">
        <v>168</v>
      </c>
      <c r="D2" t="n">
        <v>1480641103</v>
      </c>
      <c r="E2" t="s">
        <v>2458</v>
      </c>
      <c r="F2" t="s">
        <v>2459</v>
      </c>
      <c r="G2" t="s">
        <v>2460</v>
      </c>
      <c r="H2" t="s">
        <v>2461</v>
      </c>
      <c r="I2" t="n">
        <v>168</v>
      </c>
      <c r="J2" t="n">
        <v>0</v>
      </c>
      <c r="K2" t="n">
        <v>0</v>
      </c>
      <c r="L2" t="s">
        <v>179</v>
      </c>
      <c r="M2" t="s">
        <v>2462</v>
      </c>
    </row>
    <row r="3" spans="1:13">
      <c r="A3" t="n">
        <v>2018</v>
      </c>
      <c r="B3" t="n">
        <v>9</v>
      </c>
      <c r="C3" t="n">
        <v>98</v>
      </c>
      <c r="D3" t="n">
        <v>9267159715</v>
      </c>
      <c r="E3" t="s">
        <v>2463</v>
      </c>
      <c r="F3" t="s">
        <v>2464</v>
      </c>
      <c r="G3" t="s">
        <v>2465</v>
      </c>
      <c r="H3" t="s">
        <v>2466</v>
      </c>
      <c r="I3" t="n">
        <v>98</v>
      </c>
      <c r="J3" t="n">
        <v>0</v>
      </c>
      <c r="K3" t="n">
        <v>88.2</v>
      </c>
      <c r="L3" t="s">
        <v>179</v>
      </c>
      <c r="M3" t="s">
        <v>2467</v>
      </c>
    </row>
    <row r="4" spans="1:13">
      <c r="A4" t="n">
        <v>2018</v>
      </c>
      <c r="B4" t="n">
        <v>9</v>
      </c>
      <c r="C4" t="n">
        <v>298</v>
      </c>
      <c r="D4" t="n">
        <v>5968929654</v>
      </c>
      <c r="E4" t="s">
        <v>2463</v>
      </c>
      <c r="F4" t="s">
        <v>2464</v>
      </c>
      <c r="G4" t="s">
        <v>2468</v>
      </c>
      <c r="H4" t="s">
        <v>2469</v>
      </c>
      <c r="I4" t="n">
        <v>298</v>
      </c>
      <c r="J4" t="n">
        <v>0</v>
      </c>
      <c r="K4" t="n">
        <v>268.2</v>
      </c>
      <c r="L4" t="s">
        <v>179</v>
      </c>
      <c r="M4" t="s">
        <v>2467</v>
      </c>
    </row>
    <row r="5" spans="1:13">
      <c r="A5" t="n">
        <v>2018</v>
      </c>
      <c r="B5" t="n">
        <v>9</v>
      </c>
      <c r="C5" t="n">
        <v>98</v>
      </c>
      <c r="D5" t="n">
        <v>27628690823</v>
      </c>
      <c r="E5" t="s">
        <v>2470</v>
      </c>
      <c r="F5" t="s">
        <v>2471</v>
      </c>
      <c r="G5" t="s">
        <v>2472</v>
      </c>
      <c r="H5" t="s">
        <v>2473</v>
      </c>
      <c r="I5" t="n">
        <v>98</v>
      </c>
      <c r="J5" t="n">
        <v>0</v>
      </c>
      <c r="K5" t="n">
        <v>0</v>
      </c>
      <c r="L5" t="s">
        <v>179</v>
      </c>
      <c r="M5" t="s">
        <v>2467</v>
      </c>
    </row>
    <row r="6" spans="1:13">
      <c r="A6" t="n">
        <v>2018</v>
      </c>
      <c r="B6" t="n">
        <v>9</v>
      </c>
      <c r="C6" t="n">
        <v>466</v>
      </c>
      <c r="D6" t="n">
        <v>45742114452</v>
      </c>
      <c r="E6" t="s">
        <v>2474</v>
      </c>
      <c r="F6" t="s">
        <v>2471</v>
      </c>
      <c r="G6" t="s">
        <v>2475</v>
      </c>
      <c r="H6" t="s">
        <v>2476</v>
      </c>
      <c r="I6" t="n">
        <v>466</v>
      </c>
      <c r="J6" t="n">
        <v>0</v>
      </c>
      <c r="K6" t="n">
        <v>0</v>
      </c>
      <c r="L6" t="s">
        <v>179</v>
      </c>
      <c r="M6" t="s">
        <v>2467</v>
      </c>
    </row>
    <row r="7" spans="1:13">
      <c r="A7" t="n">
        <v>2018</v>
      </c>
      <c r="B7" t="n">
        <v>8</v>
      </c>
      <c r="C7" t="n">
        <v>466</v>
      </c>
      <c r="D7" t="n">
        <v>68273344235</v>
      </c>
      <c r="E7" t="s">
        <v>2477</v>
      </c>
      <c r="F7" t="s">
        <v>2478</v>
      </c>
      <c r="G7" t="s">
        <v>2479</v>
      </c>
      <c r="H7" t="s">
        <v>2476</v>
      </c>
      <c r="I7" t="n">
        <v>466</v>
      </c>
      <c r="J7" t="n">
        <v>0</v>
      </c>
      <c r="K7" t="n">
        <v>0</v>
      </c>
      <c r="L7" t="s">
        <v>179</v>
      </c>
      <c r="M7" t="s">
        <v>2467</v>
      </c>
    </row>
    <row r="8" spans="1:13">
      <c r="A8" t="n">
        <v>2018</v>
      </c>
      <c r="B8" t="n">
        <v>8</v>
      </c>
      <c r="C8" t="n">
        <v>466</v>
      </c>
      <c r="D8" t="n">
        <v>55263333257</v>
      </c>
      <c r="E8" t="s">
        <v>2477</v>
      </c>
      <c r="F8" t="s">
        <v>2478</v>
      </c>
      <c r="G8" t="s">
        <v>2480</v>
      </c>
      <c r="H8" t="s">
        <v>2476</v>
      </c>
      <c r="I8" t="n">
        <v>466</v>
      </c>
      <c r="J8" t="n">
        <v>0</v>
      </c>
      <c r="K8" t="n">
        <v>0</v>
      </c>
      <c r="L8" t="s">
        <v>179</v>
      </c>
      <c r="M8" t="s">
        <v>2467</v>
      </c>
    </row>
    <row r="9" spans="1:13">
      <c r="A9" t="n">
        <v>2018</v>
      </c>
      <c r="B9" t="n">
        <v>8</v>
      </c>
      <c r="C9" t="n">
        <v>466</v>
      </c>
      <c r="D9" t="n">
        <v>76972095766</v>
      </c>
      <c r="E9" t="s">
        <v>2477</v>
      </c>
      <c r="F9" t="s">
        <v>2478</v>
      </c>
      <c r="G9" t="s">
        <v>2480</v>
      </c>
      <c r="H9" t="s">
        <v>2476</v>
      </c>
      <c r="I9" t="n">
        <v>466</v>
      </c>
      <c r="J9" t="n">
        <v>0</v>
      </c>
      <c r="K9" t="n">
        <v>0</v>
      </c>
      <c r="L9" t="s">
        <v>179</v>
      </c>
      <c r="M9" t="s">
        <v>2467</v>
      </c>
    </row>
    <row r="10" spans="1:13">
      <c r="A10" t="n">
        <v>2018</v>
      </c>
      <c r="B10" t="n">
        <v>8</v>
      </c>
      <c r="C10" t="n">
        <v>1480</v>
      </c>
      <c r="D10" t="n">
        <v>18645262005</v>
      </c>
      <c r="E10" t="s">
        <v>2477</v>
      </c>
      <c r="F10" t="s">
        <v>2478</v>
      </c>
      <c r="G10" t="s">
        <v>2480</v>
      </c>
      <c r="H10" t="s">
        <v>2481</v>
      </c>
      <c r="I10" t="n">
        <v>1480</v>
      </c>
      <c r="J10" t="n">
        <v>0</v>
      </c>
      <c r="K10" t="n">
        <v>0</v>
      </c>
      <c r="L10" t="s">
        <v>179</v>
      </c>
      <c r="M10" t="s">
        <v>2467</v>
      </c>
    </row>
    <row r="11" spans="1:13">
      <c r="A11" t="n">
        <v>2018</v>
      </c>
      <c r="B11" t="n">
        <v>8</v>
      </c>
      <c r="C11" t="n">
        <v>25</v>
      </c>
      <c r="D11" t="n">
        <v>30532132910</v>
      </c>
      <c r="E11" t="s">
        <v>2482</v>
      </c>
      <c r="F11" t="s">
        <v>2478</v>
      </c>
      <c r="G11" t="s">
        <v>2483</v>
      </c>
      <c r="H11" t="s">
        <v>2484</v>
      </c>
      <c r="I11" t="n">
        <v>25</v>
      </c>
      <c r="J11" t="n">
        <v>0</v>
      </c>
      <c r="K11" t="n">
        <v>0</v>
      </c>
      <c r="L11" t="s">
        <v>179</v>
      </c>
      <c r="M11" t="s">
        <v>2467</v>
      </c>
    </row>
    <row r="12" spans="1:13">
      <c r="A12" t="n">
        <v>2018</v>
      </c>
      <c r="B12" t="n">
        <v>8</v>
      </c>
      <c r="C12" t="n">
        <v>25</v>
      </c>
      <c r="D12" t="n">
        <v>73858932253</v>
      </c>
      <c r="E12" t="s">
        <v>2485</v>
      </c>
      <c r="F12" t="s">
        <v>2486</v>
      </c>
      <c r="G12" t="s">
        <v>2487</v>
      </c>
      <c r="H12" t="s">
        <v>2484</v>
      </c>
      <c r="I12" t="n">
        <v>25</v>
      </c>
      <c r="J12" t="n">
        <v>0</v>
      </c>
      <c r="K12" t="n">
        <v>0</v>
      </c>
      <c r="L12" t="s">
        <v>179</v>
      </c>
      <c r="M12" t="s">
        <v>2467</v>
      </c>
    </row>
    <row r="13" spans="1:13">
      <c r="A13" t="n">
        <v>2018</v>
      </c>
      <c r="B13" t="n">
        <v>8</v>
      </c>
      <c r="C13" t="n">
        <v>298</v>
      </c>
      <c r="D13" t="n">
        <v>3461628029</v>
      </c>
      <c r="E13" t="s">
        <v>2485</v>
      </c>
      <c r="F13" t="s">
        <v>2486</v>
      </c>
      <c r="G13" t="s">
        <v>2488</v>
      </c>
      <c r="H13" t="s">
        <v>2489</v>
      </c>
      <c r="I13" t="n">
        <v>298</v>
      </c>
      <c r="J13" t="n">
        <v>0</v>
      </c>
      <c r="K13" t="n">
        <v>0</v>
      </c>
      <c r="L13" t="s">
        <v>179</v>
      </c>
      <c r="M13" t="s">
        <v>2467</v>
      </c>
    </row>
    <row r="14" spans="1:13">
      <c r="A14" t="n">
        <v>2018</v>
      </c>
      <c r="B14" t="n">
        <v>8</v>
      </c>
      <c r="C14" t="n">
        <v>25</v>
      </c>
      <c r="D14" t="n">
        <v>74595966971</v>
      </c>
      <c r="E14" t="s">
        <v>2490</v>
      </c>
      <c r="F14" t="s">
        <v>2486</v>
      </c>
      <c r="G14" t="s">
        <v>2491</v>
      </c>
      <c r="H14" t="s">
        <v>2484</v>
      </c>
      <c r="I14" t="n">
        <v>25</v>
      </c>
      <c r="J14" t="n">
        <v>0</v>
      </c>
      <c r="K14" t="n">
        <v>0</v>
      </c>
      <c r="L14" t="s">
        <v>179</v>
      </c>
      <c r="M14" t="s">
        <v>2467</v>
      </c>
    </row>
    <row r="15" spans="1:13">
      <c r="A15" t="n">
        <v>2018</v>
      </c>
      <c r="B15" t="n">
        <v>8</v>
      </c>
      <c r="C15" t="n">
        <v>25</v>
      </c>
      <c r="D15" t="n">
        <v>68890441957</v>
      </c>
      <c r="E15" t="s">
        <v>2492</v>
      </c>
      <c r="F15" t="s">
        <v>2486</v>
      </c>
      <c r="G15" t="s">
        <v>2493</v>
      </c>
      <c r="H15" t="s">
        <v>2484</v>
      </c>
      <c r="I15" t="n">
        <v>25</v>
      </c>
      <c r="J15" t="n">
        <v>0</v>
      </c>
      <c r="K15" t="n">
        <v>0</v>
      </c>
      <c r="L15" t="s">
        <v>179</v>
      </c>
      <c r="M15" t="s">
        <v>2467</v>
      </c>
    </row>
    <row r="16" spans="1:13">
      <c r="A16" t="n">
        <v>2018</v>
      </c>
      <c r="B16" t="n">
        <v>8</v>
      </c>
      <c r="C16" t="n">
        <v>18</v>
      </c>
      <c r="D16" t="n">
        <v>4913464163</v>
      </c>
      <c r="E16" t="s">
        <v>2494</v>
      </c>
      <c r="F16" t="s">
        <v>2495</v>
      </c>
      <c r="G16" t="s">
        <v>2496</v>
      </c>
      <c r="H16" t="s">
        <v>2497</v>
      </c>
      <c r="I16" t="n">
        <v>18</v>
      </c>
      <c r="J16" t="n">
        <v>0</v>
      </c>
      <c r="K16" t="n">
        <v>16.2</v>
      </c>
      <c r="L16" t="s">
        <v>179</v>
      </c>
      <c r="M16" t="s">
        <v>2467</v>
      </c>
    </row>
    <row r="17" spans="1:13">
      <c r="A17" t="n">
        <v>2018</v>
      </c>
      <c r="B17" t="n">
        <v>8</v>
      </c>
      <c r="C17" t="n">
        <v>188</v>
      </c>
      <c r="D17" t="n">
        <v>508334625</v>
      </c>
      <c r="E17" t="s">
        <v>2498</v>
      </c>
      <c r="F17" t="s">
        <v>2499</v>
      </c>
      <c r="G17" t="s">
        <v>2500</v>
      </c>
      <c r="H17" t="s">
        <v>2501</v>
      </c>
      <c r="I17" t="n">
        <v>188</v>
      </c>
      <c r="J17" t="n">
        <v>0</v>
      </c>
      <c r="K17" t="n">
        <v>169.2</v>
      </c>
      <c r="L17" t="s">
        <v>179</v>
      </c>
      <c r="M17" t="s">
        <v>2467</v>
      </c>
    </row>
    <row r="18" spans="1:13">
      <c r="A18" t="n">
        <v>2018</v>
      </c>
      <c r="B18" t="n">
        <v>8</v>
      </c>
      <c r="C18" t="n">
        <v>13</v>
      </c>
      <c r="D18" t="n">
        <v>4403947697</v>
      </c>
      <c r="E18" t="s">
        <v>2502</v>
      </c>
      <c r="F18" t="s">
        <v>2503</v>
      </c>
      <c r="G18" t="s">
        <v>2504</v>
      </c>
      <c r="H18" t="s">
        <v>2497</v>
      </c>
      <c r="I18" t="n">
        <v>18</v>
      </c>
      <c r="J18" t="n">
        <v>5</v>
      </c>
      <c r="K18" t="n">
        <v>16.2</v>
      </c>
      <c r="L18" t="s">
        <v>179</v>
      </c>
      <c r="M18" t="s">
        <v>2467</v>
      </c>
    </row>
    <row r="19" spans="1:13">
      <c r="A19" t="n">
        <v>2018</v>
      </c>
      <c r="B19" t="n">
        <v>8</v>
      </c>
      <c r="C19" t="n">
        <v>59</v>
      </c>
      <c r="D19" t="n">
        <v>9266179793</v>
      </c>
      <c r="E19" t="s">
        <v>2502</v>
      </c>
      <c r="F19" t="s">
        <v>2503</v>
      </c>
      <c r="G19" t="s">
        <v>2505</v>
      </c>
      <c r="H19" t="s">
        <v>2506</v>
      </c>
      <c r="I19" t="n">
        <v>188</v>
      </c>
      <c r="J19" t="n">
        <v>129</v>
      </c>
      <c r="K19" t="n">
        <v>169.2</v>
      </c>
      <c r="L19" t="s">
        <v>179</v>
      </c>
      <c r="M19" t="s">
        <v>2467</v>
      </c>
    </row>
    <row r="20" spans="1:13">
      <c r="A20" t="n">
        <v>2018</v>
      </c>
      <c r="B20" t="n">
        <v>8</v>
      </c>
      <c r="C20" t="n">
        <v>18</v>
      </c>
      <c r="D20" t="n">
        <v>4337994335</v>
      </c>
      <c r="E20" t="s">
        <v>2507</v>
      </c>
      <c r="F20" t="s">
        <v>2508</v>
      </c>
      <c r="G20" t="s">
        <v>2509</v>
      </c>
      <c r="H20" t="s">
        <v>2497</v>
      </c>
      <c r="I20" t="n">
        <v>18</v>
      </c>
      <c r="J20" t="n">
        <v>0</v>
      </c>
      <c r="K20" t="n">
        <v>16.2</v>
      </c>
      <c r="L20" t="s">
        <v>179</v>
      </c>
      <c r="M20" t="s">
        <v>2467</v>
      </c>
    </row>
    <row r="21" spans="1:13">
      <c r="A21" t="n">
        <v>2018</v>
      </c>
      <c r="B21" t="n">
        <v>8</v>
      </c>
      <c r="C21" t="n">
        <v>18</v>
      </c>
      <c r="D21" t="n">
        <v>4375570940</v>
      </c>
      <c r="E21" t="s">
        <v>2510</v>
      </c>
      <c r="F21" t="s">
        <v>2511</v>
      </c>
      <c r="G21" t="s">
        <v>2512</v>
      </c>
      <c r="H21" t="s">
        <v>2497</v>
      </c>
      <c r="I21" t="n">
        <v>18</v>
      </c>
      <c r="J21" t="n">
        <v>0</v>
      </c>
      <c r="K21" t="n">
        <v>16.2</v>
      </c>
      <c r="L21" t="s">
        <v>179</v>
      </c>
      <c r="M21" t="s">
        <v>2467</v>
      </c>
    </row>
    <row r="22" spans="1:13">
      <c r="A22" t="n">
        <v>2018</v>
      </c>
      <c r="B22" t="n">
        <v>8</v>
      </c>
      <c r="C22" t="n">
        <v>398</v>
      </c>
      <c r="D22" t="n">
        <v>6373225187</v>
      </c>
      <c r="E22" t="s">
        <v>2513</v>
      </c>
      <c r="F22" t="s">
        <v>2486</v>
      </c>
      <c r="G22" t="s">
        <v>2514</v>
      </c>
      <c r="H22" t="s">
        <v>2515</v>
      </c>
      <c r="I22" t="n">
        <v>398</v>
      </c>
      <c r="J22" t="n">
        <v>0</v>
      </c>
      <c r="K22" t="n">
        <v>0</v>
      </c>
      <c r="L22" t="s">
        <v>179</v>
      </c>
      <c r="M22" t="s">
        <v>2467</v>
      </c>
    </row>
    <row r="23" spans="1:13">
      <c r="A23" t="n">
        <v>2018</v>
      </c>
      <c r="B23" t="n">
        <v>8</v>
      </c>
      <c r="C23" t="n">
        <v>298</v>
      </c>
      <c r="D23" t="n">
        <v>60084782674</v>
      </c>
      <c r="E23" t="s">
        <v>2516</v>
      </c>
      <c r="F23" t="s">
        <v>2517</v>
      </c>
      <c r="G23" t="s">
        <v>2518</v>
      </c>
      <c r="H23" t="s">
        <v>2519</v>
      </c>
      <c r="I23" t="n">
        <v>298</v>
      </c>
      <c r="J23" t="n">
        <v>0</v>
      </c>
      <c r="K23" t="n">
        <v>0</v>
      </c>
      <c r="L23" t="s">
        <v>179</v>
      </c>
      <c r="M23" t="s">
        <v>2462</v>
      </c>
    </row>
    <row r="24" spans="1:13">
      <c r="A24" t="n">
        <v>2018</v>
      </c>
      <c r="B24" t="n">
        <v>8</v>
      </c>
      <c r="C24" t="n">
        <v>25</v>
      </c>
      <c r="D24" t="n">
        <v>22114663742</v>
      </c>
      <c r="E24" t="s">
        <v>2520</v>
      </c>
      <c r="F24" t="s">
        <v>2517</v>
      </c>
      <c r="G24" t="s">
        <v>2521</v>
      </c>
      <c r="H24" t="s">
        <v>2484</v>
      </c>
      <c r="I24" t="n">
        <v>25</v>
      </c>
      <c r="J24" t="n">
        <v>0</v>
      </c>
      <c r="K24" t="n">
        <v>0</v>
      </c>
      <c r="L24" t="s">
        <v>179</v>
      </c>
      <c r="M24" t="s">
        <v>2467</v>
      </c>
    </row>
    <row r="25" spans="1:13">
      <c r="A25" t="n">
        <v>2018</v>
      </c>
      <c r="B25" t="n">
        <v>8</v>
      </c>
      <c r="C25" t="n">
        <v>25</v>
      </c>
      <c r="D25" t="n">
        <v>10142732135</v>
      </c>
      <c r="E25" t="s">
        <v>2522</v>
      </c>
      <c r="F25" t="s">
        <v>2517</v>
      </c>
      <c r="G25" t="s">
        <v>2523</v>
      </c>
      <c r="H25" t="s">
        <v>2484</v>
      </c>
      <c r="I25" t="n">
        <v>25</v>
      </c>
      <c r="J25" t="n">
        <v>0</v>
      </c>
      <c r="K25" t="n">
        <v>0</v>
      </c>
      <c r="L25" t="s">
        <v>179</v>
      </c>
      <c r="M25" t="s">
        <v>2467</v>
      </c>
    </row>
    <row r="26" spans="1:13">
      <c r="A26" t="n">
        <v>2018</v>
      </c>
      <c r="B26" t="n">
        <v>8</v>
      </c>
      <c r="C26" t="n">
        <v>298</v>
      </c>
      <c r="D26" t="n">
        <v>23853138484</v>
      </c>
      <c r="E26" t="s">
        <v>2524</v>
      </c>
      <c r="F26" t="s">
        <v>2525</v>
      </c>
      <c r="G26" t="s">
        <v>2526</v>
      </c>
      <c r="H26" t="s">
        <v>2489</v>
      </c>
      <c r="I26" t="n">
        <v>298</v>
      </c>
      <c r="J26" t="n">
        <v>0</v>
      </c>
      <c r="K26" t="n">
        <v>0</v>
      </c>
      <c r="L26" t="s">
        <v>179</v>
      </c>
      <c r="M26" t="s">
        <v>2467</v>
      </c>
    </row>
    <row r="27" spans="1:13">
      <c r="A27" t="n">
        <v>2018</v>
      </c>
      <c r="B27" t="n">
        <v>8</v>
      </c>
      <c r="C27" t="n">
        <v>188</v>
      </c>
      <c r="D27" t="n">
        <v>68009658696</v>
      </c>
      <c r="E27" t="s">
        <v>2527</v>
      </c>
      <c r="F27" t="s">
        <v>2528</v>
      </c>
      <c r="G27" t="s">
        <v>2529</v>
      </c>
      <c r="H27" t="s">
        <v>2530</v>
      </c>
      <c r="I27" t="n">
        <v>188</v>
      </c>
      <c r="J27" t="n">
        <v>0</v>
      </c>
      <c r="K27" t="n">
        <v>0</v>
      </c>
      <c r="L27" t="s">
        <v>179</v>
      </c>
      <c r="M27" t="s">
        <v>2467</v>
      </c>
    </row>
    <row r="28" spans="1:13">
      <c r="A28" t="n">
        <v>2018</v>
      </c>
      <c r="B28" t="n">
        <v>8</v>
      </c>
      <c r="C28" t="n">
        <v>25</v>
      </c>
      <c r="D28" t="n">
        <v>87952767978</v>
      </c>
      <c r="E28" t="s">
        <v>2531</v>
      </c>
      <c r="F28" t="s">
        <v>2532</v>
      </c>
      <c r="G28" t="s">
        <v>2533</v>
      </c>
      <c r="H28" t="s">
        <v>2484</v>
      </c>
      <c r="I28" t="n">
        <v>25</v>
      </c>
      <c r="J28" t="n">
        <v>0</v>
      </c>
      <c r="K28" t="n">
        <v>0</v>
      </c>
      <c r="L28" t="s">
        <v>179</v>
      </c>
      <c r="M28" t="s">
        <v>2467</v>
      </c>
    </row>
    <row r="29" spans="1:13">
      <c r="A29" t="n">
        <v>2018</v>
      </c>
      <c r="B29" t="n">
        <v>8</v>
      </c>
      <c r="C29" t="n">
        <v>25</v>
      </c>
      <c r="D29" t="n">
        <v>30360271806</v>
      </c>
      <c r="E29" t="s">
        <v>2534</v>
      </c>
      <c r="F29" t="s">
        <v>2532</v>
      </c>
      <c r="G29" t="s">
        <v>2535</v>
      </c>
      <c r="H29" t="s">
        <v>2484</v>
      </c>
      <c r="I29" t="n">
        <v>25</v>
      </c>
      <c r="J29" t="n">
        <v>0</v>
      </c>
      <c r="K29" t="n">
        <v>0</v>
      </c>
      <c r="L29" t="s">
        <v>179</v>
      </c>
      <c r="M29" t="s">
        <v>2467</v>
      </c>
    </row>
    <row r="30" spans="1:13">
      <c r="A30" t="n">
        <v>2018</v>
      </c>
      <c r="B30" t="n">
        <v>8</v>
      </c>
      <c r="C30" t="n">
        <v>298</v>
      </c>
      <c r="D30" t="n">
        <v>12155798550</v>
      </c>
      <c r="E30" t="s">
        <v>2536</v>
      </c>
      <c r="F30" t="s">
        <v>2537</v>
      </c>
      <c r="G30" t="s">
        <v>2538</v>
      </c>
      <c r="H30" t="s">
        <v>2489</v>
      </c>
      <c r="I30" t="n">
        <v>298</v>
      </c>
      <c r="J30" t="n">
        <v>0</v>
      </c>
      <c r="K30" t="n">
        <v>0</v>
      </c>
      <c r="L30" t="s">
        <v>179</v>
      </c>
      <c r="M30" t="s">
        <v>2462</v>
      </c>
    </row>
    <row r="31" spans="1:13">
      <c r="A31" t="n">
        <v>2018</v>
      </c>
      <c r="B31" t="n">
        <v>8</v>
      </c>
      <c r="C31" t="n">
        <v>98</v>
      </c>
      <c r="D31" t="n">
        <v>35804408403</v>
      </c>
      <c r="E31" t="s">
        <v>2536</v>
      </c>
      <c r="F31" t="s">
        <v>2537</v>
      </c>
      <c r="G31" t="s">
        <v>2539</v>
      </c>
      <c r="H31" t="s">
        <v>2473</v>
      </c>
      <c r="I31" t="n">
        <v>98</v>
      </c>
      <c r="J31" t="n">
        <v>0</v>
      </c>
      <c r="K31" t="n">
        <v>0</v>
      </c>
      <c r="L31" t="s">
        <v>179</v>
      </c>
      <c r="M31" t="s">
        <v>2462</v>
      </c>
    </row>
    <row r="32" spans="1:13">
      <c r="A32" t="n">
        <v>2018</v>
      </c>
      <c r="B32" t="n">
        <v>8</v>
      </c>
      <c r="C32" t="n">
        <v>168</v>
      </c>
      <c r="D32" t="n">
        <v>22783474106</v>
      </c>
      <c r="E32" t="s">
        <v>2540</v>
      </c>
      <c r="F32" t="s">
        <v>2537</v>
      </c>
      <c r="G32" t="s">
        <v>2541</v>
      </c>
      <c r="H32" t="s">
        <v>2461</v>
      </c>
      <c r="I32" t="n">
        <v>168</v>
      </c>
      <c r="J32" t="n">
        <v>0</v>
      </c>
      <c r="K32" t="n">
        <v>0</v>
      </c>
      <c r="L32" t="s">
        <v>179</v>
      </c>
      <c r="M32" t="s">
        <v>2462</v>
      </c>
    </row>
    <row r="33" spans="1:13">
      <c r="A33" t="n">
        <v>2018</v>
      </c>
      <c r="B33" t="n">
        <v>8</v>
      </c>
      <c r="C33" t="n">
        <v>25</v>
      </c>
      <c r="D33" t="n">
        <v>54976390767</v>
      </c>
      <c r="E33" t="s">
        <v>2540</v>
      </c>
      <c r="F33" t="s">
        <v>2537</v>
      </c>
      <c r="G33" t="s">
        <v>2542</v>
      </c>
      <c r="H33" t="s">
        <v>2484</v>
      </c>
      <c r="I33" t="n">
        <v>25</v>
      </c>
      <c r="J33" t="n">
        <v>0</v>
      </c>
      <c r="K33" t="n">
        <v>0</v>
      </c>
      <c r="L33" t="s">
        <v>179</v>
      </c>
      <c r="M33" t="s">
        <v>2462</v>
      </c>
    </row>
    <row r="34" spans="1:13">
      <c r="A34" t="n">
        <v>2018</v>
      </c>
      <c r="B34" t="n">
        <v>8</v>
      </c>
      <c r="C34" t="n">
        <v>188</v>
      </c>
      <c r="D34" t="n">
        <v>71574411693</v>
      </c>
      <c r="E34" t="s">
        <v>2543</v>
      </c>
      <c r="F34" t="s">
        <v>2537</v>
      </c>
      <c r="G34" t="s">
        <v>2544</v>
      </c>
      <c r="H34" t="s">
        <v>2545</v>
      </c>
      <c r="I34" t="n">
        <v>188</v>
      </c>
      <c r="J34" t="n">
        <v>0</v>
      </c>
      <c r="K34" t="n">
        <v>0</v>
      </c>
      <c r="L34" t="s">
        <v>179</v>
      </c>
      <c r="M34" t="s">
        <v>2462</v>
      </c>
    </row>
    <row r="35" spans="1:13">
      <c r="A35" t="n">
        <v>2018</v>
      </c>
      <c r="B35" t="n">
        <v>8</v>
      </c>
      <c r="C35" t="n">
        <v>25</v>
      </c>
      <c r="D35" t="n">
        <v>94858053730</v>
      </c>
      <c r="E35" t="s">
        <v>2543</v>
      </c>
      <c r="F35" t="s">
        <v>2537</v>
      </c>
      <c r="G35" t="s">
        <v>2546</v>
      </c>
      <c r="H35" t="s">
        <v>2484</v>
      </c>
      <c r="I35" t="n">
        <v>25</v>
      </c>
      <c r="J35" t="n">
        <v>0</v>
      </c>
      <c r="K35" t="n">
        <v>0</v>
      </c>
      <c r="L35" t="s">
        <v>179</v>
      </c>
      <c r="M35" t="s">
        <v>2462</v>
      </c>
    </row>
    <row r="36" spans="1:13">
      <c r="A36" t="n">
        <v>2018</v>
      </c>
      <c r="B36" t="n">
        <v>8</v>
      </c>
      <c r="C36" t="n">
        <v>298</v>
      </c>
      <c r="D36" t="n">
        <v>40960682233</v>
      </c>
      <c r="E36" t="s">
        <v>2547</v>
      </c>
      <c r="F36" t="s">
        <v>2537</v>
      </c>
      <c r="G36" t="s">
        <v>2548</v>
      </c>
      <c r="H36" t="s">
        <v>2519</v>
      </c>
      <c r="I36" t="n">
        <v>298</v>
      </c>
      <c r="J36" t="n">
        <v>0</v>
      </c>
      <c r="K36" t="n">
        <v>0</v>
      </c>
      <c r="L36" t="s">
        <v>179</v>
      </c>
      <c r="M36" t="s">
        <v>2462</v>
      </c>
    </row>
    <row r="37" spans="1:13">
      <c r="A37" t="n">
        <v>2018</v>
      </c>
      <c r="B37" t="n">
        <v>8</v>
      </c>
      <c r="C37" t="n">
        <v>298</v>
      </c>
      <c r="D37" t="n">
        <v>68986925606</v>
      </c>
      <c r="E37" t="s">
        <v>2547</v>
      </c>
      <c r="F37" t="s">
        <v>2537</v>
      </c>
      <c r="G37" t="s">
        <v>2549</v>
      </c>
      <c r="H37" t="s">
        <v>2489</v>
      </c>
      <c r="I37" t="n">
        <v>298</v>
      </c>
      <c r="J37" t="n">
        <v>0</v>
      </c>
      <c r="K37" t="n">
        <v>0</v>
      </c>
      <c r="L37" t="s">
        <v>179</v>
      </c>
      <c r="M37" t="s">
        <v>2462</v>
      </c>
    </row>
    <row r="38" spans="1:13">
      <c r="A38" t="n">
        <v>2018</v>
      </c>
      <c r="B38" t="n">
        <v>8</v>
      </c>
      <c r="C38" t="n">
        <v>298</v>
      </c>
      <c r="D38" t="n">
        <v>85571087060</v>
      </c>
      <c r="E38" t="s">
        <v>2550</v>
      </c>
      <c r="F38" t="s">
        <v>2537</v>
      </c>
      <c r="G38" t="s">
        <v>2551</v>
      </c>
      <c r="H38" t="s">
        <v>2489</v>
      </c>
      <c r="I38" t="n">
        <v>298</v>
      </c>
      <c r="J38" t="n">
        <v>0</v>
      </c>
      <c r="K38" t="n">
        <v>0</v>
      </c>
      <c r="L38" t="s">
        <v>179</v>
      </c>
      <c r="M38" t="s">
        <v>2462</v>
      </c>
    </row>
    <row r="39" spans="1:13">
      <c r="A39" t="n">
        <v>2018</v>
      </c>
      <c r="B39" t="n">
        <v>8</v>
      </c>
      <c r="C39" t="n">
        <v>98</v>
      </c>
      <c r="D39" t="n">
        <v>92584947891</v>
      </c>
      <c r="E39" t="s">
        <v>2550</v>
      </c>
      <c r="F39" t="s">
        <v>2537</v>
      </c>
      <c r="G39" t="s">
        <v>2552</v>
      </c>
      <c r="H39" t="s">
        <v>2473</v>
      </c>
      <c r="I39" t="n">
        <v>98</v>
      </c>
      <c r="J39" t="n">
        <v>0</v>
      </c>
      <c r="K39" t="n">
        <v>0</v>
      </c>
      <c r="L39" t="s">
        <v>179</v>
      </c>
      <c r="M39" t="s">
        <v>2462</v>
      </c>
    </row>
    <row r="40" spans="1:13">
      <c r="A40" t="n">
        <v>2018</v>
      </c>
      <c r="B40" t="n">
        <v>8</v>
      </c>
      <c r="C40" t="n">
        <v>25</v>
      </c>
      <c r="D40" t="n">
        <v>63835245309</v>
      </c>
      <c r="E40" t="s">
        <v>2553</v>
      </c>
      <c r="F40" t="s">
        <v>2554</v>
      </c>
      <c r="G40" t="s">
        <v>2555</v>
      </c>
      <c r="H40" t="s">
        <v>2484</v>
      </c>
      <c r="I40" t="n">
        <v>25</v>
      </c>
      <c r="J40" t="n">
        <v>0</v>
      </c>
      <c r="K40" t="n">
        <v>0</v>
      </c>
      <c r="L40" t="s">
        <v>179</v>
      </c>
      <c r="M40" t="s">
        <v>2462</v>
      </c>
    </row>
    <row r="41" spans="1:13">
      <c r="A41" t="n">
        <v>2018</v>
      </c>
      <c r="B41" t="n">
        <v>8</v>
      </c>
      <c r="C41" t="n">
        <v>25</v>
      </c>
      <c r="D41" t="n">
        <v>76438088082</v>
      </c>
      <c r="E41" t="s">
        <v>2556</v>
      </c>
      <c r="F41" t="s">
        <v>2554</v>
      </c>
      <c r="G41" t="s">
        <v>2557</v>
      </c>
      <c r="H41" t="s">
        <v>2484</v>
      </c>
      <c r="I41" t="n">
        <v>25</v>
      </c>
      <c r="J41" t="n">
        <v>0</v>
      </c>
      <c r="K41" t="n">
        <v>0</v>
      </c>
      <c r="L41" t="s">
        <v>179</v>
      </c>
      <c r="M41" t="s">
        <v>2467</v>
      </c>
    </row>
    <row r="42" spans="1:13">
      <c r="A42" t="n">
        <v>2018</v>
      </c>
      <c r="B42" t="n">
        <v>8</v>
      </c>
      <c r="C42" t="n">
        <v>168</v>
      </c>
      <c r="D42" t="n">
        <v>92112331950</v>
      </c>
      <c r="E42" t="s">
        <v>2558</v>
      </c>
      <c r="F42" t="s">
        <v>2495</v>
      </c>
      <c r="G42" t="s">
        <v>2559</v>
      </c>
      <c r="H42" t="s">
        <v>2461</v>
      </c>
      <c r="I42" t="n">
        <v>168</v>
      </c>
      <c r="J42" t="n">
        <v>0</v>
      </c>
      <c r="K42" t="n">
        <v>0</v>
      </c>
      <c r="L42" t="s">
        <v>179</v>
      </c>
      <c r="M42" t="s">
        <v>2467</v>
      </c>
    </row>
    <row r="43" spans="1:13">
      <c r="A43" t="n">
        <v>2018</v>
      </c>
      <c r="B43" t="n">
        <v>8</v>
      </c>
      <c r="C43" t="n">
        <v>98</v>
      </c>
      <c r="D43" t="n">
        <v>39313426998</v>
      </c>
      <c r="E43" t="s">
        <v>2560</v>
      </c>
      <c r="F43" t="s">
        <v>2495</v>
      </c>
      <c r="G43" t="s">
        <v>2561</v>
      </c>
      <c r="H43" t="s">
        <v>2473</v>
      </c>
      <c r="I43" t="n">
        <v>98</v>
      </c>
      <c r="J43" t="n">
        <v>0</v>
      </c>
      <c r="K43" t="n">
        <v>0</v>
      </c>
      <c r="L43" t="s">
        <v>179</v>
      </c>
      <c r="M43" t="s">
        <v>2467</v>
      </c>
    </row>
    <row r="44" spans="1:13">
      <c r="A44" t="n">
        <v>2018</v>
      </c>
      <c r="B44" t="n">
        <v>8</v>
      </c>
      <c r="C44" t="n">
        <v>188</v>
      </c>
      <c r="D44" t="n">
        <v>73803653842</v>
      </c>
      <c r="E44" t="s">
        <v>2494</v>
      </c>
      <c r="F44" t="s">
        <v>2495</v>
      </c>
      <c r="G44" t="s">
        <v>2562</v>
      </c>
      <c r="H44" t="s">
        <v>2545</v>
      </c>
      <c r="I44" t="n">
        <v>188</v>
      </c>
      <c r="J44" t="n">
        <v>0</v>
      </c>
      <c r="K44" t="n">
        <v>0</v>
      </c>
      <c r="L44" t="s">
        <v>179</v>
      </c>
      <c r="M44" t="s">
        <v>2467</v>
      </c>
    </row>
    <row r="45" spans="1:13">
      <c r="A45" t="n">
        <v>2018</v>
      </c>
      <c r="B45" t="n">
        <v>8</v>
      </c>
      <c r="C45" t="n">
        <v>466</v>
      </c>
      <c r="D45" t="n">
        <v>43960520315</v>
      </c>
      <c r="E45" t="s">
        <v>2494</v>
      </c>
      <c r="F45" t="s">
        <v>2495</v>
      </c>
      <c r="G45" t="s">
        <v>2563</v>
      </c>
      <c r="H45" t="s">
        <v>2476</v>
      </c>
      <c r="I45" t="n">
        <v>466</v>
      </c>
      <c r="J45" t="n">
        <v>0</v>
      </c>
      <c r="K45" t="n">
        <v>0</v>
      </c>
      <c r="L45" t="s">
        <v>179</v>
      </c>
      <c r="M45" t="s">
        <v>2467</v>
      </c>
    </row>
    <row r="46" spans="1:13">
      <c r="A46" t="n">
        <v>2018</v>
      </c>
      <c r="B46" t="n">
        <v>8</v>
      </c>
      <c r="C46" t="n">
        <v>98</v>
      </c>
      <c r="D46" t="n">
        <v>49054211042</v>
      </c>
      <c r="E46" t="s">
        <v>2564</v>
      </c>
      <c r="F46" t="s">
        <v>2565</v>
      </c>
      <c r="G46" t="s">
        <v>2566</v>
      </c>
      <c r="H46" t="s">
        <v>2473</v>
      </c>
      <c r="I46" t="n">
        <v>98</v>
      </c>
      <c r="J46" t="n">
        <v>0</v>
      </c>
      <c r="K46" t="n">
        <v>0</v>
      </c>
      <c r="L46" t="s">
        <v>179</v>
      </c>
      <c r="M46" t="s">
        <v>2467</v>
      </c>
    </row>
    <row r="47" spans="1:13">
      <c r="A47" t="n">
        <v>2018</v>
      </c>
      <c r="B47" t="n">
        <v>8</v>
      </c>
      <c r="C47" t="n">
        <v>25</v>
      </c>
      <c r="D47" t="n">
        <v>73562803703</v>
      </c>
      <c r="E47" t="s">
        <v>2567</v>
      </c>
      <c r="F47" t="s">
        <v>2568</v>
      </c>
      <c r="G47" t="s">
        <v>2569</v>
      </c>
      <c r="H47" t="s">
        <v>2484</v>
      </c>
      <c r="I47" t="n">
        <v>25</v>
      </c>
      <c r="J47" t="n">
        <v>0</v>
      </c>
      <c r="K47" t="n">
        <v>0</v>
      </c>
      <c r="L47" t="s">
        <v>179</v>
      </c>
      <c r="M47" t="s">
        <v>2467</v>
      </c>
    </row>
    <row r="48" spans="1:13">
      <c r="A48" t="n">
        <v>2018</v>
      </c>
      <c r="B48" t="n">
        <v>8</v>
      </c>
      <c r="C48" t="n">
        <v>188</v>
      </c>
      <c r="D48" t="n">
        <v>65983729636</v>
      </c>
      <c r="E48" t="s">
        <v>2570</v>
      </c>
      <c r="F48" t="s">
        <v>2568</v>
      </c>
      <c r="G48" t="s">
        <v>2571</v>
      </c>
      <c r="H48" t="s">
        <v>2545</v>
      </c>
      <c r="I48" t="n">
        <v>188</v>
      </c>
      <c r="J48" t="n">
        <v>0</v>
      </c>
      <c r="K48" t="n">
        <v>0</v>
      </c>
      <c r="L48" t="s">
        <v>179</v>
      </c>
      <c r="M48" t="s">
        <v>2462</v>
      </c>
    </row>
    <row r="49" spans="1:13">
      <c r="A49" t="n">
        <v>2018</v>
      </c>
      <c r="B49" t="n">
        <v>8</v>
      </c>
      <c r="C49" t="n">
        <v>466</v>
      </c>
      <c r="D49" t="n">
        <v>41535613579</v>
      </c>
      <c r="E49" t="s">
        <v>2570</v>
      </c>
      <c r="F49" t="s">
        <v>2568</v>
      </c>
      <c r="G49" t="s">
        <v>2572</v>
      </c>
      <c r="H49" t="s">
        <v>2476</v>
      </c>
      <c r="I49" t="n">
        <v>466</v>
      </c>
      <c r="J49" t="n">
        <v>0</v>
      </c>
      <c r="K49" t="n">
        <v>0</v>
      </c>
      <c r="L49" t="s">
        <v>179</v>
      </c>
      <c r="M49" t="s">
        <v>2462</v>
      </c>
    </row>
    <row r="50" spans="1:13">
      <c r="A50" t="n">
        <v>2018</v>
      </c>
      <c r="B50" t="n">
        <v>8</v>
      </c>
      <c r="C50" t="n">
        <v>466</v>
      </c>
      <c r="D50" t="n">
        <v>805690710</v>
      </c>
      <c r="E50" t="s">
        <v>2560</v>
      </c>
      <c r="F50" t="s">
        <v>2568</v>
      </c>
      <c r="G50" t="s">
        <v>2573</v>
      </c>
      <c r="H50" t="s">
        <v>2476</v>
      </c>
      <c r="I50" t="n">
        <v>466</v>
      </c>
      <c r="J50" t="n">
        <v>0</v>
      </c>
      <c r="K50" t="n">
        <v>0</v>
      </c>
      <c r="L50" t="s">
        <v>179</v>
      </c>
      <c r="M50" t="s">
        <v>2462</v>
      </c>
    </row>
    <row r="51" spans="1:13">
      <c r="A51" t="n">
        <v>2018</v>
      </c>
      <c r="B51" t="n">
        <v>8</v>
      </c>
      <c r="C51" t="n">
        <v>188</v>
      </c>
      <c r="D51" t="n">
        <v>74462192508</v>
      </c>
      <c r="E51" t="s">
        <v>2560</v>
      </c>
      <c r="F51" t="s">
        <v>2568</v>
      </c>
      <c r="G51" t="s">
        <v>2574</v>
      </c>
      <c r="H51" t="s">
        <v>2545</v>
      </c>
      <c r="I51" t="n">
        <v>188</v>
      </c>
      <c r="J51" t="n">
        <v>0</v>
      </c>
      <c r="K51" t="n">
        <v>0</v>
      </c>
      <c r="L51" t="s">
        <v>179</v>
      </c>
      <c r="M51" t="s">
        <v>2467</v>
      </c>
    </row>
    <row r="52" spans="1:13">
      <c r="A52" t="n">
        <v>2018</v>
      </c>
      <c r="B52" t="n">
        <v>8</v>
      </c>
      <c r="C52" t="n">
        <v>398</v>
      </c>
      <c r="D52" t="n">
        <v>32758819115</v>
      </c>
      <c r="E52" t="s">
        <v>2575</v>
      </c>
      <c r="F52" t="s">
        <v>2503</v>
      </c>
      <c r="G52" t="s">
        <v>2576</v>
      </c>
      <c r="H52" t="s">
        <v>2515</v>
      </c>
      <c r="I52" t="n">
        <v>398</v>
      </c>
      <c r="J52" t="n">
        <v>0</v>
      </c>
      <c r="K52" t="n">
        <v>0</v>
      </c>
      <c r="L52" t="s">
        <v>179</v>
      </c>
      <c r="M52" t="s">
        <v>2467</v>
      </c>
    </row>
    <row r="53" spans="1:13">
      <c r="A53" t="n">
        <v>2018</v>
      </c>
      <c r="B53" t="n">
        <v>8</v>
      </c>
      <c r="C53" t="n">
        <v>398</v>
      </c>
      <c r="D53" t="n">
        <v>85825744959</v>
      </c>
      <c r="E53" t="s">
        <v>2577</v>
      </c>
      <c r="F53" t="s">
        <v>2578</v>
      </c>
      <c r="G53" t="s">
        <v>2579</v>
      </c>
      <c r="H53" t="s">
        <v>2515</v>
      </c>
      <c r="I53" t="n">
        <v>398</v>
      </c>
      <c r="J53" t="n">
        <v>0</v>
      </c>
      <c r="K53" t="n">
        <v>0</v>
      </c>
      <c r="L53" t="s">
        <v>179</v>
      </c>
      <c r="M53" t="s">
        <v>2467</v>
      </c>
    </row>
    <row r="54" spans="1:13">
      <c r="A54" t="n">
        <v>2018</v>
      </c>
      <c r="B54" t="n">
        <v>8</v>
      </c>
      <c r="C54" t="n">
        <v>398</v>
      </c>
      <c r="D54" t="n">
        <v>31052759591</v>
      </c>
      <c r="E54" t="s">
        <v>2580</v>
      </c>
      <c r="F54" t="s">
        <v>2578</v>
      </c>
      <c r="G54" t="s">
        <v>2581</v>
      </c>
      <c r="H54" t="s">
        <v>2515</v>
      </c>
      <c r="I54" t="n">
        <v>398</v>
      </c>
      <c r="J54" t="n">
        <v>0</v>
      </c>
      <c r="K54" t="n">
        <v>0</v>
      </c>
      <c r="L54" t="s">
        <v>179</v>
      </c>
      <c r="M54" t="s">
        <v>2467</v>
      </c>
    </row>
    <row r="55" spans="1:13">
      <c r="A55" t="n">
        <v>2018</v>
      </c>
      <c r="B55" t="n">
        <v>8</v>
      </c>
      <c r="C55" t="n">
        <v>168</v>
      </c>
      <c r="D55" t="n">
        <v>7075044252</v>
      </c>
      <c r="E55" t="s">
        <v>2582</v>
      </c>
      <c r="F55" t="s">
        <v>2508</v>
      </c>
      <c r="G55" t="s">
        <v>2583</v>
      </c>
      <c r="H55" t="s">
        <v>2461</v>
      </c>
      <c r="I55" t="n">
        <v>168</v>
      </c>
      <c r="J55" t="n">
        <v>0</v>
      </c>
      <c r="K55" t="n">
        <v>0</v>
      </c>
      <c r="L55" t="s">
        <v>179</v>
      </c>
      <c r="M55" t="s">
        <v>2462</v>
      </c>
    </row>
    <row r="56" spans="1:13">
      <c r="A56" t="n">
        <v>2018</v>
      </c>
      <c r="B56" t="n">
        <v>8</v>
      </c>
      <c r="C56" t="n">
        <v>98</v>
      </c>
      <c r="D56" t="n">
        <v>42072179607</v>
      </c>
      <c r="E56" t="s">
        <v>2584</v>
      </c>
      <c r="F56" t="s">
        <v>2585</v>
      </c>
      <c r="G56" t="s">
        <v>2586</v>
      </c>
      <c r="H56" t="s">
        <v>2473</v>
      </c>
      <c r="I56" t="n">
        <v>98</v>
      </c>
      <c r="J56" t="n">
        <v>0</v>
      </c>
      <c r="K56" t="n">
        <v>0</v>
      </c>
      <c r="L56" t="s">
        <v>179</v>
      </c>
      <c r="M56" t="s">
        <v>2462</v>
      </c>
    </row>
    <row r="57" spans="1:13">
      <c r="A57" t="n">
        <v>2018</v>
      </c>
      <c r="B57" t="n">
        <v>8</v>
      </c>
      <c r="C57" t="n">
        <v>98</v>
      </c>
      <c r="D57" t="n">
        <v>7995480874</v>
      </c>
      <c r="E57" t="s">
        <v>2584</v>
      </c>
      <c r="F57" t="s">
        <v>2585</v>
      </c>
      <c r="G57" t="s">
        <v>2587</v>
      </c>
      <c r="H57" t="s">
        <v>2473</v>
      </c>
      <c r="I57" t="n">
        <v>98</v>
      </c>
      <c r="J57" t="n">
        <v>0</v>
      </c>
      <c r="K57" t="n">
        <v>0</v>
      </c>
      <c r="L57" t="s">
        <v>179</v>
      </c>
      <c r="M57" t="s">
        <v>2462</v>
      </c>
    </row>
    <row r="58" spans="1:13">
      <c r="A58" t="n">
        <v>2018</v>
      </c>
      <c r="B58" t="n">
        <v>8</v>
      </c>
      <c r="C58" t="n">
        <v>188</v>
      </c>
      <c r="D58" t="n">
        <v>22437823325</v>
      </c>
      <c r="E58" t="s">
        <v>2588</v>
      </c>
      <c r="F58" t="s">
        <v>2589</v>
      </c>
      <c r="G58" t="s">
        <v>2590</v>
      </c>
      <c r="H58" t="s">
        <v>2545</v>
      </c>
      <c r="I58" t="n">
        <v>188</v>
      </c>
      <c r="J58" t="n">
        <v>0</v>
      </c>
      <c r="K58" t="n">
        <v>0</v>
      </c>
      <c r="L58" t="s">
        <v>179</v>
      </c>
      <c r="M58" t="s">
        <v>2467</v>
      </c>
    </row>
    <row r="59" spans="1:13">
      <c r="A59" t="n">
        <v>2018</v>
      </c>
      <c r="B59" t="n">
        <v>8</v>
      </c>
      <c r="C59" t="n">
        <v>25</v>
      </c>
      <c r="D59" t="n">
        <v>51217609074</v>
      </c>
      <c r="E59" t="s">
        <v>2591</v>
      </c>
      <c r="F59" t="s">
        <v>2589</v>
      </c>
      <c r="G59" t="s">
        <v>2592</v>
      </c>
      <c r="H59" t="s">
        <v>2484</v>
      </c>
      <c r="I59" t="n">
        <v>25</v>
      </c>
      <c r="J59" t="n">
        <v>0</v>
      </c>
      <c r="K59" t="n">
        <v>0</v>
      </c>
      <c r="L59" t="s">
        <v>179</v>
      </c>
      <c r="M59" t="s">
        <v>2467</v>
      </c>
    </row>
    <row r="60" spans="1:13">
      <c r="A60" t="n">
        <v>2018</v>
      </c>
      <c r="B60" t="n">
        <v>8</v>
      </c>
      <c r="C60" t="n">
        <v>25</v>
      </c>
      <c r="D60" t="n">
        <v>2349706560</v>
      </c>
      <c r="E60" t="s">
        <v>2593</v>
      </c>
      <c r="F60" t="s">
        <v>2594</v>
      </c>
      <c r="G60" t="s">
        <v>2595</v>
      </c>
      <c r="H60" t="s">
        <v>2484</v>
      </c>
      <c r="I60" t="n">
        <v>25</v>
      </c>
      <c r="J60" t="n">
        <v>0</v>
      </c>
      <c r="K60" t="n">
        <v>0</v>
      </c>
      <c r="L60" t="s">
        <v>179</v>
      </c>
      <c r="M60" t="s">
        <v>2467</v>
      </c>
    </row>
    <row r="61" spans="1:13">
      <c r="A61" t="n">
        <v>2018</v>
      </c>
      <c r="B61" t="n">
        <v>8</v>
      </c>
      <c r="C61" t="n">
        <v>25</v>
      </c>
      <c r="D61" t="n">
        <v>64449615665</v>
      </c>
      <c r="E61" t="s">
        <v>2516</v>
      </c>
      <c r="F61" t="s">
        <v>2594</v>
      </c>
      <c r="G61" t="s">
        <v>2596</v>
      </c>
      <c r="H61" t="s">
        <v>2484</v>
      </c>
      <c r="I61" t="n">
        <v>25</v>
      </c>
      <c r="J61" t="n">
        <v>0</v>
      </c>
      <c r="K61" t="n">
        <v>0</v>
      </c>
      <c r="L61" t="s">
        <v>179</v>
      </c>
      <c r="M61" t="s">
        <v>2462</v>
      </c>
    </row>
    <row r="62" spans="1:13">
      <c r="A62" t="n">
        <v>2018</v>
      </c>
      <c r="B62" t="n">
        <v>8</v>
      </c>
      <c r="C62" t="n">
        <v>98</v>
      </c>
      <c r="D62" t="n">
        <v>59508903927</v>
      </c>
      <c r="E62" t="s">
        <v>2597</v>
      </c>
      <c r="F62" t="s">
        <v>2598</v>
      </c>
      <c r="G62" t="s">
        <v>2599</v>
      </c>
      <c r="H62" t="s">
        <v>2473</v>
      </c>
      <c r="I62" t="n">
        <v>98</v>
      </c>
      <c r="J62" t="n">
        <v>0</v>
      </c>
      <c r="K62" t="n">
        <v>0</v>
      </c>
      <c r="L62" t="s">
        <v>179</v>
      </c>
      <c r="M62" t="s">
        <v>2467</v>
      </c>
    </row>
    <row r="63" spans="1:13">
      <c r="A63" t="n">
        <v>2018</v>
      </c>
      <c r="B63" t="n">
        <v>8</v>
      </c>
      <c r="C63" t="n">
        <v>466</v>
      </c>
      <c r="D63" t="n">
        <v>96660901339</v>
      </c>
      <c r="E63" t="s">
        <v>2600</v>
      </c>
      <c r="F63" t="s">
        <v>2598</v>
      </c>
      <c r="G63" t="s">
        <v>2601</v>
      </c>
      <c r="H63" t="s">
        <v>2476</v>
      </c>
      <c r="I63" t="n">
        <v>466</v>
      </c>
      <c r="J63" t="n">
        <v>0</v>
      </c>
      <c r="K63" t="n">
        <v>0</v>
      </c>
      <c r="L63" t="s">
        <v>179</v>
      </c>
      <c r="M63" t="s">
        <v>2467</v>
      </c>
    </row>
    <row r="64" spans="1:13">
      <c r="A64" t="n">
        <v>2018</v>
      </c>
      <c r="B64" t="n">
        <v>8</v>
      </c>
      <c r="C64" t="n">
        <v>188</v>
      </c>
      <c r="D64" t="n">
        <v>70249077885</v>
      </c>
      <c r="E64" t="s">
        <v>2600</v>
      </c>
      <c r="F64" t="s">
        <v>2598</v>
      </c>
      <c r="G64" t="s">
        <v>1650</v>
      </c>
      <c r="H64" t="s">
        <v>2530</v>
      </c>
      <c r="I64" t="n">
        <v>188</v>
      </c>
      <c r="J64" t="n">
        <v>0</v>
      </c>
      <c r="K64" t="n">
        <v>0</v>
      </c>
      <c r="L64" t="s">
        <v>179</v>
      </c>
      <c r="M64" t="s">
        <v>2467</v>
      </c>
    </row>
    <row r="65" spans="1:13">
      <c r="A65" t="n">
        <v>2018</v>
      </c>
      <c r="B65" t="n">
        <v>8</v>
      </c>
      <c r="C65" t="n">
        <v>880</v>
      </c>
      <c r="D65" t="n">
        <v>65874084296</v>
      </c>
      <c r="E65" t="s">
        <v>2602</v>
      </c>
      <c r="F65" t="s">
        <v>2603</v>
      </c>
      <c r="G65" t="s">
        <v>2604</v>
      </c>
      <c r="H65" t="s">
        <v>2605</v>
      </c>
      <c r="I65" t="n">
        <v>880</v>
      </c>
      <c r="J65" t="n">
        <v>0</v>
      </c>
      <c r="K65" t="n">
        <v>0</v>
      </c>
      <c r="L65" t="s">
        <v>179</v>
      </c>
      <c r="M65" t="s">
        <v>2467</v>
      </c>
    </row>
    <row r="66" spans="1:13">
      <c r="A66" t="n">
        <v>2018</v>
      </c>
      <c r="B66" t="n">
        <v>8</v>
      </c>
      <c r="C66" t="n">
        <v>25</v>
      </c>
      <c r="D66" t="n">
        <v>75816548322</v>
      </c>
      <c r="E66" t="s">
        <v>2606</v>
      </c>
      <c r="F66" t="s">
        <v>2603</v>
      </c>
      <c r="G66" t="s">
        <v>2607</v>
      </c>
      <c r="H66" t="s">
        <v>2484</v>
      </c>
      <c r="I66" t="n">
        <v>25</v>
      </c>
      <c r="J66" t="n">
        <v>0</v>
      </c>
      <c r="K66" t="n">
        <v>0</v>
      </c>
      <c r="L66" t="s">
        <v>179</v>
      </c>
      <c r="M66" t="s">
        <v>2467</v>
      </c>
    </row>
    <row r="67" spans="1:13">
      <c r="A67" t="n">
        <v>2018</v>
      </c>
      <c r="B67" t="n">
        <v>8</v>
      </c>
      <c r="C67" t="n">
        <v>398</v>
      </c>
      <c r="D67" t="n">
        <v>18071245159</v>
      </c>
      <c r="E67" t="s">
        <v>2608</v>
      </c>
      <c r="F67" t="s">
        <v>2603</v>
      </c>
      <c r="G67" t="s">
        <v>2609</v>
      </c>
      <c r="H67" t="s">
        <v>2515</v>
      </c>
      <c r="I67" t="n">
        <v>398</v>
      </c>
      <c r="J67" t="n">
        <v>0</v>
      </c>
      <c r="K67" t="n">
        <v>0</v>
      </c>
      <c r="L67" t="s">
        <v>179</v>
      </c>
      <c r="M67" t="s">
        <v>2467</v>
      </c>
    </row>
    <row r="68" spans="1:13">
      <c r="A68" t="n">
        <v>2018</v>
      </c>
      <c r="B68" t="n">
        <v>8</v>
      </c>
      <c r="C68" t="n">
        <v>188</v>
      </c>
      <c r="D68" t="n">
        <v>57224017942</v>
      </c>
      <c r="E68" t="s">
        <v>2610</v>
      </c>
      <c r="F68" t="s">
        <v>2611</v>
      </c>
      <c r="G68" t="s">
        <v>2612</v>
      </c>
      <c r="H68" t="s">
        <v>2545</v>
      </c>
      <c r="I68" t="n">
        <v>188</v>
      </c>
      <c r="J68" t="n">
        <v>0</v>
      </c>
      <c r="K68" t="n">
        <v>0</v>
      </c>
      <c r="L68" t="s">
        <v>179</v>
      </c>
      <c r="M68" t="s">
        <v>2467</v>
      </c>
    </row>
    <row r="69" spans="1:13">
      <c r="A69" t="n">
        <v>2018</v>
      </c>
      <c r="B69" t="n">
        <v>8</v>
      </c>
      <c r="C69" t="n">
        <v>398</v>
      </c>
      <c r="D69" t="n">
        <v>29416044530</v>
      </c>
      <c r="E69" t="s">
        <v>2613</v>
      </c>
      <c r="F69" t="s">
        <v>2611</v>
      </c>
      <c r="G69" t="s">
        <v>2614</v>
      </c>
      <c r="H69" t="s">
        <v>2515</v>
      </c>
      <c r="I69" t="n">
        <v>398</v>
      </c>
      <c r="J69" t="n">
        <v>0</v>
      </c>
      <c r="K69" t="n">
        <v>0</v>
      </c>
      <c r="L69" t="s">
        <v>179</v>
      </c>
      <c r="M69" t="s">
        <v>2462</v>
      </c>
    </row>
    <row r="70" spans="1:13">
      <c r="A70" t="n">
        <v>2018</v>
      </c>
      <c r="B70" t="n">
        <v>8</v>
      </c>
      <c r="C70" t="n">
        <v>880</v>
      </c>
      <c r="D70" t="n">
        <v>34488562114</v>
      </c>
      <c r="E70" t="s">
        <v>2575</v>
      </c>
      <c r="F70" t="s">
        <v>2611</v>
      </c>
      <c r="G70" t="s">
        <v>2615</v>
      </c>
      <c r="H70" t="s">
        <v>2605</v>
      </c>
      <c r="I70" t="n">
        <v>880</v>
      </c>
      <c r="J70" t="n">
        <v>0</v>
      </c>
      <c r="K70" t="n">
        <v>0</v>
      </c>
      <c r="L70" t="s">
        <v>179</v>
      </c>
      <c r="M70" t="s">
        <v>2462</v>
      </c>
    </row>
    <row r="71" spans="1:13">
      <c r="A71" t="n">
        <v>2018</v>
      </c>
      <c r="B71" t="n">
        <v>8</v>
      </c>
      <c r="C71" t="n">
        <v>25</v>
      </c>
      <c r="D71" t="n">
        <v>5033878504</v>
      </c>
      <c r="E71" t="s">
        <v>2616</v>
      </c>
      <c r="F71" t="s">
        <v>2617</v>
      </c>
      <c r="G71" t="s">
        <v>2618</v>
      </c>
      <c r="H71" t="s">
        <v>2484</v>
      </c>
      <c r="I71" t="n">
        <v>25</v>
      </c>
      <c r="J71" t="n">
        <v>0</v>
      </c>
      <c r="K71" t="n">
        <v>0</v>
      </c>
      <c r="L71" t="s">
        <v>179</v>
      </c>
      <c r="M71" t="s">
        <v>2467</v>
      </c>
    </row>
    <row r="72" spans="1:13">
      <c r="A72" t="n">
        <v>2018</v>
      </c>
      <c r="B72" t="n">
        <v>8</v>
      </c>
      <c r="C72" t="n">
        <v>25</v>
      </c>
      <c r="D72" t="n">
        <v>12326447484</v>
      </c>
      <c r="E72" t="s">
        <v>2619</v>
      </c>
      <c r="F72" t="s">
        <v>2617</v>
      </c>
      <c r="G72" t="s">
        <v>2620</v>
      </c>
      <c r="H72" t="s">
        <v>2484</v>
      </c>
      <c r="I72" t="n">
        <v>25</v>
      </c>
      <c r="J72" t="n">
        <v>0</v>
      </c>
      <c r="K72" t="n">
        <v>0</v>
      </c>
      <c r="L72" t="s">
        <v>179</v>
      </c>
      <c r="M72" t="s">
        <v>2467</v>
      </c>
    </row>
    <row r="73" spans="1:13">
      <c r="A73" t="n">
        <v>2018</v>
      </c>
      <c r="B73" t="n">
        <v>8</v>
      </c>
      <c r="C73" t="n">
        <v>298</v>
      </c>
      <c r="D73" t="n">
        <v>87546044370</v>
      </c>
      <c r="E73" t="s">
        <v>2621</v>
      </c>
      <c r="F73" t="s">
        <v>2617</v>
      </c>
      <c r="G73" t="s">
        <v>2622</v>
      </c>
      <c r="H73" t="s">
        <v>2489</v>
      </c>
      <c r="I73" t="n">
        <v>298</v>
      </c>
      <c r="J73" t="n">
        <v>0</v>
      </c>
      <c r="K73" t="n">
        <v>0</v>
      </c>
      <c r="L73" t="s">
        <v>179</v>
      </c>
      <c r="M73" t="s">
        <v>2467</v>
      </c>
    </row>
    <row r="74" spans="1:13">
      <c r="A74" t="n">
        <v>2018</v>
      </c>
      <c r="B74" t="n">
        <v>8</v>
      </c>
      <c r="C74" t="n">
        <v>188</v>
      </c>
      <c r="D74" t="n">
        <v>34163236315</v>
      </c>
      <c r="E74" t="s">
        <v>2623</v>
      </c>
      <c r="F74" t="s">
        <v>2617</v>
      </c>
      <c r="G74" t="s">
        <v>2624</v>
      </c>
      <c r="H74" t="s">
        <v>2545</v>
      </c>
      <c r="I74" t="n">
        <v>188</v>
      </c>
      <c r="J74" t="n">
        <v>0</v>
      </c>
      <c r="K74" t="n">
        <v>0</v>
      </c>
      <c r="L74" t="s">
        <v>179</v>
      </c>
      <c r="M74" t="s">
        <v>2467</v>
      </c>
    </row>
    <row r="75" spans="1:13">
      <c r="A75" t="n">
        <v>2018</v>
      </c>
      <c r="B75" t="n">
        <v>8</v>
      </c>
      <c r="C75" t="n">
        <v>98</v>
      </c>
      <c r="D75" t="n">
        <v>64969647290</v>
      </c>
      <c r="E75" t="s">
        <v>2623</v>
      </c>
      <c r="F75" t="s">
        <v>2617</v>
      </c>
      <c r="G75" t="s">
        <v>2625</v>
      </c>
      <c r="H75" t="s">
        <v>2473</v>
      </c>
      <c r="I75" t="n">
        <v>98</v>
      </c>
      <c r="J75" t="n">
        <v>0</v>
      </c>
      <c r="K75" t="n">
        <v>0</v>
      </c>
      <c r="L75" t="s">
        <v>179</v>
      </c>
      <c r="M75" t="s">
        <v>2467</v>
      </c>
    </row>
    <row r="76" spans="1:13">
      <c r="A76" t="n">
        <v>2018</v>
      </c>
      <c r="B76" t="n">
        <v>8</v>
      </c>
      <c r="C76" t="n">
        <v>25</v>
      </c>
      <c r="D76" t="n">
        <v>70391478418</v>
      </c>
      <c r="E76" t="s">
        <v>2623</v>
      </c>
      <c r="F76" t="s">
        <v>2617</v>
      </c>
      <c r="G76" t="s">
        <v>2626</v>
      </c>
      <c r="H76" t="s">
        <v>2484</v>
      </c>
      <c r="I76" t="n">
        <v>25</v>
      </c>
      <c r="J76" t="n">
        <v>0</v>
      </c>
      <c r="K76" t="n">
        <v>0</v>
      </c>
      <c r="L76" t="s">
        <v>179</v>
      </c>
      <c r="M76" t="s">
        <v>2467</v>
      </c>
    </row>
    <row r="77" spans="1:13">
      <c r="A77" t="n">
        <v>2018</v>
      </c>
      <c r="B77" t="n">
        <v>8</v>
      </c>
      <c r="C77" t="n">
        <v>98</v>
      </c>
      <c r="D77" t="n">
        <v>75980731383</v>
      </c>
      <c r="E77" t="s">
        <v>2627</v>
      </c>
      <c r="F77" t="s">
        <v>2511</v>
      </c>
      <c r="G77" t="s">
        <v>2628</v>
      </c>
      <c r="H77" t="s">
        <v>2473</v>
      </c>
      <c r="I77" t="n">
        <v>98</v>
      </c>
      <c r="J77" t="n">
        <v>0</v>
      </c>
      <c r="K77" t="n">
        <v>0</v>
      </c>
      <c r="L77" t="s">
        <v>179</v>
      </c>
      <c r="M77" t="s">
        <v>2467</v>
      </c>
    </row>
    <row r="78" spans="1:13">
      <c r="A78" t="n">
        <v>2018</v>
      </c>
      <c r="B78" t="n">
        <v>8</v>
      </c>
      <c r="C78" t="n">
        <v>799</v>
      </c>
      <c r="D78" t="n">
        <v>86138030733</v>
      </c>
      <c r="E78" t="s">
        <v>2627</v>
      </c>
      <c r="F78" t="s">
        <v>2511</v>
      </c>
      <c r="G78" t="s">
        <v>2629</v>
      </c>
      <c r="H78" t="s">
        <v>2630</v>
      </c>
      <c r="I78" t="n">
        <v>799</v>
      </c>
      <c r="J78" t="n">
        <v>0</v>
      </c>
      <c r="K78" t="n">
        <v>0</v>
      </c>
      <c r="L78" t="s">
        <v>179</v>
      </c>
      <c r="M78" t="s">
        <v>2467</v>
      </c>
    </row>
    <row r="79" spans="1:13">
      <c r="A79" t="n">
        <v>2018</v>
      </c>
      <c r="B79" t="n">
        <v>8</v>
      </c>
      <c r="C79" t="n">
        <v>188</v>
      </c>
      <c r="D79" t="n">
        <v>82140460071</v>
      </c>
      <c r="E79" t="s">
        <v>2631</v>
      </c>
      <c r="F79" t="s">
        <v>2511</v>
      </c>
      <c r="G79" t="s">
        <v>2632</v>
      </c>
      <c r="H79" t="s">
        <v>2545</v>
      </c>
      <c r="I79" t="n">
        <v>188</v>
      </c>
      <c r="J79" t="n">
        <v>0</v>
      </c>
      <c r="K79" t="n">
        <v>0</v>
      </c>
      <c r="L79" t="s">
        <v>179</v>
      </c>
      <c r="M79" t="s">
        <v>2467</v>
      </c>
    </row>
    <row r="80" spans="1:13">
      <c r="A80" t="n">
        <v>2018</v>
      </c>
      <c r="B80" t="n">
        <v>8</v>
      </c>
      <c r="C80" t="n">
        <v>398</v>
      </c>
      <c r="D80" t="n">
        <v>87091954562</v>
      </c>
      <c r="E80" t="s">
        <v>2633</v>
      </c>
      <c r="F80" t="s">
        <v>2511</v>
      </c>
      <c r="G80" t="s">
        <v>2634</v>
      </c>
      <c r="H80" t="s">
        <v>2515</v>
      </c>
      <c r="I80" t="n">
        <v>398</v>
      </c>
      <c r="J80" t="n">
        <v>0</v>
      </c>
      <c r="K80" t="n">
        <v>0</v>
      </c>
      <c r="L80" t="s">
        <v>179</v>
      </c>
      <c r="M80" t="s">
        <v>2467</v>
      </c>
    </row>
  </sheetData>
  <pageMargins bottom="0.75" footer="0.3" header="0.3" left="0.7" right="0.7" top="0.75"/>
  <pageSetup horizontalDpi="0" orientation="portrait" paperSize="9" verticalDpi="0"/>
</worksheet>
</file>

<file path=xl/worksheets/sheet14.xml><?xml version="1.0" encoding="utf-8"?>
<worksheet xmlns="http://schemas.openxmlformats.org/spreadsheetml/2006/main">
  <sheetPr codeName="工作表14">
    <outlinePr summaryBelow="1" summaryRight="1"/>
    <pageSetUpPr/>
  </sheetPr>
  <dimension ref="A1:F4"/>
  <sheetViews>
    <sheetView workbookViewId="0">
      <selection activeCell="F13" sqref="F13"/>
    </sheetView>
  </sheetViews>
  <sheetFormatPr baseColWidth="8" defaultColWidth="9" defaultRowHeight="16.5" outlineLevelCol="0"/>
  <cols>
    <col bestFit="1" customWidth="1" max="2" min="1" style="136" width="9.125"/>
    <col customWidth="1" max="3" min="3" style="136" width="13"/>
    <col customWidth="1" max="4" min="4" style="136" width="12.625"/>
    <col customWidth="1" max="5" min="5" style="136" width="12.875"/>
    <col customWidth="1" max="6" min="6" style="136" width="11.875"/>
    <col customWidth="1" max="11" min="7" style="136" width="9"/>
    <col customWidth="1" max="12" min="12" style="136" width="24.75"/>
    <col customWidth="1" max="19" min="13" style="136" width="9"/>
    <col customWidth="1" max="16384" min="20" style="136" width="9"/>
  </cols>
  <sheetData>
    <row r="1" spans="1:6">
      <c r="A1" s="104" t="s">
        <v>111</v>
      </c>
      <c r="B1" s="104" t="s">
        <v>113</v>
      </c>
      <c r="C1" s="104" t="s">
        <v>117</v>
      </c>
      <c r="D1" s="104" t="s">
        <v>2412</v>
      </c>
      <c r="E1" s="104" t="s">
        <v>2413</v>
      </c>
      <c r="F1" s="104" t="s">
        <v>2414</v>
      </c>
    </row>
    <row r="2" spans="1:6">
      <c r="A2" s="104" t="n">
        <v>2018</v>
      </c>
      <c r="B2" s="104" t="n">
        <v>6</v>
      </c>
      <c r="C2" s="82" t="n">
        <v>43268</v>
      </c>
      <c r="D2" s="104" t="s">
        <v>49</v>
      </c>
      <c r="E2" s="104" t="s">
        <v>49</v>
      </c>
      <c r="F2" s="104" t="n">
        <v>1800</v>
      </c>
    </row>
    <row r="3" spans="1:6">
      <c r="A3" s="104" t="n">
        <v>2018</v>
      </c>
      <c r="B3" s="104" t="n">
        <v>7</v>
      </c>
      <c r="C3" s="82" t="n">
        <v>43310</v>
      </c>
      <c r="D3" s="104" t="s">
        <v>2415</v>
      </c>
      <c r="E3" s="104" t="s">
        <v>40</v>
      </c>
      <c r="F3" s="104" t="n">
        <v>40</v>
      </c>
    </row>
    <row r="4" spans="1:6">
      <c r="A4" s="104" t="n">
        <v>2018</v>
      </c>
      <c r="B4" s="104" t="n">
        <v>7</v>
      </c>
      <c r="C4" s="82" t="n">
        <v>43294</v>
      </c>
      <c r="D4" s="104" t="s">
        <v>45</v>
      </c>
      <c r="E4" s="104" t="s">
        <v>73</v>
      </c>
      <c r="F4" s="104" t="n">
        <v>4980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sheetPr codeName="工作表15">
    <outlinePr summaryBelow="1" summaryRight="1"/>
    <pageSetUpPr/>
  </sheetPr>
  <dimension ref="A1:O10"/>
  <sheetViews>
    <sheetView topLeftCell="D1" workbookViewId="0" zoomScale="123" zoomScaleNormal="120">
      <selection activeCell="J11" sqref="J11"/>
    </sheetView>
  </sheetViews>
  <sheetFormatPr baseColWidth="8" defaultColWidth="8.875" defaultRowHeight="16.5" outlineLevelCol="0"/>
  <cols>
    <col customWidth="1" max="2" min="1" style="128" width="8.875"/>
    <col customWidth="1" max="3" min="3" style="136" width="12"/>
    <col customWidth="1" max="4" min="4" style="136" width="10.125"/>
    <col customWidth="1" max="5" min="5" style="136" width="8.875"/>
    <col customWidth="1" max="6" min="6" style="136" width="23.125"/>
    <col customWidth="1" max="7" min="7" style="65" width="18.625"/>
    <col customWidth="1" max="8" min="8" style="136" width="8.875"/>
    <col customWidth="1" max="9" min="9" style="136" width="25.125"/>
    <col customWidth="1" max="12" min="10" style="128" width="8.875"/>
    <col customWidth="1" max="13" min="13" style="65" width="23.375"/>
    <col customWidth="1" max="14" min="14" style="136" width="16.375"/>
    <col customWidth="1" max="15" min="15" style="136" width="23.125"/>
    <col customWidth="1" max="28" min="16" style="136" width="8.875"/>
    <col customWidth="1" max="16384" min="29" style="136" width="8.875"/>
  </cols>
  <sheetData>
    <row r="1" spans="1:15">
      <c r="A1" s="129" t="s">
        <v>111</v>
      </c>
      <c r="B1" s="129" t="s">
        <v>113</v>
      </c>
      <c r="C1" s="104" t="s">
        <v>117</v>
      </c>
      <c r="D1" s="104" t="s">
        <v>2406</v>
      </c>
      <c r="E1" s="104" t="s">
        <v>2416</v>
      </c>
      <c r="F1" s="104" t="s">
        <v>2417</v>
      </c>
      <c r="G1" s="30" t="s">
        <v>2418</v>
      </c>
      <c r="H1" s="104" t="s">
        <v>166</v>
      </c>
      <c r="I1" s="104" t="s">
        <v>2419</v>
      </c>
      <c r="J1" s="129" t="s">
        <v>84</v>
      </c>
      <c r="K1" s="129" t="s">
        <v>85</v>
      </c>
      <c r="L1" s="129" t="s">
        <v>86</v>
      </c>
      <c r="M1" s="30" t="s">
        <v>2420</v>
      </c>
      <c r="N1" s="104" t="s">
        <v>2421</v>
      </c>
      <c r="O1" s="104" t="s">
        <v>2405</v>
      </c>
    </row>
    <row r="2" spans="1:15">
      <c r="A2" s="120">
        <f>YEAR(C2)</f>
        <v/>
      </c>
      <c r="B2" s="120">
        <f>MONTH(C2)</f>
        <v/>
      </c>
      <c r="C2" s="33" t="n">
        <v>43261</v>
      </c>
      <c r="D2" s="73" t="n">
        <v>0.1645833333333333</v>
      </c>
      <c r="E2" s="104" t="s">
        <v>2422</v>
      </c>
      <c r="F2" s="104" t="s">
        <v>2423</v>
      </c>
      <c r="G2" s="30" t="s">
        <v>2424</v>
      </c>
      <c r="H2" s="104" t="s">
        <v>136</v>
      </c>
      <c r="I2" s="104" t="s">
        <v>2425</v>
      </c>
      <c r="J2" s="129">
        <f>MID(I2,7,1)</f>
        <v/>
      </c>
      <c r="K2" s="129">
        <f>MID(I2,14,1)</f>
        <v/>
      </c>
      <c r="L2" s="129">
        <f>MID(I2,21,1)</f>
        <v/>
      </c>
      <c r="M2" s="30" t="s">
        <v>2426</v>
      </c>
      <c r="N2" s="104" t="s">
        <v>2427</v>
      </c>
      <c r="O2" s="70" t="n"/>
    </row>
    <row r="3" spans="1:15">
      <c r="A3" s="120">
        <f>YEAR(C3)</f>
        <v/>
      </c>
      <c r="B3" s="120">
        <f>MONTH(C3)</f>
        <v/>
      </c>
      <c r="C3" s="33" t="n">
        <v>43267</v>
      </c>
      <c r="D3" s="73" t="n">
        <v>0.71875</v>
      </c>
      <c r="E3" s="104" t="s">
        <v>2422</v>
      </c>
      <c r="F3" s="104" t="s">
        <v>2423</v>
      </c>
      <c r="G3" s="30" t="s">
        <v>2428</v>
      </c>
      <c r="H3" s="104" t="s">
        <v>136</v>
      </c>
      <c r="I3" s="104" t="s">
        <v>2429</v>
      </c>
      <c r="J3" s="129">
        <f>MID(I3,7,1)</f>
        <v/>
      </c>
      <c r="K3" s="129">
        <f>MID(I3,14,1)</f>
        <v/>
      </c>
      <c r="L3" s="129">
        <f>MID(I3,21,1)</f>
        <v/>
      </c>
      <c r="M3" s="30" t="s">
        <v>2430</v>
      </c>
      <c r="N3" s="104" t="s">
        <v>2427</v>
      </c>
      <c r="O3" s="70" t="n"/>
    </row>
    <row r="4" spans="1:15">
      <c r="A4" s="120">
        <f>YEAR(C4)</f>
        <v/>
      </c>
      <c r="B4" s="120">
        <f>MONTH(C4)</f>
        <v/>
      </c>
      <c r="C4" s="33" t="n">
        <v>43268</v>
      </c>
      <c r="D4" s="73" t="n">
        <v>0.7</v>
      </c>
      <c r="E4" s="104" t="s">
        <v>2422</v>
      </c>
      <c r="F4" s="104" t="s">
        <v>2423</v>
      </c>
      <c r="G4" s="30" t="s">
        <v>2431</v>
      </c>
      <c r="H4" s="104" t="s">
        <v>136</v>
      </c>
      <c r="I4" s="104" t="s">
        <v>2429</v>
      </c>
      <c r="J4" s="129">
        <f>MID(I4,7,1)</f>
        <v/>
      </c>
      <c r="K4" s="129">
        <f>MID(I4,14,1)</f>
        <v/>
      </c>
      <c r="L4" s="129">
        <f>MID(I4,21,1)</f>
        <v/>
      </c>
      <c r="M4" s="30" t="s">
        <v>2432</v>
      </c>
      <c r="N4" s="104" t="s">
        <v>2433</v>
      </c>
      <c r="O4" s="70" t="s">
        <v>2434</v>
      </c>
    </row>
    <row r="5" spans="1:15">
      <c r="A5" s="120">
        <f>YEAR(C5)</f>
        <v/>
      </c>
      <c r="B5" s="120">
        <f>MONTH(C5)</f>
        <v/>
      </c>
      <c r="C5" s="33" t="n">
        <v>43268</v>
      </c>
      <c r="D5" s="73" t="n">
        <v>0.5979166666666667</v>
      </c>
      <c r="E5" s="104" t="s">
        <v>2422</v>
      </c>
      <c r="F5" s="104" t="s">
        <v>2423</v>
      </c>
      <c r="G5" s="30" t="s">
        <v>2435</v>
      </c>
      <c r="H5" s="104" t="s">
        <v>136</v>
      </c>
      <c r="I5" s="104" t="s">
        <v>2429</v>
      </c>
      <c r="J5" s="129">
        <f>MID(I5,7,1)</f>
        <v/>
      </c>
      <c r="K5" s="129">
        <f>MID(I5,14,1)</f>
        <v/>
      </c>
      <c r="L5" s="129">
        <f>MID(I5,21,1)</f>
        <v/>
      </c>
      <c r="M5" s="30" t="s">
        <v>2436</v>
      </c>
      <c r="N5" s="104" t="s">
        <v>2427</v>
      </c>
      <c r="O5" s="70" t="n"/>
    </row>
    <row r="6" spans="1:15">
      <c r="A6" s="120">
        <f>YEAR(C5)</f>
        <v/>
      </c>
      <c r="B6" s="120">
        <f>MONTH(C5)</f>
        <v/>
      </c>
      <c r="C6" s="33" t="n">
        <v>43271</v>
      </c>
      <c r="D6" s="73" t="n">
        <v>0.7722222222222223</v>
      </c>
      <c r="E6" s="104" t="s">
        <v>2422</v>
      </c>
      <c r="F6" s="104" t="s">
        <v>2423</v>
      </c>
      <c r="G6" s="30" t="s">
        <v>2437</v>
      </c>
      <c r="H6" s="104" t="s">
        <v>136</v>
      </c>
      <c r="I6" s="104" t="s">
        <v>2429</v>
      </c>
      <c r="J6" s="129">
        <f>MID(I6,7,1)</f>
        <v/>
      </c>
      <c r="K6" s="129">
        <f>MID(I6,14,1)</f>
        <v/>
      </c>
      <c r="L6" s="129">
        <f>MID(I6,21,1)</f>
        <v/>
      </c>
      <c r="M6" s="30" t="s">
        <v>2438</v>
      </c>
      <c r="N6" s="104" t="s">
        <v>2433</v>
      </c>
      <c r="O6" s="70" t="s">
        <v>2439</v>
      </c>
    </row>
    <row r="7" spans="1:15">
      <c r="A7" s="120">
        <f>YEAR(C6)</f>
        <v/>
      </c>
      <c r="B7" s="120">
        <f>MONTH(C6)</f>
        <v/>
      </c>
      <c r="C7" s="33" t="n">
        <v>43273</v>
      </c>
      <c r="D7" s="73" t="n">
        <v>0.3527777777777778</v>
      </c>
      <c r="E7" s="104" t="s">
        <v>2422</v>
      </c>
      <c r="F7" s="104" t="s">
        <v>2423</v>
      </c>
      <c r="G7" s="30" t="s">
        <v>2440</v>
      </c>
      <c r="H7" s="104" t="s">
        <v>136</v>
      </c>
      <c r="I7" s="104" t="s">
        <v>2429</v>
      </c>
      <c r="J7" s="129">
        <f>MID(I7,7,1)</f>
        <v/>
      </c>
      <c r="K7" s="129">
        <f>MID(I7,14,1)</f>
        <v/>
      </c>
      <c r="L7" s="129">
        <f>MID(I7,21,1)</f>
        <v/>
      </c>
      <c r="M7" s="30" t="s">
        <v>2441</v>
      </c>
      <c r="N7" s="104" t="s">
        <v>2433</v>
      </c>
      <c r="O7" s="70" t="s">
        <v>2442</v>
      </c>
    </row>
    <row r="8" spans="1:15">
      <c r="A8" s="120" t="n">
        <v>2018</v>
      </c>
      <c r="B8" s="120" t="n">
        <v>7</v>
      </c>
      <c r="C8" s="33" t="n">
        <v>43302</v>
      </c>
      <c r="D8" s="73" t="n">
        <v>0.4854166666666667</v>
      </c>
      <c r="E8" s="104" t="s">
        <v>2422</v>
      </c>
      <c r="F8" s="104" t="s">
        <v>2423</v>
      </c>
      <c r="G8" s="30" t="s">
        <v>2443</v>
      </c>
      <c r="H8" s="104" t="s">
        <v>136</v>
      </c>
      <c r="I8" s="104" t="s">
        <v>2429</v>
      </c>
      <c r="J8" s="129">
        <f>MID(I8,7,1)</f>
        <v/>
      </c>
      <c r="K8" s="129">
        <f>MID(I8,14,1)</f>
        <v/>
      </c>
      <c r="L8" s="129">
        <f>MID(I8,21,1)</f>
        <v/>
      </c>
      <c r="M8" s="30" t="s">
        <v>2444</v>
      </c>
      <c r="N8" s="104" t="s">
        <v>2427</v>
      </c>
      <c r="O8" s="70" t="n"/>
    </row>
    <row r="9" spans="1:15">
      <c r="A9" s="120" t="n">
        <v>2018</v>
      </c>
      <c r="B9" s="120" t="n">
        <v>8</v>
      </c>
      <c r="C9" s="33" t="n">
        <v>43319</v>
      </c>
      <c r="D9" s="73" t="n">
        <v>0.9666666666666667</v>
      </c>
      <c r="E9" s="104" t="s">
        <v>2422</v>
      </c>
      <c r="F9" s="104" t="s">
        <v>2423</v>
      </c>
      <c r="G9" s="30" t="s">
        <v>2445</v>
      </c>
      <c r="H9" s="104" t="s">
        <v>136</v>
      </c>
      <c r="I9" s="104" t="s">
        <v>2429</v>
      </c>
      <c r="J9" s="129">
        <f>MID(I9,7,1)</f>
        <v/>
      </c>
      <c r="K9" s="129">
        <f>MID(I9,14,1)</f>
        <v/>
      </c>
      <c r="L9" s="129">
        <f>MID(I9,21,1)</f>
        <v/>
      </c>
      <c r="M9" s="30" t="s">
        <v>2446</v>
      </c>
      <c r="N9" s="104" t="s">
        <v>2433</v>
      </c>
      <c r="O9" s="70" t="s">
        <v>2447</v>
      </c>
    </row>
    <row r="10" spans="1:15">
      <c r="A10" s="120" t="n">
        <v>2018</v>
      </c>
      <c r="B10" s="120" t="n">
        <v>8</v>
      </c>
      <c r="C10" s="33" t="n">
        <v>43318</v>
      </c>
      <c r="D10" s="73" t="n">
        <v>0.5513888888888889</v>
      </c>
      <c r="E10" s="104" t="s">
        <v>2422</v>
      </c>
      <c r="F10" s="104" t="s">
        <v>2423</v>
      </c>
      <c r="G10" s="30" t="s">
        <v>2448</v>
      </c>
      <c r="H10" s="104" t="s">
        <v>136</v>
      </c>
      <c r="I10" s="104" t="s">
        <v>2429</v>
      </c>
      <c r="J10" s="129">
        <f>MID(I10,7,1)</f>
        <v/>
      </c>
      <c r="K10" s="129">
        <f>MID(I10,14,1)</f>
        <v/>
      </c>
      <c r="L10" s="129">
        <f>MID(I10,21,1)</f>
        <v/>
      </c>
      <c r="M10" s="30" t="s">
        <v>2449</v>
      </c>
      <c r="N10" s="104" t="s">
        <v>2433</v>
      </c>
      <c r="O10" s="70" t="s">
        <v>2450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sheetPr codeName="工作表16">
    <outlinePr summaryBelow="1" summaryRight="1"/>
    <pageSetUpPr/>
  </sheetPr>
  <dimension ref="A1:L10"/>
  <sheetViews>
    <sheetView workbookViewId="0">
      <selection activeCell="E12" sqref="E12"/>
    </sheetView>
  </sheetViews>
  <sheetFormatPr baseColWidth="8" defaultColWidth="9" defaultRowHeight="16.5" outlineLevelCol="0"/>
  <cols>
    <col customWidth="1" max="2" min="1" style="128" width="9"/>
    <col customWidth="1" max="3" min="3" style="175" width="13.125"/>
    <col customWidth="1" max="5" min="4" style="175" width="9"/>
    <col customWidth="1" max="6" min="6" style="175" width="20.875"/>
    <col customWidth="1" max="7" min="7" style="175" width="15.125"/>
    <col customWidth="1" max="8" min="8" style="175" width="9"/>
    <col customWidth="1" max="9" min="9" style="86" width="25.125"/>
    <col customWidth="1" max="10" min="10" style="86" width="11.5"/>
    <col customWidth="1" max="11" min="11" style="175" width="15.125"/>
    <col customWidth="1" max="12" min="12" style="175" width="28.125"/>
    <col customWidth="1" max="25" min="13" style="175" width="9"/>
    <col customWidth="1" max="16384" min="26" style="175" width="9"/>
  </cols>
  <sheetData>
    <row r="1" spans="1:12">
      <c r="A1" s="130" t="s">
        <v>111</v>
      </c>
      <c r="B1" s="130" t="s">
        <v>113</v>
      </c>
      <c r="C1" s="74" t="s">
        <v>117</v>
      </c>
      <c r="D1" s="75" t="s">
        <v>2406</v>
      </c>
      <c r="E1" s="75" t="s">
        <v>2416</v>
      </c>
      <c r="F1" s="75" t="s">
        <v>2417</v>
      </c>
      <c r="G1" s="75" t="s">
        <v>2418</v>
      </c>
      <c r="H1" s="75" t="s">
        <v>166</v>
      </c>
      <c r="I1" s="85" t="s">
        <v>2419</v>
      </c>
      <c r="J1" s="85" t="s">
        <v>2420</v>
      </c>
      <c r="K1" s="75" t="s">
        <v>2421</v>
      </c>
      <c r="L1" s="75" t="s">
        <v>2405</v>
      </c>
    </row>
    <row r="2" spans="1:12">
      <c r="A2" s="129" t="n">
        <v>2018</v>
      </c>
      <c r="B2" s="129" t="n">
        <v>6</v>
      </c>
      <c r="C2" s="83" t="n">
        <v>43261</v>
      </c>
      <c r="D2" s="84" t="n">
        <v>0.1645833333333333</v>
      </c>
      <c r="E2" s="74" t="s">
        <v>2422</v>
      </c>
      <c r="F2" s="74" t="s">
        <v>2423</v>
      </c>
      <c r="G2" s="74" t="s">
        <v>2424</v>
      </c>
      <c r="H2" s="74" t="s">
        <v>136</v>
      </c>
      <c r="I2" s="34" t="s">
        <v>2425</v>
      </c>
      <c r="J2" s="87" t="s">
        <v>2426</v>
      </c>
      <c r="K2" s="87" t="s">
        <v>2427</v>
      </c>
      <c r="L2" s="87" t="n"/>
    </row>
    <row r="3" spans="1:12">
      <c r="A3" s="129" t="n">
        <v>2018</v>
      </c>
      <c r="B3" s="129" t="n">
        <v>6</v>
      </c>
      <c r="C3" s="83" t="n">
        <v>43267</v>
      </c>
      <c r="D3" s="84" t="n">
        <v>0.71875</v>
      </c>
      <c r="E3" s="74" t="s">
        <v>2422</v>
      </c>
      <c r="F3" s="74" t="s">
        <v>2423</v>
      </c>
      <c r="G3" s="74" t="s">
        <v>2428</v>
      </c>
      <c r="H3" s="74" t="s">
        <v>136</v>
      </c>
      <c r="I3" s="34" t="s">
        <v>2429</v>
      </c>
      <c r="J3" s="87" t="s">
        <v>2430</v>
      </c>
      <c r="K3" s="87" t="s">
        <v>2427</v>
      </c>
      <c r="L3" s="87" t="n"/>
    </row>
    <row r="4" spans="1:12">
      <c r="A4" s="129" t="n">
        <v>2018</v>
      </c>
      <c r="B4" s="129" t="n">
        <v>6</v>
      </c>
      <c r="C4" s="83" t="n">
        <v>43268</v>
      </c>
      <c r="D4" s="84" t="n">
        <v>0.7</v>
      </c>
      <c r="E4" s="74" t="s">
        <v>2422</v>
      </c>
      <c r="F4" s="74" t="s">
        <v>2423</v>
      </c>
      <c r="G4" s="74" t="s">
        <v>2431</v>
      </c>
      <c r="H4" s="74" t="s">
        <v>136</v>
      </c>
      <c r="I4" s="34" t="s">
        <v>2429</v>
      </c>
      <c r="J4" s="87" t="s">
        <v>2432</v>
      </c>
      <c r="K4" s="87" t="s">
        <v>2433</v>
      </c>
      <c r="L4" s="87" t="s">
        <v>2434</v>
      </c>
    </row>
    <row r="5" spans="1:12">
      <c r="A5" s="129" t="n">
        <v>2018</v>
      </c>
      <c r="B5" s="129" t="n">
        <v>6</v>
      </c>
      <c r="C5" s="83" t="n">
        <v>43268</v>
      </c>
      <c r="D5" s="84" t="n">
        <v>0.5979166666666667</v>
      </c>
      <c r="E5" s="74" t="s">
        <v>2422</v>
      </c>
      <c r="F5" s="74" t="s">
        <v>2423</v>
      </c>
      <c r="G5" s="74" t="s">
        <v>2435</v>
      </c>
      <c r="H5" s="74" t="s">
        <v>136</v>
      </c>
      <c r="I5" s="34" t="s">
        <v>2429</v>
      </c>
      <c r="J5" s="87" t="s">
        <v>2436</v>
      </c>
      <c r="K5" s="87" t="s">
        <v>2427</v>
      </c>
      <c r="L5" s="87" t="n"/>
    </row>
    <row r="6" spans="1:12">
      <c r="A6" s="129" t="n">
        <v>2018</v>
      </c>
      <c r="B6" s="129" t="n">
        <v>6</v>
      </c>
      <c r="C6" s="83" t="n">
        <v>43271</v>
      </c>
      <c r="D6" s="84" t="n">
        <v>0.7722222222222223</v>
      </c>
      <c r="E6" s="74" t="s">
        <v>2422</v>
      </c>
      <c r="F6" s="74" t="s">
        <v>2423</v>
      </c>
      <c r="G6" s="74" t="s">
        <v>2437</v>
      </c>
      <c r="H6" s="74" t="s">
        <v>136</v>
      </c>
      <c r="I6" s="34" t="s">
        <v>2429</v>
      </c>
      <c r="J6" s="87" t="s">
        <v>2438</v>
      </c>
      <c r="K6" s="87" t="s">
        <v>2433</v>
      </c>
      <c r="L6" s="87" t="s">
        <v>2439</v>
      </c>
    </row>
    <row r="7" spans="1:12">
      <c r="A7" s="129" t="n">
        <v>2018</v>
      </c>
      <c r="B7" s="129" t="n">
        <v>6</v>
      </c>
      <c r="C7" s="83" t="n">
        <v>43273</v>
      </c>
      <c r="D7" s="84" t="n">
        <v>0.3527777777777778</v>
      </c>
      <c r="E7" s="74" t="s">
        <v>2422</v>
      </c>
      <c r="F7" s="74" t="s">
        <v>2423</v>
      </c>
      <c r="G7" s="74" t="s">
        <v>2440</v>
      </c>
      <c r="H7" s="74" t="s">
        <v>136</v>
      </c>
      <c r="I7" s="34" t="s">
        <v>2429</v>
      </c>
      <c r="J7" s="87" t="s">
        <v>2441</v>
      </c>
      <c r="K7" s="87" t="s">
        <v>2433</v>
      </c>
      <c r="L7" s="87" t="s">
        <v>2442</v>
      </c>
    </row>
    <row r="8" spans="1:12">
      <c r="A8" s="129" t="n">
        <v>2018</v>
      </c>
      <c r="B8" s="129" t="n">
        <v>7</v>
      </c>
      <c r="C8" s="83" t="n">
        <v>43302</v>
      </c>
      <c r="D8" s="84" t="n">
        <v>0.4854166666666667</v>
      </c>
      <c r="E8" s="74" t="s">
        <v>2422</v>
      </c>
      <c r="F8" s="74" t="s">
        <v>2423</v>
      </c>
      <c r="G8" s="74" t="s">
        <v>2443</v>
      </c>
      <c r="H8" s="74" t="s">
        <v>136</v>
      </c>
      <c r="I8" s="34" t="s">
        <v>2429</v>
      </c>
      <c r="J8" s="87" t="s">
        <v>2444</v>
      </c>
      <c r="K8" s="87" t="s">
        <v>2427</v>
      </c>
      <c r="L8" s="87" t="n"/>
    </row>
    <row r="9" spans="1:12">
      <c r="A9" s="129" t="n">
        <v>2018</v>
      </c>
      <c r="B9" s="129" t="n">
        <v>8</v>
      </c>
      <c r="C9" s="83" t="n">
        <v>43318</v>
      </c>
      <c r="D9" s="84" t="n">
        <v>0.5513888888888889</v>
      </c>
      <c r="E9" s="74" t="s">
        <v>2422</v>
      </c>
      <c r="F9" s="74" t="s">
        <v>2423</v>
      </c>
      <c r="G9" s="74" t="s">
        <v>2448</v>
      </c>
      <c r="H9" s="74" t="s">
        <v>136</v>
      </c>
      <c r="I9" s="34" t="s">
        <v>2429</v>
      </c>
      <c r="J9" s="87" t="s">
        <v>2449</v>
      </c>
      <c r="K9" s="87" t="s">
        <v>2433</v>
      </c>
      <c r="L9" s="87" t="s">
        <v>2450</v>
      </c>
    </row>
    <row r="10" spans="1:12">
      <c r="A10" s="129" t="n">
        <v>2018</v>
      </c>
      <c r="B10" s="129" t="n">
        <v>8</v>
      </c>
      <c r="C10" s="83" t="n">
        <v>43319</v>
      </c>
      <c r="D10" s="84" t="n">
        <v>0.9666666666666667</v>
      </c>
      <c r="E10" s="74" t="s">
        <v>2422</v>
      </c>
      <c r="F10" s="74" t="s">
        <v>2423</v>
      </c>
      <c r="G10" s="74" t="s">
        <v>2445</v>
      </c>
      <c r="H10" s="74" t="s">
        <v>136</v>
      </c>
      <c r="I10" s="34" t="s">
        <v>2429</v>
      </c>
      <c r="J10" s="87" t="s">
        <v>2446</v>
      </c>
      <c r="K10" s="87" t="s">
        <v>2433</v>
      </c>
      <c r="L10" s="87" t="s">
        <v>2447</v>
      </c>
    </row>
  </sheetData>
  <pageMargins bottom="0.75" footer="0.3" header="0.3" left="0.7" right="0.7" top="0.75"/>
  <pageSetup orientation="portrait" paperSize="9"/>
</worksheet>
</file>

<file path=xl/worksheets/sheet17.xml><?xml version="1.0" encoding="utf-8"?>
<worksheet xmlns="http://schemas.openxmlformats.org/spreadsheetml/2006/main">
  <sheetPr codeName="工作表17">
    <outlinePr summaryBelow="1" summaryRight="1"/>
    <pageSetUpPr/>
  </sheetPr>
  <dimension ref="A1:O97"/>
  <sheetViews>
    <sheetView workbookViewId="0">
      <pane activePane="bottomLeft" state="frozen" topLeftCell="A2" ySplit="1"/>
      <selection activeCell="L28" pane="bottomLeft" sqref="L28"/>
    </sheetView>
  </sheetViews>
  <sheetFormatPr baseColWidth="8" defaultColWidth="9" defaultRowHeight="16.5" outlineLevelCol="0"/>
  <cols>
    <col customWidth="1" max="1" min="1" style="175" width="9"/>
    <col customWidth="1" max="2" min="2" style="175" width="6.125"/>
    <col customWidth="1" max="3" min="3" style="175" width="15.125"/>
    <col customWidth="1" max="4" min="4" style="175" width="34.625"/>
    <col customWidth="1" max="5" min="5" style="175" width="19.375"/>
    <col customWidth="1" max="15" min="6" style="175" width="11.625"/>
    <col customWidth="1" max="28" min="16" style="175" width="9"/>
    <col customWidth="1" max="16384" min="29" style="175" width="9"/>
  </cols>
  <sheetData>
    <row r="1" spans="1:15">
      <c r="A1" s="30" t="s">
        <v>111</v>
      </c>
      <c r="B1" s="30" t="s">
        <v>113</v>
      </c>
      <c r="C1" s="34" t="s">
        <v>117</v>
      </c>
      <c r="D1" s="34" t="s">
        <v>2451</v>
      </c>
      <c r="E1" s="34" t="s">
        <v>2452</v>
      </c>
      <c r="F1" s="34" t="s">
        <v>93</v>
      </c>
      <c r="G1" s="34" t="s">
        <v>96</v>
      </c>
      <c r="H1" s="34" t="s">
        <v>94</v>
      </c>
      <c r="I1" s="34" t="s">
        <v>95</v>
      </c>
      <c r="J1" s="34" t="s">
        <v>97</v>
      </c>
      <c r="K1" s="34" t="s">
        <v>2453</v>
      </c>
      <c r="L1" s="34" t="s">
        <v>2454</v>
      </c>
      <c r="M1" s="34" t="s">
        <v>2455</v>
      </c>
      <c r="N1" s="34" t="s">
        <v>2456</v>
      </c>
      <c r="O1" s="34" t="s">
        <v>2457</v>
      </c>
    </row>
    <row r="2" spans="1:15">
      <c r="A2" s="32">
        <f>YEAR(C2)</f>
        <v/>
      </c>
      <c r="B2" s="32">
        <f>MONTH(C2)</f>
        <v/>
      </c>
      <c r="C2" s="33" t="n"/>
      <c r="D2" s="34" t="n"/>
      <c r="E2" s="34" t="n"/>
      <c r="F2" s="34" t="n"/>
      <c r="G2" s="35" t="n"/>
      <c r="H2" s="34" t="n"/>
      <c r="I2" s="34" t="n"/>
      <c r="J2" s="34" t="n"/>
      <c r="K2" s="34" t="n"/>
      <c r="L2" s="34" t="n"/>
      <c r="M2" s="34" t="n"/>
      <c r="N2" s="34" t="n"/>
      <c r="O2" s="34" t="n"/>
    </row>
    <row r="3" spans="1:15">
      <c r="A3" s="32">
        <f>YEAR(C3)</f>
        <v/>
      </c>
      <c r="B3" s="32">
        <f>MONTH(C3)</f>
        <v/>
      </c>
      <c r="C3" s="33" t="n"/>
      <c r="D3" s="34" t="n"/>
      <c r="E3" s="34" t="n"/>
      <c r="F3" s="34" t="n"/>
      <c r="G3" s="35" t="n"/>
      <c r="H3" s="34" t="n"/>
      <c r="I3" s="34" t="n"/>
      <c r="J3" s="34" t="n"/>
      <c r="K3" s="34" t="n"/>
      <c r="L3" s="34" t="n"/>
      <c r="M3" s="34" t="n"/>
      <c r="N3" s="34" t="n"/>
      <c r="O3" s="34" t="n"/>
    </row>
    <row r="4" spans="1:15">
      <c r="A4" s="32">
        <f>YEAR(C4)</f>
        <v/>
      </c>
      <c r="B4" s="32">
        <f>MONTH(C4)</f>
        <v/>
      </c>
      <c r="C4" s="33" t="n"/>
      <c r="D4" s="34" t="n"/>
      <c r="E4" s="34" t="n"/>
      <c r="F4" s="34" t="n"/>
      <c r="G4" s="35" t="n"/>
      <c r="H4" s="34" t="n"/>
      <c r="I4" s="34" t="n"/>
      <c r="J4" s="34" t="n"/>
      <c r="K4" s="34" t="n"/>
      <c r="L4" s="34" t="n"/>
      <c r="M4" s="34" t="n"/>
      <c r="N4" s="34" t="n"/>
      <c r="O4" s="34" t="n"/>
    </row>
    <row r="5" spans="1:15">
      <c r="A5" s="32">
        <f>YEAR(C5)</f>
        <v/>
      </c>
      <c r="B5" s="32">
        <f>MONTH(C5)</f>
        <v/>
      </c>
      <c r="C5" s="33" t="n"/>
      <c r="D5" s="34" t="n"/>
      <c r="E5" s="34" t="n"/>
      <c r="F5" s="34" t="n"/>
      <c r="G5" s="35" t="n"/>
      <c r="H5" s="34" t="n"/>
      <c r="I5" s="34" t="n"/>
      <c r="J5" s="34" t="n"/>
      <c r="K5" s="34" t="n"/>
      <c r="L5" s="34" t="n"/>
      <c r="M5" s="34" t="n"/>
      <c r="N5" s="34" t="n"/>
      <c r="O5" s="34" t="n"/>
    </row>
    <row r="6" spans="1:15">
      <c r="A6" s="32">
        <f>YEAR(C6)</f>
        <v/>
      </c>
      <c r="B6" s="32">
        <f>MONTH(C6)</f>
        <v/>
      </c>
      <c r="C6" s="33" t="n"/>
      <c r="D6" s="34" t="n"/>
      <c r="E6" s="34" t="n"/>
      <c r="F6" s="34" t="n"/>
      <c r="G6" s="35" t="n"/>
      <c r="H6" s="34" t="n"/>
      <c r="I6" s="34" t="n"/>
      <c r="J6" s="34" t="n"/>
      <c r="K6" s="34" t="n"/>
      <c r="L6" s="34" t="n"/>
      <c r="M6" s="34" t="n"/>
      <c r="N6" s="34" t="n"/>
      <c r="O6" s="34" t="n"/>
    </row>
    <row r="7" spans="1:15">
      <c r="A7" s="32">
        <f>YEAR(C7)</f>
        <v/>
      </c>
      <c r="B7" s="32">
        <f>MONTH(C7)</f>
        <v/>
      </c>
      <c r="C7" s="33" t="n"/>
      <c r="D7" s="34" t="n"/>
      <c r="E7" s="34" t="n"/>
      <c r="F7" s="34" t="n"/>
      <c r="G7" s="35" t="n"/>
      <c r="H7" s="34" t="n"/>
      <c r="I7" s="34" t="n"/>
      <c r="J7" s="34" t="n"/>
      <c r="K7" s="34" t="n"/>
      <c r="L7" s="34" t="n"/>
      <c r="M7" s="34" t="n"/>
      <c r="N7" s="34" t="n"/>
      <c r="O7" s="34" t="n"/>
    </row>
    <row r="8" spans="1:15">
      <c r="A8" s="32">
        <f>YEAR(C8)</f>
        <v/>
      </c>
      <c r="B8" s="32">
        <f>MONTH(C8)</f>
        <v/>
      </c>
      <c r="C8" s="33" t="n"/>
      <c r="D8" s="34" t="n"/>
      <c r="E8" s="34" t="n"/>
      <c r="F8" s="34" t="n"/>
      <c r="G8" s="35" t="n"/>
      <c r="H8" s="34" t="n"/>
      <c r="I8" s="34" t="n"/>
      <c r="J8" s="34" t="n"/>
      <c r="K8" s="34" t="n"/>
      <c r="L8" s="34" t="n"/>
      <c r="M8" s="34" t="n"/>
      <c r="N8" s="34" t="n"/>
      <c r="O8" s="34" t="n"/>
    </row>
    <row r="9" spans="1:15">
      <c r="A9" s="32">
        <f>YEAR(C9)</f>
        <v/>
      </c>
      <c r="B9" s="32">
        <f>MONTH(C9)</f>
        <v/>
      </c>
      <c r="C9" s="33" t="n"/>
      <c r="D9" s="34" t="n"/>
      <c r="E9" s="34" t="n"/>
      <c r="F9" s="34" t="n"/>
      <c r="G9" s="35" t="n"/>
      <c r="H9" s="34" t="n"/>
      <c r="I9" s="34" t="n"/>
      <c r="J9" s="34" t="n"/>
      <c r="K9" s="34" t="n"/>
      <c r="L9" s="34" t="n"/>
      <c r="M9" s="34" t="n"/>
      <c r="N9" s="34" t="n"/>
      <c r="O9" s="34" t="n"/>
    </row>
    <row r="10" spans="1:15">
      <c r="A10" s="32">
        <f>YEAR(C10)</f>
        <v/>
      </c>
      <c r="B10" s="32">
        <f>MONTH(C10)</f>
        <v/>
      </c>
      <c r="C10" s="33" t="n"/>
      <c r="D10" s="34" t="n"/>
      <c r="E10" s="34" t="n"/>
      <c r="F10" s="34" t="n"/>
      <c r="G10" s="35" t="n"/>
      <c r="H10" s="34" t="n"/>
      <c r="I10" s="34" t="n"/>
      <c r="J10" s="34" t="n"/>
      <c r="K10" s="34" t="n"/>
      <c r="L10" s="34" t="n"/>
      <c r="M10" s="34" t="n"/>
      <c r="N10" s="34" t="n"/>
      <c r="O10" s="34" t="n"/>
    </row>
    <row r="11" spans="1:15">
      <c r="A11" s="32">
        <f>YEAR(C11)</f>
        <v/>
      </c>
      <c r="B11" s="32">
        <f>MONTH(C11)</f>
        <v/>
      </c>
      <c r="C11" s="33" t="n"/>
      <c r="D11" s="34" t="n"/>
      <c r="E11" s="34" t="n"/>
      <c r="F11" s="34" t="n"/>
      <c r="G11" s="35" t="n"/>
      <c r="H11" s="34" t="n"/>
      <c r="I11" s="34" t="n"/>
      <c r="J11" s="34" t="n"/>
      <c r="K11" s="34" t="n"/>
      <c r="L11" s="34" t="n"/>
      <c r="M11" s="34" t="n"/>
      <c r="N11" s="34" t="n"/>
      <c r="O11" s="34" t="n"/>
    </row>
    <row r="12" spans="1:15">
      <c r="A12" s="32">
        <f>YEAR(C12)</f>
        <v/>
      </c>
      <c r="B12" s="32">
        <f>MONTH(C12)</f>
        <v/>
      </c>
      <c r="C12" s="33" t="n"/>
      <c r="D12" s="34" t="n"/>
      <c r="E12" s="34" t="n"/>
      <c r="F12" s="34" t="n"/>
      <c r="G12" s="35" t="n"/>
      <c r="H12" s="34" t="n"/>
      <c r="I12" s="34" t="n"/>
      <c r="J12" s="34" t="n"/>
      <c r="K12" s="34" t="n"/>
      <c r="L12" s="34" t="n"/>
      <c r="M12" s="34" t="n"/>
      <c r="N12" s="34" t="n"/>
      <c r="O12" s="34" t="n"/>
    </row>
    <row r="13" spans="1:15">
      <c r="A13" s="32">
        <f>YEAR(C13)</f>
        <v/>
      </c>
      <c r="B13" s="32">
        <f>MONTH(C13)</f>
        <v/>
      </c>
      <c r="C13" s="33" t="n"/>
      <c r="D13" s="34" t="n"/>
      <c r="E13" s="34" t="n"/>
      <c r="F13" s="34" t="n"/>
      <c r="G13" s="35" t="n"/>
      <c r="H13" s="34" t="n"/>
      <c r="I13" s="34" t="n"/>
      <c r="J13" s="34" t="n"/>
      <c r="K13" s="34" t="n"/>
      <c r="L13" s="34" t="n"/>
      <c r="M13" s="34" t="n"/>
      <c r="N13" s="34" t="n"/>
      <c r="O13" s="34" t="n"/>
    </row>
    <row r="14" spans="1:15">
      <c r="A14" s="32">
        <f>YEAR(C14)</f>
        <v/>
      </c>
      <c r="B14" s="32">
        <f>MONTH(C14)</f>
        <v/>
      </c>
      <c r="C14" s="33" t="n"/>
      <c r="D14" s="34" t="n"/>
      <c r="E14" s="34" t="n"/>
      <c r="F14" s="34" t="n"/>
      <c r="G14" s="35" t="n"/>
      <c r="H14" s="34" t="n"/>
      <c r="I14" s="34" t="n"/>
      <c r="J14" s="34" t="n"/>
      <c r="K14" s="34" t="n"/>
      <c r="L14" s="34" t="n"/>
      <c r="M14" s="34" t="n"/>
      <c r="N14" s="34" t="n"/>
      <c r="O14" s="34" t="n"/>
    </row>
    <row r="15" spans="1:15">
      <c r="A15" s="32">
        <f>YEAR(C15)</f>
        <v/>
      </c>
      <c r="B15" s="32">
        <f>MONTH(C15)</f>
        <v/>
      </c>
      <c r="C15" s="33" t="n"/>
      <c r="D15" s="34" t="n"/>
      <c r="E15" s="34" t="n"/>
      <c r="F15" s="34" t="n"/>
      <c r="G15" s="35" t="n"/>
      <c r="H15" s="34" t="n"/>
      <c r="I15" s="34" t="n"/>
      <c r="J15" s="34" t="n"/>
      <c r="K15" s="34" t="n"/>
      <c r="L15" s="34" t="n"/>
      <c r="M15" s="34" t="n"/>
      <c r="N15" s="34" t="n"/>
      <c r="O15" s="34" t="n"/>
    </row>
    <row r="16" spans="1:15">
      <c r="A16" s="32">
        <f>YEAR(C16)</f>
        <v/>
      </c>
      <c r="B16" s="32">
        <f>MONTH(C16)</f>
        <v/>
      </c>
      <c r="C16" s="33" t="n"/>
      <c r="D16" s="34" t="n"/>
      <c r="E16" s="34" t="n"/>
      <c r="F16" s="34" t="n"/>
      <c r="G16" s="35" t="n"/>
      <c r="H16" s="34" t="n"/>
      <c r="I16" s="34" t="n"/>
      <c r="J16" s="34" t="n"/>
      <c r="K16" s="34" t="n"/>
      <c r="L16" s="34" t="n"/>
      <c r="M16" s="34" t="n"/>
      <c r="N16" s="34" t="n"/>
      <c r="O16" s="34" t="n"/>
    </row>
    <row r="17" spans="1:15">
      <c r="A17" s="32">
        <f>YEAR(C17)</f>
        <v/>
      </c>
      <c r="B17" s="32">
        <f>MONTH(C17)</f>
        <v/>
      </c>
      <c r="C17" s="33" t="n"/>
      <c r="D17" s="34" t="n"/>
      <c r="E17" s="34" t="n"/>
      <c r="F17" s="34" t="n"/>
      <c r="G17" s="35" t="n"/>
      <c r="H17" s="34" t="n"/>
      <c r="I17" s="34" t="n"/>
      <c r="J17" s="34" t="n"/>
      <c r="K17" s="34" t="n"/>
      <c r="L17" s="34" t="n"/>
      <c r="M17" s="34" t="n"/>
      <c r="N17" s="34" t="n"/>
      <c r="O17" s="34" t="n"/>
    </row>
    <row r="18" spans="1:15">
      <c r="A18" s="32">
        <f>YEAR(C18)</f>
        <v/>
      </c>
      <c r="B18" s="32">
        <f>MONTH(C18)</f>
        <v/>
      </c>
      <c r="C18" s="33" t="n"/>
      <c r="D18" s="34" t="n"/>
      <c r="E18" s="34" t="n"/>
      <c r="F18" s="34" t="n"/>
      <c r="G18" s="35" t="n"/>
      <c r="H18" s="34" t="n"/>
      <c r="I18" s="34" t="n"/>
      <c r="J18" s="34" t="n"/>
      <c r="K18" s="34" t="n"/>
      <c r="L18" s="34" t="n"/>
      <c r="M18" s="34" t="n"/>
      <c r="N18" s="34" t="n"/>
      <c r="O18" s="34" t="n"/>
    </row>
    <row r="19" spans="1:15">
      <c r="A19" s="32">
        <f>YEAR(C19)</f>
        <v/>
      </c>
      <c r="B19" s="32">
        <f>MONTH(C19)</f>
        <v/>
      </c>
      <c r="C19" s="33" t="n"/>
      <c r="D19" s="34" t="n"/>
      <c r="E19" s="34" t="n"/>
      <c r="F19" s="34" t="n"/>
      <c r="G19" s="35" t="n"/>
      <c r="H19" s="34" t="n"/>
      <c r="I19" s="34" t="n"/>
      <c r="J19" s="34" t="n"/>
      <c r="K19" s="34" t="n"/>
      <c r="L19" s="34" t="n"/>
      <c r="M19" s="34" t="n"/>
      <c r="N19" s="34" t="n"/>
      <c r="O19" s="34" t="n"/>
    </row>
    <row r="20" spans="1:15">
      <c r="A20" s="32">
        <f>YEAR(C20)</f>
        <v/>
      </c>
      <c r="B20" s="32">
        <f>MONTH(C20)</f>
        <v/>
      </c>
      <c r="C20" s="33" t="n"/>
      <c r="D20" s="34" t="n"/>
      <c r="E20" s="34" t="n"/>
      <c r="F20" s="34" t="n"/>
      <c r="G20" s="35" t="n"/>
      <c r="H20" s="34" t="n"/>
      <c r="I20" s="34" t="n"/>
      <c r="J20" s="34" t="n"/>
      <c r="K20" s="34" t="n"/>
      <c r="L20" s="34" t="n"/>
      <c r="M20" s="34" t="n"/>
      <c r="N20" s="34" t="n"/>
      <c r="O20" s="34" t="n"/>
    </row>
    <row r="21" spans="1:15">
      <c r="A21" s="32">
        <f>YEAR(C21)</f>
        <v/>
      </c>
      <c r="B21" s="32">
        <f>MONTH(C21)</f>
        <v/>
      </c>
      <c r="C21" s="33" t="n"/>
      <c r="D21" s="34" t="n"/>
      <c r="E21" s="34" t="n"/>
      <c r="F21" s="34" t="n"/>
      <c r="G21" s="35" t="n"/>
      <c r="H21" s="34" t="n"/>
      <c r="I21" s="34" t="n"/>
      <c r="J21" s="34" t="n"/>
      <c r="K21" s="34" t="n"/>
      <c r="L21" s="34" t="n"/>
      <c r="M21" s="34" t="n"/>
      <c r="N21" s="34" t="n"/>
      <c r="O21" s="34" t="n"/>
    </row>
    <row r="22" spans="1:15">
      <c r="A22" s="32">
        <f>YEAR(C22)</f>
        <v/>
      </c>
      <c r="B22" s="32">
        <f>MONTH(C22)</f>
        <v/>
      </c>
      <c r="C22" s="33" t="n"/>
      <c r="D22" s="34" t="n"/>
      <c r="E22" s="34" t="n"/>
      <c r="F22" s="34" t="n"/>
      <c r="G22" s="35" t="n"/>
      <c r="H22" s="34" t="n"/>
      <c r="I22" s="34" t="n"/>
      <c r="J22" s="34" t="n"/>
      <c r="K22" s="34" t="n"/>
      <c r="L22" s="34" t="n"/>
      <c r="M22" s="34" t="n"/>
      <c r="N22" s="34" t="n"/>
      <c r="O22" s="34" t="n"/>
    </row>
    <row r="23" spans="1:15">
      <c r="A23" s="32">
        <f>YEAR(C23)</f>
        <v/>
      </c>
      <c r="B23" s="32">
        <f>MONTH(C23)</f>
        <v/>
      </c>
      <c r="C23" s="33" t="n"/>
      <c r="D23" s="34" t="n"/>
      <c r="E23" s="34" t="n"/>
      <c r="F23" s="34" t="n"/>
      <c r="G23" s="35" t="n"/>
      <c r="H23" s="34" t="n"/>
      <c r="I23" s="34" t="n"/>
      <c r="J23" s="34" t="n"/>
      <c r="K23" s="34" t="n"/>
      <c r="L23" s="34" t="n"/>
      <c r="M23" s="34" t="n"/>
      <c r="N23" s="34" t="n"/>
      <c r="O23" s="34" t="n"/>
    </row>
    <row r="24" spans="1:15">
      <c r="A24" s="32">
        <f>YEAR(C24)</f>
        <v/>
      </c>
      <c r="B24" s="32">
        <f>MONTH(C24)</f>
        <v/>
      </c>
      <c r="C24" s="33" t="n"/>
      <c r="D24" s="34" t="n"/>
      <c r="E24" s="34" t="n"/>
      <c r="F24" s="34" t="n"/>
      <c r="G24" s="35" t="n"/>
      <c r="H24" s="34" t="n"/>
      <c r="I24" s="34" t="n"/>
      <c r="J24" s="34" t="n"/>
      <c r="K24" s="34" t="n"/>
      <c r="L24" s="34" t="n"/>
      <c r="M24" s="34" t="n"/>
      <c r="N24" s="34" t="n"/>
      <c r="O24" s="34" t="n"/>
    </row>
    <row r="25" spans="1:15">
      <c r="A25" s="32">
        <f>YEAR(C25)</f>
        <v/>
      </c>
      <c r="B25" s="32">
        <f>MONTH(C25)</f>
        <v/>
      </c>
      <c r="C25" s="33" t="n"/>
      <c r="D25" s="34" t="n"/>
      <c r="E25" s="34" t="n"/>
      <c r="F25" s="34" t="n"/>
      <c r="G25" s="35" t="n"/>
      <c r="H25" s="34" t="n"/>
      <c r="I25" s="34" t="n"/>
      <c r="J25" s="34" t="n"/>
      <c r="K25" s="34" t="n"/>
      <c r="L25" s="34" t="n"/>
      <c r="M25" s="34" t="n"/>
      <c r="N25" s="34" t="n"/>
      <c r="O25" s="34" t="n"/>
    </row>
    <row r="26" spans="1:15">
      <c r="A26" s="32">
        <f>YEAR(C26)</f>
        <v/>
      </c>
      <c r="B26" s="32">
        <f>MONTH(C26)</f>
        <v/>
      </c>
      <c r="C26" s="33" t="n"/>
      <c r="D26" s="34" t="n"/>
      <c r="E26" s="34" t="n"/>
      <c r="F26" s="34" t="n"/>
      <c r="G26" s="35" t="n"/>
      <c r="H26" s="34" t="n"/>
      <c r="I26" s="34" t="n"/>
      <c r="J26" s="34" t="n"/>
      <c r="K26" s="34" t="n"/>
      <c r="L26" s="34" t="n"/>
      <c r="M26" s="34" t="n"/>
      <c r="N26" s="34" t="n"/>
      <c r="O26" s="34" t="n"/>
    </row>
    <row r="27" spans="1:15">
      <c r="A27" s="32">
        <f>YEAR(C27)</f>
        <v/>
      </c>
      <c r="B27" s="32">
        <f>MONTH(C27)</f>
        <v/>
      </c>
      <c r="C27" s="33" t="n"/>
      <c r="D27" s="34" t="n"/>
      <c r="E27" s="34" t="n"/>
      <c r="F27" s="34" t="n"/>
      <c r="G27" s="35" t="n"/>
      <c r="H27" s="34" t="n"/>
      <c r="I27" s="34" t="n"/>
      <c r="J27" s="34" t="n"/>
      <c r="K27" s="34" t="n"/>
      <c r="L27" s="34" t="n"/>
      <c r="M27" s="34" t="n"/>
      <c r="N27" s="34" t="n"/>
      <c r="O27" s="34" t="n"/>
    </row>
    <row r="28" spans="1:15">
      <c r="A28" s="32">
        <f>YEAR(C28)</f>
        <v/>
      </c>
      <c r="B28" s="32">
        <f>MONTH(C28)</f>
        <v/>
      </c>
      <c r="C28" s="33" t="n"/>
      <c r="D28" s="34" t="n"/>
      <c r="E28" s="34" t="n"/>
      <c r="F28" s="34" t="n"/>
      <c r="G28" s="35" t="n"/>
      <c r="H28" s="34" t="n"/>
      <c r="I28" s="34" t="n"/>
      <c r="J28" s="34" t="n"/>
      <c r="K28" s="34" t="n"/>
      <c r="L28" s="34" t="n"/>
      <c r="M28" s="34" t="n"/>
      <c r="N28" s="34" t="n"/>
      <c r="O28" s="34" t="n"/>
    </row>
    <row r="29" spans="1:15">
      <c r="A29" s="32">
        <f>YEAR(C29)</f>
        <v/>
      </c>
      <c r="B29" s="32">
        <f>MONTH(C29)</f>
        <v/>
      </c>
      <c r="C29" s="33" t="n"/>
      <c r="D29" s="34" t="n"/>
      <c r="E29" s="34" t="n"/>
      <c r="F29" s="34" t="n"/>
      <c r="G29" s="35" t="n"/>
      <c r="H29" s="34" t="n"/>
      <c r="I29" s="34" t="n"/>
      <c r="J29" s="34" t="n"/>
      <c r="K29" s="34" t="n"/>
      <c r="L29" s="34" t="n"/>
      <c r="M29" s="34" t="n"/>
      <c r="N29" s="34" t="n"/>
      <c r="O29" s="34" t="n"/>
    </row>
    <row r="30" spans="1:15">
      <c r="A30" s="32">
        <f>YEAR(C30)</f>
        <v/>
      </c>
      <c r="B30" s="32">
        <f>MONTH(C30)</f>
        <v/>
      </c>
      <c r="C30" s="33" t="n"/>
      <c r="D30" s="34" t="n"/>
      <c r="E30" s="34" t="n"/>
      <c r="F30" s="34" t="n"/>
      <c r="G30" s="35" t="n"/>
      <c r="H30" s="34" t="n"/>
      <c r="I30" s="34" t="n"/>
      <c r="J30" s="34" t="n"/>
      <c r="K30" s="34" t="n"/>
      <c r="L30" s="34" t="n"/>
      <c r="M30" s="34" t="n"/>
      <c r="N30" s="34" t="n"/>
      <c r="O30" s="34" t="n"/>
    </row>
    <row r="31" spans="1:15">
      <c r="A31" s="32">
        <f>YEAR(C31)</f>
        <v/>
      </c>
      <c r="B31" s="32">
        <f>MONTH(C31)</f>
        <v/>
      </c>
      <c r="C31" s="33" t="n"/>
      <c r="D31" s="34" t="n"/>
      <c r="E31" s="34" t="n"/>
      <c r="F31" s="34" t="n"/>
      <c r="G31" s="35" t="n"/>
      <c r="H31" s="34" t="n"/>
      <c r="I31" s="34" t="n"/>
      <c r="J31" s="34" t="n"/>
      <c r="K31" s="34" t="n"/>
      <c r="L31" s="34" t="n"/>
      <c r="M31" s="34" t="n"/>
      <c r="N31" s="34" t="n"/>
      <c r="O31" s="34" t="n"/>
    </row>
    <row r="32" spans="1:15">
      <c r="A32" s="32">
        <f>YEAR(C32)</f>
        <v/>
      </c>
      <c r="B32" s="32">
        <f>MONTH(C32)</f>
        <v/>
      </c>
      <c r="C32" s="33" t="n"/>
      <c r="D32" s="34" t="n"/>
      <c r="E32" s="34" t="n"/>
      <c r="F32" s="34" t="n"/>
      <c r="G32" s="35" t="n"/>
      <c r="H32" s="34" t="n"/>
      <c r="I32" s="34" t="n"/>
      <c r="J32" s="34" t="n"/>
      <c r="K32" s="34" t="n"/>
      <c r="L32" s="34" t="n"/>
      <c r="M32" s="34" t="n"/>
      <c r="N32" s="34" t="n"/>
      <c r="O32" s="34" t="n"/>
    </row>
    <row r="33" spans="1:15">
      <c r="A33" s="32">
        <f>YEAR(C33)</f>
        <v/>
      </c>
      <c r="B33" s="32">
        <f>MONTH(C33)</f>
        <v/>
      </c>
      <c r="C33" s="33" t="n"/>
      <c r="D33" s="34" t="n"/>
      <c r="E33" s="34" t="n"/>
      <c r="F33" s="34" t="n"/>
      <c r="G33" s="35" t="n"/>
      <c r="H33" s="34" t="n"/>
      <c r="I33" s="34" t="n"/>
      <c r="J33" s="34" t="n"/>
      <c r="K33" s="34" t="n"/>
      <c r="L33" s="34" t="n"/>
      <c r="M33" s="34" t="n"/>
      <c r="N33" s="34" t="n"/>
      <c r="O33" s="34" t="n"/>
    </row>
    <row r="34" spans="1:15">
      <c r="A34" s="32">
        <f>YEAR(C34)</f>
        <v/>
      </c>
      <c r="B34" s="32">
        <f>MONTH(C34)</f>
        <v/>
      </c>
      <c r="C34" s="33" t="n"/>
      <c r="D34" s="34" t="n"/>
      <c r="E34" s="34" t="n"/>
      <c r="F34" s="34" t="n"/>
      <c r="G34" s="35" t="n"/>
      <c r="H34" s="34" t="n"/>
      <c r="I34" s="34" t="n"/>
      <c r="J34" s="34" t="n"/>
      <c r="K34" s="34" t="n"/>
      <c r="L34" s="34" t="n"/>
      <c r="M34" s="34" t="n"/>
      <c r="N34" s="34" t="n"/>
      <c r="O34" s="34" t="n"/>
    </row>
    <row r="35" spans="1:15">
      <c r="A35" s="32">
        <f>YEAR(C35)</f>
        <v/>
      </c>
      <c r="B35" s="32">
        <f>MONTH(C35)</f>
        <v/>
      </c>
      <c r="C35" s="33" t="n"/>
      <c r="D35" s="34" t="n"/>
      <c r="E35" s="34" t="n"/>
      <c r="F35" s="34" t="n"/>
      <c r="G35" s="35" t="n"/>
      <c r="H35" s="34" t="n"/>
      <c r="I35" s="34" t="n"/>
      <c r="J35" s="34" t="n"/>
      <c r="K35" s="34" t="n"/>
      <c r="L35" s="34" t="n"/>
      <c r="M35" s="34" t="n"/>
      <c r="N35" s="34" t="n"/>
      <c r="O35" s="34" t="n"/>
    </row>
    <row r="36" spans="1:15">
      <c r="A36" s="32">
        <f>YEAR(C36)</f>
        <v/>
      </c>
      <c r="B36" s="32">
        <f>MONTH(C36)</f>
        <v/>
      </c>
      <c r="C36" s="33" t="n"/>
      <c r="D36" s="34" t="n"/>
      <c r="E36" s="34" t="n"/>
      <c r="F36" s="34" t="n"/>
      <c r="G36" s="35" t="n"/>
      <c r="H36" s="34" t="n"/>
      <c r="I36" s="34" t="n"/>
      <c r="J36" s="34" t="n"/>
      <c r="K36" s="34" t="n"/>
      <c r="L36" s="34" t="n"/>
      <c r="M36" s="34" t="n"/>
      <c r="N36" s="34" t="n"/>
      <c r="O36" s="34" t="n"/>
    </row>
    <row r="37" spans="1:15">
      <c r="A37" s="32">
        <f>YEAR(C37)</f>
        <v/>
      </c>
      <c r="B37" s="32">
        <f>MONTH(C37)</f>
        <v/>
      </c>
      <c r="C37" s="33" t="n"/>
      <c r="D37" s="34" t="n"/>
      <c r="E37" s="34" t="n"/>
      <c r="F37" s="34" t="n"/>
      <c r="G37" s="35" t="n"/>
      <c r="H37" s="34" t="n"/>
      <c r="I37" s="34" t="n"/>
      <c r="J37" s="34" t="n"/>
      <c r="K37" s="34" t="n"/>
      <c r="L37" s="34" t="n"/>
      <c r="M37" s="34" t="n"/>
      <c r="N37" s="34" t="n"/>
      <c r="O37" s="34" t="n"/>
    </row>
    <row r="38" spans="1:15">
      <c r="A38" s="32">
        <f>YEAR(C38)</f>
        <v/>
      </c>
      <c r="B38" s="32">
        <f>MONTH(C38)</f>
        <v/>
      </c>
      <c r="C38" s="33" t="n"/>
      <c r="D38" s="34" t="n"/>
      <c r="E38" s="34" t="n"/>
      <c r="F38" s="34" t="n"/>
      <c r="G38" s="35" t="n"/>
      <c r="H38" s="34" t="n"/>
      <c r="I38" s="34" t="n"/>
      <c r="J38" s="34" t="n"/>
      <c r="K38" s="34" t="n"/>
      <c r="L38" s="34" t="n"/>
      <c r="M38" s="34" t="n"/>
      <c r="N38" s="34" t="n"/>
      <c r="O38" s="34" t="n"/>
    </row>
    <row r="39" spans="1:15">
      <c r="A39" s="32">
        <f>YEAR(C39)</f>
        <v/>
      </c>
      <c r="B39" s="32">
        <f>MONTH(C39)</f>
        <v/>
      </c>
      <c r="C39" s="33" t="n"/>
      <c r="D39" s="34" t="n"/>
      <c r="E39" s="34" t="n"/>
      <c r="F39" s="34" t="n"/>
      <c r="G39" s="35" t="n"/>
      <c r="H39" s="34" t="n"/>
      <c r="I39" s="34" t="n"/>
      <c r="J39" s="34" t="n"/>
      <c r="K39" s="34" t="n"/>
      <c r="L39" s="34" t="n"/>
      <c r="M39" s="34" t="n"/>
      <c r="N39" s="34" t="n"/>
      <c r="O39" s="34" t="n"/>
    </row>
    <row r="40" spans="1:15">
      <c r="A40" s="32">
        <f>YEAR(C40)</f>
        <v/>
      </c>
      <c r="B40" s="32">
        <f>MONTH(C40)</f>
        <v/>
      </c>
      <c r="C40" s="33" t="n"/>
      <c r="D40" s="34" t="n"/>
      <c r="E40" s="34" t="n"/>
      <c r="F40" s="34" t="n"/>
      <c r="G40" s="35" t="n"/>
      <c r="H40" s="34" t="n"/>
      <c r="I40" s="34" t="n"/>
      <c r="J40" s="34" t="n"/>
      <c r="K40" s="34" t="n"/>
      <c r="L40" s="34" t="n"/>
      <c r="M40" s="34" t="n"/>
      <c r="N40" s="34" t="n"/>
      <c r="O40" s="34" t="n"/>
    </row>
    <row r="41" spans="1:15">
      <c r="A41" s="32">
        <f>YEAR(C41)</f>
        <v/>
      </c>
      <c r="B41" s="32">
        <f>MONTH(C41)</f>
        <v/>
      </c>
      <c r="C41" s="33" t="n"/>
      <c r="D41" s="34" t="n"/>
      <c r="E41" s="34" t="n"/>
      <c r="F41" s="34" t="n"/>
      <c r="G41" s="35" t="n"/>
      <c r="H41" s="34" t="n"/>
      <c r="I41" s="34" t="n"/>
      <c r="J41" s="34" t="n"/>
      <c r="K41" s="34" t="n"/>
      <c r="L41" s="34" t="n"/>
      <c r="M41" s="34" t="n"/>
      <c r="N41" s="34" t="n"/>
      <c r="O41" s="34" t="n"/>
    </row>
    <row r="42" spans="1:15">
      <c r="A42" s="32">
        <f>YEAR(C42)</f>
        <v/>
      </c>
      <c r="B42" s="32">
        <f>MONTH(C42)</f>
        <v/>
      </c>
      <c r="C42" s="33" t="n"/>
      <c r="D42" s="34" t="n"/>
      <c r="E42" s="34" t="n"/>
      <c r="F42" s="34" t="n"/>
      <c r="G42" s="35" t="n"/>
      <c r="H42" s="34" t="n"/>
      <c r="I42" s="34" t="n"/>
      <c r="J42" s="34" t="n"/>
      <c r="K42" s="34" t="n"/>
      <c r="L42" s="34" t="n"/>
      <c r="M42" s="34" t="n"/>
      <c r="N42" s="34" t="n"/>
      <c r="O42" s="34" t="n"/>
    </row>
    <row r="43" spans="1:15">
      <c r="A43" s="32">
        <f>YEAR(C43)</f>
        <v/>
      </c>
      <c r="B43" s="32">
        <f>MONTH(C43)</f>
        <v/>
      </c>
      <c r="C43" s="33" t="n"/>
      <c r="D43" s="34" t="n"/>
      <c r="E43" s="34" t="n"/>
      <c r="F43" s="34" t="n"/>
      <c r="G43" s="35" t="n"/>
      <c r="H43" s="34" t="n"/>
      <c r="I43" s="34" t="n"/>
      <c r="J43" s="34" t="n"/>
      <c r="K43" s="34" t="n"/>
      <c r="L43" s="34" t="n"/>
      <c r="M43" s="34" t="n"/>
      <c r="N43" s="34" t="n"/>
      <c r="O43" s="34" t="n"/>
    </row>
    <row r="44" spans="1:15">
      <c r="A44" s="32">
        <f>YEAR(C44)</f>
        <v/>
      </c>
      <c r="B44" s="32">
        <f>MONTH(C44)</f>
        <v/>
      </c>
      <c r="C44" s="33" t="n"/>
      <c r="D44" s="34" t="n"/>
      <c r="E44" s="34" t="n"/>
      <c r="F44" s="34" t="n"/>
      <c r="G44" s="35" t="n"/>
      <c r="H44" s="34" t="n"/>
      <c r="I44" s="34" t="n"/>
      <c r="J44" s="34" t="n"/>
      <c r="K44" s="34" t="n"/>
      <c r="L44" s="34" t="n"/>
      <c r="M44" s="34" t="n"/>
      <c r="N44" s="34" t="n"/>
      <c r="O44" s="34" t="n"/>
    </row>
    <row r="45" spans="1:15">
      <c r="A45" s="32">
        <f>YEAR(C45)</f>
        <v/>
      </c>
      <c r="B45" s="32">
        <f>MONTH(C45)</f>
        <v/>
      </c>
      <c r="C45" s="33" t="n"/>
      <c r="D45" s="34" t="n"/>
      <c r="E45" s="34" t="n"/>
      <c r="F45" s="34" t="n"/>
      <c r="G45" s="35" t="n"/>
      <c r="H45" s="34" t="n"/>
      <c r="I45" s="34" t="n"/>
      <c r="J45" s="34" t="n"/>
      <c r="K45" s="34" t="n"/>
      <c r="L45" s="34" t="n"/>
      <c r="M45" s="34" t="n"/>
      <c r="N45" s="34" t="n"/>
      <c r="O45" s="34" t="n"/>
    </row>
    <row r="46" spans="1:15">
      <c r="A46" s="32">
        <f>YEAR(C46)</f>
        <v/>
      </c>
      <c r="B46" s="32">
        <f>MONTH(C46)</f>
        <v/>
      </c>
      <c r="C46" s="33" t="n"/>
      <c r="D46" s="34" t="n"/>
      <c r="E46" s="34" t="n"/>
      <c r="F46" s="34" t="n"/>
      <c r="G46" s="35" t="n"/>
      <c r="H46" s="34" t="n"/>
      <c r="I46" s="34" t="n"/>
      <c r="J46" s="34" t="n"/>
      <c r="K46" s="34" t="n"/>
      <c r="L46" s="34" t="n"/>
      <c r="M46" s="34" t="n"/>
      <c r="N46" s="34" t="n"/>
      <c r="O46" s="34" t="n"/>
    </row>
    <row r="47" spans="1:15">
      <c r="A47" s="32">
        <f>YEAR(C47)</f>
        <v/>
      </c>
      <c r="B47" s="32">
        <f>MONTH(C47)</f>
        <v/>
      </c>
      <c r="C47" s="33" t="n"/>
      <c r="D47" s="34" t="n"/>
      <c r="E47" s="34" t="n"/>
      <c r="F47" s="34" t="n"/>
      <c r="G47" s="35" t="n"/>
      <c r="H47" s="34" t="n"/>
      <c r="I47" s="34" t="n"/>
      <c r="J47" s="34" t="n"/>
      <c r="K47" s="34" t="n"/>
      <c r="L47" s="34" t="n"/>
      <c r="M47" s="34" t="n"/>
      <c r="N47" s="34" t="n"/>
      <c r="O47" s="34" t="n"/>
    </row>
    <row r="48" spans="1:15">
      <c r="A48" s="32">
        <f>YEAR(C48)</f>
        <v/>
      </c>
      <c r="B48" s="32">
        <f>MONTH(C48)</f>
        <v/>
      </c>
      <c r="C48" s="33" t="n"/>
      <c r="D48" s="34" t="n"/>
      <c r="E48" s="34" t="n"/>
      <c r="F48" s="34" t="n"/>
      <c r="G48" s="35" t="n"/>
      <c r="H48" s="34" t="n"/>
      <c r="I48" s="34" t="n"/>
      <c r="J48" s="34" t="n"/>
      <c r="K48" s="34" t="n"/>
      <c r="L48" s="34" t="n"/>
      <c r="M48" s="34" t="n"/>
      <c r="N48" s="34" t="n"/>
      <c r="O48" s="34" t="n"/>
    </row>
    <row r="49" spans="1:15">
      <c r="A49" s="32">
        <f>YEAR(C49)</f>
        <v/>
      </c>
      <c r="B49" s="32">
        <f>MONTH(C49)</f>
        <v/>
      </c>
      <c r="C49" s="33" t="n"/>
      <c r="D49" s="34" t="n"/>
      <c r="E49" s="34" t="n"/>
      <c r="F49" s="34" t="n"/>
      <c r="G49" s="35" t="n"/>
      <c r="H49" s="34" t="n"/>
      <c r="I49" s="34" t="n"/>
      <c r="J49" s="34" t="n"/>
      <c r="K49" s="34" t="n"/>
      <c r="L49" s="34" t="n"/>
      <c r="M49" s="34" t="n"/>
      <c r="N49" s="34" t="n"/>
      <c r="O49" s="34" t="n"/>
    </row>
    <row r="50" spans="1:15">
      <c r="A50" s="32">
        <f>YEAR(C50)</f>
        <v/>
      </c>
      <c r="B50" s="32">
        <f>MONTH(C50)</f>
        <v/>
      </c>
      <c r="C50" s="33" t="n"/>
      <c r="D50" s="34" t="n"/>
      <c r="E50" s="34" t="n"/>
      <c r="F50" s="34" t="n"/>
      <c r="G50" s="35" t="n"/>
      <c r="H50" s="34" t="n"/>
      <c r="I50" s="34" t="n"/>
      <c r="J50" s="34" t="n"/>
      <c r="K50" s="34" t="n"/>
      <c r="L50" s="34" t="n"/>
      <c r="M50" s="34" t="n"/>
      <c r="N50" s="34" t="n"/>
      <c r="O50" s="34" t="n"/>
    </row>
    <row r="51" spans="1:15">
      <c r="A51" s="32">
        <f>YEAR(C51)</f>
        <v/>
      </c>
      <c r="B51" s="32">
        <f>MONTH(C51)</f>
        <v/>
      </c>
      <c r="C51" s="33" t="n"/>
      <c r="D51" s="34" t="n"/>
      <c r="E51" s="34" t="n"/>
      <c r="F51" s="34" t="n"/>
      <c r="G51" s="35" t="n"/>
      <c r="H51" s="34" t="n"/>
      <c r="I51" s="34" t="n"/>
      <c r="J51" s="34" t="n"/>
      <c r="K51" s="34" t="n"/>
      <c r="L51" s="34" t="n"/>
      <c r="M51" s="34" t="n"/>
      <c r="N51" s="34" t="n"/>
      <c r="O51" s="34" t="n"/>
    </row>
    <row r="52" spans="1:15">
      <c r="A52" s="32">
        <f>YEAR(C52)</f>
        <v/>
      </c>
      <c r="B52" s="32">
        <f>MONTH(C52)</f>
        <v/>
      </c>
      <c r="C52" s="33" t="n"/>
      <c r="D52" s="34" t="n"/>
      <c r="E52" s="34" t="n"/>
      <c r="F52" s="34" t="n"/>
      <c r="G52" s="35" t="n"/>
      <c r="H52" s="34" t="n"/>
      <c r="I52" s="34" t="n"/>
      <c r="J52" s="34" t="n"/>
      <c r="K52" s="34" t="n"/>
      <c r="L52" s="34" t="n"/>
      <c r="M52" s="34" t="n"/>
      <c r="N52" s="34" t="n"/>
      <c r="O52" s="34" t="n"/>
    </row>
    <row r="53" spans="1:15">
      <c r="A53" s="32">
        <f>YEAR(C53)</f>
        <v/>
      </c>
      <c r="B53" s="32">
        <f>MONTH(C53)</f>
        <v/>
      </c>
      <c r="C53" s="33" t="n"/>
      <c r="D53" s="34" t="n"/>
      <c r="E53" s="34" t="n"/>
      <c r="F53" s="34" t="n"/>
      <c r="G53" s="35" t="n"/>
      <c r="H53" s="34" t="n"/>
      <c r="I53" s="34" t="n"/>
      <c r="J53" s="34" t="n"/>
      <c r="K53" s="34" t="n"/>
      <c r="L53" s="34" t="n"/>
      <c r="M53" s="34" t="n"/>
      <c r="N53" s="34" t="n"/>
      <c r="O53" s="34" t="n"/>
    </row>
    <row r="54" spans="1:15">
      <c r="A54" s="32">
        <f>YEAR(C54)</f>
        <v/>
      </c>
      <c r="B54" s="32">
        <f>MONTH(C54)</f>
        <v/>
      </c>
      <c r="C54" s="33" t="n"/>
      <c r="D54" s="34" t="n"/>
      <c r="E54" s="34" t="n"/>
      <c r="F54" s="34" t="n"/>
      <c r="G54" s="35" t="n"/>
      <c r="H54" s="34" t="n"/>
      <c r="I54" s="34" t="n"/>
      <c r="J54" s="34" t="n"/>
      <c r="K54" s="34" t="n"/>
      <c r="L54" s="34" t="n"/>
      <c r="M54" s="34" t="n"/>
      <c r="N54" s="34" t="n"/>
      <c r="O54" s="34" t="n"/>
    </row>
    <row r="55" spans="1:15">
      <c r="A55" s="32">
        <f>YEAR(C55)</f>
        <v/>
      </c>
      <c r="B55" s="32">
        <f>MONTH(C55)</f>
        <v/>
      </c>
      <c r="C55" s="33" t="n"/>
      <c r="D55" s="34" t="n"/>
      <c r="E55" s="34" t="n"/>
      <c r="F55" s="34" t="n"/>
      <c r="G55" s="35" t="n"/>
      <c r="H55" s="34" t="n"/>
      <c r="I55" s="34" t="n"/>
      <c r="J55" s="34" t="n"/>
      <c r="K55" s="34" t="n"/>
      <c r="L55" s="34" t="n"/>
      <c r="M55" s="34" t="n"/>
      <c r="N55" s="34" t="n"/>
      <c r="O55" s="34" t="n"/>
    </row>
    <row r="56" spans="1:15">
      <c r="A56" s="32">
        <f>YEAR(C56)</f>
        <v/>
      </c>
      <c r="B56" s="32">
        <f>MONTH(C56)</f>
        <v/>
      </c>
      <c r="C56" s="33" t="n"/>
      <c r="D56" s="34" t="n"/>
      <c r="E56" s="34" t="n"/>
      <c r="F56" s="34" t="n"/>
      <c r="G56" s="35" t="n"/>
      <c r="H56" s="34" t="n"/>
      <c r="I56" s="34" t="n"/>
      <c r="J56" s="34" t="n"/>
      <c r="K56" s="34" t="n"/>
      <c r="L56" s="34" t="n"/>
      <c r="M56" s="34" t="n"/>
      <c r="N56" s="34" t="n"/>
      <c r="O56" s="34" t="n"/>
    </row>
    <row r="57" spans="1:15">
      <c r="A57" s="32">
        <f>YEAR(C57)</f>
        <v/>
      </c>
      <c r="B57" s="32">
        <f>MONTH(C57)</f>
        <v/>
      </c>
      <c r="C57" s="33" t="n"/>
      <c r="D57" s="34" t="n"/>
      <c r="E57" s="34" t="n"/>
      <c r="F57" s="34" t="n"/>
      <c r="G57" s="35" t="n"/>
      <c r="H57" s="34" t="n"/>
      <c r="I57" s="34" t="n"/>
      <c r="J57" s="34" t="n"/>
      <c r="K57" s="34" t="n"/>
      <c r="L57" s="34" t="n"/>
      <c r="M57" s="34" t="n"/>
      <c r="N57" s="34" t="n"/>
      <c r="O57" s="34" t="n"/>
    </row>
    <row r="58" spans="1:15">
      <c r="A58" s="32">
        <f>YEAR(C58)</f>
        <v/>
      </c>
      <c r="B58" s="32">
        <f>MONTH(C58)</f>
        <v/>
      </c>
      <c r="C58" s="33" t="n"/>
      <c r="D58" s="34" t="n"/>
      <c r="E58" s="34" t="n"/>
      <c r="F58" s="34" t="n"/>
      <c r="G58" s="35" t="n"/>
      <c r="H58" s="34" t="n"/>
      <c r="I58" s="34" t="n"/>
      <c r="J58" s="34" t="n"/>
      <c r="K58" s="34" t="n"/>
      <c r="L58" s="34" t="n"/>
      <c r="M58" s="34" t="n"/>
      <c r="N58" s="34" t="n"/>
      <c r="O58" s="34" t="n"/>
    </row>
    <row r="59" spans="1:15">
      <c r="A59" s="32">
        <f>YEAR(C59)</f>
        <v/>
      </c>
      <c r="B59" s="32">
        <f>MONTH(C59)</f>
        <v/>
      </c>
      <c r="C59" s="33" t="n"/>
      <c r="D59" s="34" t="n"/>
      <c r="E59" s="34" t="n"/>
      <c r="F59" s="34" t="n"/>
      <c r="G59" s="35" t="n"/>
      <c r="H59" s="34" t="n"/>
      <c r="I59" s="34" t="n"/>
      <c r="J59" s="34" t="n"/>
      <c r="K59" s="34" t="n"/>
      <c r="L59" s="34" t="n"/>
      <c r="M59" s="34" t="n"/>
      <c r="N59" s="34" t="n"/>
      <c r="O59" s="34" t="n"/>
    </row>
    <row r="60" spans="1:15">
      <c r="A60" s="32">
        <f>YEAR(C60)</f>
        <v/>
      </c>
      <c r="B60" s="32">
        <f>MONTH(C60)</f>
        <v/>
      </c>
      <c r="C60" s="33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</row>
    <row r="61" spans="1:15">
      <c r="A61" s="32">
        <f>YEAR(C61)</f>
        <v/>
      </c>
      <c r="B61" s="32">
        <f>MONTH(C61)</f>
        <v/>
      </c>
      <c r="C61" s="33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</row>
    <row r="62" spans="1:15">
      <c r="A62" s="32">
        <f>YEAR(C62)</f>
        <v/>
      </c>
      <c r="B62" s="32">
        <f>MONTH(C62)</f>
        <v/>
      </c>
      <c r="C62" s="33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</row>
    <row r="63" spans="1:15">
      <c r="A63" s="32">
        <f>YEAR(C63)</f>
        <v/>
      </c>
      <c r="B63" s="32">
        <f>MONTH(C63)</f>
        <v/>
      </c>
      <c r="C63" s="33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</row>
    <row r="64" spans="1:15">
      <c r="A64" s="32">
        <f>YEAR(C64)</f>
        <v/>
      </c>
      <c r="B64" s="32">
        <f>MONTH(C64)</f>
        <v/>
      </c>
      <c r="C64" s="33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</row>
    <row r="65" spans="1:15">
      <c r="A65" s="32">
        <f>YEAR(C65)</f>
        <v/>
      </c>
      <c r="B65" s="32">
        <f>MONTH(C65)</f>
        <v/>
      </c>
      <c r="C65" s="33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</row>
    <row r="66" spans="1:15">
      <c r="A66" s="32">
        <f>YEAR(C66)</f>
        <v/>
      </c>
      <c r="B66" s="32">
        <f>MONTH(C66)</f>
        <v/>
      </c>
      <c r="C66" s="33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</row>
    <row r="67" spans="1:15">
      <c r="A67" s="32">
        <f>YEAR(C67)</f>
        <v/>
      </c>
      <c r="B67" s="32">
        <f>MONTH(C67)</f>
        <v/>
      </c>
      <c r="C67" s="33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</row>
    <row r="68" spans="1:15">
      <c r="A68" s="32">
        <f>YEAR(C68)</f>
        <v/>
      </c>
      <c r="B68" s="32">
        <f>MONTH(C68)</f>
        <v/>
      </c>
      <c r="C68" s="33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</row>
    <row r="69" spans="1:15">
      <c r="A69" s="32">
        <f>YEAR(C69)</f>
        <v/>
      </c>
      <c r="B69" s="32">
        <f>MONTH(C69)</f>
        <v/>
      </c>
      <c r="C69" s="33" t="n"/>
      <c r="D69" s="34" t="n"/>
      <c r="E69" s="34" t="n"/>
      <c r="F69" s="34" t="n"/>
      <c r="G69" s="34" t="n"/>
      <c r="H69" s="34" t="n"/>
      <c r="I69" s="34" t="n"/>
      <c r="J69" s="34" t="n"/>
      <c r="K69" s="34" t="n"/>
      <c r="L69" s="34" t="n"/>
      <c r="M69" s="34" t="n"/>
      <c r="N69" s="34" t="n"/>
      <c r="O69" s="34" t="n"/>
    </row>
    <row r="70" spans="1:15">
      <c r="A70" s="32">
        <f>YEAR(C70)</f>
        <v/>
      </c>
      <c r="B70" s="32">
        <f>MONTH(C70)</f>
        <v/>
      </c>
      <c r="C70" s="33" t="n"/>
      <c r="D70" s="34" t="n"/>
      <c r="E70" s="34" t="n"/>
      <c r="F70" s="34" t="n"/>
      <c r="G70" s="34" t="n"/>
      <c r="H70" s="34" t="n"/>
      <c r="I70" s="34" t="n"/>
      <c r="J70" s="34" t="n"/>
      <c r="K70" s="34" t="n"/>
      <c r="L70" s="34" t="n"/>
      <c r="M70" s="34" t="n"/>
      <c r="N70" s="34" t="n"/>
      <c r="O70" s="34" t="n"/>
    </row>
    <row r="71" spans="1:15">
      <c r="A71" s="32">
        <f>YEAR(C71)</f>
        <v/>
      </c>
      <c r="B71" s="32">
        <f>MONTH(C71)</f>
        <v/>
      </c>
      <c r="C71" s="33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</row>
    <row r="72" spans="1:15">
      <c r="A72" s="32">
        <f>YEAR(C72)</f>
        <v/>
      </c>
      <c r="B72" s="32">
        <f>MONTH(C72)</f>
        <v/>
      </c>
      <c r="C72" s="33" t="n"/>
      <c r="D72" s="34" t="n"/>
      <c r="E72" s="34" t="n"/>
      <c r="F72" s="34" t="n"/>
      <c r="G72" s="34" t="n"/>
      <c r="H72" s="34" t="n"/>
      <c r="I72" s="34" t="n"/>
      <c r="J72" s="34" t="n"/>
      <c r="K72" s="34" t="n"/>
      <c r="L72" s="34" t="n"/>
      <c r="M72" s="34" t="n"/>
      <c r="N72" s="34" t="n"/>
      <c r="O72" s="34" t="n"/>
    </row>
    <row r="73" spans="1:15">
      <c r="A73" s="32">
        <f>YEAR(C73)</f>
        <v/>
      </c>
      <c r="B73" s="32">
        <f>MONTH(C73)</f>
        <v/>
      </c>
      <c r="C73" s="33" t="n"/>
      <c r="D73" s="34" t="n"/>
      <c r="E73" s="34" t="n"/>
      <c r="F73" s="34" t="n"/>
      <c r="G73" s="34" t="n"/>
      <c r="H73" s="34" t="n"/>
      <c r="I73" s="34" t="n"/>
      <c r="J73" s="34" t="n"/>
      <c r="K73" s="34" t="n"/>
      <c r="L73" s="34" t="n"/>
      <c r="M73" s="34" t="n"/>
      <c r="N73" s="34" t="n"/>
      <c r="O73" s="34" t="n"/>
    </row>
    <row r="74" spans="1:15">
      <c r="A74" s="32">
        <f>YEAR(C74)</f>
        <v/>
      </c>
      <c r="B74" s="32">
        <f>MONTH(C74)</f>
        <v/>
      </c>
      <c r="C74" s="33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</row>
    <row r="75" spans="1:15">
      <c r="A75" s="32">
        <f>YEAR(C75)</f>
        <v/>
      </c>
      <c r="B75" s="32">
        <f>MONTH(C75)</f>
        <v/>
      </c>
      <c r="C75" s="33" t="n"/>
      <c r="D75" s="34" t="n"/>
      <c r="E75" s="34" t="n"/>
      <c r="F75" s="34" t="n"/>
      <c r="G75" s="34" t="n"/>
      <c r="H75" s="34" t="n"/>
      <c r="I75" s="34" t="n"/>
      <c r="J75" s="34" t="n"/>
      <c r="K75" s="34" t="n"/>
      <c r="L75" s="34" t="n"/>
      <c r="M75" s="34" t="n"/>
      <c r="N75" s="34" t="n"/>
      <c r="O75" s="34" t="n"/>
    </row>
    <row r="76" spans="1:15">
      <c r="A76" s="32">
        <f>YEAR(C76)</f>
        <v/>
      </c>
      <c r="B76" s="32">
        <f>MONTH(C76)</f>
        <v/>
      </c>
      <c r="C76" s="33" t="n"/>
      <c r="D76" s="34" t="n"/>
      <c r="E76" s="34" t="n"/>
      <c r="F76" s="34" t="n"/>
      <c r="G76" s="34" t="n"/>
      <c r="H76" s="34" t="n"/>
      <c r="I76" s="34" t="n"/>
      <c r="J76" s="34" t="n"/>
      <c r="K76" s="34" t="n"/>
      <c r="L76" s="34" t="n"/>
      <c r="M76" s="34" t="n"/>
      <c r="N76" s="34" t="n"/>
      <c r="O76" s="34" t="n"/>
    </row>
    <row r="77" spans="1:15">
      <c r="A77" s="32">
        <f>YEAR(C77)</f>
        <v/>
      </c>
      <c r="B77" s="32">
        <f>MONTH(C77)</f>
        <v/>
      </c>
      <c r="C77" s="33" t="n"/>
      <c r="D77" s="34" t="n"/>
      <c r="E77" s="34" t="n"/>
      <c r="F77" s="34" t="n"/>
      <c r="G77" s="34" t="n"/>
      <c r="H77" s="34" t="n"/>
      <c r="I77" s="34" t="n"/>
      <c r="J77" s="34" t="n"/>
      <c r="K77" s="34" t="n"/>
      <c r="L77" s="34" t="n"/>
      <c r="M77" s="34" t="n"/>
      <c r="N77" s="34" t="n"/>
      <c r="O77" s="34" t="n"/>
    </row>
    <row r="78" spans="1:15">
      <c r="A78" s="32">
        <f>YEAR(C78)</f>
        <v/>
      </c>
      <c r="B78" s="32">
        <f>MONTH(C78)</f>
        <v/>
      </c>
      <c r="C78" s="33" t="n"/>
      <c r="D78" s="34" t="n"/>
      <c r="E78" s="34" t="n"/>
      <c r="F78" s="34" t="n"/>
      <c r="G78" s="34" t="n"/>
      <c r="H78" s="34" t="n"/>
      <c r="I78" s="34" t="n"/>
      <c r="J78" s="34" t="n"/>
      <c r="K78" s="34" t="n"/>
      <c r="L78" s="34" t="n"/>
      <c r="M78" s="34" t="n"/>
      <c r="N78" s="34" t="n"/>
      <c r="O78" s="34" t="n"/>
    </row>
    <row r="79" spans="1:15">
      <c r="A79" s="32">
        <f>YEAR(C79)</f>
        <v/>
      </c>
      <c r="B79" s="32">
        <f>MONTH(C79)</f>
        <v/>
      </c>
      <c r="C79" s="33" t="n"/>
      <c r="D79" s="34" t="n"/>
      <c r="E79" s="34" t="n"/>
      <c r="F79" s="34" t="n"/>
      <c r="G79" s="34" t="n"/>
      <c r="H79" s="34" t="n"/>
      <c r="I79" s="34" t="n"/>
      <c r="J79" s="34" t="n"/>
      <c r="K79" s="34" t="n"/>
      <c r="L79" s="34" t="n"/>
      <c r="M79" s="34" t="n"/>
      <c r="N79" s="34" t="n"/>
      <c r="O79" s="34" t="n"/>
    </row>
    <row r="80" spans="1:15">
      <c r="A80" s="32">
        <f>YEAR(C80)</f>
        <v/>
      </c>
      <c r="B80" s="32">
        <f>MONTH(C80)</f>
        <v/>
      </c>
      <c r="C80" s="33" t="n"/>
      <c r="D80" s="34" t="n"/>
      <c r="E80" s="34" t="n"/>
      <c r="F80" s="34" t="n"/>
      <c r="G80" s="34" t="n"/>
      <c r="H80" s="34" t="n"/>
      <c r="I80" s="34" t="n"/>
      <c r="J80" s="34" t="n"/>
      <c r="K80" s="34" t="n"/>
      <c r="L80" s="34" t="n"/>
      <c r="M80" s="34" t="n"/>
      <c r="N80" s="34" t="n"/>
      <c r="O80" s="34" t="n"/>
    </row>
    <row r="81" spans="1:15">
      <c r="A81" s="32">
        <f>YEAR(C81)</f>
        <v/>
      </c>
      <c r="B81" s="32">
        <f>MONTH(C81)</f>
        <v/>
      </c>
      <c r="C81" s="33" t="n"/>
      <c r="D81" s="34" t="n"/>
      <c r="E81" s="34" t="n"/>
      <c r="F81" s="34" t="n"/>
      <c r="G81" s="34" t="n"/>
      <c r="H81" s="34" t="n"/>
      <c r="I81" s="34" t="n"/>
      <c r="J81" s="34" t="n"/>
      <c r="K81" s="34" t="n"/>
      <c r="L81" s="34" t="n"/>
      <c r="M81" s="34" t="n"/>
      <c r="N81" s="34" t="n"/>
      <c r="O81" s="34" t="n"/>
    </row>
    <row r="82" spans="1:15">
      <c r="A82" s="32">
        <f>YEAR(C82)</f>
        <v/>
      </c>
      <c r="B82" s="32">
        <f>MONTH(C82)</f>
        <v/>
      </c>
      <c r="C82" s="33" t="n"/>
      <c r="D82" s="34" t="n"/>
      <c r="E82" s="34" t="n"/>
      <c r="F82" s="34" t="n"/>
      <c r="G82" s="34" t="n"/>
      <c r="H82" s="34" t="n"/>
      <c r="I82" s="34" t="n"/>
      <c r="J82" s="34" t="n"/>
      <c r="K82" s="34" t="n"/>
      <c r="L82" s="34" t="n"/>
      <c r="M82" s="34" t="n"/>
      <c r="N82" s="34" t="n"/>
      <c r="O82" s="34" t="n"/>
    </row>
    <row r="83" spans="1:15">
      <c r="A83" s="32">
        <f>YEAR(C83)</f>
        <v/>
      </c>
      <c r="B83" s="32">
        <f>MONTH(C83)</f>
        <v/>
      </c>
      <c r="C83" s="33" t="n"/>
      <c r="D83" s="34" t="n"/>
      <c r="E83" s="34" t="n"/>
      <c r="F83" s="34" t="n"/>
      <c r="G83" s="34" t="n"/>
      <c r="H83" s="34" t="n"/>
      <c r="I83" s="34" t="n"/>
      <c r="J83" s="34" t="n"/>
      <c r="K83" s="34" t="n"/>
      <c r="L83" s="34" t="n"/>
      <c r="M83" s="34" t="n"/>
      <c r="N83" s="34" t="n"/>
      <c r="O83" s="34" t="n"/>
    </row>
    <row r="84" spans="1:15">
      <c r="A84" s="32">
        <f>YEAR(C84)</f>
        <v/>
      </c>
      <c r="B84" s="32">
        <f>MONTH(C84)</f>
        <v/>
      </c>
      <c r="C84" s="33" t="n"/>
      <c r="D84" s="34" t="n"/>
      <c r="E84" s="34" t="n"/>
      <c r="F84" s="34" t="n"/>
      <c r="G84" s="34" t="n"/>
      <c r="H84" s="34" t="n"/>
      <c r="I84" s="34" t="n"/>
      <c r="J84" s="34" t="n"/>
      <c r="K84" s="34" t="n"/>
      <c r="L84" s="34" t="n"/>
      <c r="M84" s="34" t="n"/>
      <c r="N84" s="34" t="n"/>
      <c r="O84" s="34" t="n"/>
    </row>
    <row r="85" spans="1:15">
      <c r="A85" s="32">
        <f>YEAR(C85)</f>
        <v/>
      </c>
      <c r="B85" s="32">
        <f>MONTH(C85)</f>
        <v/>
      </c>
      <c r="C85" s="33" t="n"/>
      <c r="D85" s="34" t="n"/>
      <c r="E85" s="34" t="n"/>
      <c r="F85" s="34" t="n"/>
      <c r="G85" s="34" t="n"/>
      <c r="H85" s="34" t="n"/>
      <c r="I85" s="34" t="n"/>
      <c r="J85" s="34" t="n"/>
      <c r="K85" s="34" t="n"/>
      <c r="L85" s="34" t="n"/>
      <c r="M85" s="34" t="n"/>
      <c r="N85" s="34" t="n"/>
      <c r="O85" s="34" t="n"/>
    </row>
    <row r="86" spans="1:15">
      <c r="A86" s="32">
        <f>YEAR(C86)</f>
        <v/>
      </c>
      <c r="B86" s="32">
        <f>MONTH(C86)</f>
        <v/>
      </c>
      <c r="C86" s="33" t="n"/>
      <c r="D86" s="34" t="n"/>
      <c r="E86" s="34" t="n"/>
      <c r="F86" s="34" t="n"/>
      <c r="G86" s="34" t="n"/>
      <c r="H86" s="34" t="n"/>
      <c r="I86" s="34" t="n"/>
      <c r="J86" s="34" t="n"/>
      <c r="K86" s="34" t="n"/>
      <c r="L86" s="34" t="n"/>
      <c r="M86" s="34" t="n"/>
      <c r="N86" s="34" t="n"/>
      <c r="O86" s="34" t="n"/>
    </row>
    <row r="87" spans="1:15">
      <c r="A87" s="32">
        <f>YEAR(C87)</f>
        <v/>
      </c>
      <c r="B87" s="32">
        <f>MONTH(C87)</f>
        <v/>
      </c>
      <c r="C87" s="33" t="n"/>
      <c r="D87" s="34" t="n"/>
      <c r="E87" s="34" t="n"/>
      <c r="F87" s="34" t="n"/>
      <c r="G87" s="34" t="n"/>
      <c r="H87" s="34" t="n"/>
      <c r="I87" s="34" t="n"/>
      <c r="J87" s="34" t="n"/>
      <c r="K87" s="34" t="n"/>
      <c r="L87" s="34" t="n"/>
      <c r="M87" s="34" t="n"/>
      <c r="N87" s="34" t="n"/>
      <c r="O87" s="34" t="n"/>
    </row>
    <row r="88" spans="1:15">
      <c r="A88" s="32">
        <f>YEAR(C88)</f>
        <v/>
      </c>
      <c r="B88" s="32">
        <f>MONTH(C88)</f>
        <v/>
      </c>
      <c r="C88" s="33" t="n"/>
      <c r="D88" s="34" t="n"/>
      <c r="E88" s="34" t="n"/>
      <c r="F88" s="34" t="n"/>
      <c r="G88" s="34" t="n"/>
      <c r="H88" s="34" t="n"/>
      <c r="I88" s="34" t="n"/>
      <c r="J88" s="34" t="n"/>
      <c r="K88" s="34" t="n"/>
      <c r="L88" s="34" t="n"/>
      <c r="M88" s="34" t="n"/>
      <c r="N88" s="34" t="n"/>
      <c r="O88" s="34" t="n"/>
    </row>
    <row r="89" spans="1:15">
      <c r="A89" s="32">
        <f>YEAR(C89)</f>
        <v/>
      </c>
      <c r="B89" s="32">
        <f>MONTH(C89)</f>
        <v/>
      </c>
      <c r="C89" s="33" t="n"/>
      <c r="D89" s="34" t="n"/>
      <c r="E89" s="34" t="n"/>
      <c r="F89" s="34" t="n"/>
      <c r="G89" s="34" t="n"/>
      <c r="H89" s="34" t="n"/>
      <c r="I89" s="34" t="n"/>
      <c r="J89" s="34" t="n"/>
      <c r="K89" s="34" t="n"/>
      <c r="L89" s="34" t="n"/>
      <c r="M89" s="34" t="n"/>
      <c r="N89" s="34" t="n"/>
      <c r="O89" s="34" t="n"/>
    </row>
    <row r="90" spans="1:15">
      <c r="A90" s="32">
        <f>YEAR(C90)</f>
        <v/>
      </c>
      <c r="B90" s="32">
        <f>MONTH(C90)</f>
        <v/>
      </c>
      <c r="C90" s="33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</row>
    <row r="91" spans="1:15">
      <c r="A91" s="32">
        <f>YEAR(C91)</f>
        <v/>
      </c>
      <c r="B91" s="32">
        <f>MONTH(C91)</f>
        <v/>
      </c>
      <c r="C91" s="33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</row>
    <row r="92" spans="1:15">
      <c r="A92" s="32">
        <f>YEAR(C92)</f>
        <v/>
      </c>
      <c r="B92" s="32">
        <f>MONTH(C92)</f>
        <v/>
      </c>
      <c r="C92" s="33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</row>
    <row r="93" spans="1:15">
      <c r="A93" s="32">
        <f>YEAR(C93)</f>
        <v/>
      </c>
      <c r="B93" s="32">
        <f>MONTH(C93)</f>
        <v/>
      </c>
      <c r="C93" s="33" t="n"/>
      <c r="D93" s="34" t="n"/>
      <c r="E93" s="34" t="n"/>
      <c r="F93" s="34" t="n"/>
      <c r="G93" s="34" t="n"/>
      <c r="H93" s="34" t="n"/>
      <c r="I93" s="34" t="n"/>
      <c r="J93" s="34" t="n"/>
      <c r="K93" s="34" t="n"/>
      <c r="L93" s="34" t="n"/>
      <c r="M93" s="34" t="n"/>
      <c r="N93" s="34" t="n"/>
      <c r="O93" s="34" t="n"/>
    </row>
    <row r="94" spans="1:15">
      <c r="A94" s="32">
        <f>YEAR(C94)</f>
        <v/>
      </c>
      <c r="B94" s="32">
        <f>MONTH(C94)</f>
        <v/>
      </c>
      <c r="C94" s="33" t="n"/>
      <c r="D94" s="34" t="n"/>
      <c r="E94" s="34" t="n"/>
      <c r="F94" s="34" t="n"/>
      <c r="G94" s="34" t="n"/>
      <c r="H94" s="34" t="n"/>
      <c r="I94" s="34" t="n"/>
      <c r="J94" s="34" t="n"/>
      <c r="K94" s="34" t="n"/>
      <c r="L94" s="34" t="n"/>
      <c r="M94" s="34" t="n"/>
      <c r="N94" s="34" t="n"/>
      <c r="O94" s="34" t="n"/>
    </row>
    <row r="95" spans="1:15">
      <c r="A95" s="32">
        <f>YEAR(C95)</f>
        <v/>
      </c>
      <c r="B95" s="32">
        <f>MONTH(C95)</f>
        <v/>
      </c>
      <c r="C95" s="33" t="n"/>
      <c r="D95" s="34" t="n"/>
      <c r="E95" s="34" t="n"/>
      <c r="F95" s="34" t="n"/>
      <c r="G95" s="34" t="n"/>
      <c r="H95" s="34" t="n"/>
      <c r="I95" s="34" t="n"/>
      <c r="J95" s="34" t="n"/>
      <c r="K95" s="34" t="n"/>
      <c r="L95" s="34" t="n"/>
      <c r="M95" s="34" t="n"/>
      <c r="N95" s="34" t="n"/>
      <c r="O95" s="34" t="n"/>
    </row>
    <row r="96" spans="1:15">
      <c r="A96" s="32">
        <f>YEAR(C96)</f>
        <v/>
      </c>
      <c r="B96" s="32">
        <f>MONTH(C96)</f>
        <v/>
      </c>
      <c r="C96" s="33" t="n"/>
      <c r="D96" s="34" t="n"/>
      <c r="E96" s="34" t="n"/>
      <c r="F96" s="34" t="n"/>
      <c r="G96" s="34" t="n"/>
      <c r="H96" s="34" t="n"/>
      <c r="I96" s="34" t="n"/>
      <c r="J96" s="34" t="n"/>
      <c r="K96" s="34" t="n"/>
      <c r="L96" s="34" t="n"/>
      <c r="M96" s="34" t="n"/>
      <c r="N96" s="34" t="n"/>
      <c r="O96" s="34" t="n"/>
    </row>
    <row r="97" spans="1:15">
      <c r="A97" s="32">
        <f>YEAR(C97)</f>
        <v/>
      </c>
      <c r="B97" s="32">
        <f>MONTH(C97)</f>
        <v/>
      </c>
      <c r="C97" s="33" t="n"/>
      <c r="D97" s="34" t="n"/>
      <c r="E97" s="34" t="n"/>
      <c r="F97" s="34" t="n"/>
      <c r="G97" s="34" t="n"/>
      <c r="H97" s="34" t="n"/>
      <c r="I97" s="34" t="n"/>
      <c r="J97" s="34" t="n"/>
      <c r="K97" s="34" t="n"/>
      <c r="L97" s="34" t="n"/>
      <c r="M97" s="34" t="n"/>
      <c r="N97" s="34" t="n"/>
      <c r="O97" s="34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 codeName="工作表3">
    <tabColor theme="3" tint="0.3999755851924192"/>
    <outlinePr summaryBelow="1" summaryRight="1"/>
    <pageSetUpPr/>
  </sheetPr>
  <dimension ref="B1:K9"/>
  <sheetViews>
    <sheetView showGridLines="0" workbookViewId="0">
      <selection activeCell="N18" sqref="N18"/>
    </sheetView>
  </sheetViews>
  <sheetFormatPr baseColWidth="8" defaultColWidth="9" defaultRowHeight="16.5" outlineLevelCol="0"/>
  <cols>
    <col customWidth="1" max="1" min="1" style="175" width="4.125"/>
    <col customWidth="1" max="2" min="2" style="175" width="18.125"/>
    <col customWidth="1" max="3" min="3" style="175" width="13.5"/>
    <col customWidth="1" max="4" min="4" style="175" width="12.625"/>
    <col customWidth="1" max="5" min="5" style="175" width="15.125"/>
    <col customWidth="1" max="6" min="6" style="175" width="14"/>
    <col customWidth="1" max="7" min="7" style="175" width="12.875"/>
    <col customWidth="1" max="8" min="8" style="175" width="11.125"/>
    <col customWidth="1" max="9" min="9" style="175" width="14.625"/>
    <col customWidth="1" max="10" min="10" style="175" width="13.375"/>
    <col customWidth="1" max="11" min="11" style="175" width="11.125"/>
    <col customWidth="1" max="12" min="12" style="175" width="6.625"/>
    <col customWidth="1" max="13" min="13" style="175" width="13"/>
    <col customWidth="1" max="14" min="14" style="175" width="14.375"/>
    <col customWidth="1" max="15" min="15" style="175" width="9"/>
    <col customWidth="1" max="16" min="16" style="175" width="18.625"/>
    <col customWidth="1" max="18" min="17" style="175" width="9"/>
    <col customWidth="1" max="19" min="19" style="175" width="13.125"/>
    <col customWidth="1" max="20" min="20" style="175" width="13.625"/>
    <col customWidth="1" max="41" min="21" style="175" width="9"/>
    <col customWidth="1" max="16384" min="42" style="175" width="9"/>
  </cols>
  <sheetData>
    <row customFormat="1" customHeight="1" ht="18.95" r="1" s="115" spans="1:11">
      <c r="B1" s="115" t="s">
        <v>25</v>
      </c>
    </row>
    <row customFormat="1" customHeight="1" ht="18.95" r="2" s="115" spans="1:11" thickBot="1">
      <c r="B2" s="115" t="s">
        <v>26</v>
      </c>
    </row>
    <row customHeight="1" ht="18" r="3" s="185" spans="1:11" thickBot="1">
      <c r="B3" s="174" t="s">
        <v>27</v>
      </c>
      <c r="C3" s="176" t="s">
        <v>28</v>
      </c>
      <c r="F3" s="177" t="s">
        <v>29</v>
      </c>
      <c r="I3" s="177" t="s">
        <v>30</v>
      </c>
    </row>
    <row customHeight="1" ht="24" r="4" s="185" spans="1:11" thickBot="1">
      <c r="C4" s="6">
        <f>透视表!J29</f>
        <v/>
      </c>
      <c r="D4" s="6">
        <f>透视表!J30</f>
        <v/>
      </c>
      <c r="E4" s="17" t="s">
        <v>31</v>
      </c>
      <c r="F4" s="6">
        <f>透视表!J29</f>
        <v/>
      </c>
      <c r="G4" s="6">
        <f>透视表!J30</f>
        <v/>
      </c>
      <c r="H4" s="17" t="s">
        <v>31</v>
      </c>
      <c r="I4" s="6">
        <f>透视表!J29</f>
        <v/>
      </c>
      <c r="J4" s="6">
        <f>透视表!J30</f>
        <v/>
      </c>
      <c r="K4" s="17" t="s">
        <v>31</v>
      </c>
    </row>
    <row customHeight="1" ht="27.95" r="5" s="185" spans="1:11" thickBot="1">
      <c r="B5" s="8" t="s">
        <v>32</v>
      </c>
      <c r="C5" s="7" t="n">
        <v>6</v>
      </c>
      <c r="D5" s="7" t="n">
        <v>6</v>
      </c>
      <c r="E5" s="7">
        <f>D5-C5</f>
        <v/>
      </c>
      <c r="F5" s="7" t="n">
        <v>64</v>
      </c>
      <c r="G5" s="7" t="n">
        <v>64</v>
      </c>
      <c r="H5" s="7">
        <f>G5-F5</f>
        <v/>
      </c>
      <c r="I5" s="7" t="n">
        <v>120</v>
      </c>
      <c r="J5" s="7" t="n">
        <v>120</v>
      </c>
      <c r="K5" s="7">
        <f>J5-I5</f>
        <v/>
      </c>
    </row>
    <row customHeight="1" ht="27.95" r="6" s="185" spans="1:11" thickBot="1">
      <c r="B6" s="8" t="s">
        <v>33</v>
      </c>
      <c r="C6" s="7" t="n">
        <v>6</v>
      </c>
      <c r="D6" s="7" t="n">
        <v>6</v>
      </c>
      <c r="E6" s="7">
        <f>D6-C6</f>
        <v/>
      </c>
      <c r="F6" s="7" t="n">
        <v>76</v>
      </c>
      <c r="G6" s="7" t="n">
        <v>76</v>
      </c>
      <c r="H6" s="7">
        <f>G6-F6</f>
        <v/>
      </c>
      <c r="I6" s="7" t="n">
        <v>147</v>
      </c>
      <c r="J6" s="7" t="n">
        <v>147</v>
      </c>
      <c r="K6" s="7">
        <f>J6-I6</f>
        <v/>
      </c>
    </row>
    <row customHeight="1" ht="27.95" r="7" s="185" spans="1:11" thickBot="1">
      <c r="B7" s="8" t="s">
        <v>34</v>
      </c>
      <c r="C7" s="7" t="n">
        <v>4</v>
      </c>
      <c r="D7" s="7" t="n">
        <v>4</v>
      </c>
      <c r="E7" s="7">
        <f>D7-C7</f>
        <v/>
      </c>
      <c r="F7" s="7" t="n">
        <v>28</v>
      </c>
      <c r="G7" s="7" t="n">
        <v>28</v>
      </c>
      <c r="H7" s="7">
        <f>G7-F7</f>
        <v/>
      </c>
      <c r="I7" s="7" t="n">
        <v>60</v>
      </c>
      <c r="J7" s="7" t="n">
        <v>60</v>
      </c>
      <c r="K7" s="7">
        <f>J7-I7</f>
        <v/>
      </c>
    </row>
    <row customHeight="1" ht="27.95" r="8" s="185" spans="1:11">
      <c r="B8" s="174" t="s">
        <v>35</v>
      </c>
      <c r="C8" s="89" t="n">
        <v>3</v>
      </c>
      <c r="D8" s="89" t="n">
        <v>3</v>
      </c>
      <c r="E8" s="89">
        <f>D8-C8</f>
        <v/>
      </c>
      <c r="F8" s="89" t="n">
        <v>16</v>
      </c>
      <c r="G8" s="89" t="n">
        <v>16</v>
      </c>
      <c r="H8" s="89">
        <f>G8-F8</f>
        <v/>
      </c>
      <c r="I8" s="89" t="n">
        <v>23</v>
      </c>
      <c r="J8" s="89" t="n">
        <v>23</v>
      </c>
      <c r="K8" s="89">
        <f>J8-I8</f>
        <v/>
      </c>
    </row>
    <row customHeight="1" ht="36" r="9" s="185" spans="1:11">
      <c r="B9" s="178" t="s">
        <v>36</v>
      </c>
    </row>
  </sheetData>
  <mergeCells count="5">
    <mergeCell ref="B3:B4"/>
    <mergeCell ref="C3:E3"/>
    <mergeCell ref="F3:H3"/>
    <mergeCell ref="I3:K3"/>
    <mergeCell ref="B9:K9"/>
  </mergeCells>
  <conditionalFormatting sqref="E5:E8 H5:H8 K5:K8">
    <cfRule dxfId="0" operator="lessThan" priority="1" type="cellIs">
      <formula>0</formula>
    </cfRule>
  </conditionalFormatting>
  <pageMargins bottom="0.75" footer="0.3" header="0.3" left="0.7" right="0.7" top="0.75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工作表2">
    <tabColor theme="3" tint="0.3999755851924192"/>
    <outlinePr summaryBelow="1" summaryRight="1"/>
    <pageSetUpPr/>
  </sheetPr>
  <dimension ref="B1:K14"/>
  <sheetViews>
    <sheetView showGridLines="0" workbookViewId="0">
      <selection activeCell="I22" sqref="I22"/>
    </sheetView>
  </sheetViews>
  <sheetFormatPr baseColWidth="8" defaultColWidth="9" defaultRowHeight="16.5" outlineLevelCol="0"/>
  <cols>
    <col customWidth="1" max="1" min="1" style="175" width="9"/>
    <col customWidth="1" max="2" min="2" style="175" width="15.125"/>
    <col customWidth="1" max="5" min="3" style="175" width="15.5"/>
    <col customWidth="1" max="6" min="6" style="175" width="15.875"/>
    <col customWidth="1" max="7" min="7" style="175" width="9.625"/>
    <col customWidth="1" max="8" min="8" style="175" width="16.5"/>
    <col customWidth="1" max="9" min="9" style="175" width="15.875"/>
    <col customWidth="1" max="10" min="10" style="175" width="16.125"/>
    <col customWidth="1" max="11" min="11" style="175" width="14"/>
    <col customWidth="1" max="24" min="12" style="175" width="9"/>
    <col customWidth="1" max="16384" min="25" style="175" width="9"/>
  </cols>
  <sheetData>
    <row customHeight="1" ht="21.75" r="1" s="185" spans="1:11">
      <c r="B1" s="110" t="n"/>
      <c r="C1" s="110" t="n"/>
      <c r="D1" s="110" t="n"/>
      <c r="E1" s="110" t="n"/>
      <c r="F1" s="110" t="n"/>
    </row>
    <row customHeight="1" ht="30.75" r="2" s="185" spans="1:11">
      <c r="B2" s="179" t="s">
        <v>37</v>
      </c>
      <c r="C2" s="179" t="s">
        <v>38</v>
      </c>
      <c r="D2" s="179">
        <f>透视表!$J$29</f>
        <v/>
      </c>
      <c r="E2" s="179">
        <f>透视表!$J$28</f>
        <v/>
      </c>
      <c r="F2" s="179">
        <f>透视表!$J$30</f>
        <v/>
      </c>
      <c r="H2" s="179" t="s">
        <v>39</v>
      </c>
      <c r="I2" s="179">
        <f>透视表!$J$29</f>
        <v/>
      </c>
      <c r="J2" s="179">
        <f>透视表!$J$28</f>
        <v/>
      </c>
      <c r="K2" s="179">
        <f>透视表!$J$30</f>
        <v/>
      </c>
    </row>
    <row customHeight="1" ht="26.25" r="3" s="185" spans="1:11">
      <c r="C3" s="90" t="s">
        <v>10</v>
      </c>
      <c r="D3" s="95">
        <f>透视表!$K$25</f>
        <v/>
      </c>
      <c r="E3" s="91">
        <f>IFERROR((D3/透视表!$J$31)/(F3/透视表!$J$32)-1,"-")</f>
        <v/>
      </c>
      <c r="F3" s="95">
        <f>透视表!$L$25</f>
        <v/>
      </c>
      <c r="H3" s="114" t="s">
        <v>40</v>
      </c>
      <c r="I3" s="114" t="n">
        <v>2</v>
      </c>
      <c r="J3" s="91">
        <f>IFERROR((I3/透视表!$J$31)/(K3/透视表!$J$32)-1,"-")</f>
        <v/>
      </c>
      <c r="K3" s="114" t="n">
        <v>1</v>
      </c>
    </row>
    <row customHeight="1" ht="26.25" r="4" s="185" spans="1:11">
      <c r="C4" s="92" t="s">
        <v>13</v>
      </c>
      <c r="D4" s="93">
        <f>关键指标!D9</f>
        <v/>
      </c>
      <c r="E4" s="91">
        <f>IFERROR((D4/透视表!$J$31)/(F4/透视表!$J$32)-1,"-")</f>
        <v/>
      </c>
      <c r="F4" s="93">
        <f>关键指标!F9</f>
        <v/>
      </c>
      <c r="H4" s="114" t="s">
        <v>41</v>
      </c>
      <c r="I4" s="114" t="n">
        <v>2</v>
      </c>
      <c r="J4" s="91">
        <f>IFERROR((I4/透视表!$J$31)/(K4/透视表!$J$32)-1,"-")</f>
        <v/>
      </c>
      <c r="K4" s="114" t="n"/>
    </row>
    <row customHeight="1" ht="26.25" r="5" s="185" spans="1:11">
      <c r="C5" s="94" t="s">
        <v>14</v>
      </c>
      <c r="D5" s="204">
        <f>D4/D3</f>
        <v/>
      </c>
      <c r="E5" s="91">
        <f>D5-F5</f>
        <v/>
      </c>
      <c r="F5" s="204">
        <f>F4/F3</f>
        <v/>
      </c>
      <c r="H5" s="114" t="s">
        <v>42</v>
      </c>
      <c r="I5" s="114" t="n">
        <v>1</v>
      </c>
      <c r="J5" s="91">
        <f>IFERROR((I5/透视表!$J$31)/(K5/透视表!$J$32)-1,"-")</f>
        <v/>
      </c>
      <c r="K5" s="114" t="n"/>
    </row>
    <row customHeight="1" ht="26.25" r="6" s="185" spans="1:11">
      <c r="B6" s="180" t="s">
        <v>43</v>
      </c>
      <c r="C6" s="90" t="s">
        <v>44</v>
      </c>
      <c r="D6" s="95">
        <f>D8+D7</f>
        <v/>
      </c>
      <c r="E6" s="91">
        <f>IFERROR((D6/透视表!$J$31)/(F6/透视表!$J$32)-1,"-")</f>
        <v/>
      </c>
      <c r="F6" s="95">
        <f>F8+F7</f>
        <v/>
      </c>
      <c r="H6" s="114" t="s">
        <v>45</v>
      </c>
      <c r="I6" s="114" t="n">
        <v>1</v>
      </c>
      <c r="J6" s="91">
        <f>IFERROR((I6/透视表!$J$31)/(K6/透视表!$J$32)-1,"-")</f>
        <v/>
      </c>
      <c r="K6" s="114" t="n">
        <v>1</v>
      </c>
    </row>
    <row customHeight="1" ht="26.25" r="7" s="185" spans="1:11">
      <c r="C7" s="92" t="s">
        <v>46</v>
      </c>
      <c r="D7" s="93">
        <f>VLOOKUP($C7,透视表!$J$18:$K$23,2,0)</f>
        <v/>
      </c>
      <c r="E7" s="91">
        <f>IFERROR((D7/透视表!$J$31)/(F7/透视表!$J$32)-1,"-")</f>
        <v/>
      </c>
      <c r="F7" s="93">
        <f>VLOOKUP($C7,透视表!$J$18:$L$24,3,0)</f>
        <v/>
      </c>
      <c r="H7" s="114" t="s">
        <v>47</v>
      </c>
      <c r="I7" s="114" t="n">
        <v>1</v>
      </c>
      <c r="J7" s="91">
        <f>IFERROR((I7/透视表!$J$31)/(K7/透视表!$J$32)-1,"-")</f>
        <v/>
      </c>
      <c r="K7" s="114" t="n"/>
    </row>
    <row customHeight="1" ht="26.25" r="8" s="185" spans="1:11">
      <c r="C8" s="92" t="s">
        <v>48</v>
      </c>
      <c r="D8" s="93">
        <f>VLOOKUP($C8,透视表!$J$18:$K$23,2,0)</f>
        <v/>
      </c>
      <c r="E8" s="91">
        <f>IFERROR((D8/透视表!$J$31)/(F8/透视表!$J$32)-1,"-")</f>
        <v/>
      </c>
      <c r="F8" s="93">
        <f>VLOOKUP($C8,透视表!$J$18:$L$24,3,0)</f>
        <v/>
      </c>
      <c r="H8" s="114" t="s">
        <v>49</v>
      </c>
      <c r="I8" s="114" t="n">
        <v>1</v>
      </c>
      <c r="J8" s="91">
        <f>IFERROR((I8/透视表!$J$31)/(K8/透视表!$J$32)-1,"-")</f>
        <v/>
      </c>
      <c r="K8" s="114" t="n">
        <v>1</v>
      </c>
    </row>
    <row customHeight="1" ht="26.25" r="9" s="185" spans="1:11">
      <c r="B9" s="180" t="s">
        <v>50</v>
      </c>
      <c r="C9" s="90" t="s">
        <v>44</v>
      </c>
      <c r="D9" s="93">
        <f>D10+D11+D12</f>
        <v/>
      </c>
      <c r="E9" s="91">
        <f>IFERROR((D9/透视表!$J$31)/(F9/透视表!$J$32)-1,"-")</f>
        <v/>
      </c>
      <c r="F9" s="95">
        <f>F10+F11+F12</f>
        <v/>
      </c>
      <c r="H9" s="114" t="s">
        <v>51</v>
      </c>
      <c r="I9" s="114" t="n">
        <v>1</v>
      </c>
      <c r="J9" s="91">
        <f>IFERROR((I9/透视表!$J$31)/(K9/透视表!$J$32)-1,"-")</f>
        <v/>
      </c>
      <c r="K9" s="114" t="n"/>
    </row>
    <row customHeight="1" ht="26.25" r="10" s="185" spans="1:11">
      <c r="C10" s="92" t="s">
        <v>52</v>
      </c>
      <c r="D10" s="93">
        <f>VLOOKUP($C10,透视表!$J$18:$K$23,2,0)</f>
        <v/>
      </c>
      <c r="E10" s="91">
        <f>IFERROR((D10/透视表!$J$31)/(F10/透视表!$J$32)-1,"-")</f>
        <v/>
      </c>
      <c r="F10" s="93">
        <f>VLOOKUP($C10,透视表!$J$18:$L$24,3,0)</f>
        <v/>
      </c>
      <c r="H10" s="114" t="s">
        <v>53</v>
      </c>
      <c r="I10" s="114" t="n">
        <v>1</v>
      </c>
      <c r="J10" s="91">
        <f>IFERROR((I10/透视表!$J$31)/(K10/透视表!$J$32)-1,"-")</f>
        <v/>
      </c>
      <c r="K10" s="114" t="n"/>
    </row>
    <row customHeight="1" ht="26.25" r="11" s="185" spans="1:11">
      <c r="C11" s="92" t="s">
        <v>54</v>
      </c>
      <c r="D11" s="93">
        <f>VLOOKUP($C11,透视表!$J$18:$K$23,2,0)</f>
        <v/>
      </c>
      <c r="E11" s="91">
        <f>IFERROR((D11/透视表!$J$31)/(F11/透视表!$J$32)-1,"-")</f>
        <v/>
      </c>
      <c r="F11" s="93">
        <f>VLOOKUP($C11,透视表!$J$18:$L$24,3,0)</f>
        <v/>
      </c>
      <c r="H11" s="114" t="s">
        <v>55</v>
      </c>
      <c r="I11" s="114" t="n">
        <v>1</v>
      </c>
      <c r="J11" s="91">
        <f>IFERROR((I11/透视表!$J$31)/(K11/透视表!$J$32)-1,"-")</f>
        <v/>
      </c>
      <c r="K11" s="114" t="n"/>
    </row>
    <row customHeight="1" ht="26.25" r="12" s="185" spans="1:11">
      <c r="C12" s="92" t="s">
        <v>56</v>
      </c>
      <c r="D12" s="93">
        <f>VLOOKUP($C12,透视表!$J$18:$K$23,2,0)</f>
        <v/>
      </c>
      <c r="E12" s="91">
        <f>IFERROR((D12/透视表!$J$31)/(F12/透视表!$J$32)-1,"-")</f>
        <v/>
      </c>
      <c r="F12" s="93">
        <f>VLOOKUP($C12,透视表!$J$18:$L$24,3,0)</f>
        <v/>
      </c>
      <c r="H12" s="114" t="s">
        <v>57</v>
      </c>
      <c r="I12" s="114" t="n">
        <v>1</v>
      </c>
      <c r="J12" s="91">
        <f>IFERROR((I12/透视表!$J$31)/(K12/透视表!$J$32)-1,"-")</f>
        <v/>
      </c>
      <c r="K12" s="114" t="n"/>
    </row>
    <row customHeight="1" ht="26.25" r="13" s="185" spans="1:11">
      <c r="B13" s="180" t="s">
        <v>58</v>
      </c>
      <c r="C13" s="90" t="s">
        <v>44</v>
      </c>
      <c r="D13" s="95">
        <f>GETPIVOTDATA("姓名",透视表!$F$6)</f>
        <v/>
      </c>
      <c r="E13" s="91">
        <f>IFERROR((D13/透视表!$J$31)/(F13/透视表!$J$32)-1,"-")</f>
        <v/>
      </c>
      <c r="F13" s="93">
        <f>GETPIVOTDATA("姓名",透视表!$F$16)</f>
        <v/>
      </c>
      <c r="H13" s="114" t="s">
        <v>59</v>
      </c>
      <c r="I13" s="114" t="n"/>
      <c r="J13" s="91">
        <f>IFERROR((I13/透视表!$J$31)/(K13/透视表!$J$32)-1,"-")</f>
        <v/>
      </c>
      <c r="K13" s="114" t="n">
        <v>1</v>
      </c>
    </row>
    <row customHeight="1" ht="63.95" r="14" s="185" spans="1:11">
      <c r="B14" s="181" t="s">
        <v>60</v>
      </c>
    </row>
  </sheetData>
  <mergeCells count="4">
    <mergeCell ref="B2:B5"/>
    <mergeCell ref="B6:B8"/>
    <mergeCell ref="B9:B12"/>
    <mergeCell ref="B14:F14"/>
  </mergeCells>
  <conditionalFormatting sqref="E2:E13 E15:E1048576">
    <cfRule dxfId="0" operator="lessThan" priority="6" type="cellIs">
      <formula>0</formula>
    </cfRule>
  </conditionalFormatting>
  <conditionalFormatting sqref="J2">
    <cfRule dxfId="0" operator="lessThan" priority="2" type="cellIs">
      <formula>0</formula>
    </cfRule>
  </conditionalFormatting>
  <conditionalFormatting sqref="J3:J13">
    <cfRule dxfId="0" operator="lessThan" priority="1" type="cellIs">
      <formula>0</formula>
    </cfRule>
  </conditionalFormatting>
  <pageMargins bottom="0.75" footer="0.3" header="0.3" left="0.7" right="0.7" top="0.75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工作表4">
    <tabColor theme="3" tint="0.3999755851924192"/>
    <outlinePr summaryBelow="1" summaryRight="1"/>
    <pageSetUpPr/>
  </sheetPr>
  <dimension ref="B1:H10"/>
  <sheetViews>
    <sheetView showGridLines="0" workbookViewId="0" zoomScale="120" zoomScaleNormal="120">
      <selection activeCell="C5" sqref="C5:H5"/>
    </sheetView>
  </sheetViews>
  <sheetFormatPr baseColWidth="8" defaultColWidth="11" defaultRowHeight="16.5" outlineLevelCol="0"/>
  <cols>
    <col customWidth="1" max="1" min="1" style="175" width="3.125"/>
    <col customWidth="1" max="2" min="2" style="175" width="76.125"/>
    <col customWidth="1" max="8" min="3" style="175" width="12.5"/>
    <col customWidth="1" max="21" min="9" style="175" width="11"/>
    <col customWidth="1" max="16384" min="22" style="175" width="11"/>
  </cols>
  <sheetData>
    <row customHeight="1" ht="18" r="1" s="185" spans="1:8">
      <c r="B1" s="19" t="n"/>
    </row>
    <row customHeight="1" ht="17.25" r="2" s="185" spans="1:8">
      <c r="B2" s="182" t="s">
        <v>61</v>
      </c>
      <c r="C2" s="182" t="s">
        <v>62</v>
      </c>
      <c r="F2" s="182" t="s">
        <v>63</v>
      </c>
    </row>
    <row r="3" spans="1:8">
      <c r="C3" s="182">
        <f>透视表!$J$29</f>
        <v/>
      </c>
      <c r="D3" s="182">
        <f>透视表!$J$28</f>
        <v/>
      </c>
      <c r="E3" s="182">
        <f>透视表!$J$30</f>
        <v/>
      </c>
      <c r="F3" s="182">
        <f>透视表!$J$29</f>
        <v/>
      </c>
      <c r="G3" s="182">
        <f>透视表!$J$28</f>
        <v/>
      </c>
      <c r="H3" s="182">
        <f>透视表!$J$30</f>
        <v/>
      </c>
    </row>
    <row customHeight="1" ht="18" r="4" s="185" spans="1:8">
      <c r="B4" s="182" t="s">
        <v>44</v>
      </c>
      <c r="C4" s="107">
        <f>SUM(C5:C9)</f>
        <v/>
      </c>
      <c r="D4" s="106">
        <f>IFERROR((C4/透视表!$J$31)/(E4/透视表!$J$32)-1,"-")</f>
        <v/>
      </c>
      <c r="E4" s="107">
        <f>SUM(E5:E9)</f>
        <v/>
      </c>
      <c r="F4" s="107">
        <f>SUM(F5:F9)</f>
        <v/>
      </c>
      <c r="G4" s="106">
        <f>IFERROR((F4/透视表!$J$31)/(H4/透视表!$J$32)-1,"-")</f>
        <v/>
      </c>
      <c r="H4" s="107">
        <f>SUM(H5:H9)</f>
        <v/>
      </c>
    </row>
    <row customHeight="1" ht="27" r="5" s="185" spans="1:8">
      <c r="B5" s="108" t="s">
        <v>64</v>
      </c>
      <c r="C5" s="93" t="n">
        <v>1</v>
      </c>
      <c r="D5" s="72">
        <f>IFERROR((C5/透视表!$J$31)/(E5/透视表!$J$32)-1,"-")</f>
        <v/>
      </c>
      <c r="E5" s="93" t="n">
        <v>1</v>
      </c>
      <c r="F5" s="93" t="n">
        <v>32</v>
      </c>
      <c r="G5" s="72">
        <f>IFERROR((F5/透视表!$J$31)/(H5/透视表!$J$32)-1,"-")</f>
        <v/>
      </c>
      <c r="H5" s="93" t="n">
        <v>9.899999999999999</v>
      </c>
    </row>
    <row customHeight="1" ht="27" r="6" s="185" spans="1:8">
      <c r="B6" s="108" t="s">
        <v>65</v>
      </c>
      <c r="C6" s="93" t="n">
        <v>1</v>
      </c>
      <c r="D6" s="72">
        <f>IFERROR((C6/透视表!$J$31)/(E6/透视表!$J$32)-1,"-")</f>
        <v/>
      </c>
      <c r="E6" s="93" t="n">
        <v>2</v>
      </c>
      <c r="F6" s="93" t="n">
        <v>9.9</v>
      </c>
      <c r="G6" s="72">
        <f>IFERROR((F6/透视表!$J$31)/(H6/透视表!$J$32)-1,"-")</f>
        <v/>
      </c>
      <c r="H6" s="93" t="n">
        <v>19.80000000000001</v>
      </c>
    </row>
    <row customHeight="1" ht="27" r="7" s="185" spans="1:8">
      <c r="B7" s="108" t="s">
        <v>66</v>
      </c>
      <c r="C7" s="93" t="n"/>
      <c r="D7" s="72">
        <f>IFERROR((C7/透视表!$J$31)/(E7/透视表!$J$32)-1,"-")</f>
        <v/>
      </c>
      <c r="E7" s="93" t="n">
        <v>1</v>
      </c>
      <c r="F7" s="93" t="n"/>
      <c r="G7" s="72">
        <f>IFERROR((F7/透视表!$J$31)/(H7/透视表!$J$32)-1,"-")</f>
        <v/>
      </c>
      <c r="H7" s="93" t="n">
        <v>999</v>
      </c>
    </row>
    <row customHeight="1" ht="27" r="8" s="185" spans="1:8">
      <c r="B8" s="108" t="s">
        <v>67</v>
      </c>
      <c r="C8" s="93" t="n"/>
      <c r="D8" s="72">
        <f>IFERROR((C8/透视表!$J$31)/(E8/透视表!$J$32)-1,"-")</f>
        <v/>
      </c>
      <c r="E8" s="93" t="n">
        <v>1</v>
      </c>
      <c r="F8" s="93" t="n"/>
      <c r="G8" s="72">
        <f>IFERROR((F8/透视表!$J$31)/(H8/透视表!$J$32)-1,"-")</f>
        <v/>
      </c>
      <c r="H8" s="93" t="n">
        <v>3980</v>
      </c>
    </row>
    <row customHeight="1" ht="27" r="9" s="185" spans="1:8">
      <c r="B9" s="108" t="s">
        <v>68</v>
      </c>
      <c r="C9" s="93" t="n">
        <v>1</v>
      </c>
      <c r="D9" s="72">
        <f>IFERROR((C9/透视表!$J$31)/(E9/透视表!$J$32)-1,"-")</f>
        <v/>
      </c>
      <c r="E9" s="93" t="n"/>
      <c r="F9" s="93" t="n">
        <v>739</v>
      </c>
      <c r="G9" s="72">
        <f>IFERROR((F9/透视表!$J$31)/(H9/透视表!$J$32)-1,"-")</f>
        <v/>
      </c>
      <c r="H9" s="93" t="n"/>
    </row>
    <row customHeight="1" ht="39" r="10" s="185" spans="1:8">
      <c r="B10" s="183" t="s">
        <v>69</v>
      </c>
    </row>
    <row customHeight="1" ht="20.45" r="11" s="185" spans="1:8"/>
    <row customHeight="1" ht="20.45" r="12" s="185" spans="1:8"/>
    <row customHeight="1" ht="20.45" r="13" s="185" spans="1:8"/>
    <row customHeight="1" ht="20.45" r="14" s="185" spans="1:8"/>
    <row customHeight="1" ht="20.45" r="15" s="185" spans="1:8"/>
    <row customHeight="1" ht="20.45" r="16" s="185" spans="1:8"/>
    <row customHeight="1" ht="20.45" r="17" s="185" spans="1:8"/>
    <row customHeight="1" ht="20.45" r="18" s="185" spans="1:8"/>
    <row customHeight="1" ht="20.45" r="19" s="185" spans="1:8"/>
    <row customHeight="1" ht="20.45" r="20" s="185" spans="1:8"/>
    <row customHeight="1" ht="20.45" r="21" s="185" spans="1:8"/>
  </sheetData>
  <mergeCells count="4">
    <mergeCell ref="B2:B3"/>
    <mergeCell ref="C2:E2"/>
    <mergeCell ref="F2:H2"/>
    <mergeCell ref="B10:H10"/>
  </mergeCells>
  <conditionalFormatting sqref="D4:D9 G4:G9">
    <cfRule dxfId="0" operator="lessThan" priority="1" type="cellIs">
      <formula>0</formula>
    </cfRule>
  </conditionalFormatting>
  <pageMargins bottom="0.75" footer="0.3" header="0.3" left="0.7" right="0.7" top="0.75"/>
  <pageSetup horizontalDpi="4294967292" orientation="portrait" paperSize="9" verticalDpi="4294967292"/>
</worksheet>
</file>

<file path=xl/worksheets/sheet5.xml><?xml version="1.0" encoding="utf-8"?>
<worksheet xmlns="http://schemas.openxmlformats.org/spreadsheetml/2006/main">
  <sheetPr codeName="工作表5">
    <tabColor theme="3" tint="0.3999755851924192"/>
    <outlinePr summaryBelow="1" summaryRight="1"/>
    <pageSetUpPr/>
  </sheetPr>
  <dimension ref="B2:I13"/>
  <sheetViews>
    <sheetView showGridLines="0" workbookViewId="0">
      <selection activeCell="D31" sqref="D31"/>
    </sheetView>
  </sheetViews>
  <sheetFormatPr baseColWidth="8" defaultColWidth="8.875" defaultRowHeight="13.5" outlineLevelCol="0"/>
  <cols>
    <col customWidth="1" max="1" min="1" style="185" width="3.625"/>
    <col customWidth="1" max="2" min="2" style="185" width="16.875"/>
    <col customWidth="1" max="8" min="3" style="185" width="14.125"/>
    <col customWidth="1" max="9" min="9" style="185" width="9.625"/>
  </cols>
  <sheetData>
    <row customHeight="1" ht="22.5" r="2" s="185" spans="1:9">
      <c r="B2" s="184" t="s">
        <v>61</v>
      </c>
      <c r="C2" s="184" t="s">
        <v>70</v>
      </c>
      <c r="F2" s="184" t="s">
        <v>71</v>
      </c>
    </row>
    <row customHeight="1" ht="22.5" r="3" s="185" spans="1:9">
      <c r="C3" s="184">
        <f>透视表!$J$29</f>
        <v/>
      </c>
      <c r="D3" s="184">
        <f>透视表!$J$28</f>
        <v/>
      </c>
      <c r="E3" s="184">
        <f>透视表!$J$30</f>
        <v/>
      </c>
      <c r="F3" s="184">
        <f>透视表!$J$29</f>
        <v/>
      </c>
      <c r="G3" s="184">
        <f>透视表!$J$28</f>
        <v/>
      </c>
      <c r="H3" s="184">
        <f>透视表!$J$30</f>
        <v/>
      </c>
    </row>
    <row customHeight="1" ht="22.5" r="4" s="185" spans="1:9">
      <c r="B4" s="182" t="s">
        <v>44</v>
      </c>
      <c r="C4" s="105">
        <f>SUM(C5:C21)</f>
        <v/>
      </c>
      <c r="D4" s="106">
        <f>IFERROR(C4/E4-1,"-")</f>
        <v/>
      </c>
      <c r="E4" s="105">
        <f>SUM(E5:E21)</f>
        <v/>
      </c>
      <c r="F4" s="105">
        <f>SUM(F5:F21)</f>
        <v/>
      </c>
      <c r="G4" s="106">
        <f>IFERROR(F4/H4-1,"-")</f>
        <v/>
      </c>
      <c r="H4" s="105">
        <f>SUM(H5:H21)</f>
        <v/>
      </c>
    </row>
    <row customHeight="1" ht="27.95" r="5" s="185" spans="1:9">
      <c r="B5" s="104" t="s">
        <v>49</v>
      </c>
      <c r="C5" s="104" t="n"/>
      <c r="D5" s="103">
        <f>IFERROR(C5/E5-1,"-")</f>
        <v/>
      </c>
      <c r="E5" s="104" t="n">
        <v>1</v>
      </c>
      <c r="F5" s="104" t="n"/>
      <c r="G5" s="103">
        <f>IFERROR(F5/H5-1,"-")</f>
        <v/>
      </c>
      <c r="H5" s="104" t="n">
        <v>1800</v>
      </c>
      <c r="I5" s="59" t="n"/>
    </row>
    <row customHeight="1" ht="27.95" r="6" s="185" spans="1:9">
      <c r="B6" s="104" t="s">
        <v>72</v>
      </c>
      <c r="C6" s="104" t="n">
        <v>1</v>
      </c>
      <c r="D6" s="103" t="n"/>
      <c r="E6" s="104" t="n"/>
      <c r="F6" s="104" t="n">
        <v>40</v>
      </c>
      <c r="G6" s="103" t="n"/>
      <c r="H6" s="104" t="n"/>
      <c r="I6" s="59" t="n"/>
    </row>
    <row customHeight="1" ht="27.95" r="7" s="185" spans="1:9">
      <c r="B7" s="104" t="s">
        <v>73</v>
      </c>
      <c r="C7" s="104" t="n">
        <v>1</v>
      </c>
      <c r="D7" s="103" t="n"/>
      <c r="E7" s="104" t="n"/>
      <c r="F7" s="104" t="n">
        <v>4980</v>
      </c>
      <c r="G7" s="103" t="n"/>
      <c r="H7" s="104" t="n"/>
      <c r="I7" s="59" t="n"/>
    </row>
    <row customHeight="1" ht="39.95" r="8" s="185" spans="1:9">
      <c r="B8" s="178" t="s">
        <v>74</v>
      </c>
      <c r="I8" s="59" t="n"/>
    </row>
    <row customHeight="1" ht="22.5" r="9" s="185" spans="1:9">
      <c r="E9" s="59" t="n"/>
      <c r="G9" s="59" t="n"/>
      <c r="H9" s="59" t="n"/>
      <c r="I9" s="59" t="n"/>
    </row>
    <row customHeight="1" ht="22.5" r="10" s="185" spans="1:9">
      <c r="E10" s="59" t="n"/>
      <c r="G10" s="59" t="n"/>
      <c r="H10" s="59" t="n"/>
      <c r="I10" s="59" t="n"/>
    </row>
    <row customHeight="1" ht="22.5" r="11" s="185" spans="1:9">
      <c r="E11" s="59" t="n"/>
      <c r="G11" s="59" t="n"/>
      <c r="H11" s="59" t="n"/>
      <c r="I11" s="59" t="n"/>
    </row>
    <row customHeight="1" ht="22.5" r="12" s="185" spans="1:9">
      <c r="E12" s="59" t="n"/>
      <c r="G12" s="59" t="n"/>
      <c r="H12" s="59" t="n"/>
      <c r="I12" s="59" t="n"/>
    </row>
    <row customHeight="1" ht="22.5" r="13" s="185" spans="1:9">
      <c r="E13" s="59" t="n"/>
      <c r="G13" s="59" t="n"/>
      <c r="H13" s="59" t="n"/>
      <c r="I13" s="59" t="n"/>
    </row>
    <row customHeight="1" ht="22.5" r="14" s="185" spans="1:9"/>
    <row customHeight="1" ht="22.5" r="15" s="185" spans="1:9"/>
    <row customHeight="1" ht="22.5" r="16" s="185" spans="1:9"/>
    <row customHeight="1" ht="22.5" r="17" s="185" spans="1:9"/>
    <row customHeight="1" ht="22.5" r="18" s="185" spans="1:9"/>
    <row customHeight="1" ht="22.5" r="19" s="185" spans="1:9"/>
    <row customHeight="1" ht="22.5" r="20" s="185" spans="1:9"/>
    <row customHeight="1" ht="22.5" r="21" s="185" spans="1:9"/>
  </sheetData>
  <mergeCells count="4">
    <mergeCell ref="B2:B3"/>
    <mergeCell ref="C2:E2"/>
    <mergeCell ref="F2:H2"/>
    <mergeCell ref="B8:H8"/>
  </mergeCells>
  <conditionalFormatting sqref="D4">
    <cfRule dxfId="0" operator="lessThan" priority="4" type="cellIs">
      <formula>0</formula>
    </cfRule>
  </conditionalFormatting>
  <conditionalFormatting sqref="G4">
    <cfRule dxfId="0" operator="lessThan" priority="2" type="cellIs">
      <formula>0</formula>
    </cfRule>
  </conditionalFormatting>
  <pageMargins bottom="0.75" footer="0.3" header="0.3" left="0.7" right="0.7" top="0.75"/>
</worksheet>
</file>

<file path=xl/worksheets/sheet6.xml><?xml version="1.0" encoding="utf-8"?>
<worksheet xmlns="http://schemas.openxmlformats.org/spreadsheetml/2006/main">
  <sheetPr codeName="工作表6">
    <tabColor theme="3" tint="0.3999755851924192"/>
    <outlinePr summaryBelow="1" summaryRight="1"/>
    <pageSetUpPr/>
  </sheetPr>
  <dimension ref="B1:N16"/>
  <sheetViews>
    <sheetView showGridLines="0" workbookViewId="0">
      <selection activeCell="H21" sqref="H21"/>
    </sheetView>
  </sheetViews>
  <sheetFormatPr baseColWidth="8" defaultColWidth="9" defaultRowHeight="17.25" outlineLevelCol="0"/>
  <cols>
    <col customWidth="1" max="1" min="1" style="187" width="3.625"/>
    <col customWidth="1" max="2" min="2" style="187" width="9"/>
    <col customWidth="1" max="3" min="3" style="187" width="12.625"/>
    <col customWidth="1" max="4" min="4" style="187" width="10.125"/>
    <col customWidth="1" max="5" min="5" style="187" width="9"/>
    <col customWidth="1" max="6" min="6" style="187" width="15.5"/>
    <col customWidth="1" max="7" min="7" style="187" width="14.125"/>
    <col customWidth="1" max="8" min="8" style="187" width="13.875"/>
    <col customWidth="1" max="9" min="9" style="187" width="12"/>
    <col customWidth="1" max="10" min="10" style="187" width="13"/>
    <col customWidth="1" max="11" min="11" style="187" width="16"/>
    <col customWidth="1" max="12" min="12" style="187" width="13.375"/>
    <col customWidth="1" max="13" min="13" style="187" width="16.625"/>
    <col customWidth="1" max="14" min="14" style="187" width="14.375"/>
    <col customWidth="1" max="28" min="15" style="187" width="9"/>
    <col customWidth="1" max="16384" min="29" style="187" width="9"/>
  </cols>
  <sheetData>
    <row customHeight="1" ht="28.5" r="1" s="185" spans="1:14" thickBot="1">
      <c r="B1" s="19" t="s">
        <v>75</v>
      </c>
    </row>
    <row customHeight="1" ht="28.5" r="2" s="185" spans="1:14">
      <c r="B2" s="190" t="s">
        <v>76</v>
      </c>
      <c r="C2" s="193" t="s">
        <v>77</v>
      </c>
      <c r="G2" s="191" t="s">
        <v>78</v>
      </c>
      <c r="M2" s="21" t="n"/>
    </row>
    <row customHeight="1" ht="28.5" r="3" s="185" spans="1:14">
      <c r="C3" s="18">
        <f>透视表!$J$29</f>
        <v/>
      </c>
      <c r="D3" s="18">
        <f>透视表!$J$30</f>
        <v/>
      </c>
      <c r="E3" s="18" t="s">
        <v>79</v>
      </c>
      <c r="F3" s="20">
        <f>透视表!$J$28</f>
        <v/>
      </c>
      <c r="G3" s="18">
        <f>透视表!$J$29</f>
        <v/>
      </c>
      <c r="H3" s="18">
        <f>透视表!$J$30</f>
        <v/>
      </c>
      <c r="I3" s="31" t="s">
        <v>79</v>
      </c>
      <c r="J3" s="31">
        <f>透视表!$J$28</f>
        <v/>
      </c>
      <c r="K3" s="31">
        <f>透视表!$J$29&amp;"占比"</f>
        <v/>
      </c>
      <c r="L3" s="52">
        <f>透视表!$J$30&amp;"占比"</f>
        <v/>
      </c>
      <c r="M3" s="21" t="n"/>
    </row>
    <row customHeight="1" ht="28.5" r="4" s="185" spans="1:14" thickBot="1">
      <c r="B4" s="53" t="n"/>
      <c r="C4" s="54">
        <f>透视表!P24</f>
        <v/>
      </c>
      <c r="D4" s="54">
        <f>透视表!Q24</f>
        <v/>
      </c>
      <c r="E4" s="54">
        <f>C4-D4</f>
        <v/>
      </c>
      <c r="F4" s="55">
        <f>IFERROR((C4/透视表!$J$31)/(D4/透视表!$J$32)-1,"-")</f>
        <v/>
      </c>
      <c r="G4" s="49">
        <f>GETPIVOTDATA("星级",透视表!$U$6)</f>
        <v/>
      </c>
      <c r="H4" s="49">
        <f>GETPIVOTDATA("星级",透视表!$U$16)</f>
        <v/>
      </c>
      <c r="I4" s="49">
        <f>G4-H4</f>
        <v/>
      </c>
      <c r="J4" s="55">
        <f>IFERROR((G4/透视表!$J$31)/(H4/透视表!$J$32)-1,"-")</f>
        <v/>
      </c>
      <c r="K4" s="51">
        <f>IFERROR(G4/C4,"-")</f>
        <v/>
      </c>
      <c r="L4" s="51">
        <f>IFERROR(H4/D4,"-")</f>
        <v/>
      </c>
      <c r="M4" s="21" t="n"/>
    </row>
    <row customHeight="1" ht="28.5" r="5" s="185" spans="1:14" thickBot="1">
      <c r="B5" s="22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</row>
    <row customHeight="1" ht="28.5" r="6" s="185" spans="1:14">
      <c r="B6" s="188" t="s">
        <v>80</v>
      </c>
      <c r="C6" s="192" t="s">
        <v>81</v>
      </c>
      <c r="I6" s="191" t="s">
        <v>82</v>
      </c>
    </row>
    <row customHeight="1" ht="28.5" r="7" s="185" spans="1:14">
      <c r="C7" s="18">
        <f>透视表!$J$29</f>
        <v/>
      </c>
      <c r="D7" s="18">
        <f>透视表!$J$30</f>
        <v/>
      </c>
      <c r="E7" s="18" t="s">
        <v>79</v>
      </c>
      <c r="F7" s="20">
        <f>透视表!$J$28</f>
        <v/>
      </c>
      <c r="G7" s="31">
        <f>透视表!$J$29&amp;"占比"</f>
        <v/>
      </c>
      <c r="H7" s="31">
        <f>透视表!$J$30&amp;"占比"</f>
        <v/>
      </c>
      <c r="I7" s="18">
        <f>透视表!$J$29</f>
        <v/>
      </c>
      <c r="J7" s="18">
        <f>透视表!$J$30</f>
        <v/>
      </c>
      <c r="K7" s="31" t="s">
        <v>79</v>
      </c>
      <c r="L7" s="31">
        <f>透视表!$J$28</f>
        <v/>
      </c>
      <c r="M7" s="31">
        <f>透视表!$J$29&amp;"占比"</f>
        <v/>
      </c>
      <c r="N7" s="52">
        <f>透视表!$J$30&amp;"占比"</f>
        <v/>
      </c>
    </row>
    <row customHeight="1" ht="28.5" r="8" s="185" spans="1:14" thickBot="1">
      <c r="B8" s="48" t="n"/>
      <c r="C8" s="49">
        <f>SUM(透视表!P22:P23)</f>
        <v/>
      </c>
      <c r="D8" s="49">
        <f>SUM(透视表!Q22:Q23)</f>
        <v/>
      </c>
      <c r="E8" s="49">
        <f>C8-D8</f>
        <v/>
      </c>
      <c r="F8" s="55">
        <f>IFERROR((C8/透视表!$J$31)/(D8/透视表!$J$32)-1,"-")</f>
        <v/>
      </c>
      <c r="G8" s="51">
        <f>IFERROR(C8/#REF!,"-")</f>
        <v/>
      </c>
      <c r="H8" s="51">
        <f>IFERROR(D8/#REF!,"-")</f>
        <v/>
      </c>
      <c r="I8" s="49">
        <f>SUM(透视表!P19:P21)</f>
        <v/>
      </c>
      <c r="J8" s="49">
        <f>SUM(透视表!Q19:Q21)</f>
        <v/>
      </c>
      <c r="K8" s="49">
        <f>I8-J8</f>
        <v/>
      </c>
      <c r="L8" s="55">
        <f>IFERROR((I8/透视表!$J$31)/(J8/透视表!$J$32)-1,"-")</f>
        <v/>
      </c>
      <c r="M8" s="51">
        <f>IFERROR(I8/E8,"-")</f>
        <v/>
      </c>
      <c r="N8" s="51">
        <f>IFERROR(J8/F8,"-")</f>
        <v/>
      </c>
    </row>
    <row customHeight="1" ht="28.5" r="9" s="185" spans="1:14" thickBot="1">
      <c r="B9" s="22" t="n"/>
      <c r="C9" s="21" t="n"/>
      <c r="D9" s="21" t="n"/>
      <c r="E9" s="21" t="n"/>
      <c r="F9" s="21" t="n"/>
      <c r="G9" s="21" t="n"/>
      <c r="H9" s="21" t="n"/>
      <c r="I9" s="21" t="n"/>
      <c r="J9" s="21" t="n"/>
      <c r="K9" s="21" t="n"/>
      <c r="L9" s="21" t="n"/>
      <c r="M9" s="21" t="n"/>
      <c r="N9" s="21" t="n"/>
    </row>
    <row customHeight="1" ht="28.5" r="10" s="185" spans="1:14">
      <c r="B10" s="188" t="s">
        <v>83</v>
      </c>
      <c r="C10" s="189" t="s">
        <v>84</v>
      </c>
      <c r="G10" s="191" t="s">
        <v>85</v>
      </c>
      <c r="K10" s="191" t="s">
        <v>86</v>
      </c>
    </row>
    <row customHeight="1" ht="28.5" r="11" s="185" spans="1:14">
      <c r="C11" s="18">
        <f>透视表!$J$29</f>
        <v/>
      </c>
      <c r="D11" s="18">
        <f>透视表!$J$30</f>
        <v/>
      </c>
      <c r="E11" s="18" t="s">
        <v>79</v>
      </c>
      <c r="F11" s="20">
        <f>透视表!$J$28</f>
        <v/>
      </c>
      <c r="G11" s="18">
        <f>透视表!$J$29</f>
        <v/>
      </c>
      <c r="H11" s="18">
        <f>透视表!$J$30</f>
        <v/>
      </c>
      <c r="I11" s="18" t="s">
        <v>79</v>
      </c>
      <c r="J11" s="20">
        <f>透视表!$J$28</f>
        <v/>
      </c>
      <c r="K11" s="18">
        <f>透视表!$J$29</f>
        <v/>
      </c>
      <c r="L11" s="18">
        <f>透视表!$J$30</f>
        <v/>
      </c>
      <c r="M11" s="18" t="s">
        <v>79</v>
      </c>
      <c r="N11" s="47">
        <f>透视表!$J$28</f>
        <v/>
      </c>
    </row>
    <row customHeight="1" ht="28.5" r="12" s="185" spans="1:14" thickBot="1">
      <c r="B12" s="48" t="n"/>
      <c r="C12" s="49" t="n">
        <v>8.1</v>
      </c>
      <c r="D12" s="49" t="n">
        <v>8.1</v>
      </c>
      <c r="E12" s="205">
        <f>C12-D12</f>
        <v/>
      </c>
      <c r="F12" s="51">
        <f>IFERROR(C12/D12-1,"-")</f>
        <v/>
      </c>
      <c r="G12" s="49" t="n">
        <v>8.1</v>
      </c>
      <c r="H12" s="49" t="n">
        <v>8.1</v>
      </c>
      <c r="I12" s="49">
        <f>G12-H12</f>
        <v/>
      </c>
      <c r="J12" s="51">
        <f>IFERROR(G12/H12-1,"-")</f>
        <v/>
      </c>
      <c r="K12" s="49" t="n">
        <v>8.1</v>
      </c>
      <c r="L12" s="49" t="n">
        <v>8.1</v>
      </c>
      <c r="M12" s="49">
        <f>K12-L12</f>
        <v/>
      </c>
      <c r="N12" s="51">
        <f>IFERROR(K12/L12-1,"-")</f>
        <v/>
      </c>
    </row>
    <row customHeight="1" ht="28.5" r="13" s="185" spans="1:14" thickBot="1">
      <c r="B13" s="22" t="n"/>
      <c r="C13" s="21" t="n"/>
      <c r="D13" s="21" t="n"/>
      <c r="E13" s="21" t="n"/>
      <c r="F13" s="21" t="n"/>
      <c r="G13" s="21" t="n"/>
      <c r="H13" s="21" t="n"/>
      <c r="I13" s="21" t="n"/>
      <c r="J13" s="21" t="n"/>
      <c r="K13" s="21" t="n"/>
      <c r="L13" s="21" t="n"/>
    </row>
    <row customHeight="1" ht="28.5" r="14" s="185" spans="1:14">
      <c r="B14" s="188" t="s">
        <v>87</v>
      </c>
      <c r="C14" s="191" t="s">
        <v>88</v>
      </c>
      <c r="D14" s="189" t="s">
        <v>89</v>
      </c>
      <c r="H14" s="186" t="s">
        <v>90</v>
      </c>
    </row>
    <row customHeight="1" ht="28.5" r="15" s="185" spans="1:14">
      <c r="C15" s="56">
        <f>"截止"&amp;透视表!J29</f>
        <v/>
      </c>
      <c r="D15" s="18">
        <f>透视表!$J$29</f>
        <v/>
      </c>
      <c r="E15" s="18">
        <f>透视表!$J$30</f>
        <v/>
      </c>
      <c r="F15" s="18" t="s">
        <v>79</v>
      </c>
      <c r="G15" s="20">
        <f>透视表!$J$28</f>
        <v/>
      </c>
    </row>
    <row customHeight="1" ht="23.25" r="16" s="185" spans="1:14" thickBot="1">
      <c r="B16" s="48" t="n"/>
      <c r="C16" s="49" t="n">
        <v>5</v>
      </c>
      <c r="D16" s="49" t="n">
        <v>5</v>
      </c>
      <c r="E16" s="49" t="n">
        <v>0</v>
      </c>
      <c r="F16" s="50">
        <f>D16-E16</f>
        <v/>
      </c>
      <c r="G16" s="98">
        <f>IFERROR(D16/E16-1,"-")</f>
        <v/>
      </c>
    </row>
  </sheetData>
  <mergeCells count="13">
    <mergeCell ref="H14:N16"/>
    <mergeCell ref="B14:B15"/>
    <mergeCell ref="C10:F10"/>
    <mergeCell ref="D14:G14"/>
    <mergeCell ref="B2:B3"/>
    <mergeCell ref="B6:B7"/>
    <mergeCell ref="I6:N6"/>
    <mergeCell ref="G2:L2"/>
    <mergeCell ref="B10:B11"/>
    <mergeCell ref="G10:J10"/>
    <mergeCell ref="K10:N10"/>
    <mergeCell ref="C6:H6"/>
    <mergeCell ref="C2:F2"/>
  </mergeCells>
  <conditionalFormatting sqref="E12 I12 M12">
    <cfRule dxfId="0" operator="lessThan" priority="5" type="cellIs">
      <formula>0</formula>
    </cfRule>
  </conditionalFormatting>
  <conditionalFormatting sqref="E4 I4 E8 K8">
    <cfRule dxfId="0" operator="lessThan" priority="4" type="cellIs">
      <formula>0</formula>
    </cfRule>
  </conditionalFormatting>
  <conditionalFormatting sqref="F16">
    <cfRule dxfId="0" operator="lessThan" priority="3" type="cellIs">
      <formula>0</formula>
    </cfRule>
  </conditionalFormatting>
  <pageMargins bottom="0.75" footer="0.3" header="0.3" left="0.7" right="0.7" top="0.75"/>
  <pageSetup horizontalDpi="0" orientation="portrait" paperSize="9" verticalDpi="0"/>
</worksheet>
</file>

<file path=xl/worksheets/sheet7.xml><?xml version="1.0" encoding="utf-8"?>
<worksheet xmlns="http://schemas.openxmlformats.org/spreadsheetml/2006/main">
  <sheetPr codeName="工作表7">
    <tabColor theme="3" tint="0.3999755851924192"/>
    <outlinePr summaryBelow="1" summaryRight="1"/>
    <pageSetUpPr/>
  </sheetPr>
  <dimension ref="B1:F10"/>
  <sheetViews>
    <sheetView showGridLines="0" workbookViewId="0">
      <selection activeCell="I14" sqref="I14"/>
    </sheetView>
  </sheetViews>
  <sheetFormatPr baseColWidth="8" defaultColWidth="9" defaultRowHeight="17.25" outlineLevelCol="0"/>
  <cols>
    <col customWidth="1" max="1" min="1" style="187" width="9"/>
    <col customWidth="1" max="2" min="2" style="187" width="19.125"/>
    <col customWidth="1" max="4" min="3" style="187" width="15.625"/>
    <col customWidth="1" max="5" min="5" style="187" width="17.625"/>
    <col customWidth="1" max="18" min="6" style="187" width="9"/>
    <col customWidth="1" max="16384" min="19" style="187" width="9"/>
  </cols>
  <sheetData>
    <row customHeight="1" ht="18.95" r="1" s="185" spans="1:6" thickBot="1">
      <c r="B1" s="187" t="s">
        <v>91</v>
      </c>
    </row>
    <row customHeight="1" ht="22.5" r="2" s="185" spans="1:6">
      <c r="B2" s="10" t="s">
        <v>92</v>
      </c>
      <c r="C2" s="10">
        <f>透视表!$J$29</f>
        <v/>
      </c>
      <c r="D2" s="10">
        <f>透视表!$J$28</f>
        <v/>
      </c>
      <c r="E2" s="10">
        <f>透视表!$J$30</f>
        <v/>
      </c>
    </row>
    <row customHeight="1" ht="22.5" r="3" s="185" spans="1:6" thickBot="1">
      <c r="B3" s="11" t="s">
        <v>93</v>
      </c>
      <c r="C3" s="206">
        <f>GETPIVOTDATA("求和项:花费",透视表!$X$6)</f>
        <v/>
      </c>
      <c r="D3" s="9">
        <f>IFERROR((C3/透视表!$J$31)/(E3/透视表!$J$32)-1,"-")</f>
        <v/>
      </c>
      <c r="E3" s="206">
        <f>GETPIVOTDATA("求和项:花费",透视表!$X$17)</f>
        <v/>
      </c>
    </row>
    <row customHeight="1" ht="22.5" r="4" s="185" spans="1:6" thickBot="1">
      <c r="B4" s="12" t="s">
        <v>94</v>
      </c>
      <c r="C4" s="206">
        <f>GETPIVOTDATA("求和项:点击",透视表!$X$6)</f>
        <v/>
      </c>
      <c r="D4" s="9">
        <f>IFERROR((C4/透视表!$J$31)/(E4/透视表!$J$32)-1,"-")</f>
        <v/>
      </c>
      <c r="E4" s="206">
        <f>GETPIVOTDATA("求和项:点击",透视表!$X$17)</f>
        <v/>
      </c>
    </row>
    <row customHeight="1" ht="22.5" r="5" s="185" spans="1:6" thickBot="1">
      <c r="B5" s="12" t="s">
        <v>95</v>
      </c>
      <c r="C5" s="13">
        <f>GETPIVOTDATA("平均值项:点击均价",透视表!$X$6)</f>
        <v/>
      </c>
      <c r="D5" s="9">
        <f>IFERROR((C5/透视表!$J$31)/(E5/透视表!$J$32)-1,"-")</f>
        <v/>
      </c>
      <c r="E5" s="13">
        <f>GETPIVOTDATA("平均值项:点击均价",透视表!$X$17)</f>
        <v/>
      </c>
    </row>
    <row customHeight="1" ht="22.5" r="6" s="185" spans="1:6" thickBot="1">
      <c r="B6" s="12" t="s">
        <v>96</v>
      </c>
      <c r="C6" s="206">
        <f>GETPIVOTDATA("求和项:曝光",透视表!$X$6)</f>
        <v/>
      </c>
      <c r="D6" s="9">
        <f>IFERROR((C6/透视表!$J$31)/(E6/透视表!$J$32)-1,"-")</f>
        <v/>
      </c>
      <c r="E6" s="206">
        <f>GETPIVOTDATA("求和项:曝光",透视表!$X$17)</f>
        <v/>
      </c>
    </row>
    <row customHeight="1" ht="22.5" r="7" s="185" spans="1:6" thickBot="1">
      <c r="B7" s="12" t="s">
        <v>97</v>
      </c>
      <c r="C7" s="206">
        <f>GETPIVOTDATA("求和项:商户浏览量",透视表!$X$6)</f>
        <v/>
      </c>
      <c r="D7" s="9">
        <f>IFERROR((C7/透视表!$J$31)/(E7/透视表!$J$32)-1,"-")</f>
        <v/>
      </c>
      <c r="E7" s="206">
        <f>GETPIVOTDATA("求和项:商户浏览量",透视表!$X$17)</f>
        <v/>
      </c>
    </row>
    <row customHeight="1" ht="22.5" r="8" s="185" spans="1:6" thickBot="1">
      <c r="B8" s="12" t="s">
        <v>98</v>
      </c>
      <c r="C8" s="207">
        <f>C7/C6</f>
        <v/>
      </c>
      <c r="D8" s="208">
        <f>C8-E8</f>
        <v/>
      </c>
      <c r="E8" s="207">
        <f>E7/E6</f>
        <v/>
      </c>
      <c r="F8" s="187" t="s">
        <v>99</v>
      </c>
    </row>
    <row customHeight="1" ht="22.5" r="9" s="185" spans="1:6" thickBot="1">
      <c r="B9" s="14" t="s">
        <v>100</v>
      </c>
      <c r="C9" s="209" t="n">
        <v>421176</v>
      </c>
      <c r="D9" s="46">
        <f>C9/E9-1</f>
        <v/>
      </c>
      <c r="E9" s="209" t="n">
        <v>30558</v>
      </c>
    </row>
    <row customHeight="1" ht="22.5" r="10" s="185" spans="1:6">
      <c r="B10" s="15" t="s">
        <v>101</v>
      </c>
      <c r="C10" s="210">
        <f>C9/C3</f>
        <v/>
      </c>
      <c r="D10" s="9">
        <f>IFERROR((C10/透视表!$J$31)/(E10/透视表!$J$32)-1,"-")</f>
        <v/>
      </c>
      <c r="E10" s="210">
        <f>E9/E3</f>
        <v/>
      </c>
      <c r="F10" s="187" t="s">
        <v>102</v>
      </c>
    </row>
  </sheetData>
  <conditionalFormatting sqref="D3:D10">
    <cfRule dxfId="0" operator="lessThan" priority="2" type="cellIs">
      <formula>0</formula>
    </cfRule>
  </conditionalFormatting>
  <pageMargins bottom="0.75" footer="0.3" header="0.3" left="0.7" right="0.7" top="0.75"/>
  <pageSetup orientation="portrait" paperSize="9"/>
</worksheet>
</file>

<file path=xl/worksheets/sheet8.xml><?xml version="1.0" encoding="utf-8"?>
<worksheet xmlns="http://schemas.openxmlformats.org/spreadsheetml/2006/main">
  <sheetPr codeName="工作表8">
    <outlinePr summaryBelow="1" summaryRight="1"/>
    <pageSetUpPr/>
  </sheetPr>
  <dimension ref="A1:AH38"/>
  <sheetViews>
    <sheetView workbookViewId="0" zoomScale="120" zoomScaleNormal="120">
      <selection activeCell="C8" sqref="C8"/>
    </sheetView>
  </sheetViews>
  <sheetFormatPr baseColWidth="8" defaultColWidth="9" defaultRowHeight="16.5" outlineLevelCol="0"/>
  <cols>
    <col customWidth="1" max="1" min="1" style="136" width="7.375"/>
    <col customWidth="1" max="2" min="2" style="136" width="8.75"/>
    <col bestFit="1" customWidth="1" max="3" min="3" style="136" width="13.25"/>
    <col customWidth="1" max="4" min="4" style="136" width="7.375"/>
    <col customWidth="1" max="5" min="5" style="136" width="9"/>
    <col bestFit="1" customWidth="1" max="6" min="6" style="136" width="11.625"/>
    <col bestFit="1" customWidth="1" max="7" min="7" style="136" width="8.5"/>
    <col bestFit="1" customWidth="1" max="8" min="8" style="136" width="13.125"/>
    <col customWidth="1" max="9" min="9" style="136" width="9.375"/>
    <col bestFit="1" customWidth="1" max="10" min="10" style="136" width="15.875"/>
    <col customWidth="1" max="11" min="11" style="136" width="8.5"/>
    <col bestFit="1" customWidth="1" max="12" min="12" style="136" width="10"/>
    <col bestFit="1" customWidth="1" max="13" min="13" style="136" width="15.625"/>
    <col customWidth="1" max="14" min="14" style="136" width="6.375"/>
    <col bestFit="1" customWidth="1" max="15" min="15" style="136" width="10"/>
    <col bestFit="1" customWidth="1" max="16" min="16" style="136" width="11.625"/>
    <col customWidth="1" max="17" min="17" style="136" width="9"/>
    <col bestFit="1" customWidth="1" max="18" min="18" style="136" width="10"/>
    <col bestFit="1" customWidth="1" max="19" min="19" style="136" width="11.625"/>
    <col customWidth="1" max="20" min="20" style="136" width="9"/>
    <col bestFit="1" customWidth="1" max="21" min="21" style="136" width="11.625"/>
    <col bestFit="1" customWidth="1" max="22" min="22" style="136" width="9.375"/>
    <col customWidth="1" max="23" min="23" style="136" width="9"/>
    <col customWidth="1" hidden="1" max="25" min="24" style="136" width="11.625"/>
    <col customWidth="1" hidden="1" max="26" min="26" style="136" width="18"/>
    <col customWidth="1" hidden="1" max="27" min="27" style="136" width="11.625"/>
    <col customWidth="1" hidden="1" max="28" min="28" style="136" width="18"/>
    <col customWidth="1" max="29" min="29" style="136" width="9"/>
    <col bestFit="1" customWidth="1" max="30" min="30" style="136" width="55.125"/>
    <col bestFit="1" customWidth="1" max="36" min="31" style="136" width="16.125"/>
    <col customWidth="1" max="49" min="37" style="136" width="9"/>
    <col customWidth="1" max="16384" min="50" style="136" width="9"/>
  </cols>
  <sheetData>
    <row r="1" spans="1:34">
      <c r="A1" s="24" t="s">
        <v>103</v>
      </c>
      <c r="F1" s="24" t="s">
        <v>104</v>
      </c>
      <c r="I1" s="24" t="s">
        <v>105</v>
      </c>
      <c r="L1" s="24" t="s">
        <v>106</v>
      </c>
      <c r="O1" s="24" t="s">
        <v>107</v>
      </c>
      <c r="R1" s="24" t="s">
        <v>108</v>
      </c>
      <c r="U1" s="24" t="s">
        <v>109</v>
      </c>
      <c r="X1" s="24" t="s">
        <v>110</v>
      </c>
    </row>
    <row r="2" spans="1:34">
      <c r="A2" s="23" t="s">
        <v>111</v>
      </c>
      <c r="B2" s="65" t="n">
        <v>2018</v>
      </c>
      <c r="L2" s="58" t="s">
        <v>111</v>
      </c>
      <c r="M2" s="65" t="n">
        <v>2018</v>
      </c>
      <c r="O2" s="58" t="s">
        <v>111</v>
      </c>
      <c r="P2" s="65" t="n">
        <v>2018</v>
      </c>
      <c r="R2" s="58" t="s">
        <v>111</v>
      </c>
      <c r="S2" s="65" t="n">
        <v>2018</v>
      </c>
      <c r="U2" s="58" t="s">
        <v>111</v>
      </c>
      <c r="V2" s="65" t="n">
        <v>2018</v>
      </c>
      <c r="X2" s="58" t="s">
        <v>111</v>
      </c>
      <c r="Y2" s="136" t="s">
        <v>112</v>
      </c>
      <c r="AE2" s="96" t="s">
        <v>113</v>
      </c>
      <c r="AF2" s="96" t="s">
        <v>114</v>
      </c>
    </row>
    <row r="3" spans="1:34">
      <c r="A3" s="23" t="s">
        <v>113</v>
      </c>
      <c r="B3" s="65" t="n">
        <v>8</v>
      </c>
      <c r="F3" s="58" t="s">
        <v>111</v>
      </c>
      <c r="G3" s="65" t="n">
        <v>2018</v>
      </c>
      <c r="I3" s="23" t="s">
        <v>111</v>
      </c>
      <c r="J3" s="65" t="n">
        <v>2018</v>
      </c>
      <c r="L3" s="23" t="s">
        <v>113</v>
      </c>
      <c r="M3" s="65" t="n">
        <v>7</v>
      </c>
      <c r="O3" s="23" t="s">
        <v>113</v>
      </c>
      <c r="P3" s="65" t="n">
        <v>8</v>
      </c>
      <c r="R3" s="23" t="s">
        <v>113</v>
      </c>
      <c r="S3" s="65" t="n">
        <v>7</v>
      </c>
      <c r="U3" s="23" t="s">
        <v>113</v>
      </c>
      <c r="V3" s="65" t="n">
        <v>8</v>
      </c>
      <c r="X3" s="23" t="s">
        <v>113</v>
      </c>
      <c r="Y3" s="136" t="s">
        <v>112</v>
      </c>
      <c r="AE3" t="n">
        <v>6</v>
      </c>
      <c r="AG3" t="n">
        <v>7</v>
      </c>
    </row>
    <row r="4" spans="1:34">
      <c r="A4" s="23" t="s">
        <v>115</v>
      </c>
      <c r="B4" s="136" t="s">
        <v>116</v>
      </c>
      <c r="F4" s="23" t="s">
        <v>113</v>
      </c>
      <c r="G4" s="65" t="n">
        <v>8</v>
      </c>
      <c r="I4" s="23" t="s">
        <v>113</v>
      </c>
      <c r="J4" s="65" t="n">
        <v>8</v>
      </c>
      <c r="L4" s="23" t="s">
        <v>117</v>
      </c>
      <c r="M4" s="136" t="s">
        <v>116</v>
      </c>
      <c r="O4" s="23" t="s">
        <v>117</v>
      </c>
      <c r="P4" s="136" t="s">
        <v>116</v>
      </c>
      <c r="R4" s="23" t="s">
        <v>117</v>
      </c>
      <c r="S4" s="136" t="s">
        <v>116</v>
      </c>
      <c r="U4" s="23" t="s">
        <v>117</v>
      </c>
      <c r="V4" s="136" t="s">
        <v>116</v>
      </c>
      <c r="X4" s="23" t="s">
        <v>117</v>
      </c>
      <c r="Y4" s="136" t="s">
        <v>116</v>
      </c>
      <c r="AD4" s="96" t="s">
        <v>118</v>
      </c>
      <c r="AE4" t="s">
        <v>119</v>
      </c>
      <c r="AF4" t="s">
        <v>120</v>
      </c>
      <c r="AG4" t="s">
        <v>119</v>
      </c>
      <c r="AH4" t="s">
        <v>120</v>
      </c>
    </row>
    <row r="5" spans="1:34">
      <c r="AD5" t="s">
        <v>68</v>
      </c>
      <c r="AE5" s="97" t="n"/>
      <c r="AF5" s="97" t="n"/>
      <c r="AG5" s="97" t="n">
        <v>1</v>
      </c>
      <c r="AH5" s="97" t="n">
        <v>739</v>
      </c>
    </row>
    <row r="6" spans="1:34">
      <c r="A6" s="23" t="s">
        <v>114</v>
      </c>
      <c r="F6" s="59" t="s">
        <v>121</v>
      </c>
      <c r="I6" s="23" t="s">
        <v>122</v>
      </c>
      <c r="J6" s="136" t="s">
        <v>123</v>
      </c>
      <c r="L6" s="58" t="s">
        <v>122</v>
      </c>
      <c r="M6" s="59" t="s">
        <v>123</v>
      </c>
      <c r="O6" s="58" t="s">
        <v>122</v>
      </c>
      <c r="P6" s="59" t="s">
        <v>124</v>
      </c>
      <c r="R6" s="58" t="s">
        <v>122</v>
      </c>
      <c r="S6" s="59" t="s">
        <v>124</v>
      </c>
      <c r="U6" s="59" t="s">
        <v>124</v>
      </c>
      <c r="X6" s="59" t="s">
        <v>125</v>
      </c>
      <c r="Y6" s="136" t="s">
        <v>126</v>
      </c>
      <c r="Z6" s="136" t="s">
        <v>127</v>
      </c>
      <c r="AA6" s="136" t="s">
        <v>128</v>
      </c>
      <c r="AB6" s="136" t="s">
        <v>129</v>
      </c>
      <c r="AD6" t="s">
        <v>130</v>
      </c>
      <c r="AE6" s="97" t="n"/>
      <c r="AF6" s="97" t="n"/>
      <c r="AG6" s="97" t="n">
        <v>1</v>
      </c>
      <c r="AH6" s="97" t="n">
        <v>9.900000000000006</v>
      </c>
    </row>
    <row r="7" spans="1:34">
      <c r="A7" s="136" t="s">
        <v>131</v>
      </c>
      <c r="B7" s="136" t="s">
        <v>132</v>
      </c>
      <c r="C7" s="136" t="s">
        <v>133</v>
      </c>
      <c r="D7" s="136" t="s">
        <v>134</v>
      </c>
      <c r="F7" s="59" t="n">
        <v>2</v>
      </c>
      <c r="I7" s="65" t="s">
        <v>9</v>
      </c>
      <c r="J7" s="136" t="n">
        <v>27</v>
      </c>
      <c r="L7" s="60" t="s">
        <v>135</v>
      </c>
      <c r="M7" s="59" t="n">
        <v>4</v>
      </c>
      <c r="O7" s="65" t="s">
        <v>136</v>
      </c>
      <c r="P7" s="59" t="n">
        <v>2</v>
      </c>
      <c r="R7" s="65" t="s">
        <v>136</v>
      </c>
      <c r="S7" s="59" t="n">
        <v>1</v>
      </c>
      <c r="U7" s="59" t="n">
        <v>2</v>
      </c>
      <c r="X7" s="59" t="n"/>
      <c r="Y7" s="59" t="n"/>
      <c r="Z7" s="211" t="n"/>
      <c r="AA7" s="59" t="n"/>
      <c r="AB7" s="59" t="n"/>
      <c r="AD7" t="s">
        <v>64</v>
      </c>
      <c r="AE7" s="97" t="n">
        <v>1</v>
      </c>
      <c r="AF7" s="97" t="n">
        <v>9.899999999999999</v>
      </c>
      <c r="AG7" s="97" t="n">
        <v>1</v>
      </c>
      <c r="AH7" s="97" t="n">
        <v>32</v>
      </c>
    </row>
    <row r="8" spans="1:34">
      <c r="A8" s="136" t="n">
        <v>5587</v>
      </c>
      <c r="B8" s="136" t="n">
        <v>1845</v>
      </c>
      <c r="C8" s="212" t="n">
        <v>48.58171428571428</v>
      </c>
      <c r="D8" s="212" t="n">
        <v>35.64142857142857</v>
      </c>
      <c r="I8" s="65" t="s">
        <v>137</v>
      </c>
      <c r="J8" s="136" t="n">
        <v>49</v>
      </c>
      <c r="L8" s="65" t="s">
        <v>137</v>
      </c>
      <c r="M8" s="59" t="n">
        <v>8</v>
      </c>
      <c r="O8" s="60" t="s">
        <v>138</v>
      </c>
      <c r="P8" s="59" t="n">
        <v>2</v>
      </c>
      <c r="R8" s="60" t="s">
        <v>138</v>
      </c>
      <c r="S8" s="59" t="n">
        <v>1</v>
      </c>
      <c r="AD8" t="s">
        <v>65</v>
      </c>
      <c r="AE8" s="97" t="n">
        <v>2</v>
      </c>
      <c r="AF8" s="97" t="n">
        <v>19.80000000000001</v>
      </c>
      <c r="AG8" s="97" t="n"/>
      <c r="AH8" s="97" t="n"/>
    </row>
    <row r="9" spans="1:34">
      <c r="I9" s="65" t="s">
        <v>135</v>
      </c>
      <c r="J9" s="136" t="n">
        <v>12</v>
      </c>
      <c r="L9" s="65" t="s">
        <v>139</v>
      </c>
      <c r="M9" s="59" t="n">
        <v>3</v>
      </c>
      <c r="AD9" t="s">
        <v>67</v>
      </c>
      <c r="AE9" s="97" t="n">
        <v>1</v>
      </c>
      <c r="AF9" s="97" t="n">
        <v>3980</v>
      </c>
      <c r="AG9" s="97" t="n"/>
      <c r="AH9" s="97" t="n"/>
    </row>
    <row r="10" spans="1:34">
      <c r="I10" s="65" t="s">
        <v>139</v>
      </c>
      <c r="J10" s="136" t="n">
        <v>1</v>
      </c>
      <c r="L10" s="65" t="s">
        <v>9</v>
      </c>
      <c r="M10" s="59" t="n">
        <v>1</v>
      </c>
      <c r="AD10" t="s">
        <v>66</v>
      </c>
      <c r="AE10" s="97" t="n">
        <v>1</v>
      </c>
      <c r="AF10" s="97" t="n">
        <v>999</v>
      </c>
      <c r="AG10" s="97" t="n"/>
      <c r="AH10" s="97" t="n"/>
    </row>
    <row r="11" spans="1:34">
      <c r="A11" s="24" t="s">
        <v>140</v>
      </c>
      <c r="F11" s="24" t="s">
        <v>141</v>
      </c>
      <c r="I11" s="65" t="s">
        <v>138</v>
      </c>
      <c r="J11" s="136" t="n">
        <v>89</v>
      </c>
      <c r="L11" s="60" t="s">
        <v>138</v>
      </c>
      <c r="M11" s="59" t="n">
        <v>16</v>
      </c>
      <c r="U11" s="24" t="s">
        <v>142</v>
      </c>
      <c r="AD11" t="s">
        <v>138</v>
      </c>
      <c r="AE11" s="97" t="n">
        <v>5</v>
      </c>
      <c r="AF11" s="97" t="n">
        <v>5008.7</v>
      </c>
      <c r="AG11" s="97" t="n">
        <v>3</v>
      </c>
      <c r="AH11" s="97" t="n">
        <v>780.9</v>
      </c>
    </row>
    <row r="12" spans="1:34">
      <c r="A12" s="23" t="s">
        <v>111</v>
      </c>
      <c r="B12" s="65" t="n">
        <v>2018</v>
      </c>
      <c r="U12" s="58" t="s">
        <v>111</v>
      </c>
      <c r="V12" s="65" t="n">
        <v>2018</v>
      </c>
      <c r="X12" s="24" t="s">
        <v>143</v>
      </c>
    </row>
    <row r="13" spans="1:34">
      <c r="A13" s="23" t="s">
        <v>113</v>
      </c>
      <c r="B13" s="65" t="n">
        <v>7</v>
      </c>
      <c r="F13" s="58" t="s">
        <v>111</v>
      </c>
      <c r="G13" s="65" t="n">
        <v>2018</v>
      </c>
      <c r="U13" s="23" t="s">
        <v>113</v>
      </c>
      <c r="V13" s="65" t="n">
        <v>7</v>
      </c>
      <c r="X13" s="58" t="s">
        <v>111</v>
      </c>
      <c r="Y13" s="136" t="s">
        <v>112</v>
      </c>
    </row>
    <row r="14" spans="1:34">
      <c r="A14" s="23" t="s">
        <v>115</v>
      </c>
      <c r="B14" s="136" t="s">
        <v>116</v>
      </c>
      <c r="F14" s="23" t="s">
        <v>113</v>
      </c>
      <c r="G14" s="65" t="n">
        <v>7</v>
      </c>
      <c r="U14" s="23" t="s">
        <v>117</v>
      </c>
      <c r="V14" s="136" t="s">
        <v>116</v>
      </c>
      <c r="X14" s="23" t="s">
        <v>113</v>
      </c>
      <c r="Y14" s="136" t="s">
        <v>112</v>
      </c>
    </row>
    <row r="15" spans="1:34">
      <c r="X15" s="23" t="s">
        <v>117</v>
      </c>
      <c r="Y15" s="136" t="s">
        <v>116</v>
      </c>
    </row>
    <row r="16" spans="1:34">
      <c r="A16" s="23" t="s">
        <v>114</v>
      </c>
      <c r="F16" s="59" t="s">
        <v>121</v>
      </c>
      <c r="U16" s="59" t="s">
        <v>124</v>
      </c>
    </row>
    <row r="17" spans="1:34">
      <c r="A17" s="136" t="s">
        <v>131</v>
      </c>
      <c r="B17" s="136" t="s">
        <v>132</v>
      </c>
      <c r="C17" s="136" t="s">
        <v>133</v>
      </c>
      <c r="D17" s="136" t="s">
        <v>134</v>
      </c>
      <c r="F17" s="59" t="n">
        <v>12</v>
      </c>
      <c r="U17" s="59" t="n">
        <v>1</v>
      </c>
      <c r="X17" s="59" t="s">
        <v>125</v>
      </c>
      <c r="Y17" s="136" t="s">
        <v>126</v>
      </c>
      <c r="Z17" s="136" t="s">
        <v>127</v>
      </c>
      <c r="AA17" s="136" t="s">
        <v>128</v>
      </c>
      <c r="AB17" s="136" t="s">
        <v>129</v>
      </c>
    </row>
    <row r="18" spans="1:34">
      <c r="A18" s="136" t="n">
        <v>1657</v>
      </c>
      <c r="B18" s="136" t="n">
        <v>471</v>
      </c>
      <c r="C18" s="212" t="n">
        <v>38.63000000000001</v>
      </c>
      <c r="D18" s="212" t="n">
        <v>33.56354838709677</v>
      </c>
      <c r="I18" s="26" t="s">
        <v>144</v>
      </c>
      <c r="J18" s="70" t="n"/>
      <c r="K18" s="70" t="s">
        <v>145</v>
      </c>
      <c r="L18" s="70" t="s">
        <v>146</v>
      </c>
      <c r="O18" s="26" t="s">
        <v>21</v>
      </c>
      <c r="P18" s="70" t="s">
        <v>145</v>
      </c>
      <c r="Q18" s="70" t="s">
        <v>146</v>
      </c>
      <c r="X18" s="59" t="n"/>
      <c r="Y18" s="59" t="n"/>
      <c r="Z18" s="211" t="n"/>
      <c r="AA18" s="59" t="n"/>
      <c r="AB18" s="59" t="n"/>
    </row>
    <row r="19" spans="1:34">
      <c r="I19" s="70" t="s">
        <v>135</v>
      </c>
      <c r="J19" s="70" t="s">
        <v>48</v>
      </c>
      <c r="K19" s="70">
        <f>IFERROR(VLOOKUP($I$19,$I$2:$J$17,2,0),0)</f>
        <v/>
      </c>
      <c r="L19" s="70">
        <f>IFERROR(VLOOKUP($I19,$L$2:$M$16,2,0),0)</f>
        <v/>
      </c>
      <c r="O19" s="70" t="s">
        <v>147</v>
      </c>
      <c r="P19" s="70">
        <f>IFERROR(VLOOKUP(O19,$O$2:$P$13,2,0),0)</f>
        <v/>
      </c>
      <c r="Q19" s="70">
        <f>IFERROR(VLOOKUP(O19,$R$2:$S$12,2,0),0)</f>
        <v/>
      </c>
    </row>
    <row r="20" spans="1:34">
      <c r="I20" s="70" t="s">
        <v>137</v>
      </c>
      <c r="J20" s="70" t="s">
        <v>46</v>
      </c>
      <c r="K20" s="70">
        <f>IFERROR(VLOOKUP(I20,$I$2:$J$17,2,0),0)</f>
        <v/>
      </c>
      <c r="L20" s="70">
        <f>IFERROR(VLOOKUP($I20,$L$2:$M$16,2,0),0)</f>
        <v/>
      </c>
      <c r="O20" s="70" t="s">
        <v>148</v>
      </c>
      <c r="P20" s="70">
        <f>IFERROR(VLOOKUP(O20,$O$2:$P$13,2,0),0)</f>
        <v/>
      </c>
      <c r="Q20" s="70">
        <f>IFERROR(VLOOKUP(O20,$R$2:$S$12,2,0),0)</f>
        <v/>
      </c>
    </row>
    <row r="21" spans="1:34">
      <c r="I21" s="70" t="s">
        <v>149</v>
      </c>
      <c r="J21" s="70" t="s">
        <v>54</v>
      </c>
      <c r="K21" s="70">
        <f>IFERROR(VLOOKUP(I21,$I$2:$J$17,2,0),0)</f>
        <v/>
      </c>
      <c r="L21" s="70">
        <f>IFERROR(VLOOKUP($I21,$L$2:$M$16,2,0),0)</f>
        <v/>
      </c>
      <c r="O21" s="70" t="s">
        <v>150</v>
      </c>
      <c r="P21" s="70">
        <f>IFERROR(VLOOKUP(O21,$O$2:$P$13,2,0),0)</f>
        <v/>
      </c>
      <c r="Q21" s="70">
        <f>IFERROR(VLOOKUP(O21,$R$2:$S$12,2,0),0)</f>
        <v/>
      </c>
    </row>
    <row r="22" spans="1:34">
      <c r="I22" s="70" t="s">
        <v>139</v>
      </c>
      <c r="J22" s="70" t="s">
        <v>52</v>
      </c>
      <c r="K22" s="70">
        <f>IFERROR(VLOOKUP(I22,$I$2:$J$17,2,0),0)</f>
        <v/>
      </c>
      <c r="L22" s="70">
        <f>IFERROR(VLOOKUP($I22,$L$2:$M$16,2,0),0)</f>
        <v/>
      </c>
      <c r="O22" s="70" t="s">
        <v>151</v>
      </c>
      <c r="P22" s="70">
        <f>IFERROR(VLOOKUP(O22,$O$2:$P$13,2,0),0)</f>
        <v/>
      </c>
      <c r="Q22" s="70">
        <f>IFERROR(VLOOKUP(O22,$R$2:$S$12,2,0),0)</f>
        <v/>
      </c>
    </row>
    <row r="23" spans="1:34">
      <c r="A23" s="58" t="s">
        <v>111</v>
      </c>
      <c r="B23" s="65" t="n">
        <v>2018</v>
      </c>
      <c r="I23" s="70" t="s">
        <v>152</v>
      </c>
      <c r="J23" s="70" t="s">
        <v>56</v>
      </c>
      <c r="K23" s="70">
        <f>IFERROR(VLOOKUP(I23,$I$2:$J$17,2,0),0)</f>
        <v/>
      </c>
      <c r="L23" s="70">
        <f>IFERROR(VLOOKUP($I23,$L$2:$M$16,2,0),0)</f>
        <v/>
      </c>
      <c r="O23" s="70" t="s">
        <v>136</v>
      </c>
      <c r="P23" s="70">
        <f>IFERROR(VLOOKUP(O23,$O$2:$P$13,2,0),0)</f>
        <v/>
      </c>
      <c r="Q23" s="70">
        <f>IFERROR(VLOOKUP(O23,$R$2:$S$12,2,0),0)</f>
        <v/>
      </c>
    </row>
    <row r="24" spans="1:34">
      <c r="I24" s="70" t="s">
        <v>9</v>
      </c>
      <c r="J24" s="70" t="n"/>
      <c r="K24" s="70">
        <f>IFERROR(VLOOKUP(I24,$I$2:$J$17,2,0),0)</f>
        <v/>
      </c>
      <c r="L24" s="70">
        <f>IFERROR(VLOOKUP($I24,$L$2:$M$16,2,0),0)</f>
        <v/>
      </c>
      <c r="O24" s="70" t="s">
        <v>138</v>
      </c>
      <c r="P24" s="70">
        <f>IFERROR(VLOOKUP(O24,$O$2:$P$13,2,0),0)</f>
        <v/>
      </c>
      <c r="Q24" s="70">
        <f>IFERROR(VLOOKUP(O24,$R$2:$S$12,2,0),0)</f>
        <v/>
      </c>
    </row>
    <row r="25" spans="1:34">
      <c r="A25" s="58" t="s">
        <v>153</v>
      </c>
      <c r="B25" s="58" t="s">
        <v>113</v>
      </c>
      <c r="I25" s="70" t="s">
        <v>138</v>
      </c>
      <c r="J25" s="70" t="n"/>
      <c r="K25" s="70">
        <f>SUM(K19:K23)+GETPIVOTDATA("姓名",$F$6)</f>
        <v/>
      </c>
      <c r="L25" s="70">
        <f>SUM(L19:L23)+GETPIVOTDATA("姓名",$F$16)</f>
        <v/>
      </c>
    </row>
    <row r="26" spans="1:34">
      <c r="A26" s="58" t="s">
        <v>154</v>
      </c>
      <c r="B26" s="136" t="n">
        <v>6</v>
      </c>
      <c r="C26" s="136" t="n">
        <v>7</v>
      </c>
    </row>
    <row r="27" spans="1:34">
      <c r="A27" s="136" t="s">
        <v>40</v>
      </c>
      <c r="B27" s="59" t="n">
        <v>1</v>
      </c>
      <c r="C27" s="59" t="n">
        <v>2</v>
      </c>
    </row>
    <row customHeight="1" ht="21" r="28" s="185" spans="1:34">
      <c r="A28" s="136" t="s">
        <v>41</v>
      </c>
      <c r="B28" s="59" t="n"/>
      <c r="C28" s="59" t="n">
        <v>2</v>
      </c>
      <c r="I28" s="42" t="s">
        <v>115</v>
      </c>
      <c r="J28" s="88" t="s">
        <v>155</v>
      </c>
    </row>
    <row r="29" spans="1:34">
      <c r="A29" s="136" t="s">
        <v>42</v>
      </c>
      <c r="B29" s="59" t="n"/>
      <c r="C29" s="59" t="n">
        <v>1</v>
      </c>
      <c r="I29" s="70" t="s">
        <v>145</v>
      </c>
      <c r="J29" s="104" t="s">
        <v>156</v>
      </c>
    </row>
    <row r="30" spans="1:34">
      <c r="A30" s="136" t="s">
        <v>45</v>
      </c>
      <c r="B30" s="59" t="n">
        <v>1</v>
      </c>
      <c r="C30" s="59" t="n">
        <v>1</v>
      </c>
      <c r="I30" s="70" t="s">
        <v>146</v>
      </c>
      <c r="J30" s="104" t="s">
        <v>157</v>
      </c>
    </row>
    <row r="31" spans="1:34">
      <c r="A31" s="136" t="s">
        <v>47</v>
      </c>
      <c r="B31" s="59" t="n"/>
      <c r="C31" s="59" t="n">
        <v>1</v>
      </c>
      <c r="I31" s="70" t="s">
        <v>158</v>
      </c>
      <c r="J31" s="104" t="n">
        <v>15</v>
      </c>
    </row>
    <row r="32" spans="1:34">
      <c r="A32" s="136" t="s">
        <v>49</v>
      </c>
      <c r="B32" s="59" t="n">
        <v>1</v>
      </c>
      <c r="C32" s="59" t="n">
        <v>1</v>
      </c>
      <c r="I32" s="70" t="s">
        <v>159</v>
      </c>
      <c r="J32" s="104" t="n">
        <v>31</v>
      </c>
    </row>
    <row r="33" spans="1:34">
      <c r="A33" s="136" t="s">
        <v>51</v>
      </c>
      <c r="B33" s="59" t="n"/>
      <c r="C33" s="59" t="n">
        <v>1</v>
      </c>
    </row>
    <row r="34" spans="1:34">
      <c r="A34" s="136" t="s">
        <v>53</v>
      </c>
      <c r="B34" s="59" t="n"/>
      <c r="C34" s="59" t="n">
        <v>1</v>
      </c>
    </row>
    <row r="35" spans="1:34">
      <c r="A35" s="136" t="s">
        <v>55</v>
      </c>
      <c r="B35" s="59" t="n"/>
      <c r="C35" s="59" t="n">
        <v>1</v>
      </c>
    </row>
    <row r="36" spans="1:34">
      <c r="A36" s="136" t="s">
        <v>57</v>
      </c>
      <c r="B36" s="59" t="n"/>
      <c r="C36" s="59" t="n">
        <v>1</v>
      </c>
    </row>
    <row r="37" spans="1:34">
      <c r="A37" s="136" t="s">
        <v>59</v>
      </c>
      <c r="B37" s="59" t="n">
        <v>1</v>
      </c>
      <c r="C37" s="59" t="n"/>
    </row>
    <row r="38" spans="1:34">
      <c r="A38" s="136" t="s">
        <v>138</v>
      </c>
      <c r="B38" s="59" t="n">
        <v>4</v>
      </c>
      <c r="C38" s="59" t="n">
        <v>12</v>
      </c>
    </row>
  </sheetData>
  <pageMargins bottom="0.75" footer="0.3" header="0.3" left="0.7" right="0.7" top="0.75"/>
  <pageSetup horizontalDpi="0" orientation="portrait" paperSize="9" verticalDpi="0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 codeName="工作表9">
    <outlinePr summaryBelow="1" summaryRight="1"/>
    <pageSetUpPr/>
  </sheetPr>
  <dimension ref="A1:T30"/>
  <sheetViews>
    <sheetView workbookViewId="0" zoomScale="117" zoomScaleNormal="120">
      <selection activeCell="K24" sqref="K24"/>
    </sheetView>
  </sheetViews>
  <sheetFormatPr baseColWidth="8" defaultColWidth="9" defaultRowHeight="16.5" outlineLevelCol="0"/>
  <cols>
    <col customWidth="1" max="1" min="1" style="65" width="12.375"/>
    <col customWidth="1" max="3" min="2" style="65" width="10.625"/>
    <col customWidth="1" max="9" min="4" style="65" width="12.5"/>
    <col customWidth="1" max="22" min="10" style="65" width="9"/>
    <col customWidth="1" max="16384" min="23" style="65" width="9"/>
  </cols>
  <sheetData>
    <row r="1" spans="1:20">
      <c r="A1" s="57" t="s">
        <v>160</v>
      </c>
      <c r="B1" s="65" t="s">
        <v>161</v>
      </c>
      <c r="O1" s="65" t="s">
        <v>162</v>
      </c>
    </row>
    <row r="2" spans="1:20">
      <c r="A2" s="63" t="s">
        <v>28</v>
      </c>
      <c r="B2" s="64" t="n">
        <v>8.1</v>
      </c>
      <c r="C2" s="64" t="n">
        <v>8.6</v>
      </c>
      <c r="D2" s="64" t="n">
        <v>8.130000000000001</v>
      </c>
      <c r="E2" s="118" t="n">
        <v>8.199999999999999</v>
      </c>
      <c r="F2" s="64" t="n"/>
      <c r="G2" s="64" t="n"/>
      <c r="H2" s="64" t="n"/>
      <c r="I2" s="64" t="n"/>
      <c r="J2" s="64" t="n"/>
      <c r="K2" s="64" t="n"/>
      <c r="L2" s="64" t="n"/>
      <c r="M2" s="64" t="n"/>
      <c r="N2" s="116" t="n"/>
      <c r="O2" s="64" t="s">
        <v>163</v>
      </c>
      <c r="P2" s="64" t="n">
        <v>6.15</v>
      </c>
      <c r="Q2" s="64" t="s">
        <v>164</v>
      </c>
      <c r="R2" s="64" t="n">
        <v>7.15</v>
      </c>
      <c r="S2" s="64" t="n">
        <v>7.27</v>
      </c>
      <c r="T2" s="64" t="n">
        <v>7.31</v>
      </c>
    </row>
    <row r="3" spans="1:20">
      <c r="A3" s="65" t="s">
        <v>32</v>
      </c>
      <c r="B3" s="117" t="n">
        <v>6</v>
      </c>
      <c r="C3" s="117" t="n">
        <v>5</v>
      </c>
      <c r="D3" s="117" t="n">
        <v>7</v>
      </c>
      <c r="E3" s="117" t="n"/>
      <c r="F3" s="117" t="n"/>
      <c r="G3" s="117" t="n"/>
      <c r="H3" s="117" t="n"/>
      <c r="I3" s="117" t="n"/>
      <c r="O3" s="117" t="n">
        <v>7</v>
      </c>
      <c r="P3" s="117" t="n">
        <v>7</v>
      </c>
      <c r="Q3" s="117" t="n">
        <v>7</v>
      </c>
      <c r="R3" s="117" t="n">
        <v>6</v>
      </c>
      <c r="S3" s="117" t="n">
        <v>6</v>
      </c>
      <c r="T3" s="117" t="n">
        <v>6</v>
      </c>
    </row>
    <row r="4" spans="1:20">
      <c r="A4" s="65" t="s">
        <v>33</v>
      </c>
      <c r="B4" s="117" t="n">
        <v>6</v>
      </c>
      <c r="C4" s="117" t="n">
        <v>5</v>
      </c>
      <c r="D4" s="117" t="n">
        <v>6</v>
      </c>
      <c r="E4" s="117" t="n"/>
      <c r="F4" s="117" t="n"/>
      <c r="G4" s="117" t="n"/>
      <c r="H4" s="117" t="n"/>
      <c r="I4" s="117" t="n"/>
      <c r="O4" s="117" t="n">
        <v>7</v>
      </c>
      <c r="P4" s="117" t="n">
        <v>7</v>
      </c>
      <c r="Q4" s="117" t="n">
        <v>7</v>
      </c>
      <c r="R4" s="117" t="n">
        <v>6</v>
      </c>
      <c r="S4" s="117" t="n">
        <v>6</v>
      </c>
      <c r="T4" s="117" t="n">
        <v>6</v>
      </c>
    </row>
    <row r="5" spans="1:20">
      <c r="A5" s="65" t="s">
        <v>34</v>
      </c>
      <c r="B5" s="65" t="n">
        <v>4</v>
      </c>
      <c r="C5" s="65" t="n">
        <v>1</v>
      </c>
      <c r="D5" s="65" t="n">
        <v>1</v>
      </c>
      <c r="O5" s="65" t="n">
        <v>2</v>
      </c>
      <c r="P5" s="65" t="n">
        <v>2</v>
      </c>
      <c r="Q5" s="65" t="n">
        <v>1</v>
      </c>
      <c r="R5" s="65" t="n">
        <v>1</v>
      </c>
      <c r="S5" s="65" t="n">
        <v>6</v>
      </c>
      <c r="T5" s="65" t="n">
        <v>4</v>
      </c>
    </row>
    <row r="6" spans="1:20">
      <c r="A6" s="65" t="s">
        <v>35</v>
      </c>
      <c r="B6" s="117" t="n">
        <v>3</v>
      </c>
      <c r="C6" s="117" t="n">
        <v>1</v>
      </c>
      <c r="D6" s="117" t="n">
        <v>2</v>
      </c>
      <c r="E6" s="117" t="n"/>
      <c r="F6" s="117" t="n"/>
      <c r="G6" s="117" t="n"/>
      <c r="H6" s="117" t="n"/>
      <c r="I6" s="117" t="n"/>
      <c r="O6" s="117" t="n">
        <v>14</v>
      </c>
      <c r="P6" s="117" t="n">
        <v>14</v>
      </c>
      <c r="Q6" s="117" t="n">
        <v>5</v>
      </c>
      <c r="R6" s="117" t="n">
        <v>4</v>
      </c>
      <c r="S6" s="117" t="n">
        <v>4</v>
      </c>
      <c r="T6" s="117" t="n">
        <v>3</v>
      </c>
    </row>
    <row r="8" spans="1:20">
      <c r="A8" s="63" t="s">
        <v>29</v>
      </c>
      <c r="B8" s="64" t="n">
        <v>8.1</v>
      </c>
      <c r="C8" s="64" t="n">
        <v>8.6</v>
      </c>
      <c r="D8" s="64" t="n">
        <v>8.130000000000001</v>
      </c>
      <c r="E8" s="118" t="n">
        <v>8.199999999999999</v>
      </c>
      <c r="F8" s="64" t="n"/>
      <c r="G8" s="64" t="n"/>
      <c r="H8" s="64" t="n"/>
      <c r="I8" s="64" t="n"/>
      <c r="J8" s="64" t="n"/>
      <c r="K8" s="64" t="n"/>
      <c r="L8" s="64" t="n"/>
      <c r="M8" s="64" t="n"/>
      <c r="N8" s="116" t="n"/>
      <c r="O8" s="64" t="s">
        <v>163</v>
      </c>
      <c r="P8" s="64" t="n">
        <v>6.15</v>
      </c>
      <c r="Q8" s="64" t="s">
        <v>164</v>
      </c>
      <c r="R8" s="64" t="n">
        <v>7.15</v>
      </c>
      <c r="S8" s="64" t="n">
        <v>7.27</v>
      </c>
      <c r="T8" s="64" t="n">
        <v>7.31</v>
      </c>
    </row>
    <row r="9" spans="1:20">
      <c r="A9" s="65" t="s">
        <v>32</v>
      </c>
      <c r="B9" s="117" t="n">
        <v>64</v>
      </c>
      <c r="C9" s="117" t="n">
        <v>56</v>
      </c>
      <c r="D9" s="117" t="n">
        <v>63</v>
      </c>
      <c r="E9" s="117" t="n"/>
      <c r="F9" s="117" t="n"/>
      <c r="G9" s="117" t="n"/>
      <c r="H9" s="117" t="n"/>
      <c r="I9" s="117" t="n"/>
      <c r="J9" s="117" t="n"/>
      <c r="K9" s="117" t="n"/>
      <c r="L9" s="117" t="n"/>
      <c r="M9" s="117" t="n"/>
      <c r="N9" s="117" t="n"/>
      <c r="O9" s="117" t="n">
        <v>88</v>
      </c>
      <c r="P9" s="117" t="n">
        <v>88</v>
      </c>
      <c r="Q9" s="117" t="n">
        <v>71</v>
      </c>
      <c r="R9" s="117" t="n">
        <v>64</v>
      </c>
      <c r="S9" s="117" t="n">
        <v>63</v>
      </c>
      <c r="T9" s="117" t="n">
        <v>64</v>
      </c>
    </row>
    <row r="10" spans="1:20">
      <c r="A10" s="65" t="s">
        <v>33</v>
      </c>
      <c r="B10" s="117" t="n">
        <v>76</v>
      </c>
      <c r="C10" s="117" t="n">
        <v>68</v>
      </c>
      <c r="D10" s="117" t="n">
        <v>73</v>
      </c>
      <c r="E10" s="117" t="n"/>
      <c r="F10" s="117" t="n"/>
      <c r="G10" s="117" t="n"/>
      <c r="H10" s="117" t="n"/>
      <c r="I10" s="117" t="n"/>
      <c r="J10" s="117" t="n"/>
      <c r="K10" s="117" t="n"/>
      <c r="L10" s="117" t="n"/>
      <c r="M10" s="117" t="n"/>
      <c r="N10" s="117" t="n"/>
      <c r="O10" s="117" t="n">
        <v>88</v>
      </c>
      <c r="P10" s="117" t="n">
        <v>88</v>
      </c>
      <c r="Q10" s="117" t="n">
        <v>89</v>
      </c>
      <c r="R10" s="117" t="n">
        <v>60</v>
      </c>
      <c r="S10" s="117" t="n">
        <v>74</v>
      </c>
      <c r="T10" s="117" t="n">
        <v>76</v>
      </c>
    </row>
    <row r="11" spans="1:20">
      <c r="A11" s="65" t="s">
        <v>34</v>
      </c>
      <c r="B11" s="65" t="n">
        <v>28</v>
      </c>
      <c r="C11" s="65" t="n">
        <v>3</v>
      </c>
      <c r="D11" s="65" t="n">
        <v>9</v>
      </c>
      <c r="O11" s="65" t="n">
        <v>11</v>
      </c>
      <c r="P11" s="65" t="n">
        <v>11</v>
      </c>
      <c r="Q11" s="65" t="n">
        <v>2</v>
      </c>
      <c r="R11" s="65" t="n">
        <v>4</v>
      </c>
      <c r="S11" s="65" t="n">
        <v>62</v>
      </c>
      <c r="T11" s="65" t="n">
        <v>28</v>
      </c>
    </row>
    <row r="12" spans="1:20">
      <c r="A12" s="65" t="s">
        <v>35</v>
      </c>
      <c r="B12" s="117" t="n">
        <v>16</v>
      </c>
      <c r="C12" s="117" t="n">
        <v>6</v>
      </c>
      <c r="D12" s="117" t="n">
        <v>7</v>
      </c>
      <c r="N12" s="117" t="n"/>
      <c r="O12" s="117" t="n">
        <v>247</v>
      </c>
      <c r="P12" s="117" t="n">
        <v>247</v>
      </c>
      <c r="Q12" s="117" t="n">
        <v>55</v>
      </c>
      <c r="R12" s="117" t="n">
        <v>43</v>
      </c>
      <c r="S12" s="117" t="n">
        <v>267</v>
      </c>
      <c r="T12" s="117" t="n">
        <v>16</v>
      </c>
    </row>
    <row r="14" spans="1:20">
      <c r="A14" s="63" t="s">
        <v>30</v>
      </c>
      <c r="B14" s="64" t="n">
        <v>8.1</v>
      </c>
      <c r="C14" s="64" t="n">
        <v>8.6</v>
      </c>
      <c r="D14" s="64" t="n">
        <v>8.130000000000001</v>
      </c>
      <c r="E14" s="118" t="n">
        <v>8.199999999999999</v>
      </c>
      <c r="F14" s="64" t="n"/>
      <c r="G14" s="64" t="n"/>
      <c r="H14" s="64" t="n"/>
      <c r="I14" s="64" t="n"/>
      <c r="J14" s="64" t="n"/>
      <c r="K14" s="64" t="n"/>
      <c r="L14" s="64" t="n"/>
      <c r="M14" s="64" t="n"/>
      <c r="N14" s="116" t="n"/>
      <c r="O14" s="64" t="s">
        <v>163</v>
      </c>
      <c r="P14" s="64" t="n">
        <v>6.15</v>
      </c>
      <c r="Q14" s="64" t="s">
        <v>164</v>
      </c>
      <c r="R14" s="64" t="n">
        <v>7.15</v>
      </c>
      <c r="S14" s="64" t="n">
        <v>7.27</v>
      </c>
      <c r="T14" s="64" t="n">
        <v>7.31</v>
      </c>
    </row>
    <row r="15" spans="1:20">
      <c r="A15" s="65" t="s">
        <v>32</v>
      </c>
      <c r="B15" s="117" t="n">
        <v>120</v>
      </c>
      <c r="C15" s="117" t="n">
        <v>100</v>
      </c>
      <c r="D15" s="117" t="n">
        <v>112</v>
      </c>
      <c r="E15" s="117" t="n"/>
      <c r="F15" s="117" t="n"/>
      <c r="G15" s="117" t="n"/>
      <c r="H15" s="117" t="n"/>
      <c r="I15" s="117" t="n"/>
      <c r="O15" s="117" t="n">
        <v>170</v>
      </c>
      <c r="P15" s="117" t="n">
        <v>170</v>
      </c>
      <c r="Q15" s="117" t="n">
        <v>140</v>
      </c>
      <c r="R15" s="117" t="n">
        <v>126</v>
      </c>
      <c r="S15" s="117" t="n">
        <v>119</v>
      </c>
      <c r="T15" s="117" t="n">
        <v>120</v>
      </c>
    </row>
    <row r="16" spans="1:20">
      <c r="A16" s="65" t="s">
        <v>33</v>
      </c>
      <c r="B16" s="117" t="n">
        <v>147</v>
      </c>
      <c r="C16" s="117" t="n">
        <v>129</v>
      </c>
      <c r="D16" s="117" t="n">
        <v>139</v>
      </c>
      <c r="E16" s="117" t="n"/>
      <c r="F16" s="117" t="n"/>
      <c r="G16" s="117" t="n"/>
      <c r="H16" s="117" t="n"/>
      <c r="I16" s="117" t="n"/>
      <c r="O16" s="117" t="n">
        <v>171</v>
      </c>
      <c r="P16" s="117" t="n">
        <v>171</v>
      </c>
      <c r="Q16" s="117" t="n">
        <v>174</v>
      </c>
      <c r="R16" s="117" t="n">
        <v>112</v>
      </c>
      <c r="S16" s="117" t="n">
        <v>144</v>
      </c>
      <c r="T16" s="117" t="n">
        <v>147</v>
      </c>
    </row>
    <row r="17" spans="1:20">
      <c r="A17" s="65" t="s">
        <v>34</v>
      </c>
      <c r="B17" s="65" t="n">
        <v>60</v>
      </c>
      <c r="C17" s="65" t="n">
        <v>5</v>
      </c>
      <c r="D17" s="65" t="n">
        <v>18</v>
      </c>
      <c r="O17" s="65" t="n">
        <v>23</v>
      </c>
      <c r="P17" s="65" t="n">
        <v>23</v>
      </c>
      <c r="Q17" s="65" t="n">
        <v>6</v>
      </c>
      <c r="R17" s="65" t="n">
        <v>8</v>
      </c>
      <c r="S17" s="65" t="n">
        <v>117</v>
      </c>
      <c r="T17" s="65" t="n">
        <v>60</v>
      </c>
    </row>
    <row r="18" spans="1:20">
      <c r="A18" s="65" t="s">
        <v>35</v>
      </c>
      <c r="B18" s="117" t="n">
        <v>23</v>
      </c>
      <c r="C18" s="117" t="n">
        <v>12</v>
      </c>
      <c r="D18" s="117" t="n">
        <v>10</v>
      </c>
      <c r="E18" s="117" t="n"/>
      <c r="F18" s="117" t="n"/>
      <c r="G18" s="117" t="n"/>
      <c r="H18" s="117" t="n"/>
      <c r="I18" s="117" t="n"/>
      <c r="O18" s="117" t="n">
        <v>577</v>
      </c>
      <c r="P18" s="117" t="n">
        <v>577</v>
      </c>
      <c r="Q18" s="117" t="n">
        <v>105</v>
      </c>
      <c r="R18" s="117" t="n">
        <v>76</v>
      </c>
      <c r="S18" s="117" t="n">
        <v>571</v>
      </c>
      <c r="T18" s="117" t="n">
        <v>23</v>
      </c>
    </row>
    <row r="20" spans="1:20">
      <c r="A20" s="61" t="s">
        <v>83</v>
      </c>
      <c r="B20" s="61" t="s">
        <v>163</v>
      </c>
      <c r="C20" s="61" t="n">
        <v>6.15</v>
      </c>
      <c r="D20" s="61" t="s">
        <v>164</v>
      </c>
      <c r="E20" s="61" t="n">
        <v>7.15</v>
      </c>
      <c r="F20" s="61" t="n">
        <v>7.27</v>
      </c>
      <c r="G20" s="61" t="n">
        <v>7.31</v>
      </c>
      <c r="H20" s="61" t="n">
        <v>8.699999999999999</v>
      </c>
      <c r="I20" s="61" t="n">
        <v>8.15</v>
      </c>
    </row>
    <row r="21" spans="1:20">
      <c r="A21" s="65" t="s">
        <v>84</v>
      </c>
      <c r="B21" s="65" t="n">
        <v>0</v>
      </c>
      <c r="C21" s="65" t="n">
        <v>0</v>
      </c>
      <c r="D21" s="65" t="n">
        <v>8.1</v>
      </c>
      <c r="E21" s="65" t="n">
        <v>8.1</v>
      </c>
      <c r="F21" s="65" t="n">
        <v>8.1</v>
      </c>
      <c r="G21" s="65" t="n">
        <v>8.1</v>
      </c>
      <c r="H21" s="65" t="n">
        <v>8.199999999999999</v>
      </c>
    </row>
    <row r="22" spans="1:20">
      <c r="A22" s="65" t="s">
        <v>85</v>
      </c>
      <c r="B22" s="65" t="n">
        <v>0</v>
      </c>
      <c r="C22" s="65" t="n">
        <v>0</v>
      </c>
      <c r="D22" s="65" t="n">
        <v>8.1</v>
      </c>
      <c r="E22" s="65" t="n">
        <v>8.1</v>
      </c>
      <c r="F22" s="65" t="n">
        <v>8.1</v>
      </c>
      <c r="G22" s="65" t="n">
        <v>8.1</v>
      </c>
      <c r="H22" s="65" t="n">
        <v>8.199999999999999</v>
      </c>
    </row>
    <row r="23" spans="1:20">
      <c r="A23" s="65" t="s">
        <v>86</v>
      </c>
      <c r="B23" s="65" t="n">
        <v>0</v>
      </c>
      <c r="C23" s="80" t="n">
        <v>0</v>
      </c>
      <c r="D23" s="213" t="n">
        <v>8.1</v>
      </c>
      <c r="E23" s="213" t="n">
        <v>8.1</v>
      </c>
      <c r="F23" s="65" t="n">
        <v>8.1</v>
      </c>
      <c r="G23" s="65" t="n">
        <v>8.1</v>
      </c>
      <c r="H23" s="65" t="n">
        <v>8.199999999999999</v>
      </c>
    </row>
    <row r="25" spans="1:20">
      <c r="A25" s="62" t="s">
        <v>165</v>
      </c>
      <c r="B25" s="62" t="n">
        <v>0</v>
      </c>
      <c r="C25" s="62" t="n">
        <v>0</v>
      </c>
      <c r="D25" s="62" t="n">
        <v>0</v>
      </c>
      <c r="E25" s="62" t="n">
        <v>0</v>
      </c>
      <c r="F25" s="62" t="n">
        <v>0</v>
      </c>
      <c r="G25" s="62" t="n">
        <v>5</v>
      </c>
      <c r="H25" s="62" t="n">
        <v>6</v>
      </c>
      <c r="I25" s="62" t="n"/>
    </row>
    <row r="27" spans="1:20">
      <c r="A27" s="102" t="s">
        <v>166</v>
      </c>
      <c r="B27" s="102" t="n"/>
      <c r="C27" s="102" t="n"/>
      <c r="D27" s="102" t="n"/>
      <c r="E27" s="102" t="n"/>
      <c r="F27" s="102" t="s">
        <v>151</v>
      </c>
      <c r="G27" s="102" t="s">
        <v>151</v>
      </c>
      <c r="H27" s="102" t="s">
        <v>151</v>
      </c>
      <c r="I27" s="102" t="n"/>
    </row>
    <row r="30" spans="1:20">
      <c r="I30" s="65" t="s">
        <v>167</v>
      </c>
    </row>
  </sheetData>
  <pageMargins bottom="0.75" footer="0.3" header="0.3" left="0.7" right="0.7" top="0.75"/>
  <pageSetup horizontalDpi="0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郑弯弯</dc:creator>
  <dcterms:created xmlns:dcterms="http://purl.org/dc/terms/" xmlns:xsi="http://www.w3.org/2001/XMLSchema-instance" xsi:type="dcterms:W3CDTF">2017-08-25T07:10:00Z</dcterms:created>
  <dcterms:modified xmlns:dcterms="http://purl.org/dc/terms/" xmlns:xsi="http://www.w3.org/2001/XMLSchema-instance" xsi:type="dcterms:W3CDTF">2018-09-07T08:29:01Z</dcterms:modified>
  <cp:lastModifiedBy>johnny leaf</cp:lastModifiedBy>
</cp:coreProperties>
</file>