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1005" yWindow="0" windowWidth="5505" windowHeight="4920" tabRatio="857" firstSheet="2" activeTab="12"/>
  </bookViews>
  <sheets>
    <sheet name="关键指标" sheetId="1" r:id="rId1"/>
    <sheet name="关键指标-咨询转化" sheetId="2" r:id="rId2"/>
    <sheet name="关键指标-竞对" sheetId="3" r:id="rId3"/>
    <sheet name="销售-团购（线上）" sheetId="4" r:id="rId4"/>
    <sheet name="实际消费分布（线下）" sheetId="5" r:id="rId5"/>
    <sheet name="CPC" sheetId="6" r:id="rId6"/>
    <sheet name="体验报告-案例数" sheetId="7" r:id="rId7"/>
    <sheet name="透视表" sheetId="8" r:id="rId8"/>
    <sheet name="竞对数据" sheetId="9" r:id="rId9"/>
    <sheet name="流量" sheetId="10" r:id="rId10"/>
    <sheet name="咨询明细" sheetId="11" r:id="rId11"/>
    <sheet name="预约数据" sheetId="12" r:id="rId12"/>
    <sheet name="消费数据明细（线上）" sheetId="13" r:id="rId13"/>
    <sheet name="线下" sheetId="14" r:id="rId14"/>
    <sheet name="口碑数据" sheetId="15" r:id="rId15"/>
    <sheet name="回复口碑" sheetId="16" r:id="rId16"/>
    <sheet name="CPC数据" sheetId="17" r:id="rId17"/>
  </sheets>
  <definedNames>
    <definedName name="_xlnm._FilterDatabase" localSheetId="16" hidden="1">CPC数据!$A$1:$AE$1</definedName>
    <definedName name="_xlnm._FilterDatabase" localSheetId="14" hidden="1">口碑数据!$C$1:$C$1</definedName>
    <definedName name="_xlnm._FilterDatabase" localSheetId="9" hidden="1">流量!$F$2:$G$31</definedName>
    <definedName name="_xlnm._FilterDatabase" localSheetId="13" hidden="1">线下!$A$1:$G$39</definedName>
    <definedName name="_xlnm._FilterDatabase" localSheetId="12" hidden="1">'消费数据明细（线上）'!$A$1:$N$120</definedName>
    <definedName name="_xlnm._FilterDatabase" localSheetId="11" hidden="1">预约数据!$A$291:$L$291</definedName>
    <definedName name="_xlnm._FilterDatabase" localSheetId="10" hidden="1">咨询明细!$E$1:$E$163</definedName>
  </definedNames>
  <calcPr calcId="162913"/>
  <pivotCaches>
    <pivotCache cacheId="101" r:id="rId18"/>
    <pivotCache cacheId="102" r:id="rId19"/>
    <pivotCache cacheId="103" r:id="rId20"/>
    <pivotCache cacheId="104" r:id="rId21"/>
    <pivotCache cacheId="105" r:id="rId22"/>
    <pivotCache cacheId="106" r:id="rId23"/>
    <pivotCache cacheId="107" r:id="rId24"/>
    <pivotCache cacheId="108" r:id="rId25"/>
  </pivotCaches>
</workbook>
</file>

<file path=xl/calcChain.xml><?xml version="1.0" encoding="utf-8"?>
<calcChain xmlns="http://schemas.openxmlformats.org/spreadsheetml/2006/main">
  <c r="B230" i="17" l="1"/>
  <c r="A230" i="17"/>
  <c r="B229" i="17"/>
  <c r="A229" i="17"/>
  <c r="B228" i="17"/>
  <c r="A228" i="17"/>
  <c r="B227" i="17"/>
  <c r="A227" i="17"/>
  <c r="B226" i="17"/>
  <c r="A226" i="17"/>
  <c r="B225" i="17"/>
  <c r="A225" i="17"/>
  <c r="B224" i="17"/>
  <c r="A224" i="17"/>
  <c r="B223" i="17"/>
  <c r="A223" i="17"/>
  <c r="B222" i="17"/>
  <c r="A222" i="17"/>
  <c r="B221" i="17"/>
  <c r="A221" i="17"/>
  <c r="B220" i="17"/>
  <c r="A220" i="17"/>
  <c r="B219" i="17"/>
  <c r="A219" i="17"/>
  <c r="B218" i="17"/>
  <c r="A218" i="17"/>
  <c r="B217" i="17"/>
  <c r="A217" i="17"/>
  <c r="B216" i="17"/>
  <c r="A216" i="17"/>
  <c r="B215" i="17"/>
  <c r="A215" i="17"/>
  <c r="B214" i="17"/>
  <c r="A214" i="17"/>
  <c r="B213" i="17"/>
  <c r="A213" i="17"/>
  <c r="B212" i="17"/>
  <c r="A212" i="17"/>
  <c r="B211" i="17"/>
  <c r="A211" i="17"/>
  <c r="B210" i="17"/>
  <c r="A210" i="17"/>
  <c r="B209" i="17"/>
  <c r="A209" i="17"/>
  <c r="B208" i="17"/>
  <c r="A208" i="17"/>
  <c r="B207" i="17"/>
  <c r="A207" i="17"/>
  <c r="B206" i="17"/>
  <c r="A206" i="17"/>
  <c r="B205" i="17"/>
  <c r="A205" i="17"/>
  <c r="B204" i="17"/>
  <c r="A204" i="17"/>
  <c r="B203" i="17"/>
  <c r="A203" i="17"/>
  <c r="B202" i="17"/>
  <c r="A202" i="17"/>
  <c r="B201" i="17"/>
  <c r="A201" i="17"/>
  <c r="B200" i="17"/>
  <c r="A200" i="17"/>
  <c r="B199" i="17"/>
  <c r="A199" i="17"/>
  <c r="B198" i="17"/>
  <c r="A198" i="17"/>
  <c r="B197" i="17"/>
  <c r="A197" i="17"/>
  <c r="B196" i="17"/>
  <c r="A196" i="17"/>
  <c r="B195" i="17"/>
  <c r="A195" i="17"/>
  <c r="B194" i="17"/>
  <c r="A194" i="17"/>
  <c r="B193" i="17"/>
  <c r="A193" i="17"/>
  <c r="B192" i="17"/>
  <c r="A192" i="17"/>
  <c r="B191" i="17"/>
  <c r="A191" i="17"/>
  <c r="B190" i="17"/>
  <c r="A190" i="17"/>
  <c r="B189" i="17"/>
  <c r="A189" i="17"/>
  <c r="B188" i="17"/>
  <c r="A188" i="17"/>
  <c r="B187" i="17"/>
  <c r="A187" i="17"/>
  <c r="B186" i="17"/>
  <c r="A186" i="17"/>
  <c r="B185" i="17"/>
  <c r="A185" i="17"/>
  <c r="B184" i="17"/>
  <c r="A184" i="17"/>
  <c r="B183" i="17"/>
  <c r="A183" i="17"/>
  <c r="B182" i="17"/>
  <c r="A182" i="17"/>
  <c r="B181" i="17"/>
  <c r="A181" i="17"/>
  <c r="B180" i="17"/>
  <c r="A180" i="17"/>
  <c r="B179" i="17"/>
  <c r="A179" i="17"/>
  <c r="B178" i="17"/>
  <c r="A178" i="17"/>
  <c r="B177" i="17"/>
  <c r="A177" i="17"/>
  <c r="B176" i="17"/>
  <c r="A176" i="17"/>
  <c r="B175" i="17"/>
  <c r="A175" i="17"/>
  <c r="B174" i="17"/>
  <c r="A174" i="17"/>
  <c r="B173" i="17"/>
  <c r="A173" i="17"/>
  <c r="B172" i="17"/>
  <c r="A172" i="17"/>
  <c r="B171" i="17"/>
  <c r="A171" i="17"/>
  <c r="B170" i="17"/>
  <c r="A170" i="17"/>
  <c r="B169" i="17"/>
  <c r="A169" i="17"/>
  <c r="B168" i="17"/>
  <c r="A168" i="17"/>
  <c r="B167" i="17"/>
  <c r="A167" i="17"/>
  <c r="B166" i="17"/>
  <c r="A166" i="17"/>
  <c r="B165" i="17"/>
  <c r="A165" i="17"/>
  <c r="B164" i="17"/>
  <c r="A164" i="17"/>
  <c r="B163" i="17"/>
  <c r="A163" i="17"/>
  <c r="B162" i="17"/>
  <c r="A162" i="17"/>
  <c r="B161" i="17"/>
  <c r="A161" i="17"/>
  <c r="B160" i="17"/>
  <c r="A160" i="17"/>
  <c r="B159" i="17"/>
  <c r="A159" i="17"/>
  <c r="B158" i="17"/>
  <c r="A158" i="17"/>
  <c r="B157" i="17"/>
  <c r="A157" i="17"/>
  <c r="B156" i="17"/>
  <c r="A156" i="17"/>
  <c r="B155" i="17"/>
  <c r="A155" i="17"/>
  <c r="B154" i="17"/>
  <c r="A154" i="17"/>
  <c r="B153" i="17"/>
  <c r="A153" i="17"/>
  <c r="B152" i="17"/>
  <c r="A152" i="17"/>
  <c r="B151" i="17"/>
  <c r="A151" i="17"/>
  <c r="B150" i="17"/>
  <c r="A150" i="17"/>
  <c r="B149" i="17"/>
  <c r="A149" i="17"/>
  <c r="B148" i="17"/>
  <c r="A148" i="17"/>
  <c r="B147" i="17"/>
  <c r="A147" i="17"/>
  <c r="B146" i="17"/>
  <c r="A146" i="17"/>
  <c r="B145" i="17"/>
  <c r="A145" i="17"/>
  <c r="B144" i="17"/>
  <c r="A144" i="17"/>
  <c r="B143" i="17"/>
  <c r="A143" i="17"/>
  <c r="B142" i="17"/>
  <c r="A142" i="17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B6" i="16"/>
  <c r="A6" i="16"/>
  <c r="B5" i="16"/>
  <c r="A5" i="16"/>
  <c r="B4" i="16"/>
  <c r="A4" i="16"/>
  <c r="B3" i="16"/>
  <c r="A3" i="16"/>
  <c r="B2" i="16"/>
  <c r="A2" i="16"/>
  <c r="L7" i="15"/>
  <c r="K7" i="15"/>
  <c r="J7" i="15"/>
  <c r="B7" i="15"/>
  <c r="A7" i="15"/>
  <c r="L6" i="15"/>
  <c r="K6" i="15"/>
  <c r="J6" i="15"/>
  <c r="B6" i="15"/>
  <c r="A6" i="15"/>
  <c r="L5" i="15"/>
  <c r="K5" i="15"/>
  <c r="J5" i="15"/>
  <c r="B5" i="15"/>
  <c r="A5" i="15"/>
  <c r="L4" i="15"/>
  <c r="K4" i="15"/>
  <c r="J4" i="15"/>
  <c r="B4" i="15"/>
  <c r="A4" i="15"/>
  <c r="L3" i="15"/>
  <c r="K3" i="15"/>
  <c r="J3" i="15"/>
  <c r="B3" i="15"/>
  <c r="A3" i="15"/>
  <c r="L2" i="15"/>
  <c r="K2" i="15"/>
  <c r="J2" i="15"/>
  <c r="B2" i="15"/>
  <c r="A2" i="15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C120" i="13"/>
  <c r="B120" i="13"/>
  <c r="A120" i="13"/>
  <c r="C119" i="13"/>
  <c r="B119" i="13"/>
  <c r="A119" i="13"/>
  <c r="C118" i="13"/>
  <c r="B118" i="13"/>
  <c r="A118" i="13"/>
  <c r="C117" i="13"/>
  <c r="B117" i="13"/>
  <c r="A117" i="13"/>
  <c r="C116" i="13"/>
  <c r="B116" i="13"/>
  <c r="A116" i="13"/>
  <c r="C115" i="13"/>
  <c r="B115" i="13"/>
  <c r="A115" i="13"/>
  <c r="C114" i="13"/>
  <c r="B114" i="13"/>
  <c r="A114" i="13"/>
  <c r="C113" i="13"/>
  <c r="B113" i="13"/>
  <c r="A113" i="13"/>
  <c r="C112" i="13"/>
  <c r="B112" i="13"/>
  <c r="A112" i="13"/>
  <c r="C111" i="13"/>
  <c r="B111" i="13"/>
  <c r="A111" i="13"/>
  <c r="C110" i="13"/>
  <c r="B110" i="13"/>
  <c r="A110" i="13"/>
  <c r="C109" i="13"/>
  <c r="B109" i="13"/>
  <c r="A109" i="13"/>
  <c r="C108" i="13"/>
  <c r="B108" i="13"/>
  <c r="A108" i="13"/>
  <c r="C107" i="13"/>
  <c r="B107" i="13"/>
  <c r="A107" i="13"/>
  <c r="C106" i="13"/>
  <c r="B106" i="13"/>
  <c r="A106" i="13"/>
  <c r="C105" i="13"/>
  <c r="B105" i="13"/>
  <c r="A105" i="13"/>
  <c r="C104" i="13"/>
  <c r="B104" i="13"/>
  <c r="A104" i="13"/>
  <c r="C103" i="13"/>
  <c r="B103" i="13"/>
  <c r="A103" i="13"/>
  <c r="C102" i="13"/>
  <c r="B102" i="13"/>
  <c r="A102" i="13"/>
  <c r="C101" i="13"/>
  <c r="B101" i="13"/>
  <c r="A101" i="13"/>
  <c r="C100" i="13"/>
  <c r="B100" i="13"/>
  <c r="A100" i="13"/>
  <c r="C99" i="13"/>
  <c r="B99" i="13"/>
  <c r="A99" i="13"/>
  <c r="C98" i="13"/>
  <c r="B98" i="13"/>
  <c r="A98" i="13"/>
  <c r="C97" i="13"/>
  <c r="B97" i="13"/>
  <c r="A97" i="13"/>
  <c r="C96" i="13"/>
  <c r="B96" i="13"/>
  <c r="A96" i="13"/>
  <c r="C95" i="13"/>
  <c r="B95" i="13"/>
  <c r="A95" i="13"/>
  <c r="C94" i="13"/>
  <c r="B94" i="13"/>
  <c r="A94" i="13"/>
  <c r="C93" i="13"/>
  <c r="B93" i="13"/>
  <c r="A93" i="13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L14" i="9"/>
  <c r="B20" i="9" s="1"/>
  <c r="G14" i="9"/>
  <c r="C14" i="9"/>
  <c r="N8" i="9"/>
  <c r="N14" i="9" s="1"/>
  <c r="M8" i="9"/>
  <c r="M14" i="9" s="1"/>
  <c r="L8" i="9"/>
  <c r="G8" i="9"/>
  <c r="F8" i="9"/>
  <c r="F14" i="9" s="1"/>
  <c r="D8" i="9"/>
  <c r="D14" i="9" s="1"/>
  <c r="C8" i="9"/>
  <c r="L25" i="8"/>
  <c r="K25" i="8"/>
  <c r="Q24" i="8"/>
  <c r="P24" i="8"/>
  <c r="L24" i="8"/>
  <c r="K24" i="8"/>
  <c r="Q23" i="8"/>
  <c r="P23" i="8"/>
  <c r="L23" i="8"/>
  <c r="K23" i="8"/>
  <c r="D10" i="2" s="1"/>
  <c r="Q22" i="8"/>
  <c r="P22" i="8"/>
  <c r="L22" i="8"/>
  <c r="K22" i="8"/>
  <c r="D11" i="2" s="1"/>
  <c r="E11" i="2" s="1"/>
  <c r="Q21" i="8"/>
  <c r="P21" i="8"/>
  <c r="L21" i="8"/>
  <c r="K21" i="8"/>
  <c r="D7" i="2" s="1"/>
  <c r="E7" i="2" s="1"/>
  <c r="Q20" i="8"/>
  <c r="Q25" i="8" s="1"/>
  <c r="P20" i="8"/>
  <c r="P25" i="8" s="1"/>
  <c r="L20" i="8"/>
  <c r="K20" i="8"/>
  <c r="D8" i="2" s="1"/>
  <c r="G16" i="7"/>
  <c r="F16" i="7"/>
  <c r="G15" i="7"/>
  <c r="E15" i="7"/>
  <c r="D15" i="7"/>
  <c r="N12" i="7"/>
  <c r="M12" i="7"/>
  <c r="J12" i="7"/>
  <c r="I12" i="7"/>
  <c r="F12" i="7"/>
  <c r="E12" i="7"/>
  <c r="N11" i="7"/>
  <c r="L11" i="7"/>
  <c r="K11" i="7"/>
  <c r="J11" i="7"/>
  <c r="H11" i="7"/>
  <c r="F11" i="7"/>
  <c r="D11" i="7"/>
  <c r="C11" i="7"/>
  <c r="C15" i="7" s="1"/>
  <c r="L8" i="7"/>
  <c r="J8" i="7"/>
  <c r="I8" i="7"/>
  <c r="K8" i="7" s="1"/>
  <c r="D8" i="7"/>
  <c r="E8" i="7" s="1"/>
  <c r="C8" i="7"/>
  <c r="N7" i="7"/>
  <c r="M7" i="7"/>
  <c r="L7" i="7"/>
  <c r="J7" i="7"/>
  <c r="I7" i="7"/>
  <c r="H7" i="7"/>
  <c r="G7" i="7"/>
  <c r="F7" i="7"/>
  <c r="D7" i="7"/>
  <c r="C7" i="7"/>
  <c r="L3" i="7"/>
  <c r="K3" i="7"/>
  <c r="J3" i="7"/>
  <c r="H3" i="7"/>
  <c r="G3" i="7"/>
  <c r="F3" i="7"/>
  <c r="D3" i="7"/>
  <c r="C3" i="7"/>
  <c r="B1" i="7"/>
  <c r="E10" i="6"/>
  <c r="C10" i="6"/>
  <c r="E3" i="6"/>
  <c r="D3" i="6"/>
  <c r="C3" i="6"/>
  <c r="B1" i="6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H4" i="5"/>
  <c r="F4" i="5"/>
  <c r="G4" i="5" s="1"/>
  <c r="E4" i="5"/>
  <c r="C4" i="5"/>
  <c r="D4" i="5" s="1"/>
  <c r="H3" i="5"/>
  <c r="G3" i="5"/>
  <c r="F3" i="5"/>
  <c r="E3" i="5"/>
  <c r="D3" i="5"/>
  <c r="C3" i="5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H5" i="4"/>
  <c r="G5" i="4"/>
  <c r="F5" i="4"/>
  <c r="E5" i="4"/>
  <c r="C5" i="4"/>
  <c r="D5" i="4" s="1"/>
  <c r="H4" i="4"/>
  <c r="G4" i="4"/>
  <c r="F4" i="4"/>
  <c r="E4" i="4"/>
  <c r="D4" i="4"/>
  <c r="C4" i="4"/>
  <c r="J12" i="2"/>
  <c r="J11" i="2"/>
  <c r="F11" i="2"/>
  <c r="J10" i="2"/>
  <c r="F10" i="2"/>
  <c r="F9" i="2" s="1"/>
  <c r="J9" i="2"/>
  <c r="J8" i="2"/>
  <c r="F8" i="2"/>
  <c r="J7" i="2"/>
  <c r="F7" i="2"/>
  <c r="F6" i="2" s="1"/>
  <c r="J6" i="2"/>
  <c r="J5" i="2"/>
  <c r="J4" i="2"/>
  <c r="E4" i="2"/>
  <c r="J3" i="2"/>
  <c r="K2" i="2"/>
  <c r="J2" i="2"/>
  <c r="I2" i="2"/>
  <c r="F2" i="2"/>
  <c r="E2" i="2"/>
  <c r="D2" i="2"/>
  <c r="F18" i="1"/>
  <c r="E18" i="1" s="1"/>
  <c r="G18" i="1" s="1"/>
  <c r="F16" i="1"/>
  <c r="E16" i="1"/>
  <c r="G16" i="1" s="1"/>
  <c r="D16" i="1"/>
  <c r="E15" i="1"/>
  <c r="G15" i="1" s="1"/>
  <c r="G14" i="1"/>
  <c r="E14" i="1"/>
  <c r="F13" i="1"/>
  <c r="E13" i="1"/>
  <c r="G13" i="1" s="1"/>
  <c r="D13" i="1"/>
  <c r="E12" i="1"/>
  <c r="G12" i="1" s="1"/>
  <c r="G10" i="1"/>
  <c r="E10" i="1"/>
  <c r="F3" i="1"/>
  <c r="E3" i="1"/>
  <c r="D3" i="1"/>
  <c r="B1" i="1"/>
  <c r="G4" i="7"/>
  <c r="C7" i="6"/>
  <c r="E5" i="6"/>
  <c r="D7" i="1"/>
  <c r="D6" i="1"/>
  <c r="D5" i="1"/>
  <c r="D4" i="1"/>
  <c r="E7" i="6"/>
  <c r="F5" i="1"/>
  <c r="E4" i="6"/>
  <c r="F12" i="2"/>
  <c r="C8" i="6"/>
  <c r="C4" i="6"/>
  <c r="D12" i="2"/>
  <c r="F6" i="1"/>
  <c r="F4" i="1"/>
  <c r="C5" i="6"/>
  <c r="F7" i="1"/>
  <c r="H4" i="7"/>
  <c r="E8" i="6"/>
  <c r="L26" i="8"/>
  <c r="F8" i="1" l="1"/>
  <c r="F3" i="2"/>
  <c r="F5" i="2" s="1"/>
  <c r="E9" i="6"/>
  <c r="D5" i="6"/>
  <c r="E12" i="2"/>
  <c r="D4" i="6"/>
  <c r="C6" i="6"/>
  <c r="D8" i="6"/>
  <c r="C9" i="6"/>
  <c r="D9" i="6" s="1"/>
  <c r="E6" i="6"/>
  <c r="E11" i="6"/>
  <c r="E4" i="1"/>
  <c r="G4" i="1" s="1"/>
  <c r="I4" i="1"/>
  <c r="E5" i="1"/>
  <c r="G5" i="1" s="1"/>
  <c r="E6" i="1"/>
  <c r="G6" i="1" s="1"/>
  <c r="E7" i="1"/>
  <c r="G7" i="1" s="1"/>
  <c r="D7" i="6"/>
  <c r="I4" i="7"/>
  <c r="J4" i="7"/>
  <c r="E8" i="2"/>
  <c r="D6" i="2"/>
  <c r="E6" i="2" s="1"/>
  <c r="E10" i="2"/>
  <c r="D9" i="2"/>
  <c r="E9" i="2" s="1"/>
  <c r="C4" i="7"/>
  <c r="M8" i="7" s="1"/>
  <c r="D17" i="1"/>
  <c r="C11" i="6"/>
  <c r="D11" i="6" s="1"/>
  <c r="F17" i="1"/>
  <c r="D4" i="7"/>
  <c r="N8" i="7" s="1"/>
  <c r="H8" i="7"/>
  <c r="D10" i="6"/>
  <c r="F8" i="7"/>
  <c r="G11" i="7"/>
  <c r="K26" i="8"/>
  <c r="D8" i="1" l="1"/>
  <c r="D3" i="2"/>
  <c r="E17" i="1"/>
  <c r="G17" i="1" s="1"/>
  <c r="D6" i="6"/>
  <c r="L4" i="7"/>
  <c r="F4" i="7"/>
  <c r="E4" i="7"/>
  <c r="K4" i="7"/>
  <c r="G8" i="7"/>
  <c r="F11" i="1"/>
  <c r="F9" i="1"/>
  <c r="D9" i="1" l="1"/>
  <c r="E9" i="1" s="1"/>
  <c r="G9" i="1" s="1"/>
  <c r="D11" i="1"/>
  <c r="E11" i="1" s="1"/>
  <c r="G11" i="1" s="1"/>
  <c r="E8" i="1"/>
  <c r="G8" i="1" s="1"/>
  <c r="D5" i="2"/>
  <c r="E5" i="2" s="1"/>
  <c r="E3" i="2"/>
</calcChain>
</file>

<file path=xl/sharedStrings.xml><?xml version="1.0" encoding="utf-8"?>
<sst xmlns="http://schemas.openxmlformats.org/spreadsheetml/2006/main" count="7755" uniqueCount="2811">
  <si>
    <t>红字为结合机构提供数据汇总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</si>
  <si>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</si>
  <si>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</si>
  <si>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</si>
  <si>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</si>
  <si>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</si>
  <si>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</si>
  <si>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</si>
  <si>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</si>
  <si>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</si>
  <si>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</si>
  <si>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</si>
  <si>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</si>
  <si>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</si>
  <si>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</si>
  <si>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40%-60%</t>
  </si>
  <si>
    <t>成交人数</t>
  </si>
  <si>
    <t>成单率</t>
  </si>
  <si>
    <t>代运营销售额</t>
  </si>
  <si>
    <t>代运营销售量</t>
  </si>
  <si>
    <t>客单价</t>
  </si>
  <si>
    <t>体验报告</t>
  </si>
  <si>
    <t>体验报告数</t>
  </si>
  <si>
    <t>美团生成14封点评</t>
  </si>
  <si>
    <t>案例数（新增）</t>
  </si>
  <si>
    <t xml:space="preserve">1、目前流量上达到同期优秀同行的68%，基本持平上月门店流量 -- 推广通方面预算及计划调整频繁（常出现高预算但消耗不足50%的情况），建议可以同步期望达到的流量或市场竟对提升期望目标，我们再给出合理的投放优化建议
2、本月到院61人，到院率仅38%，对比上月下滑近27个百分点，建议尽快复盘线上咨询用户的后续跟踪，争取保持60%左右的到院转化率。
3、体验报告本月点评新增5封（另14封在美团），门店星级保持在4星，建议持续关注体验报告沉淀的落实（尽量优先点评平台的体验报告沉淀，争取在9月尽快提升至5星门店）；并注意新增的消费体验报告尽量关联项目及医生
4、目前线上共有13例案例，本月新增6例，且多有仅1篇日记的案例，对比效果不明显，建议补充，同时继续上线优质院内主打项目的案例。另注意案例关联项目及医生 - 当前有6个案例待关联处理
</t>
  </si>
  <si>
    <t>咨询Total</t>
  </si>
  <si>
    <t>客户来源</t>
  </si>
  <si>
    <t>咨询项目</t>
  </si>
  <si>
    <t>脱毛</t>
  </si>
  <si>
    <t>美体塑形</t>
  </si>
  <si>
    <t>祛痘</t>
  </si>
  <si>
    <t>400电话　</t>
  </si>
  <si>
    <t>总数</t>
  </si>
  <si>
    <t>皮肤清洁</t>
  </si>
  <si>
    <t>已接</t>
  </si>
  <si>
    <t>肉毒素</t>
  </si>
  <si>
    <t>未接</t>
  </si>
  <si>
    <t>皮肤美白</t>
  </si>
  <si>
    <t>预约</t>
  </si>
  <si>
    <t>广告</t>
  </si>
  <si>
    <t>门店</t>
  </si>
  <si>
    <t>玻尿酸</t>
  </si>
  <si>
    <t>医生</t>
  </si>
  <si>
    <t>其他</t>
  </si>
  <si>
    <t>会员消息</t>
  </si>
  <si>
    <t>半永久</t>
  </si>
  <si>
    <t>祛斑</t>
  </si>
  <si>
    <t>关注400电话未接，本月有11通，建议做到100%接听。
本月线上咨询主要以，脱毛、皮肤美白、玻尿酸为主</t>
  </si>
  <si>
    <t>面部轮廓</t>
  </si>
  <si>
    <t>皮肤修复</t>
  </si>
  <si>
    <t>水光针</t>
  </si>
  <si>
    <t>祛痣</t>
  </si>
  <si>
    <t>本页数据排名均为时间节点的近7天排名数据</t>
  </si>
  <si>
    <t>此为数据为排名名次，数据越小排名越高</t>
  </si>
  <si>
    <t>目前机构在市场的曝光指数较低，建议尽快设置合理推广计划，提升曝光机会，提升流量。</t>
  </si>
  <si>
    <t>消费额为成交价格=售价-立减金额</t>
  </si>
  <si>
    <t>标注灰色的为下架或者调整项目</t>
  </si>
  <si>
    <t>消费</t>
  </si>
  <si>
    <t>线上消费量</t>
  </si>
  <si>
    <t>线上消费额</t>
  </si>
  <si>
    <t>[2018.03.27]脱毛年卡唇毛腋毛二选一[68.00元][14192308]</t>
  </si>
  <si>
    <t>[2018.03.28]小气泡水氧深层清洁 祛螨虫 二选一[108.00元][14207213]</t>
  </si>
  <si>
    <t>[2018.03.27]祛黑头美瑞魔法精致祛黑头[88.00元][14198428]</t>
  </si>
  <si>
    <t>[2018.04.02]冰肌祛痘痘肌调理 水润嫩肤[18.00元][14192294]</t>
  </si>
  <si>
    <t>[2018.03.30]减肥套餐超值减肥套餐6选3[68.00元][14191180]</t>
  </si>
  <si>
    <t>[2018.06.28]上班族必备缓解肩颈僵硬肌肉疲劳[166.00元][14422048]</t>
  </si>
  <si>
    <t>[2018.03.27]埋线减肥全身减肥瘦体重[680.00元][14195299]</t>
  </si>
  <si>
    <t>[2018.03.30]减肥套餐超值减肥套餐6选3[68.00元][30318101]</t>
  </si>
  <si>
    <t>[2018.03.27]双核白瓷提亮肤色 收缩毛孔[598.00元][14193982]</t>
  </si>
  <si>
    <t>[2018.06.28]韩式半永久纹眉美瞳选 二选一[680.00元][14415264]</t>
  </si>
  <si>
    <t>[2018.04.03]二代瘦脸针女神小V脸必备[788.00元][14194585]</t>
  </si>
  <si>
    <t>[2018.03.28]免费检测visa皮肤检测[1.00元][30316685]</t>
  </si>
  <si>
    <t>[2018.04.08]伊婉C韩国进口 打造完美小翘鼻[1200.00元][14195147]</t>
  </si>
  <si>
    <t>[2018.03.28]小气泡水氧活肤美甲三选一[108.00元][30317345]</t>
  </si>
  <si>
    <t>[2018.04.02]冰肌祛痘夏日祛痘水润嫩肤限新客购买[18.00元][30453468]</t>
  </si>
  <si>
    <t>[2018.04.08]润百颜饱满童颜 女神必备[880.00元][14197587]</t>
  </si>
  <si>
    <t>[2018.03.27]脱毛年卡唇毛腋毛二选一[68.00元][30316870]</t>
  </si>
  <si>
    <t>实际消费量</t>
  </si>
  <si>
    <t>实际消费额</t>
  </si>
  <si>
    <t>祛痘管理</t>
  </si>
  <si>
    <t>皮肤管理</t>
  </si>
  <si>
    <t>美体按摩</t>
  </si>
  <si>
    <t>目前本月线下开发较上月相对落后，建议针对老顾客到院的二次治疗过程中，进行适当的二次开发</t>
  </si>
  <si>
    <t>7月3日开始投放CPC</t>
  </si>
  <si>
    <t>美瑞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</si>
  <si>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</si>
  <si>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</si>
  <si>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</si>
  <si>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</si>
  <si>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</si>
  <si>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</si>
  <si>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</si>
  <si>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点评总消费额</t>
  </si>
  <si>
    <t>ROI</t>
  </si>
  <si>
    <t>点评总消费额/花费</t>
  </si>
  <si>
    <t>15号充值完成，恢复投放，但目前的计划需要及时调整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</si>
  <si>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</si>
  <si>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</si>
  <si>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</si>
  <si>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</si>
  <si>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</si>
  <si>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</si>
  <si>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</si>
  <si>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</si>
  <si>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</si>
  <si>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</si>
  <si>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</si>
  <si>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</si>
  <si>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</si>
  <si>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</si>
  <si>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体验报告开始沉淀，门店星级，运营分均开始提升，建议持续关注体验报告沉淀的落实，并关联项目及医生，尽快冲到5星门店</t>
  </si>
  <si>
    <t>案例本月新增1例，前端一共8例，数量过少，建议机构持续上新，补充院内主打项目，以及市场热卖项目相关优质案例。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</si>
  <si>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</si>
  <si>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</si>
  <si>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</si>
  <si>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</si>
  <si>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</si>
  <si>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</si>
  <si>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</si>
  <si>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当月CPC</t>
  </si>
  <si>
    <t>年</t>
  </si>
  <si>
    <t>月</t>
  </si>
  <si>
    <t>值</t>
  </si>
  <si>
    <t>列标签</t>
  </si>
  <si>
    <t>计数项:姓名</t>
  </si>
  <si>
    <t>日</t>
  </si>
  <si>
    <t>(全部)</t>
  </si>
  <si>
    <t>评价时间</t>
  </si>
  <si>
    <t>日期</t>
  </si>
  <si>
    <t>行标签</t>
  </si>
  <si>
    <t>套餐信息</t>
  </si>
  <si>
    <t>计数项:成交价</t>
  </si>
  <si>
    <t>求和项:成交价2</t>
  </si>
  <si>
    <t>计数项:金额</t>
  </si>
  <si>
    <t>求和项:金额2</t>
  </si>
  <si>
    <t>浏览量</t>
  </si>
  <si>
    <t>访客数</t>
  </si>
  <si>
    <t>平均停留时长</t>
  </si>
  <si>
    <t>计数项:订单来源</t>
  </si>
  <si>
    <t>计数项:星级</t>
  </si>
  <si>
    <t>计数项:用户昵称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</si>
  <si>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</si>
  <si>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</si>
  <si>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</si>
  <si>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</si>
  <si>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</si>
  <si>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</si>
  <si>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</si>
  <si>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</si>
  <si>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4星</t>
  </si>
  <si>
    <t>总计</t>
  </si>
  <si>
    <t>技师预约</t>
  </si>
  <si>
    <t>门店预约</t>
  </si>
  <si>
    <t>上月口碑回复</t>
  </si>
  <si>
    <t>上月CPC</t>
  </si>
  <si>
    <t>上月流量</t>
  </si>
  <si>
    <t>上月咨询</t>
  </si>
  <si>
    <t>当月</t>
  </si>
  <si>
    <t>上月</t>
  </si>
  <si>
    <t>口碑</t>
  </si>
  <si>
    <t>祛痘皮肤美白</t>
  </si>
  <si>
    <t>1星</t>
  </si>
  <si>
    <t>日均环比</t>
  </si>
  <si>
    <t>2星</t>
  </si>
  <si>
    <t>当前</t>
  </si>
  <si>
    <t>8月</t>
  </si>
  <si>
    <t>3星</t>
  </si>
  <si>
    <t>7月</t>
  </si>
  <si>
    <t>当月天数</t>
  </si>
  <si>
    <t>项目预约</t>
  </si>
  <si>
    <t>项目</t>
  </si>
  <si>
    <t>上月天数</t>
  </si>
  <si>
    <t>数据截至日期</t>
  </si>
  <si>
    <t>8月31日</t>
  </si>
  <si>
    <t>竞对分析</t>
  </si>
  <si>
    <t>高新区</t>
  </si>
  <si>
    <t>曝光指数</t>
  </si>
  <si>
    <t>人气指数</t>
  </si>
  <si>
    <t>人均浏览页面</t>
  </si>
  <si>
    <t>交易指数</t>
  </si>
  <si>
    <t>武侯区</t>
  </si>
  <si>
    <t>成都市</t>
  </si>
  <si>
    <t>星级</t>
  </si>
  <si>
    <t>案例</t>
  </si>
  <si>
    <t>到院人数：</t>
  </si>
  <si>
    <t>成单人数：</t>
  </si>
  <si>
    <t>成交量：</t>
  </si>
  <si>
    <t>成单额：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</si>
  <si>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</si>
  <si>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</si>
  <si>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</si>
  <si>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</si>
  <si>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</si>
  <si>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</si>
  <si>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</si>
  <si>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</si>
  <si>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</si>
  <si>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queen哈拉</t>
  </si>
  <si>
    <t>heygirls2</t>
  </si>
  <si>
    <t>7月呢还是7月呢</t>
  </si>
  <si>
    <t>wwD847746719</t>
  </si>
  <si>
    <t>dWQ422372558</t>
  </si>
  <si>
    <t>uzZ172940429</t>
  </si>
  <si>
    <t>Shmily_wang727</t>
  </si>
  <si>
    <t>悟空哥L</t>
  </si>
  <si>
    <t>mandy1121zyj</t>
  </si>
  <si>
    <t>EcZ765550249</t>
  </si>
  <si>
    <t>mikizhou1105</t>
  </si>
  <si>
    <t>小王子的玫瑰带刺</t>
  </si>
  <si>
    <t>angelia甜</t>
  </si>
  <si>
    <t>rrP256730043</t>
  </si>
  <si>
    <t>小BIA快飞</t>
  </si>
  <si>
    <t>隐花</t>
  </si>
  <si>
    <t>dpuser_1721499403</t>
  </si>
  <si>
    <t>越忘</t>
  </si>
  <si>
    <t>tfy739852078</t>
  </si>
  <si>
    <t>dFm439850504</t>
  </si>
  <si>
    <t>一意传奇</t>
  </si>
  <si>
    <t>橙子ORIG</t>
  </si>
  <si>
    <t>婕妤__瑜</t>
  </si>
  <si>
    <t>twD471314472</t>
  </si>
  <si>
    <t>昏昏妹</t>
  </si>
  <si>
    <t>张惠芳杨志涛</t>
  </si>
  <si>
    <t>伴你一生gun</t>
  </si>
  <si>
    <t>guohuan921009</t>
  </si>
  <si>
    <t>dpuser_4410510421</t>
  </si>
  <si>
    <t>DCv833050880</t>
  </si>
  <si>
    <t>Aya413124729</t>
  </si>
  <si>
    <t>VoU518936758</t>
  </si>
  <si>
    <t>lEr240609680</t>
  </si>
  <si>
    <t>KNp117663857</t>
  </si>
  <si>
    <t>利民541</t>
  </si>
  <si>
    <t>mt418866627</t>
  </si>
  <si>
    <t>lijing000000001</t>
  </si>
  <si>
    <t>dcyldlq</t>
  </si>
  <si>
    <t>林宁若</t>
  </si>
  <si>
    <t>dpuser_19203326146</t>
  </si>
  <si>
    <t>罗钦钦儿</t>
  </si>
  <si>
    <t>X529468754</t>
  </si>
  <si>
    <t>梦儿媳妇</t>
  </si>
  <si>
    <t>jnp486766983</t>
  </si>
  <si>
    <t>子木_8125</t>
  </si>
  <si>
    <t>胡诗晨</t>
  </si>
  <si>
    <t>ai千雅</t>
  </si>
  <si>
    <t>OuQ748865175</t>
  </si>
  <si>
    <t>tpb400647721</t>
  </si>
  <si>
    <t>了了而去</t>
  </si>
  <si>
    <t>一个棒棒一颗糖</t>
  </si>
  <si>
    <t>Rwi534425763</t>
  </si>
  <si>
    <t>觅云朽a</t>
  </si>
  <si>
    <t>Lth415671988</t>
  </si>
  <si>
    <t>遇见86250</t>
  </si>
  <si>
    <t>wangyangice</t>
  </si>
  <si>
    <t>暖暖_493044</t>
  </si>
  <si>
    <t>BIJ375546904</t>
  </si>
  <si>
    <t>古野可儿</t>
  </si>
  <si>
    <t>Iku348370600</t>
  </si>
  <si>
    <t>诗口月371</t>
  </si>
  <si>
    <t>sierrajuan</t>
  </si>
  <si>
    <t>Xsq114480715</t>
  </si>
  <si>
    <t>O芒果软糖</t>
  </si>
  <si>
    <t>FMk396471421</t>
  </si>
  <si>
    <t>Yxv146662516</t>
  </si>
  <si>
    <t>Ftl881389656</t>
  </si>
  <si>
    <t>我饿了T_T</t>
  </si>
  <si>
    <t>xl情愫</t>
  </si>
  <si>
    <t>孤城顾宸</t>
  </si>
  <si>
    <t>一溢丫</t>
  </si>
  <si>
    <t>FYv108824016</t>
  </si>
  <si>
    <t>JHb604040550</t>
  </si>
  <si>
    <t>uwL344768630</t>
  </si>
  <si>
    <t>佚拉罐</t>
  </si>
  <si>
    <t>寶兒JAY</t>
  </si>
  <si>
    <t>陈佑右</t>
  </si>
  <si>
    <t>C彩andmm</t>
  </si>
  <si>
    <t>马潇洋_5705</t>
  </si>
  <si>
    <t>dpuser_5131424594</t>
  </si>
  <si>
    <t>cmC715846807</t>
  </si>
  <si>
    <t>vivi5935803171</t>
  </si>
  <si>
    <t>宝贝打怪兽</t>
  </si>
  <si>
    <t>ctnice</t>
  </si>
  <si>
    <t>乔乔Jay</t>
  </si>
  <si>
    <t>ACS501706078</t>
  </si>
  <si>
    <t>orangefancyo</t>
  </si>
  <si>
    <t>蓝沁沁儿</t>
  </si>
  <si>
    <t>啦啦啦真开心</t>
  </si>
  <si>
    <t>lena1338</t>
  </si>
  <si>
    <t>香子77</t>
  </si>
  <si>
    <t>plp18628234890</t>
  </si>
  <si>
    <t>dpuser_2130608602</t>
  </si>
  <si>
    <t>Loi143001392</t>
  </si>
  <si>
    <t>Dysis_1467</t>
  </si>
  <si>
    <t>GgE913408092</t>
  </si>
  <si>
    <t>言止于心1</t>
  </si>
  <si>
    <t>全柳</t>
  </si>
  <si>
    <t>dQu640316625</t>
  </si>
  <si>
    <t>NRl330700109</t>
  </si>
  <si>
    <t>想睡起不来</t>
  </si>
  <si>
    <t>DFz670900872</t>
  </si>
  <si>
    <t>ouyangdijia</t>
  </si>
  <si>
    <t>BABEYK</t>
  </si>
  <si>
    <t>qingqianyun</t>
  </si>
  <si>
    <t>AKZ15680761777</t>
  </si>
  <si>
    <t>cpN356003963</t>
  </si>
  <si>
    <t>dpuser_7787407713</t>
  </si>
  <si>
    <t>空想_主义</t>
  </si>
  <si>
    <t>ZzC914113723</t>
  </si>
  <si>
    <t>唐麽麽。</t>
  </si>
  <si>
    <t>tBf208778432</t>
  </si>
  <si>
    <t>长安1998</t>
  </si>
  <si>
    <t>爽喵喵大人</t>
  </si>
  <si>
    <t>燕_375494</t>
  </si>
  <si>
    <t>炎家小棉</t>
  </si>
  <si>
    <t>初心不变3247</t>
  </si>
  <si>
    <t>梦究是虚否Maria.</t>
  </si>
  <si>
    <t>Sosal6</t>
  </si>
  <si>
    <t>JohnnyLeaf</t>
  </si>
  <si>
    <t>槿顾</t>
  </si>
  <si>
    <t>bbsundeer</t>
  </si>
  <si>
    <t>_qqk5f1401406495</t>
  </si>
  <si>
    <t>Christinaboom</t>
  </si>
  <si>
    <t>1758BADANGEL</t>
  </si>
  <si>
    <t>云峥邺汐</t>
  </si>
  <si>
    <t>武恬静</t>
  </si>
  <si>
    <t>天天8881</t>
  </si>
  <si>
    <t>楚楚儿</t>
  </si>
  <si>
    <t>luoqian725</t>
  </si>
  <si>
    <t>Lib511397249</t>
  </si>
  <si>
    <t>wsg967188834</t>
  </si>
  <si>
    <t>蔺婉婉</t>
  </si>
  <si>
    <t>ztQ85275756</t>
  </si>
  <si>
    <t>dpuser_79201626298</t>
  </si>
  <si>
    <t>dpuser_1747821826</t>
  </si>
  <si>
    <t>林先森森问</t>
  </si>
  <si>
    <t>zzz450558198</t>
  </si>
  <si>
    <t>叮叮AAA</t>
  </si>
  <si>
    <t>czp530304767</t>
  </si>
  <si>
    <t>ycm11111</t>
  </si>
  <si>
    <t>小雪妞Bx</t>
  </si>
  <si>
    <t>娜娜75235</t>
  </si>
  <si>
    <t>AcA15882030300</t>
  </si>
  <si>
    <t>dpuser_0049908897</t>
  </si>
  <si>
    <t>Luye_2478</t>
  </si>
  <si>
    <t>Coc_5456</t>
  </si>
  <si>
    <t>Jcc23</t>
  </si>
  <si>
    <t>Jie0095_5762</t>
  </si>
  <si>
    <t>iHK539344892</t>
  </si>
  <si>
    <t>sherry4ever</t>
  </si>
  <si>
    <t>谜语c</t>
  </si>
  <si>
    <t>wmz126540143</t>
  </si>
  <si>
    <t>Yuki缘</t>
  </si>
  <si>
    <t>dpuser_7682487282</t>
  </si>
  <si>
    <t>WNb718523862</t>
  </si>
  <si>
    <t>dpuser_94172506687</t>
  </si>
  <si>
    <t>my森林22</t>
  </si>
  <si>
    <t>uIK416101660</t>
  </si>
  <si>
    <t>KbZ872888526</t>
  </si>
  <si>
    <t>NMY892676935</t>
  </si>
  <si>
    <t>Sslander</t>
  </si>
  <si>
    <t>finddora1985</t>
  </si>
  <si>
    <t>YcB339400002</t>
  </si>
  <si>
    <t>NuE536790332</t>
  </si>
  <si>
    <t>shelly快乐就好</t>
  </si>
  <si>
    <t>diP273705777</t>
  </si>
  <si>
    <t>knz334867424</t>
  </si>
  <si>
    <t>cbP175825993</t>
  </si>
  <si>
    <t>slpily520</t>
  </si>
  <si>
    <t>YZE13158904139</t>
  </si>
  <si>
    <t>vhv545345092</t>
  </si>
  <si>
    <t>Aaj705855024</t>
  </si>
  <si>
    <t>Lucie11</t>
  </si>
  <si>
    <t>ibv313513084</t>
  </si>
  <si>
    <t>cherish8558870</t>
  </si>
  <si>
    <t>ikakun</t>
  </si>
  <si>
    <t>the533937079</t>
  </si>
  <si>
    <t>pp.123</t>
  </si>
  <si>
    <t>GLy131817366</t>
  </si>
  <si>
    <t>kNG465015579</t>
  </si>
  <si>
    <t>Kwon360</t>
  </si>
  <si>
    <t>Y袁立玲</t>
  </si>
  <si>
    <t>天蝎的闹闹</t>
  </si>
  <si>
    <t>佳佳佳～～</t>
  </si>
  <si>
    <t>adnilinda</t>
  </si>
  <si>
    <t>克氏背灯鱼</t>
  </si>
  <si>
    <t>Eccentric_Me</t>
  </si>
  <si>
    <t>cXT810746603</t>
  </si>
  <si>
    <t>Fhe616005639</t>
  </si>
  <si>
    <t>fPo582479121</t>
  </si>
  <si>
    <t>欸罗酱</t>
  </si>
  <si>
    <t>summermaoz</t>
  </si>
  <si>
    <t>小MM哒</t>
  </si>
  <si>
    <t>eVM258416435</t>
  </si>
  <si>
    <t>yanglankai</t>
  </si>
  <si>
    <t>猪也有魅力耗子</t>
  </si>
  <si>
    <t>挽不住的日落</t>
  </si>
  <si>
    <t>uXp695287538</t>
  </si>
  <si>
    <t>时间</t>
  </si>
  <si>
    <t>订单来源</t>
  </si>
  <si>
    <t>客户姓名</t>
  </si>
  <si>
    <t>联系方式</t>
  </si>
  <si>
    <t>顾客留言</t>
  </si>
  <si>
    <t>订单状态</t>
  </si>
  <si>
    <t>新顾客</t>
  </si>
  <si>
    <t>新订单</t>
  </si>
  <si>
    <t>待跟进</t>
  </si>
  <si>
    <t>重复</t>
  </si>
  <si>
    <t>网页咨询</t>
  </si>
  <si>
    <t>臻瑞顾客</t>
  </si>
  <si>
    <t>无意向</t>
  </si>
  <si>
    <t>重复咨询</t>
  </si>
  <si>
    <t>老顾客</t>
  </si>
  <si>
    <t>老顾客向茜</t>
  </si>
  <si>
    <t>重复老顾客</t>
  </si>
  <si>
    <t>找工作的</t>
  </si>
  <si>
    <t>咨询用户</t>
  </si>
  <si>
    <t>找合作</t>
  </si>
  <si>
    <t>咨询过的</t>
  </si>
  <si>
    <t>400用户</t>
  </si>
  <si>
    <t>已到店</t>
  </si>
  <si>
    <t>登记过的</t>
  </si>
  <si>
    <t>团购的脱毛套餐，什么时候可以开做</t>
  </si>
  <si>
    <t>登记过</t>
  </si>
  <si>
    <t>18202891072李</t>
  </si>
  <si>
    <t>15828070350，刚下单了</t>
  </si>
  <si>
    <t>13363513687武</t>
  </si>
  <si>
    <t>18200192662任</t>
  </si>
  <si>
    <t>我姓黄。13550064165</t>
  </si>
  <si>
    <t>预约医师谷云岗</t>
  </si>
  <si>
    <t>预约8.18日来检测</t>
  </si>
  <si>
    <t>今天下午三点两个人</t>
  </si>
  <si>
    <t>宋宋18782227162</t>
  </si>
  <si>
    <t>预约，8月25日，上午10时，脱腋毛</t>
  </si>
  <si>
    <t>170****7991</t>
  </si>
  <si>
    <t>17058057991微信聊</t>
  </si>
  <si>
    <t>快速处理</t>
  </si>
  <si>
    <t>186****3934</t>
  </si>
  <si>
    <t>176****2046</t>
  </si>
  <si>
    <t>189****4118</t>
  </si>
  <si>
    <t>173****3475</t>
  </si>
  <si>
    <t>186****6253</t>
  </si>
  <si>
    <t>184****8909</t>
  </si>
  <si>
    <t>183****5636</t>
  </si>
  <si>
    <t>130****9579</t>
  </si>
  <si>
    <t>185****9579</t>
  </si>
  <si>
    <t>199****7637</t>
  </si>
  <si>
    <t>183****7876</t>
  </si>
  <si>
    <t>151****4041</t>
  </si>
  <si>
    <t>156****6774</t>
  </si>
  <si>
    <t>于18628803934</t>
  </si>
  <si>
    <t>159****3941</t>
  </si>
  <si>
    <t>185****0521</t>
  </si>
  <si>
    <t>罗女士，18581950521</t>
  </si>
  <si>
    <t>185****7710</t>
  </si>
  <si>
    <t>184****3835</t>
  </si>
  <si>
    <t>158****7890</t>
  </si>
  <si>
    <t>156****9727</t>
  </si>
  <si>
    <t>131****7530</t>
  </si>
  <si>
    <t>151****8330</t>
  </si>
  <si>
    <t>182****8363</t>
  </si>
  <si>
    <t>139****3406</t>
  </si>
  <si>
    <t>173****4846</t>
  </si>
  <si>
    <t>183****3358</t>
  </si>
  <si>
    <t>185****8973</t>
  </si>
  <si>
    <t>176****3957</t>
  </si>
  <si>
    <t>187****0340</t>
  </si>
  <si>
    <t>177****7798</t>
  </si>
  <si>
    <t>184****7259</t>
  </si>
  <si>
    <t>陈亭亭，18483667259，明天下午过来</t>
  </si>
  <si>
    <t>182****6185</t>
  </si>
  <si>
    <t>你加我吧，我这边有客户推荐，18221126185</t>
  </si>
  <si>
    <t>135****1461</t>
  </si>
  <si>
    <t>157****2239</t>
  </si>
  <si>
    <t>成交价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</si>
  <si>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</si>
  <si>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</si>
  <si>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</si>
  <si>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</si>
  <si>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</si>
  <si>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</si>
  <si>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</si>
  <si>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</si>
  <si>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</si>
  <si>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美瑞紫荆皮肤医疗美容(天府店)</t>
  </si>
  <si>
    <t>MeiruiTF</t>
  </si>
  <si>
    <t>158xxxx8672</t>
  </si>
  <si>
    <t>请至预付订单管理查看</t>
  </si>
  <si>
    <t>186xxxx9285</t>
  </si>
  <si>
    <t>182xxxx6690</t>
  </si>
  <si>
    <t>Meiruidp</t>
  </si>
  <si>
    <t>189xxxx7679</t>
  </si>
  <si>
    <t>134xxxx6399</t>
  </si>
  <si>
    <t>186xxxx7677</t>
  </si>
  <si>
    <t>185xxxx1425</t>
  </si>
  <si>
    <t>176xxxx1471</t>
  </si>
  <si>
    <t>183xxxx4990</t>
  </si>
  <si>
    <t>134xxxx4307</t>
  </si>
  <si>
    <t>182xxxx0965</t>
  </si>
  <si>
    <t>173xxxx2381</t>
  </si>
  <si>
    <t>155xxxx3726</t>
  </si>
  <si>
    <t>187xxxx1530</t>
  </si>
  <si>
    <t>132xxxx7351</t>
  </si>
  <si>
    <t>183xxxx5446</t>
  </si>
  <si>
    <t>181xxxx8508</t>
  </si>
  <si>
    <t>157xxxx8370</t>
  </si>
  <si>
    <t>134xxxx0595</t>
  </si>
  <si>
    <t>157xxxx7187</t>
  </si>
  <si>
    <t>153xxxx4078</t>
  </si>
  <si>
    <t>156xxxx0752</t>
  </si>
  <si>
    <t>138xxxx2188</t>
  </si>
  <si>
    <t>173xxxx3069</t>
  </si>
  <si>
    <t>159xxxx7900</t>
  </si>
  <si>
    <t>182xxxx7416</t>
  </si>
  <si>
    <t>184xxxx9984</t>
  </si>
  <si>
    <t>成都</t>
  </si>
  <si>
    <t>158xxxx0350</t>
  </si>
  <si>
    <t>158xxxx7440</t>
  </si>
  <si>
    <t>138xxxx1526</t>
  </si>
  <si>
    <t>182xxxx6129</t>
  </si>
  <si>
    <t>183xxxx0550</t>
  </si>
  <si>
    <t>137xxxx0793</t>
  </si>
  <si>
    <t>186xxxx3234</t>
  </si>
  <si>
    <t>135xxxx3889</t>
  </si>
  <si>
    <t>136xxxx4152</t>
  </si>
  <si>
    <t>152xxxx2253</t>
  </si>
  <si>
    <t>185xxxx8133</t>
  </si>
  <si>
    <t>177xxxx8881</t>
  </si>
  <si>
    <t>180xxxx3196</t>
  </si>
  <si>
    <t>183xxxx4617</t>
  </si>
  <si>
    <t>181xxxx1182</t>
  </si>
  <si>
    <t>189xxxx0916</t>
  </si>
  <si>
    <t>183xxxx9389</t>
  </si>
  <si>
    <t>150xxxx7300</t>
  </si>
  <si>
    <t>138xxxx7733</t>
  </si>
  <si>
    <t>186xxxx8857</t>
  </si>
  <si>
    <t>184xxxx6807</t>
  </si>
  <si>
    <t>182xxxx2662</t>
  </si>
  <si>
    <t>183xxxx7721</t>
  </si>
  <si>
    <t>173xxxx1403</t>
  </si>
  <si>
    <t>134xxxx4794</t>
  </si>
  <si>
    <t>156xxxx0651</t>
  </si>
  <si>
    <t>187xxxx6925</t>
  </si>
  <si>
    <t>136xxxx7787</t>
  </si>
  <si>
    <t>185xxxx8319</t>
  </si>
  <si>
    <t>157xxxx7518</t>
  </si>
  <si>
    <t>181xxxx0612</t>
  </si>
  <si>
    <t>180xxxx3572</t>
  </si>
  <si>
    <t>181xxxx3812</t>
  </si>
  <si>
    <t>182xxxx9239</t>
  </si>
  <si>
    <t>187xxxx9917</t>
  </si>
  <si>
    <t>182xxxx0013</t>
  </si>
  <si>
    <t>159xxxx8997</t>
  </si>
  <si>
    <t>181xxxx0797</t>
  </si>
  <si>
    <t>177xxxx5867</t>
  </si>
  <si>
    <t>181xxxx9897</t>
  </si>
  <si>
    <t>158xxxx4999</t>
  </si>
  <si>
    <t>181xxxx8369</t>
  </si>
  <si>
    <t>137xxxx2444</t>
  </si>
  <si>
    <t>187xxxx7162</t>
  </si>
  <si>
    <t>159xxxx5026</t>
  </si>
  <si>
    <t>135xxxx7525</t>
  </si>
  <si>
    <t>181xxxx7584</t>
  </si>
  <si>
    <t>183xxxx1061</t>
  </si>
  <si>
    <t>156xxxx7046</t>
  </si>
  <si>
    <t>185xxxx0521</t>
  </si>
  <si>
    <t>156xxxx6774</t>
  </si>
  <si>
    <t>183xxxx7876</t>
  </si>
  <si>
    <t>186xxxx6969</t>
  </si>
  <si>
    <t>176xxxx9094</t>
  </si>
  <si>
    <t>184xxxx3835</t>
  </si>
  <si>
    <t>158xxxx4550</t>
  </si>
  <si>
    <t>158xxxx7890</t>
  </si>
  <si>
    <t>139xxxx3406</t>
  </si>
  <si>
    <t>177xxxx7798</t>
  </si>
  <si>
    <t>184xxxx7259</t>
  </si>
  <si>
    <t>183xxxx5636</t>
  </si>
  <si>
    <t>182xxxx4960</t>
  </si>
  <si>
    <t>135xxxx1461</t>
  </si>
  <si>
    <t>186xxxx3934</t>
  </si>
  <si>
    <t>分类</t>
  </si>
  <si>
    <t>明细</t>
  </si>
  <si>
    <t>金额</t>
  </si>
  <si>
    <t>冰肌祛痘</t>
  </si>
  <si>
    <t>去黑头</t>
  </si>
  <si>
    <t>白瓷娃娃</t>
  </si>
  <si>
    <t>瘦脸针</t>
  </si>
  <si>
    <t>冰雪皇后</t>
  </si>
  <si>
    <t>小气泡</t>
  </si>
  <si>
    <t>水光</t>
  </si>
  <si>
    <t>伊婉2支/脱毛</t>
  </si>
  <si>
    <t>伊婉</t>
  </si>
  <si>
    <t>无针水光</t>
  </si>
  <si>
    <t>脱腋毛</t>
  </si>
  <si>
    <t>脱毛套餐</t>
  </si>
  <si>
    <t>水光针年卡</t>
  </si>
  <si>
    <t>去黑头/冰肌祛痘</t>
  </si>
  <si>
    <t>肩颈理疗单次</t>
  </si>
  <si>
    <t>冰肌祛痘/皮肤管理</t>
  </si>
  <si>
    <t>城市</t>
  </si>
  <si>
    <t>评价门店</t>
  </si>
  <si>
    <t>用户昵称</t>
  </si>
  <si>
    <t>评分</t>
  </si>
  <si>
    <t>评价内容</t>
  </si>
  <si>
    <t>是否消费评价</t>
  </si>
  <si>
    <t>{"效果":4,"环境":4,"服务":4}</t>
  </si>
  <si>
    <t>体验项目：小气泡清洁 团购58 体验完感觉真的不错 黑头明显变少了 
环境：在写字楼里 比较好找 环境干净舒适 
服务：操作的医生很用心解释 还分享护肤经验</t>
  </si>
  <si>
    <t>否</t>
  </si>
  <si>
    <t>祎默默</t>
  </si>
  <si>
    <t>{"效果":5,"环境":5,"服务":5}</t>
  </si>
  <si>
    <t>朋友在这里是长期客户，跟到过来体验下，在点评看了下口碑评价还不错就来了。
环境：简单又比较高级，黑白灰那种，比较洋气，透明玻璃还是来挺不错的。
服务：前台有个帅哥，很热情，来了之后就给水和水果，没有因为团购客人怠慢，这个还是比较欣赏的
效果：先过来清洁皮肤，做了个皮肤检测，真的是皮肤体检，看到我的斑点也是吓死人了，本来想过来脱唇毛的，化妆嘛感觉灰求求的这些，之前在北京做过，感觉好疼啊，其实比较害怕，但是妹妹操作过程中很细心，也很专业，会调节档位来配合，我嘴角有颗痣，也算黑色素，提前说不能碰到，激光会吸收黑色素，让皮肤起泡之类的。准备考虑祛斑</t>
  </si>
  <si>
    <t>dpuser_01644432771</t>
  </si>
  <si>
    <t>朋友介绍来的，非常非常满意，环境优美，态度也好，最重要的是高美华院长医术精湛，效果满意极了！强烈推荐[愉快]</t>
  </si>
  <si>
    <t>是</t>
  </si>
  <si>
    <t>2018-08-03 11:19:44</t>
  </si>
  <si>
    <t>zhubaobao781</t>
  </si>
  <si>
    <t>{"效果":5,"环境":5,"服务":4}</t>
  </si>
  <si>
    <t>热情 专业，一点都不疼，环境舒适，美容顾问郭美女还赠送了很多美容小知识，么么哒</t>
  </si>
  <si>
    <t>2018-07-30 12:41:03</t>
  </si>
  <si>
    <t>到了以后走上来前台接待的服务态度特别好，环境各方面都不错看起来干净舒服🍃，接待的帅哥服务态度超级好👉还有脱毛的小姐姐全程微笑服务，态度很好，超级有耐心，特别好[呲牙][呲牙]</t>
  </si>
  <si>
    <t>{"效果":4,"环境":5,"服务":5}</t>
  </si>
  <si>
    <t>突然想起就找了一家离家较近的，其实位置很好找，就是楼下的招牌不符合，差点错过了。去的时候没有几个人，前台的妹子很热情，填了资料马上就安排人。过程很快，第一次脱，有一点点刺痛。还会提醒之后的注意事项，比较贴心</t>
  </si>
  <si>
    <t>2018-08-31 17:40:46</t>
  </si>
  <si>
    <t>门店名称</t>
  </si>
  <si>
    <t>推广对象</t>
  </si>
  <si>
    <t>逛店行为</t>
  </si>
  <si>
    <t>图片点击</t>
  </si>
  <si>
    <t>评论点击</t>
  </si>
  <si>
    <t>技师医师点击</t>
  </si>
  <si>
    <t>店铺信息点击</t>
  </si>
  <si>
    <t>团购点击</t>
  </si>
  <si>
    <t>优惠促销点击</t>
  </si>
  <si>
    <t>意向客流</t>
  </si>
  <si>
    <t>地址点击</t>
  </si>
  <si>
    <t>电话点击</t>
  </si>
  <si>
    <t>商品点击</t>
  </si>
  <si>
    <t>优惠促销领取</t>
  </si>
  <si>
    <t>收藏</t>
  </si>
  <si>
    <t>分享</t>
  </si>
  <si>
    <t>签到</t>
  </si>
  <si>
    <t>订单量</t>
  </si>
  <si>
    <t>预约量</t>
  </si>
  <si>
    <t>商品订单量</t>
  </si>
  <si>
    <t>团购订单量</t>
  </si>
  <si>
    <t>闪惠买单量</t>
  </si>
  <si>
    <t>扫码支付订单</t>
  </si>
  <si>
    <t>2018/06/01</t>
  </si>
  <si>
    <t>美瑞紫荆皮肤医疗美容（天府店）</t>
  </si>
  <si>
    <t>品牌推广全天</t>
  </si>
  <si>
    <t>团购推广201804167b4</t>
  </si>
  <si>
    <t>门店推广全天</t>
  </si>
  <si>
    <t>2018/06/02</t>
  </si>
  <si>
    <t>2018/06/03</t>
  </si>
  <si>
    <t>2018/06/04</t>
  </si>
  <si>
    <t>2018/06/05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</si>
  <si>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</si>
  <si>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</si>
  <si>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</si>
  <si>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</si>
  <si>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</si>
  <si>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</si>
  <si>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</si>
  <si>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</si>
  <si>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</si>
  <si>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2018/06/16</t>
  </si>
  <si>
    <t>2018/06/17</t>
  </si>
  <si>
    <t>2018/06/18</t>
  </si>
  <si>
    <t>2018/06/19</t>
  </si>
  <si>
    <t>团购推广20180618782</t>
  </si>
  <si>
    <t>团购推广20180618cc9</t>
  </si>
  <si>
    <t>2018/06/20</t>
  </si>
  <si>
    <t>团购推广2018062005e</t>
  </si>
  <si>
    <t>团购推广20180620763</t>
  </si>
  <si>
    <t>团购推广20180620dd8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</si>
  <si>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</si>
  <si>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</si>
  <si>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</si>
  <si>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</si>
  <si>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</si>
  <si>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</si>
  <si>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</si>
  <si>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</si>
  <si>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</si>
  <si>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</si>
  <si>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</si>
  <si>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</si>
  <si>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</si>
  <si>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</si>
  <si>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</si>
  <si>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2018/07/06</t>
  </si>
  <si>
    <t>2018/07/07</t>
  </si>
  <si>
    <t>2018/07/08</t>
  </si>
  <si>
    <t>2018/07/09</t>
  </si>
  <si>
    <t>2018/07/10</t>
  </si>
  <si>
    <t>2018/07/11</t>
  </si>
  <si>
    <t>2018/07/12</t>
  </si>
  <si>
    <t>2018/07/13</t>
  </si>
  <si>
    <t>2018/07/14</t>
  </si>
  <si>
    <t>2018/07/15</t>
  </si>
  <si>
    <t>2018/07/16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</si>
  <si>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</si>
  <si>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</si>
  <si>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</si>
  <si>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</si>
  <si>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</si>
  <si>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</si>
  <si>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</si>
  <si>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</si>
  <si>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2018/08/29</t>
  </si>
  <si>
    <t>全天时段</t>
  </si>
  <si>
    <t>2018/08/28</t>
  </si>
  <si>
    <t>2018/08/27</t>
  </si>
  <si>
    <t>早上9-下午2点</t>
  </si>
  <si>
    <t>2018/08/26</t>
  </si>
  <si>
    <t>下午3-6点</t>
  </si>
  <si>
    <t>晚上7-11点</t>
  </si>
  <si>
    <t>2018/08/25</t>
  </si>
  <si>
    <t>2018/08/24</t>
  </si>
  <si>
    <t>2018/08/23</t>
  </si>
  <si>
    <t>2018/08/22</t>
  </si>
  <si>
    <t>2018/08/21</t>
  </si>
  <si>
    <t>2018/08/20</t>
  </si>
  <si>
    <t>2018/08/19</t>
  </si>
  <si>
    <t>2018/08/18</t>
  </si>
  <si>
    <t>2018/08/17</t>
  </si>
  <si>
    <t>2018/08/16</t>
  </si>
  <si>
    <t>2018/08/15</t>
  </si>
  <si>
    <t>2018/08/31</t>
  </si>
  <si>
    <t>2018/08/30</t>
  </si>
  <si>
    <t>Scm13683428556</t>
  </si>
  <si>
    <t>2018-09-06 14:07:18</t>
  </si>
  <si>
    <t>2018-09-06 14:21:15</t>
  </si>
  <si>
    <t>美瑞紫荆皮肤医疗美容</t>
  </si>
  <si>
    <t>bCw509701224</t>
  </si>
  <si>
    <t>2018-09-04 22:19:51</t>
  </si>
  <si>
    <t>2018-09-06 11:26:07</t>
  </si>
  <si>
    <t>化工青年</t>
  </si>
  <si>
    <t>2018-05-03 18:46:41</t>
  </si>
  <si>
    <t>2018-09-06 10:08:50</t>
  </si>
  <si>
    <t>ggH405285294</t>
  </si>
  <si>
    <t>2018-09-05 15:23:39</t>
  </si>
  <si>
    <t>2018-09-05 23:15:10</t>
  </si>
  <si>
    <t>雨过天晴6269</t>
  </si>
  <si>
    <t>2018-09-05 15:43:35</t>
  </si>
  <si>
    <t>2018-09-05 16:05:35</t>
  </si>
  <si>
    <t>zoe._420</t>
  </si>
  <si>
    <t>2018-09-05 08:31:57</t>
  </si>
  <si>
    <t>2018-09-05 08:48:14</t>
  </si>
  <si>
    <t>ave686136905</t>
  </si>
  <si>
    <t>2018-09-04 16:41:36</t>
  </si>
  <si>
    <t>2018-09-04 16:47:43</t>
  </si>
  <si>
    <t>Caroline胖妹妹</t>
  </si>
  <si>
    <t>2018-09-04 11:25:33</t>
  </si>
  <si>
    <t>2018-09-04 11:39:19</t>
  </si>
  <si>
    <t>nxd356316335</t>
  </si>
  <si>
    <t>2018-09-03 22:12:22</t>
  </si>
  <si>
    <t>2018-09-04 09:08:13</t>
  </si>
  <si>
    <t>双鱼戒指</t>
  </si>
  <si>
    <t>2018-09-03 16:23:34</t>
  </si>
  <si>
    <t>2018-09-03 16:29:14</t>
  </si>
  <si>
    <t>鬼鬼jj</t>
  </si>
  <si>
    <t>2018-09-03 15:21:33</t>
  </si>
  <si>
    <t>2018-09-03 15:45:04</t>
  </si>
  <si>
    <t>dpuser_3570752519</t>
  </si>
  <si>
    <t>2018-09-03 10:31:12</t>
  </si>
  <si>
    <t>2018-09-03 10:32:34</t>
  </si>
  <si>
    <t>VLo663499131</t>
  </si>
  <si>
    <t>2018-09-02 18:31:45</t>
  </si>
  <si>
    <t>2018-09-02 18:32:04</t>
  </si>
  <si>
    <t>皇后娘娘888</t>
  </si>
  <si>
    <t>2018-09-02 12:33:29</t>
  </si>
  <si>
    <t>2018-09-02 12:39:56</t>
  </si>
  <si>
    <t>2018-09-01 12:29:19</t>
  </si>
  <si>
    <t>2018-09-01 12:31:02</t>
  </si>
  <si>
    <t>2018-08-31 22:29:09</t>
  </si>
  <si>
    <t>2018-09-01 08:54:13</t>
  </si>
  <si>
    <t>2018-08-31 21:35:46</t>
  </si>
  <si>
    <t>2018-08-31 16:00:06</t>
  </si>
  <si>
    <t>2018-08-31 18:53:58</t>
  </si>
  <si>
    <t>2018-07-19 22:11:28</t>
  </si>
  <si>
    <t>2018-08-31 12:25:23</t>
  </si>
  <si>
    <t>2018-08-31 11:18:18</t>
  </si>
  <si>
    <t>2018-08-31 12:03:05</t>
  </si>
  <si>
    <t>2018-06-22 22:29:37</t>
  </si>
  <si>
    <t>2018-08-31 10:32:11</t>
  </si>
  <si>
    <t>2018-08-31 09:58:41</t>
  </si>
  <si>
    <t>2018-08-31 10:07:56</t>
  </si>
  <si>
    <t>2018-08-29 19:15:04</t>
  </si>
  <si>
    <t>2018-08-30 19:03:37</t>
  </si>
  <si>
    <t>2018-08-30 16:44:33</t>
  </si>
  <si>
    <t>2018-08-30 16:53:15</t>
  </si>
  <si>
    <t>2018-08-30 16:02:53</t>
  </si>
  <si>
    <t>2018-08-30 16:09:17</t>
  </si>
  <si>
    <t>2018-08-30 14:29:38</t>
  </si>
  <si>
    <t>2018-08-30 15:02:13</t>
  </si>
  <si>
    <t>2018-08-30 14:17:05</t>
  </si>
  <si>
    <t>2018-08-30 14:33:15</t>
  </si>
  <si>
    <t>2018-08-30 14:16:37</t>
  </si>
  <si>
    <t>2018-08-30 14:23:21</t>
  </si>
  <si>
    <t>2018-08-27 20:45:33</t>
  </si>
  <si>
    <t>2018-08-30 09:14:35</t>
  </si>
  <si>
    <t>2018-08-28 14:24:47</t>
  </si>
  <si>
    <t>2018-08-29 16:50:17</t>
  </si>
  <si>
    <t>2018-08-29 14:41:10</t>
  </si>
  <si>
    <t>2018-08-29 14:45:13</t>
  </si>
  <si>
    <t>2018-08-28 09:55:45</t>
  </si>
  <si>
    <t>2018-08-28 18:51:41</t>
  </si>
  <si>
    <t>2018-06-21 22:55:10</t>
  </si>
  <si>
    <t>2018-08-28 17:16:51</t>
  </si>
  <si>
    <t>2018-08-28 16:56:40</t>
  </si>
  <si>
    <t>2018-08-28 17:08:20</t>
  </si>
  <si>
    <t>2018-08-28 13:59:07</t>
  </si>
  <si>
    <t>2018-08-28 14:09:53</t>
  </si>
  <si>
    <t>2018-08-28 13:54:40</t>
  </si>
  <si>
    <t>2018-08-28 13:57:15</t>
  </si>
  <si>
    <t>2018-08-27 13:26:59</t>
  </si>
  <si>
    <t>2018-08-28 10:09:49</t>
  </si>
  <si>
    <t>2018-08-28 00:23:09</t>
  </si>
  <si>
    <t>2018-08-28 07:49:23</t>
  </si>
  <si>
    <t>2018-08-25 22:29:05</t>
  </si>
  <si>
    <t>2018-08-27 14:47:08</t>
  </si>
  <si>
    <t>2018-08-26 03:41:04</t>
  </si>
  <si>
    <t>2018-08-27 14:47:02</t>
  </si>
  <si>
    <t>2018-08-26 20:34:16</t>
  </si>
  <si>
    <t>2018-08-27 14:46:55</t>
  </si>
  <si>
    <t>2018-08-27 09:58:03</t>
  </si>
  <si>
    <t>2018-08-27 14:46:46</t>
  </si>
  <si>
    <t>2018-08-27 14:10:13</t>
  </si>
  <si>
    <t>2018-08-27 14:16:37</t>
  </si>
  <si>
    <t>2018-08-26 09:04:38</t>
  </si>
  <si>
    <t>2018-08-26 09:08:25</t>
  </si>
  <si>
    <t>2018-08-25 09:53:41</t>
  </si>
  <si>
    <t>2018-08-25 21:14:50</t>
  </si>
  <si>
    <t>2018-08-25 14:07:09</t>
  </si>
  <si>
    <t>2018-08-25 14:23:47</t>
  </si>
  <si>
    <t>2018-08-24 16:42:47</t>
  </si>
  <si>
    <t>2018-08-24 16:55:14</t>
  </si>
  <si>
    <t>2018-08-24 11:25:30</t>
  </si>
  <si>
    <t>2018-08-24 16:51:14</t>
  </si>
  <si>
    <t>2018-08-24 12:41:51</t>
  </si>
  <si>
    <t>2018-08-24 12:54:31</t>
  </si>
  <si>
    <t>2018-08-23 17:04:58</t>
  </si>
  <si>
    <t>2018-08-23 17:07:13</t>
  </si>
  <si>
    <t>2018-08-23 10:25:32</t>
  </si>
  <si>
    <t>2018-08-23 10:42:20</t>
  </si>
  <si>
    <t>2018-08-16 18:19:50</t>
  </si>
  <si>
    <t>2018-08-22 16:11:26</t>
  </si>
  <si>
    <t>2018-08-09 14:26:49</t>
  </si>
  <si>
    <t>2018-08-22 11:54:09</t>
  </si>
  <si>
    <t>2018-08-22 11:45:59</t>
  </si>
  <si>
    <t>2018-08-22 11:48:48</t>
  </si>
  <si>
    <t>2018-08-20 23:50:20</t>
  </si>
  <si>
    <t>2018-08-21 10:02:12</t>
  </si>
  <si>
    <t>2018-08-20 17:13:37</t>
  </si>
  <si>
    <t>2018-08-20 18:40:14</t>
  </si>
  <si>
    <t>2018-08-13 16:51:57</t>
  </si>
  <si>
    <t>2018-08-20 14:33:57</t>
  </si>
  <si>
    <t>2018-08-20 11:04:04</t>
  </si>
  <si>
    <t>2018-08-20 11:15:56</t>
  </si>
  <si>
    <t>2018-08-18 11:25:38</t>
  </si>
  <si>
    <t>2018-08-18 11:31:40</t>
  </si>
  <si>
    <t>2018-08-15 14:30:02</t>
  </si>
  <si>
    <t>2018-08-18 10:27:51</t>
  </si>
  <si>
    <t>2018-08-16 14:39:08</t>
  </si>
  <si>
    <t>2018-08-16 16:10:34</t>
  </si>
  <si>
    <t>2018-08-14 21:57:39</t>
  </si>
  <si>
    <t>2018-08-16 09:29:29</t>
  </si>
  <si>
    <t>2018-08-14 20:33:12</t>
  </si>
  <si>
    <t>2018-08-16 09:25:59</t>
  </si>
  <si>
    <t>2018-08-15 21:41:22</t>
  </si>
  <si>
    <t>2018-08-15 22:12:21</t>
  </si>
  <si>
    <t>2018-08-13 16:21:16</t>
  </si>
  <si>
    <t>2018-08-15 10:40:18</t>
  </si>
  <si>
    <t>2018-08-14 18:16:04</t>
  </si>
  <si>
    <t>2018-08-14 18:18:11</t>
  </si>
  <si>
    <t>2018-08-14 15:22:38</t>
  </si>
  <si>
    <t>2018-08-14 16:49:02</t>
  </si>
  <si>
    <t>2018-08-13 17:23:30</t>
  </si>
  <si>
    <t>2018-08-14 10:17:03</t>
  </si>
  <si>
    <t>2018-08-13 10:56:10</t>
  </si>
  <si>
    <t>2018-08-13 11:14:46</t>
  </si>
  <si>
    <t>2018-08-12 15:01:28</t>
  </si>
  <si>
    <t>2018-08-12 15:18:19</t>
  </si>
  <si>
    <t>2018-08-12 12:09:17</t>
  </si>
  <si>
    <t>2018-08-12 15:16:02</t>
  </si>
  <si>
    <t>2018-08-09 11:24:54</t>
  </si>
  <si>
    <t>2018-08-12 12:10:21</t>
  </si>
  <si>
    <t>2018-08-11 08:58:23</t>
  </si>
  <si>
    <t>2018-08-11 09:19:25</t>
  </si>
  <si>
    <t>2018-08-10 22:47:05</t>
  </si>
  <si>
    <t>2018-08-11 09:04:50</t>
  </si>
  <si>
    <t>2018-08-11 00:07:44</t>
  </si>
  <si>
    <t>2018-08-11 09:00:41</t>
  </si>
  <si>
    <t>2018-07-22 11:00:53</t>
  </si>
  <si>
    <t>2018-08-10 23:01:30</t>
  </si>
  <si>
    <t>2018-07-24 14:21:41</t>
  </si>
  <si>
    <t>2018-08-10 10:45:13</t>
  </si>
  <si>
    <t>2018-08-09 19:41:12</t>
  </si>
  <si>
    <t>2018-08-09 19:52:24</t>
  </si>
  <si>
    <t>2018-08-09 10:31:58</t>
  </si>
  <si>
    <t>2018-08-09 11:17:06</t>
  </si>
  <si>
    <t>2018-08-08 21:17:26</t>
  </si>
  <si>
    <t>2018-08-08 21:17:50</t>
  </si>
  <si>
    <t>2018-08-08 16:12:17</t>
  </si>
  <si>
    <t>2018-08-08 16:22:15</t>
  </si>
  <si>
    <t>2018-08-08 15:28:12</t>
  </si>
  <si>
    <t>2018-08-08 15:41:31</t>
  </si>
  <si>
    <t>2018-08-08 11:55:26</t>
  </si>
  <si>
    <t>2018-08-08 12:45:05</t>
  </si>
  <si>
    <t>2018-08-08 12:24:17</t>
  </si>
  <si>
    <t>2018-08-08 12:30:25</t>
  </si>
  <si>
    <t>2018-08-08 09:34:38</t>
  </si>
  <si>
    <t>2018-08-08 10:02:46</t>
  </si>
  <si>
    <t>八戒爱美妞</t>
  </si>
  <si>
    <t>2018-08-07 22:40:14</t>
  </si>
  <si>
    <t>2018-08-07 09:05:41</t>
  </si>
  <si>
    <t>2018-08-07 09:08:19</t>
  </si>
  <si>
    <t>2018-08-06 01:18:50</t>
  </si>
  <si>
    <t>2018-08-06 17:10:19</t>
  </si>
  <si>
    <t>2018-08-06 11:59:51</t>
  </si>
  <si>
    <t>2018-08-06 12:57:33</t>
  </si>
  <si>
    <t>2018-08-05 18:01:04</t>
  </si>
  <si>
    <t>2018-08-05 18:03:43</t>
  </si>
  <si>
    <t>2018-08-04 07:32:42</t>
  </si>
  <si>
    <t>2018-08-05 15:38:45</t>
  </si>
  <si>
    <t>2018-08-05 13:14:15</t>
  </si>
  <si>
    <t>2018-08-05 13:35:10</t>
  </si>
  <si>
    <t>2018-07-05 23:19:40</t>
  </si>
  <si>
    <t>2018-08-04 15:56:07</t>
  </si>
  <si>
    <t>2018-07-17 22:03:24</t>
  </si>
  <si>
    <t>2018-08-04 14:41:24</t>
  </si>
  <si>
    <t>2018-08-04 14:14:34</t>
  </si>
  <si>
    <t>2018-08-04 14:28:39</t>
  </si>
  <si>
    <t>2018-08-03 15:33:23</t>
  </si>
  <si>
    <t>2018-08-03 15:51:25</t>
  </si>
  <si>
    <t>2018-08-03 14:19:45</t>
  </si>
  <si>
    <t>2018-08-03 14:47:18</t>
  </si>
  <si>
    <t>2018-08-02 20:38:29</t>
  </si>
  <si>
    <t>2018-08-03 11:40:50</t>
  </si>
  <si>
    <t>2018-08-03 10:58:12</t>
  </si>
  <si>
    <t>2018-08-03 11:02:37</t>
  </si>
  <si>
    <t>2018-07-31 08:08:41</t>
  </si>
  <si>
    <t>2018-08-03 10:07:46</t>
  </si>
  <si>
    <t>2018-08-01 10:44:41</t>
  </si>
  <si>
    <t>2018-08-02 13:29:57</t>
  </si>
  <si>
    <t>2018-08-01 16:53:55</t>
  </si>
  <si>
    <t>2018-08-01 17:05:48</t>
  </si>
  <si>
    <t>2018-07-31 18:12:57</t>
  </si>
  <si>
    <t>2018-07-31 19:04:58</t>
  </si>
  <si>
    <t>2018-07-31 14:16:32</t>
  </si>
  <si>
    <t>2018-07-31 14:18:23</t>
  </si>
  <si>
    <t>2018-07-30 14:50:26</t>
  </si>
  <si>
    <t>2018-07-30 15:03:37</t>
  </si>
  <si>
    <t>2018-07-30 11:53:22</t>
  </si>
  <si>
    <t>2018-07-30 12:10:44</t>
  </si>
  <si>
    <t>2018-07-29 12:55:09</t>
  </si>
  <si>
    <t>2018-07-29 13:12:10</t>
  </si>
  <si>
    <t>2018-07-13 10:15:41</t>
  </si>
  <si>
    <t>2018-07-29 09:23:27</t>
  </si>
  <si>
    <t>2018-07-27 16:29:57</t>
  </si>
  <si>
    <t>2018-07-27 16:48:08</t>
  </si>
  <si>
    <t>2018-07-27 15:23:35</t>
  </si>
  <si>
    <t>2018-07-27 15:31:30</t>
  </si>
  <si>
    <t>2018-07-27 11:42:53</t>
  </si>
  <si>
    <t>2018-07-27 11:51:19</t>
  </si>
  <si>
    <t>2018-07-23 07:20:02</t>
  </si>
  <si>
    <t>2018-07-26 22:05:21</t>
  </si>
  <si>
    <t>2018-07-26 18:39:42</t>
  </si>
  <si>
    <t>2018-07-26 20:13:26</t>
  </si>
  <si>
    <t>2018-07-26 14:28:25</t>
  </si>
  <si>
    <t>2018-07-26 17:19:39</t>
  </si>
  <si>
    <t>2018-07-25 21:21:42</t>
  </si>
  <si>
    <t>2018-07-25 21:47:51</t>
  </si>
  <si>
    <t>2018-07-25 12:09:23</t>
  </si>
  <si>
    <t>2018-07-25 12:28:29</t>
  </si>
  <si>
    <t>2018-07-25 08:05:04</t>
  </si>
  <si>
    <t>2018-07-25 12:14:41</t>
  </si>
  <si>
    <t>2018-07-25 10:22:39</t>
  </si>
  <si>
    <t>2018-07-25 12:14:31</t>
  </si>
  <si>
    <t>2018-07-24 00:07:31</t>
  </si>
  <si>
    <t>2018-07-24 22:46:18</t>
  </si>
  <si>
    <t>2018-07-19 20:06:32</t>
  </si>
  <si>
    <t>2018-07-24 18:58:39</t>
  </si>
  <si>
    <t>2018-05-27 12:45:37</t>
  </si>
  <si>
    <t>2018-07-24 15:43:42</t>
  </si>
  <si>
    <t>2018-07-24 15:25:32</t>
  </si>
  <si>
    <t>2018-07-24 15:35:29</t>
  </si>
  <si>
    <t>2018-07-24 13:17:59</t>
  </si>
  <si>
    <t>2018-07-24 13:51:37</t>
  </si>
  <si>
    <t>2018-07-23 16:47:34</t>
  </si>
  <si>
    <t>2018-07-23 16:58:58</t>
  </si>
  <si>
    <t>2018-07-23 16:49:00</t>
  </si>
  <si>
    <t>2018-07-23 16:52:52</t>
  </si>
  <si>
    <t>2018-07-23 13:37:29</t>
  </si>
  <si>
    <t>2018-07-23 13:56:50</t>
  </si>
  <si>
    <t>2018-07-21 20:48:06</t>
  </si>
  <si>
    <t>2018-07-22 13:13:35</t>
  </si>
  <si>
    <t>2018-07-21 18:09:13</t>
  </si>
  <si>
    <t>2018-07-21 18:15:29</t>
  </si>
  <si>
    <t>2018-07-21 11:26:58</t>
  </si>
  <si>
    <t>2018-07-21 11:33:46</t>
  </si>
  <si>
    <t>2018-07-11 20:16:35</t>
  </si>
  <si>
    <t>2018-07-20 20:05:02</t>
  </si>
  <si>
    <t>2018-07-19 15:24:59</t>
  </si>
  <si>
    <t>2018-07-19 16:37:44</t>
  </si>
  <si>
    <t>2018-07-19 14:17:36</t>
  </si>
  <si>
    <t>2018-07-19 15:27:14</t>
  </si>
  <si>
    <t>2018-07-19 13:37:18</t>
  </si>
  <si>
    <t>2018-07-19 13:42:55</t>
  </si>
  <si>
    <t>2018-07-18 21:00:46</t>
  </si>
  <si>
    <t>2018-07-18 21:49:47</t>
  </si>
  <si>
    <t>2018-07-18 13:25:23</t>
  </si>
  <si>
    <t>2018-07-18 13:28:06</t>
  </si>
  <si>
    <t>Rasx！</t>
  </si>
  <si>
    <t>2018-07-18 11:52:52</t>
  </si>
  <si>
    <t>2018-07-18 11:55:25</t>
  </si>
  <si>
    <t>2018-07-18 11:20:30</t>
  </si>
  <si>
    <t>2018-07-18 11:26:18</t>
  </si>
  <si>
    <t>2018-07-17 15:27:58</t>
  </si>
  <si>
    <t>2018-07-17 15:37:41</t>
  </si>
  <si>
    <t>2018-07-16 08:43:09</t>
  </si>
  <si>
    <t>2018-07-17 13:34:28</t>
  </si>
  <si>
    <t>2018-07-17 07:52:53</t>
  </si>
  <si>
    <t>2018-07-17 09:08:59</t>
  </si>
  <si>
    <t>2018-07-15 17:06:27</t>
  </si>
  <si>
    <t>2018-07-16 15:33:40</t>
  </si>
  <si>
    <t>2018-07-16 14:42:56</t>
  </si>
  <si>
    <t>2018-07-16 14:54:45</t>
  </si>
  <si>
    <t>2018-07-16 07:36:44</t>
  </si>
  <si>
    <t>2018-07-16 11:09:29</t>
  </si>
  <si>
    <t>2018-07-16 04:28:28</t>
  </si>
  <si>
    <t>2018-07-16 07:51:30</t>
  </si>
  <si>
    <t>2018-07-15 21:18:39</t>
  </si>
  <si>
    <t>2018-07-15 22:13:03</t>
  </si>
  <si>
    <t>2018-07-15 18:39:25</t>
  </si>
  <si>
    <t>2018-07-15 18:44:41</t>
  </si>
  <si>
    <t>2018-07-14 21:19:45</t>
  </si>
  <si>
    <t>2018-07-15 16:51:59</t>
  </si>
  <si>
    <t>2018-07-15 15:33:30</t>
  </si>
  <si>
    <t>2018-07-15 16:51:28</t>
  </si>
  <si>
    <t>2018-07-15 16:03:32</t>
  </si>
  <si>
    <t>2018-07-15 16:51:14</t>
  </si>
  <si>
    <t>2018-07-10 11:33:55</t>
  </si>
  <si>
    <t>2018-07-15 09:54:37</t>
  </si>
  <si>
    <t>浮生</t>
  </si>
  <si>
    <t>2018-07-14 20:41:07</t>
  </si>
  <si>
    <t>2018-07-14 20:41:30</t>
  </si>
  <si>
    <t>2018-07-14 17:01:21</t>
  </si>
  <si>
    <t>2018-07-14 17:29:52</t>
  </si>
  <si>
    <t>2018-07-14 15:57:11</t>
  </si>
  <si>
    <t>2018-07-14 16:21:42</t>
  </si>
  <si>
    <t>2018-07-14 13:45:03</t>
  </si>
  <si>
    <t>2018-07-14 14:02:51</t>
  </si>
  <si>
    <t>2018-07-13 19:21:48</t>
  </si>
  <si>
    <t>2018-07-14 09:36:48</t>
  </si>
  <si>
    <t>2018-07-13 18:03:08</t>
  </si>
  <si>
    <t>2018-07-14 09:18:31</t>
  </si>
  <si>
    <t>2018-07-13 12:44:13</t>
  </si>
  <si>
    <t>2018-07-13 19:51:03</t>
  </si>
  <si>
    <t>2018-07-13 10:01:06</t>
  </si>
  <si>
    <t>2018-07-13 12:45:55</t>
  </si>
  <si>
    <t>2018-07-13 09:20:34</t>
  </si>
  <si>
    <t>2018-07-13 09:38:51</t>
  </si>
  <si>
    <t>2018-07-07 18:03:06</t>
  </si>
  <si>
    <t>2018-07-11 17:19:58</t>
  </si>
  <si>
    <t>2018-07-10 16:58:03</t>
  </si>
  <si>
    <t>2018-07-10 17:02:10</t>
  </si>
  <si>
    <t>2018-07-09 16:52:06</t>
  </si>
  <si>
    <t>2018-07-09 16:58:05</t>
  </si>
  <si>
    <t>2018-07-09 13:36:02</t>
  </si>
  <si>
    <t>2018-07-09 13:59:14</t>
  </si>
  <si>
    <t>2018-07-09 11:42:31</t>
  </si>
  <si>
    <t>2018-07-09 11:51:48</t>
  </si>
  <si>
    <t>july8602</t>
  </si>
  <si>
    <t>2018-07-08 15:59:36</t>
  </si>
  <si>
    <t>2018-07-08 16:11:22</t>
  </si>
  <si>
    <t>2018-07-07 21:01:34</t>
  </si>
  <si>
    <t>2018-07-07 21:03:15</t>
  </si>
  <si>
    <t>2018-07-07 20:42:42</t>
  </si>
  <si>
    <t>2018-07-07 20:51:21</t>
  </si>
  <si>
    <t>2018-07-07 13:54:40</t>
  </si>
  <si>
    <t>2018-07-07 14:03:10</t>
  </si>
  <si>
    <t>2018-07-06 14:30:46</t>
  </si>
  <si>
    <t>2018-07-06 14:37:04</t>
  </si>
  <si>
    <t>2018-07-06 10:41:43</t>
  </si>
  <si>
    <t>2018-07-06 11:10:04</t>
  </si>
  <si>
    <t>2018-07-03 20:50:05</t>
  </si>
  <si>
    <t>2018-07-06 09:08:10</t>
  </si>
  <si>
    <t>2018-07-05 20:03:52</t>
  </si>
  <si>
    <t>2018-07-05 20:16:34</t>
  </si>
  <si>
    <t>2018-07-05 19:50:12</t>
  </si>
  <si>
    <t>2018-07-05 20:04:30</t>
  </si>
  <si>
    <t>2018-07-05 18:51:38</t>
  </si>
  <si>
    <t>2018-07-05 19:00:21</t>
  </si>
  <si>
    <t>2018-07-05 17:47:03</t>
  </si>
  <si>
    <t>2018-07-05 18:21:06</t>
  </si>
  <si>
    <t>2018-07-04 18:49:22</t>
  </si>
  <si>
    <t>2018-07-05 09:27:27</t>
  </si>
  <si>
    <t>2018-07-04 16:55:49</t>
  </si>
  <si>
    <t>2018-07-04 16:59:07</t>
  </si>
  <si>
    <t>2018-07-04 10:21:02</t>
  </si>
  <si>
    <t>2018-07-04 10:26:02</t>
  </si>
  <si>
    <t>2018-07-03 21:29:47</t>
  </si>
  <si>
    <t>2018-07-03 15:49:10</t>
  </si>
  <si>
    <t>2018-07-03 21:29:33</t>
  </si>
  <si>
    <t>2018-07-03 16:13:36</t>
  </si>
  <si>
    <t>2018-07-03 21:29:26</t>
  </si>
  <si>
    <t>2018-07-03 19:20:46</t>
  </si>
  <si>
    <t>2018-07-03 21:29:12</t>
  </si>
  <si>
    <t>2018-06-28 16:35:08</t>
  </si>
  <si>
    <t>2018-06-28 16:45:31</t>
  </si>
  <si>
    <t>2018-06-28 11:25:29</t>
  </si>
  <si>
    <t>2018-06-28 11:34:52</t>
  </si>
  <si>
    <t>2018-06-28 09:53:02</t>
  </si>
  <si>
    <t>2018-06-28 09:56:12</t>
  </si>
  <si>
    <t>2018-06-28 07:45:14</t>
  </si>
  <si>
    <t>2018-06-28 09:23:53</t>
  </si>
  <si>
    <t>2018-06-27 10:45:52</t>
  </si>
  <si>
    <t>2018-06-27 10:48:43</t>
  </si>
  <si>
    <t>2018-06-26 21:27:16</t>
  </si>
  <si>
    <t>2018-06-27 09:15:34</t>
  </si>
  <si>
    <t>dpuser_4707168233</t>
  </si>
  <si>
    <t>2018-06-26 20:45:28</t>
  </si>
  <si>
    <t>2018-06-26 20:46:20</t>
  </si>
  <si>
    <t>2018-06-26 15:55:58</t>
  </si>
  <si>
    <t>2018-06-26 17:53:43</t>
  </si>
  <si>
    <t>2018-06-26 15:38:57</t>
  </si>
  <si>
    <t>2018-06-26 16:05:27</t>
  </si>
  <si>
    <t>2018-06-26 13:41:54</t>
  </si>
  <si>
    <t>2018-06-26 14:32:04</t>
  </si>
  <si>
    <t>2018-06-26 11:22:49</t>
  </si>
  <si>
    <t>2018-06-26 11:25:43</t>
  </si>
  <si>
    <t>2018-06-26 10:51:21</t>
  </si>
  <si>
    <t>2018-06-26 10:55:02</t>
  </si>
  <si>
    <t>2018-06-25 17:50:20</t>
  </si>
  <si>
    <t>2018-06-25 18:20:36</t>
  </si>
  <si>
    <t>2018-06-24 12:42:43</t>
  </si>
  <si>
    <t>2018-06-24 13:20:22</t>
  </si>
  <si>
    <t>2018-06-23 21:51:44</t>
  </si>
  <si>
    <t>2018-06-24 09:05:00</t>
  </si>
  <si>
    <t>2018-04-29 10:14:08</t>
  </si>
  <si>
    <t>2018-06-22 18:01:23</t>
  </si>
  <si>
    <t>2018-06-22 15:44:23</t>
  </si>
  <si>
    <t>2018-06-22 16:12:00</t>
  </si>
  <si>
    <t>2018-06-21 14:23:23</t>
  </si>
  <si>
    <t>2018-06-21 15:01:09</t>
  </si>
  <si>
    <t>2018-06-20 12:13:33</t>
  </si>
  <si>
    <t>2018-06-20 12:20:22</t>
  </si>
  <si>
    <t>勿忘初心wym</t>
  </si>
  <si>
    <t>2018-06-19 18:33:26</t>
  </si>
  <si>
    <t>2018-06-18 09:18:25</t>
  </si>
  <si>
    <t>2018-06-18 13:15:53</t>
  </si>
  <si>
    <t>2018-06-17 14:23:04</t>
  </si>
  <si>
    <t>2018-06-17 15:10:23</t>
  </si>
  <si>
    <t>2018-06-15 12:25:11</t>
  </si>
  <si>
    <t>2018-06-15 13:30:49</t>
  </si>
  <si>
    <t>2018-06-13 01:27:44</t>
  </si>
  <si>
    <t>2018-06-15 11:49:58</t>
  </si>
  <si>
    <t>2018-06-13 20:08:55</t>
  </si>
  <si>
    <t>2018-06-14 09:00:24</t>
  </si>
  <si>
    <t>2018-06-13 10:41:41</t>
  </si>
  <si>
    <t>2018-06-13 14:34:36</t>
  </si>
  <si>
    <t>2018-06-10 17:38:01</t>
  </si>
  <si>
    <t>2018-06-10 17:47:27</t>
  </si>
  <si>
    <t>2018-06-08 14:00:15</t>
  </si>
  <si>
    <t>2018-06-08 14:09:47</t>
  </si>
  <si>
    <t>2018-06-06 15:35:51</t>
  </si>
  <si>
    <t>2018-06-06 15:37:55</t>
  </si>
  <si>
    <t>2018-06-06 14:39:34</t>
  </si>
  <si>
    <t>2018-06-06 14:57:26</t>
  </si>
  <si>
    <t>Ues904524331</t>
  </si>
  <si>
    <t>2018-06-04 17:18:11</t>
  </si>
  <si>
    <t>2018-06-02 00:23:13</t>
  </si>
  <si>
    <t>2018-06-04 09:15:38</t>
  </si>
  <si>
    <t>2018-06-03 19:17:54</t>
  </si>
  <si>
    <t>2018-06-04 08:30:10</t>
  </si>
  <si>
    <t>mlyq1108</t>
  </si>
  <si>
    <t>2018-06-03 10:07:43</t>
  </si>
  <si>
    <t>2018-06-03 10:11:14</t>
  </si>
  <si>
    <t>2018-06-02 13:51:58</t>
  </si>
  <si>
    <t>2018-06-02 13:52:28</t>
  </si>
  <si>
    <t>2018-06-02 12:12:10</t>
  </si>
  <si>
    <t>2018-06-02 12:47:13</t>
  </si>
  <si>
    <t>加油宝贝</t>
  </si>
  <si>
    <t>2018-06-01 20:52:32</t>
  </si>
  <si>
    <t>2018-06-01 15:57:40</t>
  </si>
  <si>
    <t>2018-06-01 16:03:19</t>
  </si>
  <si>
    <t>2018-05-31 15:42:40</t>
  </si>
  <si>
    <t>2018-05-31 15:48:02</t>
  </si>
  <si>
    <t>2018-04-28 14:24:34</t>
  </si>
  <si>
    <t>2018-05-31 10:31:34</t>
  </si>
  <si>
    <t>2018-05-29 20:47:37</t>
  </si>
  <si>
    <t>2018-05-30 13:58:45</t>
  </si>
  <si>
    <t>neS450269837</t>
  </si>
  <si>
    <t>2018-05-29 16:15:39</t>
  </si>
  <si>
    <t>2018-05-29 16:20:24</t>
  </si>
  <si>
    <t>Hvo570612220</t>
  </si>
  <si>
    <t>2018-05-28 16:32:31</t>
  </si>
  <si>
    <t>2018-05-28 16:35:36</t>
  </si>
  <si>
    <t>小西瓜。_9159</t>
  </si>
  <si>
    <t>2018-05-28 13:40:04</t>
  </si>
  <si>
    <t>2018-05-28 13:40:27</t>
  </si>
  <si>
    <t>XURUIL</t>
  </si>
  <si>
    <t>2018-05-22 08:58:20</t>
  </si>
  <si>
    <t>2018-05-28 10:18:34</t>
  </si>
  <si>
    <t>zhangbo13520</t>
  </si>
  <si>
    <t>2018-05-27 09:21:51</t>
  </si>
  <si>
    <t>2018-05-27 09:26:38</t>
  </si>
  <si>
    <t>kmb722030792</t>
  </si>
  <si>
    <t>2018-05-27 09:15:45</t>
  </si>
  <si>
    <t>2018-05-27 09:16:24</t>
  </si>
  <si>
    <t>BPA920719013</t>
  </si>
  <si>
    <t>2018-05-05 15:16:14</t>
  </si>
  <si>
    <t>2018-05-26 13:15:06</t>
  </si>
  <si>
    <t>13679000993</t>
  </si>
  <si>
    <t>2018-05-12 21:45:44</t>
  </si>
  <si>
    <t>2018-05-24 19:15:53</t>
  </si>
  <si>
    <t>何以存默</t>
  </si>
  <si>
    <t>2018-05-21 20:44:04</t>
  </si>
  <si>
    <t>2018-05-22 09:27:28</t>
  </si>
  <si>
    <t>Zzmmmm1</t>
  </si>
  <si>
    <t>2018-05-21 13:29:05</t>
  </si>
  <si>
    <t>2018-05-21 13:36:14</t>
  </si>
  <si>
    <t>jiaer33</t>
  </si>
  <si>
    <t>2018-05-20 15:29:43</t>
  </si>
  <si>
    <t>2018-05-20 15:43:50</t>
  </si>
  <si>
    <t>彭^_^^_^^_^666</t>
  </si>
  <si>
    <t>2018-05-20 08:54:20</t>
  </si>
  <si>
    <t>2018-05-20 15:34:10</t>
  </si>
  <si>
    <t>800_user_1356096516</t>
  </si>
  <si>
    <t>2018-05-19 16:20:36</t>
  </si>
  <si>
    <t>2018-05-20 09:04:50</t>
  </si>
  <si>
    <t>么1么1哒</t>
  </si>
  <si>
    <t>2018-05-18 14:51:02</t>
  </si>
  <si>
    <t>2018-05-18 14:52:26</t>
  </si>
  <si>
    <t>乖猫猫L</t>
  </si>
  <si>
    <t>2018-05-16 20:38:30</t>
  </si>
  <si>
    <t>2018-05-16 21:25:20</t>
  </si>
  <si>
    <t>qrV428181726</t>
  </si>
  <si>
    <t>2018-05-14 14:04:14</t>
  </si>
  <si>
    <t>2018-05-14 14:10:11</t>
  </si>
  <si>
    <t>jwF375096299</t>
  </si>
  <si>
    <t>2018-05-14 10:19:15</t>
  </si>
  <si>
    <t>2018-05-14 11:11:31</t>
  </si>
  <si>
    <t>扶桑飞鸿</t>
  </si>
  <si>
    <t>2018-04-06 15:48:32</t>
  </si>
  <si>
    <t>2018-05-13 17:30:48</t>
  </si>
  <si>
    <t>苏巧巧273</t>
  </si>
  <si>
    <t>2018-05-11 09:05:48</t>
  </si>
  <si>
    <t>2018-05-11 17:42:29</t>
  </si>
  <si>
    <t>淡定人生_7592</t>
  </si>
  <si>
    <t>2018-05-10 22:10:45</t>
  </si>
  <si>
    <t>2018-05-11 09:06:45</t>
  </si>
  <si>
    <t>眼部整形</t>
  </si>
  <si>
    <t>我就是幺蛾子。</t>
  </si>
  <si>
    <t>2018-05-08 10:51:01</t>
  </si>
  <si>
    <t>2018-05-10 14:41:23</t>
  </si>
  <si>
    <t>hbG172829933</t>
  </si>
  <si>
    <t>2018-05-04 16:34:58</t>
  </si>
  <si>
    <t>2018-05-04 16:36:52</t>
  </si>
  <si>
    <t>dpuser_2577619349</t>
  </si>
  <si>
    <t>2018-05-03 10:21:56</t>
  </si>
  <si>
    <t>2018-05-03 10:23:57</t>
  </si>
  <si>
    <t>tttsssyyy111</t>
  </si>
  <si>
    <t>2018-05-03 09:38:57</t>
  </si>
  <si>
    <t>2018-05-03 09:39:12</t>
  </si>
  <si>
    <t>panda0209</t>
  </si>
  <si>
    <t>2018-04-30 21:02:12</t>
  </si>
  <si>
    <t>2018-05-01 08:41:20</t>
  </si>
  <si>
    <t>大鱼丫</t>
  </si>
  <si>
    <t>2018-04-26 09:43:35</t>
  </si>
  <si>
    <t>2018-04-26 11:30:50</t>
  </si>
  <si>
    <t>QXU468741662</t>
  </si>
  <si>
    <t>2018-04-18 22:45:30</t>
  </si>
  <si>
    <t>2018-04-20 12:14:56</t>
  </si>
  <si>
    <t>pUR234370241</t>
  </si>
  <si>
    <t>2018-04-18 13:02:52</t>
  </si>
  <si>
    <t>2018-04-20 11:16:20</t>
  </si>
  <si>
    <t>YZG229875832</t>
  </si>
  <si>
    <t>2018-04-13 16:55:46</t>
  </si>
  <si>
    <t>2018-04-13 17:38:35</t>
  </si>
  <si>
    <t>show曼</t>
  </si>
  <si>
    <t>2018-04-12 16:27:02</t>
  </si>
  <si>
    <t>2018-04-13 08:39:38</t>
  </si>
  <si>
    <t>dpuser_3150515614</t>
  </si>
  <si>
    <t>2018-04-10 19:33:41</t>
  </si>
  <si>
    <t>2018-04-10 19:53:36</t>
  </si>
  <si>
    <t>蕾蕾4392</t>
  </si>
  <si>
    <t>2018-03-28 15:51:53</t>
  </si>
  <si>
    <t>2018-04-09 16:54:07</t>
  </si>
  <si>
    <t>dpuser_4866330094</t>
  </si>
  <si>
    <t>2018-04-06 21:26:33</t>
  </si>
  <si>
    <t>2018-04-07 09:03:27</t>
  </si>
  <si>
    <t>七月0506</t>
  </si>
  <si>
    <t>2018-04-04 15:26:01</t>
  </si>
  <si>
    <t>2018-04-06 09:39:09</t>
  </si>
  <si>
    <t>NxL762953252</t>
  </si>
  <si>
    <t>2018-04-02 15:30:33</t>
  </si>
  <si>
    <t>2018-04-02 15:40:29</t>
  </si>
  <si>
    <t>小艾是蔡夫人</t>
  </si>
  <si>
    <t>2018-03-30 19:41:48</t>
  </si>
  <si>
    <t>2018-03-31 00:17:18</t>
  </si>
  <si>
    <t>2018-09-07</t>
  </si>
  <si>
    <t>17:00:47</t>
  </si>
  <si>
    <t>156****1080</t>
  </si>
  <si>
    <t>无</t>
  </si>
  <si>
    <t>已预约</t>
  </si>
  <si>
    <t>10:41:23</t>
  </si>
  <si>
    <t>187****0133</t>
  </si>
  <si>
    <t>你好，我们想预约脱唇毛12：30\n</t>
  </si>
  <si>
    <t>14:16:30</t>
  </si>
  <si>
    <t>130****3665</t>
  </si>
  <si>
    <t>14:23:05</t>
  </si>
  <si>
    <t>138****2070</t>
  </si>
  <si>
    <t>13:02:54</t>
  </si>
  <si>
    <t>182****2803</t>
  </si>
  <si>
    <t>2018-09-05</t>
  </si>
  <si>
    <t>16:29:34</t>
  </si>
  <si>
    <t>156****2610</t>
  </si>
  <si>
    <t>16:16:34</t>
  </si>
  <si>
    <t>16:04:38</t>
  </si>
  <si>
    <t>182****1003</t>
  </si>
  <si>
    <t>15:52:42</t>
  </si>
  <si>
    <t>15680802610</t>
  </si>
  <si>
    <t>15:24:59</t>
  </si>
  <si>
    <t>155****8027</t>
  </si>
  <si>
    <t>15528188027</t>
  </si>
  <si>
    <t>10:48:20</t>
  </si>
  <si>
    <t>138****7295</t>
  </si>
  <si>
    <t>08:32:37</t>
  </si>
  <si>
    <t>181****4035</t>
  </si>
  <si>
    <t>好的18181404035</t>
  </si>
  <si>
    <t>2018-08-24</t>
  </si>
  <si>
    <t>11:27:46</t>
  </si>
  <si>
    <t>159****5026</t>
  </si>
  <si>
    <t>15982325026</t>
  </si>
  <si>
    <t>2018-09-04</t>
  </si>
  <si>
    <t>15:50:57</t>
  </si>
  <si>
    <t>133****2113</t>
  </si>
  <si>
    <t>2018-09-03</t>
  </si>
  <si>
    <t>18:16:39</t>
  </si>
  <si>
    <t>136****7693</t>
  </si>
  <si>
    <t>17:29:22</t>
  </si>
  <si>
    <t>159****9849</t>
  </si>
  <si>
    <t>15:45:17</t>
  </si>
  <si>
    <t>180****2968</t>
  </si>
  <si>
    <t>15:17:33</t>
  </si>
  <si>
    <t>133****6904</t>
  </si>
  <si>
    <t>14:03:44</t>
  </si>
  <si>
    <t>187****4710</t>
  </si>
  <si>
    <t>2018-09-02</t>
  </si>
  <si>
    <t>18:31:01</t>
  </si>
  <si>
    <t>136****1719</t>
  </si>
  <si>
    <t>10:23:21</t>
  </si>
  <si>
    <t>173****1697</t>
  </si>
  <si>
    <t>16:42:57</t>
  </si>
  <si>
    <t>158****0300</t>
  </si>
  <si>
    <t>16:31:22</t>
  </si>
  <si>
    <t>151****7994</t>
  </si>
  <si>
    <t>15:11:51</t>
  </si>
  <si>
    <t>177****6759</t>
  </si>
  <si>
    <t>14:18:54</t>
  </si>
  <si>
    <t>158****8767</t>
  </si>
  <si>
    <t>2018-09-01</t>
  </si>
  <si>
    <t>12:52:08</t>
  </si>
  <si>
    <t>134****9985</t>
  </si>
  <si>
    <t>11:45:39</t>
  </si>
  <si>
    <t>181****5704</t>
  </si>
  <si>
    <t>11:38:41</t>
  </si>
  <si>
    <t>186****8829</t>
  </si>
  <si>
    <t>2018-08-31</t>
  </si>
  <si>
    <t>16:00:53</t>
  </si>
  <si>
    <t>15892497890</t>
  </si>
  <si>
    <t>18:50:11</t>
  </si>
  <si>
    <t>15:36:42</t>
  </si>
  <si>
    <t>11:20:42</t>
  </si>
  <si>
    <t>15198028330</t>
  </si>
  <si>
    <t>10:25:06</t>
  </si>
  <si>
    <t>10:02:58</t>
  </si>
  <si>
    <t>13981613406</t>
  </si>
  <si>
    <t>15:19:11</t>
  </si>
  <si>
    <t>15:16:58</t>
  </si>
  <si>
    <t>15:02:57</t>
  </si>
  <si>
    <t>2018-08-30</t>
  </si>
  <si>
    <t>20:10:34</t>
  </si>
  <si>
    <t>20:15:23</t>
  </si>
  <si>
    <t>19:41:29</t>
  </si>
  <si>
    <t>16:32:12</t>
  </si>
  <si>
    <t>17780587798</t>
  </si>
  <si>
    <t>16:51:28</t>
  </si>
  <si>
    <t>14:19:04</t>
  </si>
  <si>
    <t>14:17:39</t>
  </si>
  <si>
    <t>13547101461</t>
  </si>
  <si>
    <t>14:16:32</t>
  </si>
  <si>
    <t>09:55:40</t>
  </si>
  <si>
    <t>2018-08-29</t>
  </si>
  <si>
    <t>14:44:53</t>
  </si>
  <si>
    <t>17:15:00</t>
  </si>
  <si>
    <t>09:31:10</t>
  </si>
  <si>
    <t>2018-08-28</t>
  </si>
  <si>
    <t>18:14:07</t>
  </si>
  <si>
    <t>17:01:14</t>
  </si>
  <si>
    <t>袁立玲18616946253</t>
  </si>
  <si>
    <t>16:23:56</t>
  </si>
  <si>
    <t>14:08:16</t>
  </si>
  <si>
    <t>曾18384145636</t>
  </si>
  <si>
    <t>14:30:39</t>
  </si>
  <si>
    <t>13099199579</t>
  </si>
  <si>
    <t>14:30:34</t>
  </si>
  <si>
    <t>18565069579</t>
  </si>
  <si>
    <t>13:49:09</t>
  </si>
  <si>
    <t>13:56:06</t>
  </si>
  <si>
    <t>谢18380197876</t>
  </si>
  <si>
    <t>2018-08-27</t>
  </si>
  <si>
    <t>18:28:22</t>
  </si>
  <si>
    <t>10:05:17</t>
  </si>
  <si>
    <t>伍萌萌15608036774</t>
  </si>
  <si>
    <t>21:01:50</t>
  </si>
  <si>
    <t>15:08:55</t>
  </si>
  <si>
    <t>14:12:44</t>
  </si>
  <si>
    <t>13:30:00</t>
  </si>
  <si>
    <t>18502827710王宝莹</t>
  </si>
  <si>
    <t>09:35:19</t>
  </si>
  <si>
    <t>2018-08-26</t>
  </si>
  <si>
    <t>18:36:08</t>
  </si>
  <si>
    <t>186****2510</t>
  </si>
  <si>
    <t>14:08:10</t>
  </si>
  <si>
    <t>09:05:45</t>
  </si>
  <si>
    <t>187****7162</t>
  </si>
  <si>
    <t>2018-08-25</t>
  </si>
  <si>
    <t>20:57:39</t>
  </si>
  <si>
    <t>139****2574</t>
  </si>
  <si>
    <t>王燕13981852574</t>
  </si>
  <si>
    <t>23:12:08</t>
  </si>
  <si>
    <t>131****6695</t>
  </si>
  <si>
    <t>2018-07-27</t>
  </si>
  <si>
    <t>14:03:17</t>
  </si>
  <si>
    <t>187****0127</t>
  </si>
  <si>
    <t>15:46:04</t>
  </si>
  <si>
    <t>185****7487</t>
  </si>
  <si>
    <t>14:49:23</t>
  </si>
  <si>
    <t>135****7525</t>
  </si>
  <si>
    <t>14:03:28</t>
  </si>
  <si>
    <t>181****2751</t>
  </si>
  <si>
    <t>13:29:53</t>
  </si>
  <si>
    <t>2018-08-11</t>
  </si>
  <si>
    <t>13:23:41</t>
  </si>
  <si>
    <t>147****8602</t>
  </si>
  <si>
    <t>脱毛1点半的样子</t>
  </si>
  <si>
    <t>11:32:27</t>
  </si>
  <si>
    <t>181****7584</t>
  </si>
  <si>
    <t>11:27:26</t>
  </si>
  <si>
    <t>180****7701</t>
  </si>
  <si>
    <t>12:51:48</t>
  </si>
  <si>
    <t>158****4550</t>
  </si>
  <si>
    <t>15882304550</t>
  </si>
  <si>
    <t>12:52:14</t>
  </si>
  <si>
    <t>158****4437</t>
  </si>
  <si>
    <t>15882124437</t>
  </si>
  <si>
    <t>11:46:05</t>
  </si>
  <si>
    <t>159****5009</t>
  </si>
  <si>
    <t>11:33:18</t>
  </si>
  <si>
    <t>182****6106</t>
  </si>
  <si>
    <t>2018-08-23</t>
  </si>
  <si>
    <t>13:48:19</t>
  </si>
  <si>
    <t>139****6633</t>
  </si>
  <si>
    <t>12:57:01</t>
  </si>
  <si>
    <t>10:28:20</t>
  </si>
  <si>
    <t>137****2444</t>
  </si>
  <si>
    <t>10:27:50</t>
  </si>
  <si>
    <t>10:26:25</t>
  </si>
  <si>
    <t>183****8515</t>
  </si>
  <si>
    <t>18393988515</t>
  </si>
  <si>
    <t>2018-08-22</t>
  </si>
  <si>
    <t>18:20:10</t>
  </si>
  <si>
    <t>136****3835</t>
  </si>
  <si>
    <t>18:50:14</t>
  </si>
  <si>
    <t>180****5922</t>
  </si>
  <si>
    <t>18:02:19</t>
  </si>
  <si>
    <t>180****6677</t>
  </si>
  <si>
    <t>18:01:21</t>
  </si>
  <si>
    <t>185****8066</t>
  </si>
  <si>
    <t>18:05:15</t>
  </si>
  <si>
    <t>16:38:00</t>
  </si>
  <si>
    <t>173****6765</t>
  </si>
  <si>
    <t>16:07:14</t>
  </si>
  <si>
    <t>14:26:01</t>
  </si>
  <si>
    <t>12:29:34</t>
  </si>
  <si>
    <t>2018-08-21</t>
  </si>
  <si>
    <t>16:28:54</t>
  </si>
  <si>
    <t>181****0797</t>
  </si>
  <si>
    <t>12:46:00</t>
  </si>
  <si>
    <t>177****5867</t>
  </si>
  <si>
    <t>13:47:06</t>
  </si>
  <si>
    <t>181****9897</t>
  </si>
  <si>
    <t>11:29:14</t>
  </si>
  <si>
    <t>186****9888</t>
  </si>
  <si>
    <t>10:12:24</t>
  </si>
  <si>
    <t>189****7926</t>
  </si>
  <si>
    <t>10:36:01</t>
  </si>
  <si>
    <t>159****8997</t>
  </si>
  <si>
    <t>2018-08-20</t>
  </si>
  <si>
    <t>16:57:34</t>
  </si>
  <si>
    <t>138****4997</t>
  </si>
  <si>
    <t>2018-08-18</t>
  </si>
  <si>
    <t>19:49:32</t>
  </si>
  <si>
    <t>180****0293</t>
  </si>
  <si>
    <t>2018-08-17</t>
  </si>
  <si>
    <t>18:15:47</t>
  </si>
  <si>
    <t>134****2710</t>
  </si>
  <si>
    <t>12:15:31</t>
  </si>
  <si>
    <t>测试</t>
  </si>
  <si>
    <t>138****1750</t>
  </si>
  <si>
    <t>11:57:17</t>
  </si>
  <si>
    <t>157****7518</t>
  </si>
  <si>
    <t>10:48:49</t>
  </si>
  <si>
    <t>182****9239</t>
  </si>
  <si>
    <t>2018-08-16</t>
  </si>
  <si>
    <t>21:54:06</t>
  </si>
  <si>
    <t>156****6553</t>
  </si>
  <si>
    <t>16:10:36</t>
  </si>
  <si>
    <t>156****0651</t>
  </si>
  <si>
    <t>2018-08-15</t>
  </si>
  <si>
    <t>18:35:50</t>
  </si>
  <si>
    <t>157****3638</t>
  </si>
  <si>
    <t>09:14:47</t>
  </si>
  <si>
    <t>181****3812</t>
  </si>
  <si>
    <t>手机:18123213812李</t>
  </si>
  <si>
    <t>21:55:04</t>
  </si>
  <si>
    <t>187****6925</t>
  </si>
  <si>
    <t>18782166925</t>
  </si>
  <si>
    <t>17:17:13</t>
  </si>
  <si>
    <t>14:34:22</t>
  </si>
  <si>
    <t>185****8319</t>
  </si>
  <si>
    <t>18581618319</t>
  </si>
  <si>
    <t>10:33:54</t>
  </si>
  <si>
    <t>177****8778</t>
  </si>
  <si>
    <t>17780878778</t>
  </si>
  <si>
    <t>2018-08-14</t>
  </si>
  <si>
    <t>18:16:54</t>
  </si>
  <si>
    <t>134****4794</t>
  </si>
  <si>
    <t>13408514794</t>
  </si>
  <si>
    <t>20:35:23</t>
  </si>
  <si>
    <t>180****3572</t>
  </si>
  <si>
    <t>18011513572</t>
  </si>
  <si>
    <t>16:33:24</t>
  </si>
  <si>
    <t>170****9999</t>
  </si>
  <si>
    <t>10:33:04</t>
  </si>
  <si>
    <t>173****1403</t>
  </si>
  <si>
    <t>15:24:12</t>
  </si>
  <si>
    <t>183****7721</t>
  </si>
  <si>
    <t>18380117721</t>
  </si>
  <si>
    <t>2018-08-13</t>
  </si>
  <si>
    <t>16:55:11</t>
  </si>
  <si>
    <t>183****9054</t>
  </si>
  <si>
    <t>18382099054</t>
  </si>
  <si>
    <t>11:06:49</t>
  </si>
  <si>
    <t>173****5950</t>
  </si>
  <si>
    <t>15:32:26</t>
  </si>
  <si>
    <t>186****0851</t>
  </si>
  <si>
    <t>2018-07-25</t>
  </si>
  <si>
    <t>20:32:46</t>
  </si>
  <si>
    <t>11:12:54</t>
  </si>
  <si>
    <t>186****0420</t>
  </si>
  <si>
    <t>18628070420</t>
  </si>
  <si>
    <t>2018-08-12</t>
  </si>
  <si>
    <t>19:13:22</t>
  </si>
  <si>
    <t>136****6357</t>
  </si>
  <si>
    <t>15:01:48</t>
  </si>
  <si>
    <t>138****7733</t>
  </si>
  <si>
    <t>15:02:25</t>
  </si>
  <si>
    <t>13882227733</t>
  </si>
  <si>
    <t>14:56:41</t>
  </si>
  <si>
    <t>186****8857</t>
  </si>
  <si>
    <t>14:14:18</t>
  </si>
  <si>
    <t>158****1782</t>
  </si>
  <si>
    <t>12:13:39</t>
  </si>
  <si>
    <t>135****4165</t>
  </si>
  <si>
    <t>21:37:13</t>
  </si>
  <si>
    <t>135****5958</t>
  </si>
  <si>
    <t>16:39:01</t>
  </si>
  <si>
    <t>132****0765</t>
  </si>
  <si>
    <t>16:38:13</t>
  </si>
  <si>
    <t>184****6807</t>
  </si>
  <si>
    <t>16:37:31</t>
  </si>
  <si>
    <t>15:05:49</t>
  </si>
  <si>
    <t>131****4705</t>
  </si>
  <si>
    <t>10:08:31</t>
  </si>
  <si>
    <t>2018-08-10</t>
  </si>
  <si>
    <t>19:33:29</t>
  </si>
  <si>
    <t>138****0276</t>
  </si>
  <si>
    <t>2018-08-09</t>
  </si>
  <si>
    <t>14:28:20</t>
  </si>
  <si>
    <t>181****8369</t>
  </si>
  <si>
    <t>18123228369</t>
  </si>
  <si>
    <t>13:48:41</t>
  </si>
  <si>
    <t>157****3246</t>
  </si>
  <si>
    <t>11:28:10</t>
  </si>
  <si>
    <t>182****2662</t>
  </si>
  <si>
    <t>10:41:30</t>
  </si>
  <si>
    <t>183****9389</t>
  </si>
  <si>
    <t>18380459389</t>
  </si>
  <si>
    <t>2018-08-08</t>
  </si>
  <si>
    <t>19:35:38</t>
  </si>
  <si>
    <t>189****5515</t>
  </si>
  <si>
    <t>19:38:53</t>
  </si>
  <si>
    <t>19:37:07</t>
  </si>
  <si>
    <t>18:12:41</t>
  </si>
  <si>
    <t>158****1935</t>
  </si>
  <si>
    <t>16:15:11</t>
  </si>
  <si>
    <t>136****2220</t>
  </si>
  <si>
    <t>16:17:26</t>
  </si>
  <si>
    <t>183****4617</t>
  </si>
  <si>
    <t>十点可以我姓彭18380264617</t>
  </si>
  <si>
    <t>17:32:01</t>
  </si>
  <si>
    <t>12:31:34</t>
  </si>
  <si>
    <t>2018-08-04</t>
  </si>
  <si>
    <t>14:35:39</t>
  </si>
  <si>
    <t>183****0550</t>
  </si>
  <si>
    <t>18320900550</t>
  </si>
  <si>
    <t>12:39:13</t>
  </si>
  <si>
    <t>156****6016</t>
  </si>
  <si>
    <t>15600486016</t>
  </si>
  <si>
    <t>2018-08-07</t>
  </si>
  <si>
    <t>22:40:14</t>
  </si>
  <si>
    <t>159****1211</t>
  </si>
  <si>
    <t>你好想去你们哪做项目方便vx15989141211了解一下谢谢</t>
  </si>
  <si>
    <t>2018-08-06</t>
  </si>
  <si>
    <t>13:24:01</t>
  </si>
  <si>
    <t>180****7930</t>
  </si>
  <si>
    <t>12:04:39</t>
  </si>
  <si>
    <t>173****1027</t>
  </si>
  <si>
    <t>17382931027</t>
  </si>
  <si>
    <t>2018-08-05</t>
  </si>
  <si>
    <t>18:11:52</t>
  </si>
  <si>
    <t>189****9175</t>
  </si>
  <si>
    <t>17:59:06</t>
  </si>
  <si>
    <t>137****6200</t>
  </si>
  <si>
    <t>13:16:41</t>
  </si>
  <si>
    <t>177****8881</t>
  </si>
  <si>
    <t>17701648881</t>
  </si>
  <si>
    <t>11:40:33</t>
  </si>
  <si>
    <t>10:44:25</t>
  </si>
  <si>
    <t>130****8899</t>
  </si>
  <si>
    <t>18:52:26</t>
  </si>
  <si>
    <t>无我院项目</t>
  </si>
  <si>
    <t>158****4439</t>
  </si>
  <si>
    <t>08:38:02</t>
  </si>
  <si>
    <t>14:15:40</t>
  </si>
  <si>
    <t>133****3687</t>
  </si>
  <si>
    <t>09:26:47</t>
  </si>
  <si>
    <t>185****8133</t>
  </si>
  <si>
    <t>18508138133</t>
  </si>
  <si>
    <t>2018-08-03</t>
  </si>
  <si>
    <t>19:45:34</t>
  </si>
  <si>
    <t>19:05:42</t>
  </si>
  <si>
    <t>135****7636</t>
  </si>
  <si>
    <t>14:22:09</t>
  </si>
  <si>
    <t>182****6129</t>
  </si>
  <si>
    <t>18200396129</t>
  </si>
  <si>
    <t>2018-08-02</t>
  </si>
  <si>
    <t>20:39:33</t>
  </si>
  <si>
    <t>152****2253</t>
  </si>
  <si>
    <t>刘15281082253</t>
  </si>
  <si>
    <t>10:05:11</t>
  </si>
  <si>
    <t>152****9727</t>
  </si>
  <si>
    <t>丁15281019727</t>
  </si>
  <si>
    <t>2018-08-01</t>
  </si>
  <si>
    <t>10:32:51</t>
  </si>
  <si>
    <t>173****4305</t>
  </si>
  <si>
    <t>11:00:07</t>
  </si>
  <si>
    <t>158****0350</t>
  </si>
  <si>
    <t>2018-07-17</t>
  </si>
  <si>
    <t>22:06:23</t>
  </si>
  <si>
    <t>137****0793</t>
  </si>
  <si>
    <t>马潇洋13794870793</t>
  </si>
  <si>
    <t>2018-07-29</t>
  </si>
  <si>
    <t>09:32:56</t>
  </si>
  <si>
    <t>\n马潇洋13794870793</t>
  </si>
  <si>
    <t>2018-07-31</t>
  </si>
  <si>
    <t>14:17:41</t>
  </si>
  <si>
    <t>177****0006</t>
  </si>
  <si>
    <t>17778520006</t>
  </si>
  <si>
    <t>14:06:31</t>
  </si>
  <si>
    <t>186****7762</t>
  </si>
  <si>
    <t>18602897762</t>
  </si>
  <si>
    <t>09:56:17</t>
  </si>
  <si>
    <t>185****8200</t>
  </si>
  <si>
    <t>2018-07-30</t>
  </si>
  <si>
    <t>18:47:14</t>
  </si>
  <si>
    <t>187****0337</t>
  </si>
  <si>
    <t>18:49:11</t>
  </si>
  <si>
    <t>17:20:40</t>
  </si>
  <si>
    <t>159****2892</t>
  </si>
  <si>
    <t>17:44:50</t>
  </si>
  <si>
    <t>182****8863</t>
  </si>
  <si>
    <t>09:14:05</t>
  </si>
  <si>
    <t>158****5100</t>
  </si>
  <si>
    <t>15828215100马</t>
  </si>
  <si>
    <t>2018-07-28</t>
  </si>
  <si>
    <t>17:19:44</t>
  </si>
  <si>
    <t>182****1072</t>
  </si>
  <si>
    <t>15:31:21</t>
  </si>
  <si>
    <t>159****0185</t>
  </si>
  <si>
    <t>09:44:56</t>
  </si>
  <si>
    <t>155****9666</t>
  </si>
  <si>
    <t>16:46:51</t>
  </si>
  <si>
    <t>188****8240</t>
  </si>
  <si>
    <t>18870428240</t>
  </si>
  <si>
    <t>15:29:54</t>
  </si>
  <si>
    <t>10:19:14</t>
  </si>
  <si>
    <t>183****5672</t>
  </si>
  <si>
    <t>10:07:56</t>
  </si>
  <si>
    <t>183****4252</t>
  </si>
  <si>
    <t>2018-07-26</t>
  </si>
  <si>
    <t>14:41:00</t>
  </si>
  <si>
    <t>11:43:16</t>
  </si>
  <si>
    <t>176****7695</t>
  </si>
  <si>
    <t>你好我想今天下午来脱唇毛</t>
  </si>
  <si>
    <t>10:16:08</t>
  </si>
  <si>
    <t>18:35:13</t>
  </si>
  <si>
    <t>186****1219</t>
  </si>
  <si>
    <t>预约周六</t>
  </si>
  <si>
    <t>19:08:04</t>
  </si>
  <si>
    <t>20:21:00</t>
  </si>
  <si>
    <t>134****2436</t>
  </si>
  <si>
    <t>12:04:40</t>
  </si>
  <si>
    <t>176****8580</t>
  </si>
  <si>
    <t>10:03:56</t>
  </si>
  <si>
    <t>找工作</t>
  </si>
  <si>
    <t>187****4032</t>
  </si>
  <si>
    <t>09:52:12</t>
  </si>
  <si>
    <t>153****3255</t>
  </si>
  <si>
    <t>09:18:06</t>
  </si>
  <si>
    <t>2018-07-24</t>
  </si>
  <si>
    <t>22:45:42</t>
  </si>
  <si>
    <t>173****1829</t>
  </si>
  <si>
    <t>17313221829戴</t>
  </si>
  <si>
    <t>16:25:02</t>
  </si>
  <si>
    <t>158****4755</t>
  </si>
  <si>
    <t>13:45:30</t>
  </si>
  <si>
    <t>186****4931</t>
  </si>
  <si>
    <t>18623404931</t>
  </si>
  <si>
    <t>2018-07-23</t>
  </si>
  <si>
    <t>18:56:22</t>
  </si>
  <si>
    <t>153****0319</t>
  </si>
  <si>
    <t>13:41:00</t>
  </si>
  <si>
    <t>158****4282</t>
  </si>
  <si>
    <t>15882184282</t>
  </si>
  <si>
    <t>09:22:28</t>
  </si>
  <si>
    <t>173****9862</t>
  </si>
  <si>
    <t>罗少琼17380839862</t>
  </si>
  <si>
    <t>2018-07-22</t>
  </si>
  <si>
    <t>14:01:49</t>
  </si>
  <si>
    <t>181****3995</t>
  </si>
  <si>
    <t>12:49:15</t>
  </si>
  <si>
    <t>159****0336</t>
  </si>
  <si>
    <t>18:48:37</t>
  </si>
  <si>
    <t>159****3482</t>
  </si>
  <si>
    <t>18:50:52</t>
  </si>
  <si>
    <t>19:47:56</t>
  </si>
  <si>
    <t>08:33:07</t>
  </si>
  <si>
    <t>186****3234</t>
  </si>
  <si>
    <t>18:35:58</t>
  </si>
  <si>
    <t>135****4189</t>
  </si>
  <si>
    <t>15:35:32</t>
  </si>
  <si>
    <t>重复咨询过</t>
  </si>
  <si>
    <t>14:46:24</t>
  </si>
  <si>
    <t>158****2078</t>
  </si>
  <si>
    <t>10:30:13</t>
  </si>
  <si>
    <t>182****5882</t>
  </si>
  <si>
    <t>11:07:49</t>
  </si>
  <si>
    <t>159****1643</t>
  </si>
  <si>
    <t>12:14:32</t>
  </si>
  <si>
    <t>12:10:22</t>
  </si>
  <si>
    <t>半小时后做唇部脱毛</t>
  </si>
  <si>
    <t>2018-07-21</t>
  </si>
  <si>
    <t>20:51:14</t>
  </si>
  <si>
    <t>15882062078</t>
  </si>
  <si>
    <t>18:10:12</t>
  </si>
  <si>
    <t>180****6541</t>
  </si>
  <si>
    <t>18000546541</t>
  </si>
  <si>
    <t>2018-07-20</t>
  </si>
  <si>
    <t>22:37:45</t>
  </si>
  <si>
    <t>182****3020</t>
  </si>
  <si>
    <t>10:21:19</t>
  </si>
  <si>
    <t>173****1251</t>
  </si>
  <si>
    <t>10:08:11</t>
  </si>
  <si>
    <t>138****8045</t>
  </si>
  <si>
    <t>15:15:07</t>
  </si>
  <si>
    <t>2018-07-18</t>
  </si>
  <si>
    <t>11:22:27</t>
  </si>
  <si>
    <t>181****3786</t>
  </si>
  <si>
    <t>张18140093786</t>
  </si>
  <si>
    <t>2018-07-19</t>
  </si>
  <si>
    <t>18:37:41</t>
  </si>
  <si>
    <t>138****5980</t>
  </si>
  <si>
    <t>19:28:39</t>
  </si>
  <si>
    <t>错误</t>
  </si>
  <si>
    <t>133****8306</t>
  </si>
  <si>
    <t>22:49:40</t>
  </si>
  <si>
    <t>158****3780</t>
  </si>
  <si>
    <t>张15828153780</t>
  </si>
  <si>
    <t>20:10:16</t>
  </si>
  <si>
    <t>16:22:36</t>
  </si>
  <si>
    <t>186****9867</t>
  </si>
  <si>
    <t>乔18628099867</t>
  </si>
  <si>
    <t>15:14:55</t>
  </si>
  <si>
    <t>陈婷13880425980</t>
  </si>
  <si>
    <t>11:33:52</t>
  </si>
  <si>
    <t>177****6130</t>
  </si>
  <si>
    <t>08:43:01</t>
  </si>
  <si>
    <t>159****3929</t>
  </si>
  <si>
    <t>13:38:34</t>
  </si>
  <si>
    <t>186****9285</t>
  </si>
  <si>
    <t>18602829285</t>
  </si>
  <si>
    <t>19:01:28</t>
  </si>
  <si>
    <t>132****1256</t>
  </si>
  <si>
    <t>19:11:24</t>
  </si>
  <si>
    <t>185****5583</t>
  </si>
  <si>
    <t>15:52:26</t>
  </si>
  <si>
    <t>158****5254</t>
  </si>
  <si>
    <t>14:22:33</t>
  </si>
  <si>
    <t>135****3038</t>
  </si>
  <si>
    <t>14:43:26</t>
  </si>
  <si>
    <t>158****0911</t>
  </si>
  <si>
    <t>14:44:42</t>
  </si>
  <si>
    <t>11:54:06</t>
  </si>
  <si>
    <t>求职</t>
  </si>
  <si>
    <t>181****6414</t>
  </si>
  <si>
    <t>18111216414</t>
  </si>
  <si>
    <t>09:31:53</t>
  </si>
  <si>
    <t>18:43:05</t>
  </si>
  <si>
    <t>186****9861</t>
  </si>
  <si>
    <t>21:21:16</t>
  </si>
  <si>
    <t>135****3128</t>
  </si>
  <si>
    <t>15:29:02</t>
  </si>
  <si>
    <t>134****0872</t>
  </si>
  <si>
    <t>13404060872</t>
  </si>
  <si>
    <t>18:13:19</t>
  </si>
  <si>
    <t>150****4240</t>
  </si>
  <si>
    <t>18:42:55</t>
  </si>
  <si>
    <t>2018-07-16</t>
  </si>
  <si>
    <t>19:07:57</t>
  </si>
  <si>
    <t>135****0088</t>
  </si>
  <si>
    <t>18:09:49</t>
  </si>
  <si>
    <t>16:39:11</t>
  </si>
  <si>
    <t>182****7416</t>
  </si>
  <si>
    <t>16:37:45</t>
  </si>
  <si>
    <t>15:25:28</t>
  </si>
  <si>
    <t>156****2420</t>
  </si>
  <si>
    <t>14:54:06</t>
  </si>
  <si>
    <t>13547210088能否加个微信</t>
  </si>
  <si>
    <t>14:37:27</t>
  </si>
  <si>
    <t>13:15:04</t>
  </si>
  <si>
    <t>139****9518</t>
  </si>
  <si>
    <t>11:05:45</t>
  </si>
  <si>
    <t>187****0047</t>
  </si>
  <si>
    <t>刘海香18702820047</t>
  </si>
  <si>
    <t>2018-07-15</t>
  </si>
  <si>
    <t>19:16:47</t>
  </si>
  <si>
    <t>186****2830</t>
  </si>
  <si>
    <t>08:59:17</t>
  </si>
  <si>
    <t>186****7859</t>
  </si>
  <si>
    <t>18661287859</t>
  </si>
  <si>
    <t>18:41:10</t>
  </si>
  <si>
    <t>155****2602</t>
  </si>
  <si>
    <t>15501882602，刘</t>
  </si>
  <si>
    <t>17:16:02</t>
  </si>
  <si>
    <t>138****2188</t>
  </si>
  <si>
    <t>13880172188</t>
  </si>
  <si>
    <t>16:48:55</t>
  </si>
  <si>
    <t>183****5311</t>
  </si>
  <si>
    <t>2018-07-14</t>
  </si>
  <si>
    <t>17:52:51</t>
  </si>
  <si>
    <t>133****0603</t>
  </si>
  <si>
    <t>08:47:09</t>
  </si>
  <si>
    <t>150****9636</t>
  </si>
  <si>
    <t>08:28:31</t>
  </si>
  <si>
    <t>14:26:39</t>
  </si>
  <si>
    <t>13:46:17</t>
  </si>
  <si>
    <t>134****0595</t>
  </si>
  <si>
    <t>13:45:43</t>
  </si>
  <si>
    <t>156****0752</t>
  </si>
  <si>
    <t>15680360752</t>
  </si>
  <si>
    <t>11:49:48</t>
  </si>
  <si>
    <t>153****4078</t>
  </si>
  <si>
    <t>今天下午4点半左右约小气泡</t>
  </si>
  <si>
    <t>10:22:38</t>
  </si>
  <si>
    <t>157****3033</t>
  </si>
  <si>
    <t>2018-07-13</t>
  </si>
  <si>
    <t>18:04:29</t>
  </si>
  <si>
    <t>186****6901</t>
  </si>
  <si>
    <t>12:58:01</t>
  </si>
  <si>
    <t>173****2381</t>
  </si>
  <si>
    <t>17358502381</t>
  </si>
  <si>
    <t>12:45:47</t>
  </si>
  <si>
    <t>今天晚上7点半左右到，两位，做小气泡。</t>
  </si>
  <si>
    <t>10:03:34</t>
  </si>
  <si>
    <t>155****3726</t>
  </si>
  <si>
    <t>15528023726古</t>
  </si>
  <si>
    <t>10:00:19</t>
  </si>
  <si>
    <t>187****1530</t>
  </si>
  <si>
    <t>09:24:26</t>
  </si>
  <si>
    <t>189****5821</t>
  </si>
  <si>
    <t>2018-07-12</t>
  </si>
  <si>
    <t>18:01:54</t>
  </si>
  <si>
    <t>183****5804</t>
  </si>
  <si>
    <t>14:00:41</t>
  </si>
  <si>
    <t>183****4990</t>
  </si>
  <si>
    <t>2018-07-11</t>
  </si>
  <si>
    <t>20:20:04</t>
  </si>
  <si>
    <t>18215613020陈</t>
  </si>
  <si>
    <t>10:23:30</t>
  </si>
  <si>
    <t>181****8844</t>
  </si>
  <si>
    <t>2018-07-10</t>
  </si>
  <si>
    <t>15:09:12</t>
  </si>
  <si>
    <t>11:37:40</t>
  </si>
  <si>
    <t>173****3069</t>
  </si>
  <si>
    <t>17313223069</t>
  </si>
  <si>
    <t>15:00:38</t>
  </si>
  <si>
    <t>2018-07-08</t>
  </si>
  <si>
    <t>16:11:07</t>
  </si>
  <si>
    <t>14780418602</t>
  </si>
  <si>
    <t>2018-07-09</t>
  </si>
  <si>
    <t>16:55:32</t>
  </si>
  <si>
    <t>182****3593</t>
  </si>
  <si>
    <t>18200323593</t>
  </si>
  <si>
    <t>11:47:06</t>
  </si>
  <si>
    <t>185****1425</t>
  </si>
  <si>
    <t>18582851425黎</t>
  </si>
  <si>
    <t>10:34:38</t>
  </si>
  <si>
    <t>151****5975</t>
  </si>
  <si>
    <t>19:21:31</t>
  </si>
  <si>
    <t>188****8351</t>
  </si>
  <si>
    <t>16:08:44</t>
  </si>
  <si>
    <t>182****3731</t>
  </si>
  <si>
    <t>12:19:47</t>
  </si>
  <si>
    <t>2018-07-07</t>
  </si>
  <si>
    <t>18:06:18</t>
  </si>
  <si>
    <t>18628330851</t>
  </si>
  <si>
    <t>20:46:26</t>
  </si>
  <si>
    <t>186****7677</t>
  </si>
  <si>
    <t>我就在附近上班，那就约星期二吧，电话是18623107677</t>
  </si>
  <si>
    <t>13:59:18</t>
  </si>
  <si>
    <t>好，13258230765，文，</t>
  </si>
  <si>
    <t>12:38:52</t>
  </si>
  <si>
    <t>133****8804</t>
  </si>
  <si>
    <t>2018-07-06</t>
  </si>
  <si>
    <t>15:15:57</t>
  </si>
  <si>
    <t>028****8085</t>
  </si>
  <si>
    <t>15:49:57</t>
  </si>
  <si>
    <t>184****0896</t>
  </si>
  <si>
    <t>14:34:19</t>
  </si>
  <si>
    <t>186****8118</t>
  </si>
  <si>
    <t>郑18681398118</t>
  </si>
  <si>
    <t>10:05:54</t>
  </si>
  <si>
    <t>134****0956</t>
  </si>
  <si>
    <t>2018-07-05</t>
  </si>
  <si>
    <t>23:23:07</t>
  </si>
  <si>
    <t>135****3889</t>
  </si>
  <si>
    <t>谢女士13551293889</t>
  </si>
  <si>
    <t>17:48:48</t>
  </si>
  <si>
    <t>177****0306</t>
  </si>
  <si>
    <t>孟女士，17718340306</t>
  </si>
  <si>
    <t>19:58:02</t>
  </si>
  <si>
    <t>189****6979</t>
  </si>
  <si>
    <t>18981926979李平</t>
  </si>
  <si>
    <t>17:41:14</t>
  </si>
  <si>
    <t>133****8066</t>
  </si>
  <si>
    <t>17:37:53</t>
  </si>
  <si>
    <t>13:57:41</t>
  </si>
  <si>
    <t>151****9188</t>
  </si>
  <si>
    <t>2018-07-04</t>
  </si>
  <si>
    <t>16:56:45</t>
  </si>
  <si>
    <t>184****6991</t>
  </si>
  <si>
    <t>18482076991</t>
  </si>
  <si>
    <t>15:37:18</t>
  </si>
  <si>
    <t>民生银行找合作</t>
  </si>
  <si>
    <t>186****7273</t>
  </si>
  <si>
    <t>2018-07-03</t>
  </si>
  <si>
    <t>18:57:28</t>
  </si>
  <si>
    <t>134****8618</t>
  </si>
  <si>
    <t>15:39:31</t>
  </si>
  <si>
    <t>159****7653</t>
  </si>
  <si>
    <t>09:52:19</t>
  </si>
  <si>
    <t>177****3856</t>
  </si>
  <si>
    <t>2018-07-02</t>
  </si>
  <si>
    <t>11:49:15</t>
  </si>
  <si>
    <t>153****6160</t>
  </si>
  <si>
    <t>2018-07-01</t>
  </si>
  <si>
    <t>18:43:54</t>
  </si>
  <si>
    <t>185****8838</t>
  </si>
  <si>
    <t>18:45:05</t>
  </si>
  <si>
    <t>18:45:13</t>
  </si>
  <si>
    <t>18574408838</t>
  </si>
  <si>
    <t>09:40:14</t>
  </si>
  <si>
    <t>186****9787</t>
  </si>
  <si>
    <t>09:25:14</t>
  </si>
  <si>
    <t>181****9969</t>
  </si>
  <si>
    <t>09:33:58</t>
  </si>
  <si>
    <t>2018-06-30</t>
  </si>
  <si>
    <t>17:34:33</t>
  </si>
  <si>
    <t>180****9151</t>
  </si>
  <si>
    <t>16:02:46</t>
  </si>
  <si>
    <t>187****7466</t>
  </si>
  <si>
    <t>12:29:49</t>
  </si>
  <si>
    <t>138****5814</t>
  </si>
  <si>
    <t>08:43:39</t>
  </si>
  <si>
    <t>131****1967</t>
  </si>
  <si>
    <t>路易13198561967</t>
  </si>
  <si>
    <t>2018-06-29</t>
  </si>
  <si>
    <t>16:57:58</t>
  </si>
  <si>
    <t>158****3122</t>
  </si>
  <si>
    <t>14:33:03</t>
  </si>
  <si>
    <t>158****7590</t>
  </si>
  <si>
    <t>14:23:54</t>
  </si>
  <si>
    <t>13:01:50</t>
  </si>
  <si>
    <t>182****7143</t>
  </si>
  <si>
    <t>18280147143</t>
  </si>
  <si>
    <t>2018-06-28</t>
  </si>
  <si>
    <t>11:30:39</t>
  </si>
  <si>
    <t>180****3357</t>
  </si>
  <si>
    <t>先预约一个脱腋毛的吧，18084943357</t>
  </si>
  <si>
    <t>2018-06-27</t>
  </si>
  <si>
    <t>14:15:47</t>
  </si>
  <si>
    <t>134****2210</t>
  </si>
  <si>
    <t>17:13:15</t>
  </si>
  <si>
    <t>135****8606</t>
  </si>
  <si>
    <t>15:51:36</t>
  </si>
  <si>
    <t>185****9260</t>
  </si>
  <si>
    <t>14:18:32</t>
  </si>
  <si>
    <t>09:39:33</t>
  </si>
  <si>
    <t>09:00:15</t>
  </si>
  <si>
    <t>135****0399</t>
  </si>
  <si>
    <t>2018-06-26</t>
  </si>
  <si>
    <t>16:05:45</t>
  </si>
  <si>
    <t>130****7389</t>
  </si>
  <si>
    <t>13072857389</t>
  </si>
  <si>
    <t>15:44:46</t>
  </si>
  <si>
    <t>152****6849</t>
  </si>
  <si>
    <t>15228956849</t>
  </si>
  <si>
    <t>10:54:34</t>
  </si>
  <si>
    <t>155****1086</t>
  </si>
  <si>
    <t>15509351086杨</t>
  </si>
  <si>
    <t>10:23:58</t>
  </si>
  <si>
    <t>151****7777</t>
  </si>
  <si>
    <t>2018-06-25</t>
  </si>
  <si>
    <t>18:06:06</t>
  </si>
  <si>
    <t>159****6893</t>
  </si>
  <si>
    <t>15908156893</t>
  </si>
  <si>
    <t>2018-06-24</t>
  </si>
  <si>
    <t>14:09:08</t>
  </si>
  <si>
    <t>181****2989</t>
  </si>
  <si>
    <t>13:21:14</t>
  </si>
  <si>
    <t>13:10:15</t>
  </si>
  <si>
    <t>135****4813</t>
  </si>
  <si>
    <t>12:43:23</t>
  </si>
  <si>
    <t>18140162989</t>
  </si>
  <si>
    <t>2018-06-23</t>
  </si>
  <si>
    <t>15:22:03</t>
  </si>
  <si>
    <t>156****3690</t>
  </si>
  <si>
    <t>15680603690</t>
  </si>
  <si>
    <t>09:34:45</t>
  </si>
  <si>
    <t>173****0619</t>
  </si>
  <si>
    <t>2018-06-22</t>
  </si>
  <si>
    <t>19:51:44</t>
  </si>
  <si>
    <t>180****9980</t>
  </si>
  <si>
    <t>2018-05-31</t>
  </si>
  <si>
    <t>15:45:52</t>
  </si>
  <si>
    <t>134****2049</t>
  </si>
  <si>
    <t>13408512049</t>
  </si>
  <si>
    <t>2018-06-21</t>
  </si>
  <si>
    <t>14:51:49</t>
  </si>
  <si>
    <t>173****4513</t>
  </si>
  <si>
    <t>17358524513</t>
  </si>
  <si>
    <t>23:01:01</t>
  </si>
  <si>
    <t>156****1777</t>
  </si>
  <si>
    <t>15680761777</t>
  </si>
  <si>
    <t>23:06:14</t>
  </si>
  <si>
    <t>136****2688</t>
  </si>
  <si>
    <t>程13689012688</t>
  </si>
  <si>
    <t>19:19:40</t>
  </si>
  <si>
    <t>152****0309</t>
  </si>
  <si>
    <t>19:23:14</t>
  </si>
  <si>
    <t>15:14:24</t>
  </si>
  <si>
    <t>181****5205</t>
  </si>
  <si>
    <t>14:12:51</t>
  </si>
  <si>
    <t>173****3637</t>
  </si>
  <si>
    <t>18:00:06</t>
  </si>
  <si>
    <t>13:56:42</t>
  </si>
  <si>
    <t>177****0017</t>
  </si>
  <si>
    <t>2018-06-20</t>
  </si>
  <si>
    <t>16:33:38</t>
  </si>
  <si>
    <t>182****5236</t>
  </si>
  <si>
    <t>12:12:56</t>
  </si>
  <si>
    <t>177****5858</t>
  </si>
  <si>
    <t>11:38:16</t>
  </si>
  <si>
    <t>133****6999</t>
  </si>
  <si>
    <t>11:24:54</t>
  </si>
  <si>
    <t>10:10:15</t>
  </si>
  <si>
    <t>132****5518</t>
  </si>
  <si>
    <t>2018-06-19</t>
  </si>
  <si>
    <t>17:51:36</t>
  </si>
  <si>
    <t>150****0221</t>
  </si>
  <si>
    <t>12:17:11</t>
  </si>
  <si>
    <t>2018-06-18</t>
  </si>
  <si>
    <t>11:58:41</t>
  </si>
  <si>
    <t>11:02:32</t>
  </si>
  <si>
    <t>09:38:54</t>
  </si>
  <si>
    <t>183****7067</t>
  </si>
  <si>
    <t>18380437067凌</t>
  </si>
  <si>
    <t>09:18:09</t>
  </si>
  <si>
    <t>153****6917</t>
  </si>
  <si>
    <t>2018-06-08</t>
  </si>
  <si>
    <t>14:04:48</t>
  </si>
  <si>
    <t>158****3044</t>
  </si>
  <si>
    <t>15883663044</t>
  </si>
  <si>
    <t>2018-06-17</t>
  </si>
  <si>
    <t>17:09:46</t>
  </si>
  <si>
    <t>159****7787</t>
  </si>
  <si>
    <t>2018-06-13</t>
  </si>
  <si>
    <t>10:45:39</t>
  </si>
  <si>
    <t>138****8950</t>
  </si>
  <si>
    <t>何女士13880068950</t>
  </si>
  <si>
    <t>2018-06-16</t>
  </si>
  <si>
    <t>15:06:20</t>
  </si>
  <si>
    <t>182****6598</t>
  </si>
  <si>
    <t>21:05:00</t>
  </si>
  <si>
    <t>134****6399</t>
  </si>
  <si>
    <t>15:29:11</t>
  </si>
  <si>
    <t>13:25:29</t>
  </si>
  <si>
    <t>2018-06-15</t>
  </si>
  <si>
    <t>17:54:12</t>
  </si>
  <si>
    <t>151****4865</t>
  </si>
  <si>
    <t>17:30:32</t>
  </si>
  <si>
    <t>16:23:42</t>
  </si>
  <si>
    <t>182****6200</t>
  </si>
  <si>
    <t>14:46:09</t>
  </si>
  <si>
    <t>185****5928</t>
  </si>
  <si>
    <t>2018-06-14</t>
  </si>
  <si>
    <t>13:20:30</t>
  </si>
  <si>
    <t>176****2006</t>
  </si>
  <si>
    <t>10:17:45</t>
  </si>
  <si>
    <t>185****3209</t>
  </si>
  <si>
    <t>11:37:18</t>
  </si>
  <si>
    <t>135****6650</t>
  </si>
  <si>
    <t>09:28:44</t>
  </si>
  <si>
    <t>183****3757</t>
  </si>
  <si>
    <t>13:14:24</t>
  </si>
  <si>
    <t>2018-06-12</t>
  </si>
  <si>
    <t>18:20:50</t>
  </si>
  <si>
    <t>181****1813</t>
  </si>
  <si>
    <t>10:48:36</t>
  </si>
  <si>
    <t>2018-06-11</t>
  </si>
  <si>
    <t>17:55:27</t>
  </si>
  <si>
    <t>156****5567</t>
  </si>
  <si>
    <t>16:38:33</t>
  </si>
  <si>
    <t>156****8657</t>
  </si>
  <si>
    <t>2018-06-10</t>
  </si>
  <si>
    <t>17:43:23</t>
  </si>
  <si>
    <t>15708473246</t>
  </si>
  <si>
    <t>17:42:03</t>
  </si>
  <si>
    <t>158****0876</t>
  </si>
  <si>
    <t>17:08:01</t>
  </si>
  <si>
    <t>152****7820</t>
  </si>
  <si>
    <t>10:42:48</t>
  </si>
  <si>
    <t>182****6573</t>
  </si>
  <si>
    <t>10:19:46</t>
  </si>
  <si>
    <t>2018-06-09</t>
  </si>
  <si>
    <t>16:25:49</t>
  </si>
  <si>
    <t>182****8753</t>
  </si>
  <si>
    <t>12:30:25</t>
  </si>
  <si>
    <t>136****7834</t>
  </si>
  <si>
    <t>11:50:19</t>
  </si>
  <si>
    <t>11:06:32</t>
  </si>
  <si>
    <t>130****1521</t>
  </si>
  <si>
    <t>10:25:19</t>
  </si>
  <si>
    <t>181****1243</t>
  </si>
  <si>
    <t>16:47:54</t>
  </si>
  <si>
    <t>16:42:54</t>
  </si>
  <si>
    <t>059****9729</t>
  </si>
  <si>
    <t>14:07:04</t>
  </si>
  <si>
    <t>138****8670</t>
  </si>
  <si>
    <t>2018-06-07</t>
  </si>
  <si>
    <t>15:55:33</t>
  </si>
  <si>
    <t>135****4442</t>
  </si>
  <si>
    <t>10:20:25</t>
  </si>
  <si>
    <t>09:42:11</t>
  </si>
  <si>
    <t>2018-06-06</t>
  </si>
  <si>
    <t>20:07:38</t>
  </si>
  <si>
    <t>187****9548</t>
  </si>
  <si>
    <t>17:12:53</t>
  </si>
  <si>
    <t>177****1255</t>
  </si>
  <si>
    <t>14:57:04</t>
  </si>
  <si>
    <t>187****3698</t>
  </si>
  <si>
    <t>18702823698</t>
  </si>
  <si>
    <t>2018-06-05</t>
  </si>
  <si>
    <t>17:17:46</t>
  </si>
  <si>
    <t>185****0875</t>
  </si>
  <si>
    <t>14:02:27</t>
  </si>
  <si>
    <t>136****9622</t>
  </si>
  <si>
    <t>13:56:40</t>
  </si>
  <si>
    <t>186****0529</t>
  </si>
  <si>
    <t>12:10:24</t>
  </si>
  <si>
    <t>10:18:18</t>
  </si>
  <si>
    <t>151****9345</t>
  </si>
  <si>
    <t>2018-06-04</t>
  </si>
  <si>
    <t>17:44:33</t>
  </si>
  <si>
    <t>17:19:49</t>
  </si>
  <si>
    <t>182****6954</t>
  </si>
  <si>
    <t>182****8888</t>
  </si>
  <si>
    <t>10:08:32</t>
  </si>
  <si>
    <t>2018-06-02</t>
  </si>
  <si>
    <t>14:57:48</t>
  </si>
  <si>
    <t>176****9881</t>
  </si>
  <si>
    <t>11:29:56</t>
  </si>
  <si>
    <t>184****1132</t>
  </si>
  <si>
    <t>我的电话18482151132</t>
  </si>
  <si>
    <t>11:59:42</t>
  </si>
  <si>
    <t>153****4444</t>
  </si>
  <si>
    <t>什么时候可以打瘦脸针</t>
  </si>
  <si>
    <t>14:02:01</t>
  </si>
  <si>
    <t>11:44:10</t>
  </si>
  <si>
    <t>20:36:21</t>
  </si>
  <si>
    <t>2018-06-01</t>
  </si>
  <si>
    <t>17:15:47</t>
  </si>
  <si>
    <t>189****2828</t>
  </si>
  <si>
    <t>16:16:29</t>
  </si>
  <si>
    <t>16:12:04</t>
  </si>
  <si>
    <t>14:18:49</t>
  </si>
  <si>
    <t>158****9682</t>
  </si>
  <si>
    <t>10:30:01</t>
  </si>
  <si>
    <t>136****1991</t>
  </si>
  <si>
    <t>15:34:00</t>
  </si>
  <si>
    <t>186****4420</t>
  </si>
  <si>
    <t>12:24:00</t>
  </si>
  <si>
    <t>158****7731</t>
  </si>
  <si>
    <t>11:47:12</t>
  </si>
  <si>
    <t>189****4665</t>
  </si>
  <si>
    <t>10:33:08</t>
  </si>
  <si>
    <t>2018-05-30</t>
  </si>
  <si>
    <t>11:36:37</t>
  </si>
  <si>
    <t>187****5588</t>
  </si>
  <si>
    <t>2018-05-29</t>
  </si>
  <si>
    <t>19:23:56</t>
  </si>
  <si>
    <t>173****0272</t>
  </si>
  <si>
    <t>2018-05-28</t>
  </si>
  <si>
    <t>19:27:30</t>
  </si>
  <si>
    <t>153****3777</t>
  </si>
  <si>
    <t>16:19:25</t>
  </si>
  <si>
    <t>199****5339</t>
  </si>
  <si>
    <t>19982935339</t>
  </si>
  <si>
    <t>13:02:56</t>
  </si>
  <si>
    <t>186****5802</t>
  </si>
  <si>
    <t>12:49:56</t>
  </si>
  <si>
    <t>180****4289</t>
  </si>
  <si>
    <t>10:12:10</t>
  </si>
  <si>
    <t>15:58:10</t>
  </si>
  <si>
    <t>189****5950</t>
  </si>
  <si>
    <t>2018-05-27</t>
  </si>
  <si>
    <t>21:08:28</t>
  </si>
  <si>
    <t>131****5777</t>
  </si>
  <si>
    <t>14:02:37</t>
  </si>
  <si>
    <t>186****5730</t>
  </si>
  <si>
    <t>13:51:16</t>
  </si>
  <si>
    <t>137****0666</t>
  </si>
  <si>
    <t>10:40:26</t>
  </si>
  <si>
    <t>10:23:54</t>
  </si>
  <si>
    <t>135****2431</t>
  </si>
  <si>
    <t>10:18:53</t>
  </si>
  <si>
    <t>199****8591</t>
  </si>
  <si>
    <t>09:22:25</t>
  </si>
  <si>
    <t>13540142431</t>
  </si>
  <si>
    <t>2018-05-26</t>
  </si>
  <si>
    <t>17:59:19</t>
  </si>
  <si>
    <t>139****0108</t>
  </si>
  <si>
    <t>14:42:32</t>
  </si>
  <si>
    <t>177****6840</t>
  </si>
  <si>
    <t>14:26:31</t>
  </si>
  <si>
    <t>13:12:47</t>
  </si>
  <si>
    <t>网页咨询过的</t>
  </si>
  <si>
    <t>159****3813</t>
  </si>
  <si>
    <t>15985843813</t>
  </si>
  <si>
    <t>11:48:29</t>
  </si>
  <si>
    <t>180****8989</t>
  </si>
  <si>
    <t>09:19:59</t>
  </si>
  <si>
    <t>138****2676</t>
  </si>
  <si>
    <t>2018-05-24</t>
  </si>
  <si>
    <t>16:25:11</t>
  </si>
  <si>
    <t>153****1508</t>
  </si>
  <si>
    <t>13:47:47</t>
  </si>
  <si>
    <t>138****7721</t>
  </si>
  <si>
    <t>13:39:24</t>
  </si>
  <si>
    <t>186****8866</t>
  </si>
  <si>
    <t>接睫毛</t>
  </si>
  <si>
    <t>2018-05-23</t>
  </si>
  <si>
    <t>18:46:18</t>
  </si>
  <si>
    <t>173****9025</t>
  </si>
  <si>
    <t>17:12:51</t>
  </si>
  <si>
    <t>136****5535</t>
  </si>
  <si>
    <t>12:50:52</t>
  </si>
  <si>
    <t>150****8548</t>
  </si>
  <si>
    <t>2018-05-18</t>
  </si>
  <si>
    <t>12:09:55</t>
  </si>
  <si>
    <t>老顾客周丽</t>
  </si>
  <si>
    <t>158****9651</t>
  </si>
  <si>
    <t>脱毛\n</t>
  </si>
  <si>
    <t>2018-05-22</t>
  </si>
  <si>
    <t>14:42:03</t>
  </si>
  <si>
    <t>189****9269</t>
  </si>
  <si>
    <t>15:12:30</t>
  </si>
  <si>
    <t>12:48:35</t>
  </si>
  <si>
    <t>10:15:19</t>
  </si>
  <si>
    <t>132****9286</t>
  </si>
  <si>
    <t>13258269286</t>
  </si>
  <si>
    <t>12:41:48</t>
  </si>
  <si>
    <t>186****5385</t>
  </si>
  <si>
    <t>11:19:23</t>
  </si>
  <si>
    <t>11:40:58</t>
  </si>
  <si>
    <t>187****3931</t>
  </si>
  <si>
    <t>2018-05-21</t>
  </si>
  <si>
    <t>17:42:55</t>
  </si>
  <si>
    <t>189****5208</t>
  </si>
  <si>
    <t>14:56:50</t>
  </si>
  <si>
    <t>186****7470</t>
  </si>
  <si>
    <t>13:33:08</t>
  </si>
  <si>
    <t>182****9300</t>
  </si>
  <si>
    <t>10:19:30</t>
  </si>
  <si>
    <t>159****0570</t>
  </si>
  <si>
    <t>2018-05-20</t>
  </si>
  <si>
    <t>10:02:22</t>
  </si>
  <si>
    <t>137****9446</t>
  </si>
  <si>
    <t>10:00:07</t>
  </si>
  <si>
    <t>138****0996</t>
  </si>
  <si>
    <t>2018-05-19</t>
  </si>
  <si>
    <t>12:00:34</t>
  </si>
  <si>
    <t>136****4569</t>
  </si>
  <si>
    <t>10:45:50</t>
  </si>
  <si>
    <t>189****8102</t>
  </si>
  <si>
    <t>10:46:44</t>
  </si>
  <si>
    <t>10:27:58</t>
  </si>
  <si>
    <t>173****2962</t>
  </si>
  <si>
    <t>10:07:38</t>
  </si>
  <si>
    <t>181****3975</t>
  </si>
  <si>
    <t>21:09:53</t>
  </si>
  <si>
    <t>14:53:26</t>
  </si>
  <si>
    <t>员工黄周承</t>
  </si>
  <si>
    <t>182****6690</t>
  </si>
  <si>
    <t>15:57:06</t>
  </si>
  <si>
    <t>2018-05-17</t>
  </si>
  <si>
    <t>14:11:06</t>
  </si>
  <si>
    <t>151****7720</t>
  </si>
  <si>
    <t>14:10:51</t>
  </si>
  <si>
    <t>今天下午能做脱毛吗</t>
  </si>
  <si>
    <t>2018-05-16</t>
  </si>
  <si>
    <t>17:07:56</t>
  </si>
  <si>
    <t>135****4035</t>
  </si>
  <si>
    <t>17:01:10</t>
  </si>
  <si>
    <t>133****6192</t>
  </si>
  <si>
    <t>2018-05-15</t>
  </si>
  <si>
    <t>16:36:48</t>
  </si>
  <si>
    <t>139****3373</t>
  </si>
  <si>
    <t>17:23:03</t>
  </si>
  <si>
    <t>12:43:16</t>
  </si>
  <si>
    <t>老顾客张怡</t>
  </si>
  <si>
    <t>138****3265</t>
  </si>
  <si>
    <t>12:46:39</t>
  </si>
  <si>
    <t>12:47:44</t>
  </si>
  <si>
    <t>13:05:39</t>
  </si>
  <si>
    <t>183****5279</t>
  </si>
  <si>
    <t>2018-05-14</t>
  </si>
  <si>
    <t>15:51:23</t>
  </si>
  <si>
    <t>189****9800</t>
  </si>
  <si>
    <t>14:07:00</t>
  </si>
  <si>
    <t>184****6240</t>
  </si>
  <si>
    <t>刘18408216240</t>
  </si>
  <si>
    <t>13:04:38</t>
  </si>
  <si>
    <t>159****2028</t>
  </si>
  <si>
    <t>11:11:09</t>
  </si>
  <si>
    <t>138****7051</t>
  </si>
  <si>
    <t>我姓李，13882287051</t>
  </si>
  <si>
    <t>2018-05-13</t>
  </si>
  <si>
    <t>15:52:20</t>
  </si>
  <si>
    <t>186****6508</t>
  </si>
  <si>
    <t>15:02:06</t>
  </si>
  <si>
    <t>12:11:11</t>
  </si>
  <si>
    <t>136****0993</t>
  </si>
  <si>
    <t>2018-05-12</t>
  </si>
  <si>
    <t>21:26:31</t>
  </si>
  <si>
    <t>2018-05-11</t>
  </si>
  <si>
    <t>17:37:19</t>
  </si>
  <si>
    <t>185****1518</t>
  </si>
  <si>
    <t>17:19:57</t>
  </si>
  <si>
    <t>16:42:12</t>
  </si>
  <si>
    <t>139****0532</t>
  </si>
  <si>
    <t>09:26:14</t>
  </si>
  <si>
    <t>09:11:51</t>
  </si>
  <si>
    <t>180****0800</t>
  </si>
  <si>
    <t>18084830800苏</t>
  </si>
  <si>
    <t>2018-05-10</t>
  </si>
  <si>
    <t>12:23:37</t>
  </si>
  <si>
    <t>133****1616</t>
  </si>
  <si>
    <t>10:42:41</t>
  </si>
  <si>
    <t>2018-05-09</t>
  </si>
  <si>
    <t>18:09:39</t>
  </si>
  <si>
    <t>16:06:42</t>
  </si>
  <si>
    <t>177****6440</t>
  </si>
  <si>
    <t>2018-05-08</t>
  </si>
  <si>
    <t>18:26:03</t>
  </si>
  <si>
    <t>177****5213</t>
  </si>
  <si>
    <t>14:34:53</t>
  </si>
  <si>
    <t>08:37:15</t>
  </si>
  <si>
    <t>2018-05-07</t>
  </si>
  <si>
    <t>15:46:54</t>
  </si>
  <si>
    <t>159****0440</t>
  </si>
  <si>
    <t>15:28:32</t>
  </si>
  <si>
    <t>12:45:45</t>
  </si>
  <si>
    <t>186****5658</t>
  </si>
  <si>
    <t>12:47:11</t>
  </si>
  <si>
    <t>14:03:33</t>
  </si>
  <si>
    <t>内部员工黄周承</t>
  </si>
  <si>
    <t>2018-05-06</t>
  </si>
  <si>
    <t>20:28:05</t>
  </si>
  <si>
    <t>138****9150</t>
  </si>
  <si>
    <t>14:55:02</t>
  </si>
  <si>
    <t>186****1686</t>
  </si>
  <si>
    <t>13:50:19</t>
  </si>
  <si>
    <t>13:38:09</t>
  </si>
  <si>
    <t>176****2263</t>
  </si>
  <si>
    <t>14:46:07</t>
  </si>
  <si>
    <t>186****6969</t>
  </si>
  <si>
    <t>10:23:15</t>
  </si>
  <si>
    <t>2018-05-05</t>
  </si>
  <si>
    <t>17:39:10</t>
  </si>
  <si>
    <t>打错</t>
  </si>
  <si>
    <t>188****5793</t>
  </si>
  <si>
    <t>2018-05-04</t>
  </si>
  <si>
    <t>19:26:16</t>
  </si>
  <si>
    <t>152****8633</t>
  </si>
  <si>
    <t>16:35:45</t>
  </si>
  <si>
    <t>187****9161</t>
  </si>
  <si>
    <t>18782139161</t>
  </si>
  <si>
    <t>10:40:15</t>
  </si>
  <si>
    <t>网页已登记</t>
  </si>
  <si>
    <t>185****9525</t>
  </si>
  <si>
    <t>18584869525</t>
  </si>
  <si>
    <t>09:27:49</t>
  </si>
  <si>
    <t>13:57:29</t>
  </si>
  <si>
    <t>177****5660</t>
  </si>
  <si>
    <t>13:55:30</t>
  </si>
  <si>
    <t>188****2939</t>
  </si>
  <si>
    <t>13:42:18</t>
  </si>
  <si>
    <t>177****2009</t>
  </si>
  <si>
    <t>11:06:01</t>
  </si>
  <si>
    <t>2018-05-03</t>
  </si>
  <si>
    <t>20:11:34</t>
  </si>
  <si>
    <t>159****3654</t>
  </si>
  <si>
    <t>17:29:24</t>
  </si>
  <si>
    <t>186****7393</t>
  </si>
  <si>
    <t>15:13:45</t>
  </si>
  <si>
    <t>139****7555</t>
  </si>
  <si>
    <t>14:52:48</t>
  </si>
  <si>
    <t>老顾客陈化雨</t>
  </si>
  <si>
    <t>14:16:20</t>
  </si>
  <si>
    <t>13:15:26</t>
  </si>
  <si>
    <t>09:30:54</t>
  </si>
  <si>
    <t>159****7061</t>
  </si>
  <si>
    <t>11:05:15</t>
  </si>
  <si>
    <t>帮朋友预约</t>
  </si>
  <si>
    <t>173****9013</t>
  </si>
  <si>
    <t>2018-05-02</t>
  </si>
  <si>
    <t>16:39:39</t>
  </si>
  <si>
    <t>176****1820</t>
  </si>
  <si>
    <t>15:51:07</t>
  </si>
  <si>
    <t>新顾客帮咨询</t>
  </si>
  <si>
    <t>15:47:52</t>
  </si>
  <si>
    <t>09:58:49</t>
  </si>
  <si>
    <t>09:36:25</t>
  </si>
  <si>
    <t>同行</t>
  </si>
  <si>
    <t>183****8579</t>
  </si>
  <si>
    <t>2018-05-01</t>
  </si>
  <si>
    <t>16:49:49</t>
  </si>
  <si>
    <t>173****9467</t>
  </si>
  <si>
    <t>16:26:38</t>
  </si>
  <si>
    <t>186****2797</t>
  </si>
  <si>
    <t>15:39:28</t>
  </si>
  <si>
    <t>180****5698</t>
  </si>
  <si>
    <t>2018-04-28</t>
  </si>
  <si>
    <t>16:58:38</t>
  </si>
  <si>
    <t>188****0206</t>
  </si>
  <si>
    <t>2018-04-27</t>
  </si>
  <si>
    <t>20:21:07</t>
  </si>
  <si>
    <t>184****2785</t>
  </si>
  <si>
    <t>14:22:13</t>
  </si>
  <si>
    <t>181****7783</t>
  </si>
  <si>
    <t>29号下午过来</t>
  </si>
  <si>
    <t>14:29:20</t>
  </si>
  <si>
    <t>18190847783</t>
  </si>
  <si>
    <t>20:16:48</t>
  </si>
  <si>
    <t>20:13:07</t>
  </si>
  <si>
    <t>135****0557</t>
  </si>
  <si>
    <t>2018-04-26</t>
  </si>
  <si>
    <t>17:39:30</t>
  </si>
  <si>
    <t>133****0840</t>
  </si>
  <si>
    <t>17:22:38</t>
  </si>
  <si>
    <t>黄成</t>
  </si>
  <si>
    <t>17:12:35</t>
  </si>
  <si>
    <t>152****2742</t>
  </si>
  <si>
    <t>16:58:47</t>
  </si>
  <si>
    <t>136****9012</t>
  </si>
  <si>
    <t>16:51:29</t>
  </si>
  <si>
    <t>已预约过的</t>
  </si>
  <si>
    <t>180****7175</t>
  </si>
  <si>
    <t>15:47:44</t>
  </si>
  <si>
    <t>182****9731</t>
  </si>
  <si>
    <t>2018-04-25</t>
  </si>
  <si>
    <t>15:26:26</t>
  </si>
  <si>
    <t>187****4243</t>
  </si>
  <si>
    <t>15:23:39</t>
  </si>
  <si>
    <t>2018-04-24</t>
  </si>
  <si>
    <t>17:08:57</t>
  </si>
  <si>
    <t>199****7218</t>
  </si>
  <si>
    <t>2018-04-23</t>
  </si>
  <si>
    <t>21:09:20</t>
  </si>
  <si>
    <t>139****2520</t>
  </si>
  <si>
    <t>10:33:55</t>
  </si>
  <si>
    <t>170****1908</t>
  </si>
  <si>
    <t>17:02:22</t>
  </si>
  <si>
    <t>138****9245</t>
  </si>
  <si>
    <t>13:17:21</t>
  </si>
  <si>
    <t>153****5730</t>
  </si>
  <si>
    <t>12:09:31</t>
  </si>
  <si>
    <t>134****6497</t>
  </si>
  <si>
    <t>12:03:12</t>
  </si>
  <si>
    <t>2018-04-22</t>
  </si>
  <si>
    <t>17:40:17</t>
  </si>
  <si>
    <t>15:26:55</t>
  </si>
  <si>
    <t>186****3206</t>
  </si>
  <si>
    <t>14:40:09</t>
  </si>
  <si>
    <t>182****3109</t>
  </si>
  <si>
    <t>14:16:11</t>
  </si>
  <si>
    <t>14:19:20</t>
  </si>
  <si>
    <t>2018-04-21</t>
  </si>
  <si>
    <t>15:26:16</t>
  </si>
  <si>
    <t>09:40:09</t>
  </si>
  <si>
    <t>14:05:03</t>
  </si>
  <si>
    <t>13:18:34</t>
  </si>
  <si>
    <t>12:52:53</t>
  </si>
  <si>
    <t>151****9045</t>
  </si>
  <si>
    <t>09:49:23</t>
  </si>
  <si>
    <t>2018-04-20</t>
  </si>
  <si>
    <t>16:17:12</t>
  </si>
  <si>
    <t>187****8454</t>
  </si>
  <si>
    <t>12:48:33</t>
  </si>
  <si>
    <t>189****8816</t>
  </si>
  <si>
    <t>10:43:39</t>
  </si>
  <si>
    <t>中午1点到店</t>
  </si>
  <si>
    <t>2018-04-19</t>
  </si>
  <si>
    <t>19:14:30</t>
  </si>
  <si>
    <t>183****2322</t>
  </si>
  <si>
    <t>14:16:00</t>
  </si>
  <si>
    <t>新顾客2位</t>
  </si>
  <si>
    <t>14:28:53</t>
  </si>
  <si>
    <t>177****8385</t>
  </si>
  <si>
    <t>14:35:17</t>
  </si>
  <si>
    <t>12:51:37</t>
  </si>
  <si>
    <t>181****8435</t>
  </si>
  <si>
    <t>18141318435</t>
  </si>
  <si>
    <t>2018-04-18</t>
  </si>
  <si>
    <t>09:26:28</t>
  </si>
  <si>
    <t>187****5733</t>
  </si>
  <si>
    <t>13:03:08</t>
  </si>
  <si>
    <t>136****0753</t>
  </si>
  <si>
    <t>18:54:20</t>
  </si>
  <si>
    <t>186****2150</t>
  </si>
  <si>
    <t>13:33:26</t>
  </si>
  <si>
    <t>159****0509</t>
  </si>
  <si>
    <t>15:41:22</t>
  </si>
  <si>
    <t>138****6460</t>
  </si>
  <si>
    <t>12:42:06</t>
  </si>
  <si>
    <t>2018-04-17</t>
  </si>
  <si>
    <t>19:36:44</t>
  </si>
  <si>
    <t>150****5360</t>
  </si>
  <si>
    <t>16:45:58</t>
  </si>
  <si>
    <t>186****8322</t>
  </si>
  <si>
    <t>15:08:19</t>
  </si>
  <si>
    <t>2018-04-16</t>
  </si>
  <si>
    <t>18:41:24</t>
  </si>
  <si>
    <t>185****1213</t>
  </si>
  <si>
    <t>19:02:37</t>
  </si>
  <si>
    <t>19:07:27</t>
  </si>
  <si>
    <t>20:18:10</t>
  </si>
  <si>
    <t>09:08:35</t>
  </si>
  <si>
    <t>12:52:57</t>
  </si>
  <si>
    <t>136****8885</t>
  </si>
  <si>
    <t>12:51:00</t>
  </si>
  <si>
    <t>181****2561</t>
  </si>
  <si>
    <t>2018-04-15</t>
  </si>
  <si>
    <t>16:06:35</t>
  </si>
  <si>
    <t>131****5524</t>
  </si>
  <si>
    <t>09:45:56</t>
  </si>
  <si>
    <t>138****1609</t>
  </si>
  <si>
    <t>2018-04-14</t>
  </si>
  <si>
    <t>11:17:23</t>
  </si>
  <si>
    <t>173****7832</t>
  </si>
  <si>
    <t>2018-04-13</t>
  </si>
  <si>
    <t>17:01:06</t>
  </si>
  <si>
    <t>159****4646</t>
  </si>
  <si>
    <t>15988784646</t>
  </si>
  <si>
    <t>2018-04-12</t>
  </si>
  <si>
    <t>16:29:02</t>
  </si>
  <si>
    <t>182****5336</t>
  </si>
  <si>
    <t>陈静。18202805336</t>
  </si>
  <si>
    <t>2018-04-11</t>
  </si>
  <si>
    <t>17:02:15</t>
  </si>
  <si>
    <t>139****9955</t>
  </si>
  <si>
    <t>2018-04-10</t>
  </si>
  <si>
    <t>17:58:46</t>
  </si>
  <si>
    <t>2018-04-09</t>
  </si>
  <si>
    <t>16:36:41</t>
  </si>
  <si>
    <t>133****8433</t>
  </si>
  <si>
    <t>11:14:02</t>
  </si>
  <si>
    <t>159****9641</t>
  </si>
  <si>
    <t>10:54:28</t>
  </si>
  <si>
    <t>09:33:37</t>
  </si>
  <si>
    <t>老顾客樊璐</t>
  </si>
  <si>
    <t>2018-04-08</t>
  </si>
  <si>
    <t>17:28:47</t>
  </si>
  <si>
    <t>11:22:36</t>
  </si>
  <si>
    <t>176****0192</t>
  </si>
  <si>
    <t>11:17:27</t>
  </si>
  <si>
    <t>138****7128</t>
  </si>
  <si>
    <t>2018-04-07</t>
  </si>
  <si>
    <t>18:49:46</t>
  </si>
  <si>
    <t>158****6657</t>
  </si>
  <si>
    <t>12:21:34</t>
  </si>
  <si>
    <t>2018-04-06</t>
  </si>
  <si>
    <t>15:59:00</t>
  </si>
  <si>
    <t>09:36:59</t>
  </si>
  <si>
    <t>新顾客袁丽蓉</t>
  </si>
  <si>
    <t>185****0506</t>
  </si>
  <si>
    <t>袁丽蓉，18512880506</t>
  </si>
  <si>
    <t>11:07:03</t>
  </si>
  <si>
    <t>135****8105</t>
  </si>
  <si>
    <t>13:30:39</t>
  </si>
  <si>
    <t>139****1655</t>
  </si>
  <si>
    <t>2018-04-04</t>
  </si>
  <si>
    <t>17:43:06</t>
  </si>
  <si>
    <t>未成年</t>
  </si>
  <si>
    <t>181****6975</t>
  </si>
  <si>
    <t>14:21:35</t>
  </si>
  <si>
    <t>138****6197</t>
  </si>
  <si>
    <t>12:32:44</t>
  </si>
  <si>
    <t>132****2228</t>
  </si>
  <si>
    <t>2018-04-03</t>
  </si>
  <si>
    <t>10:42:26</t>
  </si>
  <si>
    <t>已登记重复咨询</t>
  </si>
  <si>
    <t>15:45:14</t>
  </si>
  <si>
    <t>2018-04-02</t>
  </si>
  <si>
    <t>18:34:04</t>
  </si>
  <si>
    <t>166****7717</t>
  </si>
  <si>
    <t>11:48:37</t>
  </si>
  <si>
    <t>010****4622</t>
  </si>
  <si>
    <t>11:47:38</t>
  </si>
  <si>
    <t>2018-04-01</t>
  </si>
  <si>
    <t>17:54:40</t>
  </si>
  <si>
    <t>139****2010</t>
  </si>
  <si>
    <t>12:32:30</t>
  </si>
  <si>
    <t>2018-03-31</t>
  </si>
  <si>
    <t>16:10:39</t>
  </si>
  <si>
    <t>183****0346</t>
  </si>
  <si>
    <t>11:40:43</t>
  </si>
  <si>
    <t>天府店老顾客</t>
  </si>
  <si>
    <t>2018-03-29</t>
  </si>
  <si>
    <t>09:59:15</t>
  </si>
  <si>
    <t>187****9231</t>
  </si>
  <si>
    <t>18702769231</t>
  </si>
  <si>
    <t>2018-03-28</t>
  </si>
  <si>
    <t>13:11:00</t>
  </si>
  <si>
    <t>已上门新顾客</t>
  </si>
  <si>
    <t>2016-04-24</t>
  </si>
  <si>
    <t>11:41:21</t>
  </si>
  <si>
    <t>undefined</t>
  </si>
  <si>
    <t>136****7648</t>
  </si>
  <si>
    <t>2016-07-31</t>
  </si>
  <si>
    <t>15:44:49</t>
  </si>
  <si>
    <t>139****6444</t>
  </si>
  <si>
    <t>182xxxx1003</t>
  </si>
  <si>
    <t>2018/09/05</t>
  </si>
  <si>
    <t>20:04:20</t>
  </si>
  <si>
    <t>135xxxx1547</t>
  </si>
  <si>
    <t>2018/09/04</t>
  </si>
  <si>
    <t>16:52:04</t>
  </si>
  <si>
    <t>[2018.04.02]冰肌祛痘痘肌调理水润嫩肤[18.00元][14192294]</t>
  </si>
  <si>
    <t>133xxxx2113</t>
  </si>
  <si>
    <t>16:51:55</t>
  </si>
  <si>
    <t>159xxxx9849</t>
  </si>
  <si>
    <t>2018/09/03</t>
  </si>
  <si>
    <t>19:18:08</t>
  </si>
  <si>
    <t>[2018.04.27]韩国皮肤管理精雕面部SPA[398.00元][14190065]</t>
  </si>
  <si>
    <t>180xxxx2968</t>
  </si>
  <si>
    <t>17:26:59</t>
  </si>
  <si>
    <t>187xxxx4710</t>
  </si>
  <si>
    <t>15:30:01</t>
  </si>
  <si>
    <t>[2018.03.28]小气泡水氧深层清洁祛螨虫二选一[108.00元][14207213]</t>
  </si>
  <si>
    <t>135xxxx2508</t>
  </si>
  <si>
    <t>2018/09/02</t>
  </si>
  <si>
    <t>17:00:49</t>
  </si>
  <si>
    <t>17:00:37</t>
  </si>
  <si>
    <t>158xxxx8767</t>
  </si>
  <si>
    <t>15:07:51</t>
  </si>
  <si>
    <t>159xxxx5223</t>
  </si>
  <si>
    <t>15:07:43</t>
  </si>
  <si>
    <t>130xxxx9579</t>
  </si>
  <si>
    <t>2018/09/01</t>
  </si>
  <si>
    <t>19:13:44</t>
  </si>
  <si>
    <t>186xxxx1697</t>
  </si>
  <si>
    <t>16:49:40</t>
  </si>
  <si>
    <t>186xxxx2077</t>
  </si>
  <si>
    <t>13:58:40</t>
  </si>
  <si>
    <t>13:58:26</t>
  </si>
  <si>
    <t>151xxxx8330</t>
  </si>
  <si>
    <t>11:13:38</t>
  </si>
  <si>
    <t>11:38:04</t>
  </si>
  <si>
    <t>17:10:08</t>
  </si>
  <si>
    <t>2018/08/09</t>
  </si>
  <si>
    <t>12:08:20</t>
  </si>
  <si>
    <t>12:08:09</t>
  </si>
  <si>
    <t>19:30:04</t>
  </si>
  <si>
    <t>19:29:45</t>
  </si>
  <si>
    <t>17:40:46</t>
  </si>
  <si>
    <t>16:10:03</t>
  </si>
  <si>
    <t>16:09:41</t>
  </si>
  <si>
    <t>19:35:24</t>
  </si>
  <si>
    <t>19:35:16</t>
  </si>
  <si>
    <t>10:01:46</t>
  </si>
  <si>
    <t>18:33:34</t>
  </si>
  <si>
    <t>18:23:04</t>
  </si>
  <si>
    <t>11:01:31</t>
  </si>
  <si>
    <t>19:24:25</t>
  </si>
  <si>
    <t>18:11:57</t>
  </si>
  <si>
    <t>19:23:42</t>
  </si>
  <si>
    <t>19:11:22</t>
  </si>
  <si>
    <t>18:50:18</t>
  </si>
  <si>
    <t>15:17:39</t>
  </si>
  <si>
    <t>15:27:43</t>
  </si>
  <si>
    <t>19:03:23</t>
  </si>
  <si>
    <t>18:27:05</t>
  </si>
  <si>
    <t>16:05:03</t>
  </si>
  <si>
    <t>15:32:19</t>
  </si>
  <si>
    <t>11:48:30</t>
  </si>
  <si>
    <t>11:12:45</t>
  </si>
  <si>
    <t>16:43:52</t>
  </si>
  <si>
    <t>18:13:55</t>
  </si>
  <si>
    <t>16:33:57</t>
  </si>
  <si>
    <t>16:33:34</t>
  </si>
  <si>
    <t>13:53:37</t>
  </si>
  <si>
    <t>13:53:26</t>
  </si>
  <si>
    <t>18:33:37</t>
  </si>
  <si>
    <t>17:45:54</t>
  </si>
  <si>
    <t>17:54:51</t>
  </si>
  <si>
    <t>14:45:46</t>
  </si>
  <si>
    <t>14:36:51</t>
  </si>
  <si>
    <t>[2018.06.28]韩式半永久纹眉美瞳选二选一[680.00元][14415264]</t>
  </si>
  <si>
    <t>10:24:54</t>
  </si>
  <si>
    <t>10:24:43</t>
  </si>
  <si>
    <t>14:31:29</t>
  </si>
  <si>
    <t>11:31:02</t>
  </si>
  <si>
    <t>16:39:04</t>
  </si>
  <si>
    <t>16:38:50</t>
  </si>
  <si>
    <t>10:19:03</t>
  </si>
  <si>
    <t>12:42:07</t>
  </si>
  <si>
    <t>2018/08/14</t>
  </si>
  <si>
    <t>17:32:06</t>
  </si>
  <si>
    <t>12:32:07</t>
  </si>
  <si>
    <t>2018/08/12</t>
  </si>
  <si>
    <t>16:54:19</t>
  </si>
  <si>
    <t>15:30:37</t>
  </si>
  <si>
    <t>[2018.03.27]双核白瓷提亮肤色收缩毛孔[598.00元][14193982]</t>
  </si>
  <si>
    <t>15:13:08</t>
  </si>
  <si>
    <t>14:54:30</t>
  </si>
  <si>
    <t>12:25:35</t>
  </si>
  <si>
    <t>2018/08/10</t>
  </si>
  <si>
    <t>12:43:58</t>
  </si>
  <si>
    <t>11:34:09</t>
  </si>
  <si>
    <t>10:08:56</t>
  </si>
  <si>
    <t>10:08:49</t>
  </si>
  <si>
    <t>2018/08/06</t>
  </si>
  <si>
    <t>16:09:49</t>
  </si>
  <si>
    <t>2018/08/05</t>
  </si>
  <si>
    <t>15:57:44</t>
  </si>
  <si>
    <t>14:32:13</t>
  </si>
  <si>
    <t>14:29:05</t>
  </si>
  <si>
    <t>[2018.04.08]伊婉C韩国进口打造完美小翘鼻[1200.00元][14195147]</t>
  </si>
  <si>
    <t>2018/08/04</t>
  </si>
  <si>
    <t>18:33:02</t>
  </si>
  <si>
    <t>18:32:50</t>
  </si>
  <si>
    <t>17:35:48</t>
  </si>
  <si>
    <t>15:59:44</t>
  </si>
  <si>
    <t>13:07:36</t>
  </si>
  <si>
    <t>10:23:50</t>
  </si>
  <si>
    <t>2018/08/03</t>
  </si>
  <si>
    <t>19:00:22</t>
  </si>
  <si>
    <t>17:15:34</t>
  </si>
  <si>
    <t>11:19:44</t>
  </si>
  <si>
    <t>11:11:50</t>
  </si>
  <si>
    <t>2018/08/02</t>
  </si>
  <si>
    <t>13:46:31</t>
  </si>
  <si>
    <t>2018/08/01</t>
  </si>
  <si>
    <t>10:59:51</t>
  </si>
  <si>
    <t>10:59:37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</si>
</sst>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%"/>
    <numFmt numFmtId="177" formatCode="#,##0_);[Red]\(#,##0\)"/>
    <numFmt numFmtId="178" formatCode="0.0"/>
    <numFmt numFmtId="179" formatCode="#,##0_ "/>
    <numFmt numFmtId="180" formatCode="#,##0.0_);[Red]\(#,##0.0\)"/>
    <numFmt numFmtId="181" formatCode="0.00_);[Red]\(0.00\)"/>
    <numFmt numFmtId="182" formatCode="yyyy\-mm\-dd\ h:mm:ss"/>
  </numFmts>
  <fonts count="50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151515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0"/>
      <name val="Arial"/>
      <family val="2"/>
    </font>
    <font>
      <b/>
      <sz val="12"/>
      <color rgb="FF00000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396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6" fillId="0" borderId="0">
      <alignment vertical="center"/>
    </xf>
    <xf numFmtId="0" fontId="28" fillId="0" borderId="0">
      <alignment vertical="center"/>
    </xf>
    <xf numFmtId="0" fontId="17" fillId="0" borderId="0">
      <alignment vertical="center"/>
    </xf>
    <xf numFmtId="0" fontId="15" fillId="0" borderId="0">
      <alignment vertical="center" wrapText="1"/>
    </xf>
    <xf numFmtId="0" fontId="18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259">
    <xf numFmtId="0" fontId="0" fillId="0" borderId="0" xfId="0" applyAlignment="1">
      <alignment vertical="center"/>
    </xf>
    <xf numFmtId="0" fontId="22" fillId="0" borderId="3" xfId="0" applyFont="1" applyBorder="1" applyAlignment="1">
      <alignment horizontal="center" vertical="center" wrapText="1" readingOrder="1"/>
    </xf>
    <xf numFmtId="0" fontId="29" fillId="0" borderId="3" xfId="0" applyFont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 readingOrder="1"/>
    </xf>
    <xf numFmtId="0" fontId="26" fillId="5" borderId="3" xfId="0" applyFont="1" applyFill="1" applyBorder="1" applyAlignment="1">
      <alignment horizontal="center" vertical="center" wrapText="1" readingOrder="1"/>
    </xf>
    <xf numFmtId="0" fontId="24" fillId="0" borderId="0" xfId="0" applyFont="1" applyAlignment="1">
      <alignment vertical="center"/>
    </xf>
    <xf numFmtId="14" fontId="2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26" fillId="5" borderId="6" xfId="0" applyFont="1" applyFill="1" applyBorder="1" applyAlignment="1">
      <alignment horizontal="center" vertical="center" wrapText="1" readingOrder="1"/>
    </xf>
    <xf numFmtId="0" fontId="31" fillId="3" borderId="2" xfId="0" applyFont="1" applyFill="1" applyBorder="1" applyAlignment="1">
      <alignment horizontal="center" vertical="center" wrapText="1" readingOrder="1"/>
    </xf>
    <xf numFmtId="0" fontId="31" fillId="6" borderId="2" xfId="0" applyFont="1" applyFill="1" applyBorder="1" applyAlignment="1">
      <alignment horizontal="center" vertical="center" wrapText="1" readingOrder="1"/>
    </xf>
    <xf numFmtId="9" fontId="29" fillId="0" borderId="3" xfId="0" applyNumberFormat="1" applyFont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21" fillId="4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5" fillId="4" borderId="0" xfId="0" applyFont="1" applyFill="1" applyAlignment="1">
      <alignment vertical="center"/>
    </xf>
    <xf numFmtId="0" fontId="14" fillId="10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6" fillId="7" borderId="0" xfId="0" applyFont="1" applyFill="1" applyAlignment="1">
      <alignment horizontal="left" vertical="center" wrapText="1" readingOrder="1"/>
    </xf>
    <xf numFmtId="0" fontId="14" fillId="11" borderId="0" xfId="0" applyFont="1" applyFill="1" applyAlignment="1">
      <alignment horizontal="left" vertical="center"/>
    </xf>
    <xf numFmtId="0" fontId="14" fillId="12" borderId="0" xfId="0" applyFont="1" applyFill="1" applyAlignment="1">
      <alignment horizontal="left" vertical="center"/>
    </xf>
    <xf numFmtId="0" fontId="29" fillId="0" borderId="0" xfId="0" applyFont="1" applyAlignment="1">
      <alignment horizontal="left" vertical="center" wrapText="1"/>
    </xf>
    <xf numFmtId="0" fontId="31" fillId="6" borderId="14" xfId="0" applyFont="1" applyFill="1" applyBorder="1" applyAlignment="1">
      <alignment horizontal="center" vertical="center" wrapText="1" readingOrder="1"/>
    </xf>
    <xf numFmtId="0" fontId="37" fillId="0" borderId="0" xfId="0" applyFont="1" applyAlignment="1">
      <alignment vertical="center"/>
    </xf>
    <xf numFmtId="0" fontId="14" fillId="13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26" fillId="0" borderId="3" xfId="0" applyFont="1" applyBorder="1" applyAlignment="1">
      <alignment horizontal="center" vertical="center" wrapText="1" readingOrder="1"/>
    </xf>
    <xf numFmtId="0" fontId="14" fillId="14" borderId="0" xfId="0" applyFont="1" applyFill="1" applyAlignment="1">
      <alignment horizontal="left" vertical="center"/>
    </xf>
    <xf numFmtId="0" fontId="38" fillId="0" borderId="3" xfId="0" applyFont="1" applyBorder="1" applyAlignment="1">
      <alignment horizontal="center" vertical="center" wrapText="1" readingOrder="1"/>
    </xf>
    <xf numFmtId="0" fontId="38" fillId="0" borderId="3" xfId="0" applyFont="1" applyBorder="1" applyAlignment="1">
      <alignment horizontal="center" vertical="center" wrapText="1"/>
    </xf>
    <xf numFmtId="9" fontId="38" fillId="0" borderId="3" xfId="0" applyNumberFormat="1" applyFont="1" applyBorder="1" applyAlignment="1">
      <alignment horizontal="center" vertical="center" wrapText="1"/>
    </xf>
    <xf numFmtId="9" fontId="38" fillId="0" borderId="1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14" fillId="15" borderId="0" xfId="0" applyFont="1" applyFill="1" applyAlignment="1">
      <alignment horizontal="left" vertical="center"/>
    </xf>
    <xf numFmtId="14" fontId="35" fillId="9" borderId="7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14" fontId="25" fillId="0" borderId="0" xfId="0" applyNumberFormat="1" applyFont="1" applyAlignment="1">
      <alignment horizontal="center" vertical="center"/>
    </xf>
    <xf numFmtId="14" fontId="27" fillId="2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21" fontId="25" fillId="0" borderId="0" xfId="0" applyNumberFormat="1" applyFont="1" applyAlignment="1">
      <alignment horizontal="center" vertical="center"/>
    </xf>
    <xf numFmtId="0" fontId="12" fillId="7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29" fillId="0" borderId="15" xfId="0" applyFont="1" applyBorder="1" applyAlignment="1">
      <alignment horizontal="right" vertical="center" wrapText="1"/>
    </xf>
    <xf numFmtId="0" fontId="31" fillId="16" borderId="1" xfId="0" applyFont="1" applyFill="1" applyBorder="1" applyAlignment="1">
      <alignment horizontal="center" vertical="center" wrapText="1" readingOrder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1" fillId="6" borderId="20" xfId="0" applyFont="1" applyFill="1" applyBorder="1" applyAlignment="1">
      <alignment horizontal="center" vertical="center" wrapText="1" readingOrder="1"/>
    </xf>
    <xf numFmtId="0" fontId="29" fillId="0" borderId="21" xfId="0" applyFont="1" applyBorder="1" applyAlignment="1">
      <alignment horizontal="right" vertical="center" wrapText="1"/>
    </xf>
    <xf numFmtId="9" fontId="29" fillId="0" borderId="22" xfId="0" applyNumberFormat="1" applyFont="1" applyBorder="1" applyAlignment="1">
      <alignment horizontal="center" vertical="center" wrapText="1"/>
    </xf>
    <xf numFmtId="9" fontId="29" fillId="0" borderId="23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9" fontId="29" fillId="0" borderId="25" xfId="0" applyNumberFormat="1" applyFont="1" applyBorder="1" applyAlignment="1">
      <alignment horizontal="center" vertical="center" wrapText="1"/>
    </xf>
    <xf numFmtId="9" fontId="29" fillId="0" borderId="26" xfId="0" applyNumberFormat="1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 readingOrder="1"/>
    </xf>
    <xf numFmtId="0" fontId="29" fillId="7" borderId="1" xfId="0" applyFont="1" applyFill="1" applyBorder="1" applyAlignment="1">
      <alignment horizontal="center" vertical="center" wrapText="1"/>
    </xf>
    <xf numFmtId="9" fontId="29" fillId="7" borderId="1" xfId="0" applyNumberFormat="1" applyFont="1" applyFill="1" applyBorder="1" applyAlignment="1">
      <alignment horizontal="center" vertical="center" wrapText="1"/>
    </xf>
    <xf numFmtId="0" fontId="26" fillId="5" borderId="13" xfId="0" applyFont="1" applyFill="1" applyBorder="1" applyAlignment="1">
      <alignment horizontal="center" vertical="center" wrapText="1" readingOrder="1"/>
    </xf>
    <xf numFmtId="0" fontId="40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40" fillId="2" borderId="0" xfId="0" applyFont="1" applyFill="1" applyAlignment="1">
      <alignment horizontal="center" vertical="center"/>
    </xf>
    <xf numFmtId="0" fontId="4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3" fillId="9" borderId="7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42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14" fontId="44" fillId="0" borderId="0" xfId="0" applyNumberFormat="1" applyFont="1" applyAlignment="1">
      <alignment horizontal="left"/>
    </xf>
    <xf numFmtId="20" fontId="44" fillId="0" borderId="0" xfId="0" applyNumberFormat="1" applyFont="1" applyAlignment="1">
      <alignment horizontal="left"/>
    </xf>
    <xf numFmtId="0" fontId="44" fillId="0" borderId="0" xfId="0" applyFont="1" applyAlignment="1">
      <alignment horizontal="left"/>
    </xf>
    <xf numFmtId="9" fontId="29" fillId="0" borderId="1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 readingOrder="1"/>
    </xf>
    <xf numFmtId="0" fontId="26" fillId="0" borderId="1" xfId="0" applyFont="1" applyBorder="1" applyAlignment="1">
      <alignment horizontal="center" vertical="center" wrapText="1" readingOrder="1"/>
    </xf>
    <xf numFmtId="1" fontId="29" fillId="0" borderId="1" xfId="0" applyNumberFormat="1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 readingOrder="1"/>
    </xf>
    <xf numFmtId="0" fontId="45" fillId="3" borderId="10" xfId="0" applyFont="1" applyFill="1" applyBorder="1" applyAlignment="1">
      <alignment horizontal="center" vertical="center" wrapText="1" readingOrder="1"/>
    </xf>
    <xf numFmtId="0" fontId="45" fillId="3" borderId="11" xfId="0" applyFont="1" applyFill="1" applyBorder="1" applyAlignment="1">
      <alignment horizontal="center" vertical="center" wrapText="1" readingOrder="1"/>
    </xf>
    <xf numFmtId="9" fontId="29" fillId="0" borderId="13" xfId="0" applyNumberFormat="1" applyFont="1" applyBorder="1" applyAlignment="1">
      <alignment horizontal="center" vertical="center" wrapText="1"/>
    </xf>
    <xf numFmtId="0" fontId="34" fillId="3" borderId="10" xfId="0" applyFont="1" applyFill="1" applyBorder="1" applyAlignment="1">
      <alignment horizontal="center" vertical="center" wrapText="1" readingOrder="1"/>
    </xf>
    <xf numFmtId="0" fontId="9" fillId="4" borderId="0" xfId="0" applyFont="1" applyFill="1" applyAlignment="1">
      <alignment vertical="center"/>
    </xf>
    <xf numFmtId="0" fontId="35" fillId="9" borderId="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29" fillId="0" borderId="16" xfId="0" applyNumberFormat="1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21" fontId="13" fillId="0" borderId="0" xfId="0" applyNumberFormat="1" applyFont="1" applyAlignment="1">
      <alignment horizontal="center" vertical="center"/>
    </xf>
    <xf numFmtId="0" fontId="29" fillId="0" borderId="17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0" fillId="0" borderId="0" xfId="0" applyAlignment="1"/>
    <xf numFmtId="14" fontId="0" fillId="0" borderId="0" xfId="0" applyNumberFormat="1" applyAlignment="1"/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4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4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22" fontId="6" fillId="0" borderId="1" xfId="0" applyNumberFormat="1" applyFont="1" applyBorder="1" applyAlignment="1">
      <alignment horizontal="left" vertical="center"/>
    </xf>
    <xf numFmtId="0" fontId="4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22" fontId="6" fillId="0" borderId="0" xfId="0" applyNumberFormat="1" applyFont="1" applyAlignment="1">
      <alignment horizontal="left" vertical="center"/>
    </xf>
    <xf numFmtId="9" fontId="25" fillId="0" borderId="0" xfId="0" applyNumberFormat="1" applyFont="1" applyAlignment="1">
      <alignment vertical="center"/>
    </xf>
    <xf numFmtId="22" fontId="6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8" borderId="9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17" borderId="1" xfId="0" applyFont="1" applyFill="1" applyBorder="1" applyAlignment="1">
      <alignment horizontal="center"/>
    </xf>
    <xf numFmtId="0" fontId="4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/>
    <xf numFmtId="0" fontId="30" fillId="7" borderId="1" xfId="0" applyFont="1" applyFill="1" applyBorder="1" applyAlignment="1">
      <alignment horizontal="center" vertical="center" wrapText="1"/>
    </xf>
    <xf numFmtId="9" fontId="30" fillId="7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left" vertical="center" wrapText="1" readingOrder="1"/>
    </xf>
    <xf numFmtId="0" fontId="0" fillId="0" borderId="16" xfId="0" applyBorder="1" applyAlignment="1">
      <alignment vertical="center"/>
    </xf>
    <xf numFmtId="0" fontId="29" fillId="0" borderId="16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6" fillId="5" borderId="4" xfId="0" applyFont="1" applyFill="1" applyBorder="1" applyAlignment="1">
      <alignment vertical="center" wrapText="1" readingOrder="1"/>
    </xf>
    <xf numFmtId="0" fontId="26" fillId="5" borderId="5" xfId="0" applyFont="1" applyFill="1" applyBorder="1" applyAlignment="1">
      <alignment vertical="center" wrapText="1" readingOrder="1"/>
    </xf>
    <xf numFmtId="0" fontId="29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1" fillId="0" borderId="15" xfId="0" applyFont="1" applyBorder="1" applyAlignment="1">
      <alignment vertical="center"/>
    </xf>
    <xf numFmtId="0" fontId="4" fillId="16" borderId="9" xfId="0" applyFont="1" applyFill="1" applyBorder="1" applyAlignment="1">
      <alignment vertical="center"/>
    </xf>
    <xf numFmtId="0" fontId="4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26" fillId="0" borderId="15" xfId="0" applyFont="1" applyBorder="1" applyAlignment="1">
      <alignment horizontal="left" vertical="center" wrapText="1" readingOrder="1"/>
    </xf>
    <xf numFmtId="9" fontId="30" fillId="0" borderId="1" xfId="0" applyNumberFormat="1" applyFont="1" applyBorder="1" applyAlignment="1">
      <alignment horizontal="center" vertical="center" wrapText="1"/>
    </xf>
    <xf numFmtId="9" fontId="39" fillId="0" borderId="1" xfId="0" applyNumberFormat="1" applyFont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 readingOrder="1"/>
    </xf>
    <xf numFmtId="0" fontId="26" fillId="3" borderId="10" xfId="0" applyFont="1" applyFill="1" applyBorder="1" applyAlignment="1">
      <alignment horizontal="center" vertical="center" wrapText="1" readingOrder="1"/>
    </xf>
    <xf numFmtId="0" fontId="26" fillId="3" borderId="11" xfId="0" applyFont="1" applyFill="1" applyBorder="1" applyAlignment="1">
      <alignment horizontal="center" vertical="center" wrapText="1" readingOrder="1"/>
    </xf>
    <xf numFmtId="0" fontId="22" fillId="3" borderId="12" xfId="0" applyFont="1" applyFill="1" applyBorder="1" applyAlignment="1">
      <alignment horizontal="center" vertical="center" wrapText="1" readingOrder="1"/>
    </xf>
    <xf numFmtId="0" fontId="22" fillId="7" borderId="12" xfId="0" applyFont="1" applyFill="1" applyBorder="1" applyAlignment="1">
      <alignment horizontal="center" vertical="center" wrapText="1" readingOrder="1"/>
    </xf>
    <xf numFmtId="0" fontId="22" fillId="7" borderId="15" xfId="0" applyFont="1" applyFill="1" applyBorder="1" applyAlignment="1">
      <alignment horizontal="center" vertical="center" wrapText="1" readingOrder="1"/>
    </xf>
    <xf numFmtId="9" fontId="30" fillId="0" borderId="16" xfId="0" applyNumberFormat="1" applyFont="1" applyBorder="1" applyAlignment="1">
      <alignment horizontal="center" vertical="center" wrapText="1"/>
    </xf>
    <xf numFmtId="3" fontId="0" fillId="0" borderId="0" xfId="0" applyNumberFormat="1" applyAlignment="1"/>
    <xf numFmtId="0" fontId="2" fillId="0" borderId="13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/>
    </xf>
    <xf numFmtId="14" fontId="25" fillId="0" borderId="0" xfId="0" applyNumberFormat="1" applyFont="1" applyAlignment="1"/>
    <xf numFmtId="21" fontId="25" fillId="0" borderId="0" xfId="0" applyNumberFormat="1" applyFont="1" applyAlignment="1"/>
    <xf numFmtId="0" fontId="25" fillId="0" borderId="0" xfId="0" applyFont="1" applyAlignment="1">
      <alignment horizontal="center"/>
    </xf>
    <xf numFmtId="14" fontId="25" fillId="0" borderId="0" xfId="0" applyNumberFormat="1" applyFont="1" applyAlignment="1">
      <alignment horizontal="center"/>
    </xf>
    <xf numFmtId="21" fontId="25" fillId="0" borderId="0" xfId="0" applyNumberFormat="1" applyFont="1" applyAlignment="1">
      <alignment horizontal="center"/>
    </xf>
    <xf numFmtId="0" fontId="25" fillId="0" borderId="0" xfId="0" applyFont="1" applyAlignment="1"/>
    <xf numFmtId="0" fontId="25" fillId="4" borderId="0" xfId="0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9" fillId="0" borderId="0" xfId="0" applyFont="1" applyAlignment="1">
      <alignment vertical="center"/>
    </xf>
    <xf numFmtId="0" fontId="26" fillId="18" borderId="1" xfId="0" applyFont="1" applyFill="1" applyBorder="1" applyAlignment="1">
      <alignment horizontal="center" vertical="center" wrapText="1" readingOrder="1"/>
    </xf>
    <xf numFmtId="9" fontId="29" fillId="18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26" fillId="5" borderId="12" xfId="0" applyFont="1" applyFill="1" applyBorder="1" applyAlignment="1">
      <alignment horizontal="center" vertical="center" wrapText="1" readingOrder="1"/>
    </xf>
    <xf numFmtId="0" fontId="22" fillId="5" borderId="10" xfId="0" applyFont="1" applyFill="1" applyBorder="1" applyAlignment="1">
      <alignment horizontal="center" vertical="center" wrapText="1" readingOrder="1"/>
    </xf>
    <xf numFmtId="0" fontId="22" fillId="5" borderId="11" xfId="0" applyFont="1" applyFill="1" applyBorder="1" applyAlignment="1">
      <alignment horizontal="center" vertical="center" wrapText="1" readingOrder="1"/>
    </xf>
    <xf numFmtId="0" fontId="31" fillId="16" borderId="10" xfId="0" applyFont="1" applyFill="1" applyBorder="1" applyAlignment="1">
      <alignment horizontal="center" vertical="center" wrapText="1" readingOrder="1"/>
    </xf>
    <xf numFmtId="176" fontId="35" fillId="0" borderId="0" xfId="0" applyNumberFormat="1" applyFont="1" applyAlignment="1">
      <alignment horizontal="left" vertical="center"/>
    </xf>
    <xf numFmtId="177" fontId="29" fillId="0" borderId="1" xfId="0" applyNumberFormat="1" applyFont="1" applyBorder="1" applyAlignment="1">
      <alignment horizontal="center" vertical="center" wrapText="1"/>
    </xf>
    <xf numFmtId="179" fontId="29" fillId="0" borderId="1" xfId="0" applyNumberFormat="1" applyFont="1" applyBorder="1" applyAlignment="1">
      <alignment horizontal="center" vertical="center" wrapText="1"/>
    </xf>
    <xf numFmtId="179" fontId="29" fillId="0" borderId="13" xfId="0" applyNumberFormat="1" applyFont="1" applyBorder="1" applyAlignment="1">
      <alignment horizontal="center" vertical="center" wrapText="1"/>
    </xf>
    <xf numFmtId="176" fontId="29" fillId="0" borderId="1" xfId="0" applyNumberFormat="1" applyFont="1" applyBorder="1" applyAlignment="1">
      <alignment horizontal="center" vertical="center" wrapText="1"/>
    </xf>
    <xf numFmtId="177" fontId="38" fillId="0" borderId="1" xfId="0" applyNumberFormat="1" applyFont="1" applyBorder="1" applyAlignment="1">
      <alignment horizontal="center" vertical="center" wrapText="1"/>
    </xf>
    <xf numFmtId="176" fontId="29" fillId="18" borderId="1" xfId="0" applyNumberFormat="1" applyFont="1" applyFill="1" applyBorder="1" applyAlignment="1">
      <alignment horizontal="center" vertical="center" wrapText="1"/>
    </xf>
    <xf numFmtId="179" fontId="29" fillId="18" borderId="1" xfId="0" applyNumberFormat="1" applyFont="1" applyFill="1" applyBorder="1" applyAlignment="1">
      <alignment horizontal="center" vertical="center" wrapText="1"/>
    </xf>
    <xf numFmtId="179" fontId="29" fillId="18" borderId="13" xfId="0" applyNumberFormat="1" applyFont="1" applyFill="1" applyBorder="1" applyAlignment="1">
      <alignment horizontal="center" vertical="center" wrapText="1"/>
    </xf>
    <xf numFmtId="177" fontId="29" fillId="0" borderId="16" xfId="0" applyNumberFormat="1" applyFont="1" applyBorder="1" applyAlignment="1">
      <alignment horizontal="center" vertical="center" wrapText="1"/>
    </xf>
    <xf numFmtId="179" fontId="29" fillId="0" borderId="16" xfId="0" applyNumberFormat="1" applyFont="1" applyBorder="1" applyAlignment="1">
      <alignment horizontal="center" vertical="center" wrapText="1"/>
    </xf>
    <xf numFmtId="179" fontId="29" fillId="0" borderId="17" xfId="0" applyNumberFormat="1" applyFont="1" applyBorder="1" applyAlignment="1">
      <alignment horizontal="center" vertical="center" wrapText="1"/>
    </xf>
    <xf numFmtId="176" fontId="29" fillId="0" borderId="3" xfId="0" applyNumberFormat="1" applyFont="1" applyBorder="1" applyAlignment="1">
      <alignment horizontal="center" vertical="center" wrapText="1"/>
    </xf>
    <xf numFmtId="179" fontId="29" fillId="7" borderId="1" xfId="0" applyNumberFormat="1" applyFont="1" applyFill="1" applyBorder="1" applyAlignment="1">
      <alignment horizontal="center" vertical="center" wrapText="1"/>
    </xf>
    <xf numFmtId="179" fontId="29" fillId="7" borderId="13" xfId="0" applyNumberFormat="1" applyFont="1" applyFill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/>
    </xf>
    <xf numFmtId="179" fontId="8" fillId="0" borderId="13" xfId="0" applyNumberFormat="1" applyFont="1" applyBorder="1" applyAlignment="1">
      <alignment horizontal="center" vertical="center"/>
    </xf>
    <xf numFmtId="179" fontId="30" fillId="7" borderId="1" xfId="0" applyNumberFormat="1" applyFont="1" applyFill="1" applyBorder="1" applyAlignment="1">
      <alignment horizontal="center" vertical="center" wrapText="1"/>
    </xf>
    <xf numFmtId="179" fontId="30" fillId="7" borderId="13" xfId="0" applyNumberFormat="1" applyFont="1" applyFill="1" applyBorder="1" applyAlignment="1">
      <alignment horizontal="center" vertical="center" wrapText="1"/>
    </xf>
    <xf numFmtId="179" fontId="29" fillId="0" borderId="1" xfId="0" applyNumberFormat="1" applyFont="1" applyBorder="1" applyAlignment="1">
      <alignment horizontal="center" vertical="center" wrapText="1"/>
    </xf>
    <xf numFmtId="179" fontId="29" fillId="0" borderId="13" xfId="0" applyNumberFormat="1" applyFont="1" applyBorder="1" applyAlignment="1">
      <alignment horizontal="center" vertical="center" wrapText="1"/>
    </xf>
    <xf numFmtId="179" fontId="29" fillId="0" borderId="17" xfId="0" applyNumberFormat="1" applyFont="1" applyBorder="1" applyAlignment="1">
      <alignment horizontal="center" vertical="center" wrapText="1"/>
    </xf>
    <xf numFmtId="177" fontId="30" fillId="0" borderId="1" xfId="0" applyNumberFormat="1" applyFont="1" applyBorder="1" applyAlignment="1">
      <alignment horizontal="center" vertical="center" wrapText="1"/>
    </xf>
    <xf numFmtId="177" fontId="30" fillId="0" borderId="13" xfId="0" applyNumberFormat="1" applyFont="1" applyBorder="1" applyAlignment="1">
      <alignment horizontal="center" vertical="center" wrapText="1"/>
    </xf>
    <xf numFmtId="180" fontId="30" fillId="0" borderId="1" xfId="0" applyNumberFormat="1" applyFont="1" applyBorder="1" applyAlignment="1">
      <alignment horizontal="center" vertical="center" wrapText="1"/>
    </xf>
    <xf numFmtId="180" fontId="30" fillId="0" borderId="13" xfId="0" applyNumberFormat="1" applyFont="1" applyBorder="1" applyAlignment="1">
      <alignment horizontal="center" vertical="center" wrapText="1"/>
    </xf>
    <xf numFmtId="176" fontId="30" fillId="0" borderId="1" xfId="0" applyNumberFormat="1" applyFont="1" applyBorder="1" applyAlignment="1">
      <alignment horizontal="center" vertical="center" wrapText="1"/>
    </xf>
    <xf numFmtId="176" fontId="30" fillId="0" borderId="13" xfId="0" applyNumberFormat="1" applyFont="1" applyBorder="1" applyAlignment="1">
      <alignment horizontal="center" vertical="center" wrapText="1"/>
    </xf>
    <xf numFmtId="177" fontId="39" fillId="0" borderId="1" xfId="0" applyNumberFormat="1" applyFont="1" applyBorder="1" applyAlignment="1">
      <alignment horizontal="center" vertical="center" wrapText="1"/>
    </xf>
    <xf numFmtId="177" fontId="39" fillId="0" borderId="13" xfId="0" applyNumberFormat="1" applyFont="1" applyBorder="1" applyAlignment="1">
      <alignment horizontal="center" vertical="center" wrapText="1"/>
    </xf>
    <xf numFmtId="180" fontId="30" fillId="0" borderId="16" xfId="0" applyNumberFormat="1" applyFont="1" applyBorder="1" applyAlignment="1">
      <alignment horizontal="center" vertical="center" wrapText="1"/>
    </xf>
    <xf numFmtId="180" fontId="30" fillId="0" borderId="17" xfId="0" applyNumberFormat="1" applyFont="1" applyBorder="1" applyAlignment="1">
      <alignment horizontal="center" vertical="center" wrapText="1"/>
    </xf>
    <xf numFmtId="178" fontId="29" fillId="0" borderId="22" xfId="0" applyNumberFormat="1" applyFont="1" applyBorder="1" applyAlignment="1">
      <alignment horizontal="center" vertical="center" wrapText="1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26" fillId="7" borderId="0" xfId="0" applyNumberFormat="1" applyFont="1" applyFill="1" applyAlignment="1">
      <alignment horizontal="left" vertical="center" wrapText="1" readingOrder="1"/>
    </xf>
    <xf numFmtId="178" fontId="14" fillId="0" borderId="0" xfId="0" applyNumberFormat="1" applyFont="1" applyAlignment="1">
      <alignment horizontal="left" vertical="center"/>
    </xf>
    <xf numFmtId="177" fontId="29" fillId="15" borderId="0" xfId="0" applyNumberFormat="1" applyFont="1" applyFill="1" applyAlignment="1">
      <alignment horizontal="left" vertical="center" wrapText="1"/>
    </xf>
    <xf numFmtId="182" fontId="0" fillId="0" borderId="0" xfId="0" applyNumberFormat="1" applyAlignment="1"/>
    <xf numFmtId="0" fontId="25" fillId="0" borderId="8" xfId="0" applyFont="1" applyBorder="1" applyAlignment="1">
      <alignment horizontal="left" vertical="top" wrapText="1"/>
    </xf>
    <xf numFmtId="0" fontId="25" fillId="0" borderId="0" xfId="0" applyFont="1" applyAlignment="1">
      <alignment vertical="center"/>
    </xf>
    <xf numFmtId="0" fontId="36" fillId="3" borderId="9" xfId="0" applyFont="1" applyFill="1" applyBorder="1" applyAlignment="1">
      <alignment horizontal="center" vertical="center" wrapText="1" readingOrder="1"/>
    </xf>
    <xf numFmtId="0" fontId="34" fillId="5" borderId="12" xfId="0" applyFont="1" applyFill="1" applyBorder="1" applyAlignment="1">
      <alignment horizontal="center" vertical="center" wrapText="1" readingOrder="1"/>
    </xf>
    <xf numFmtId="0" fontId="22" fillId="5" borderId="4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vertical="center"/>
    </xf>
    <xf numFmtId="0" fontId="26" fillId="5" borderId="4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left" vertical="center" wrapText="1"/>
    </xf>
    <xf numFmtId="0" fontId="26" fillId="5" borderId="9" xfId="0" applyFont="1" applyFill="1" applyBorder="1" applyAlignment="1">
      <alignment horizontal="center" vertical="center" wrapText="1" readingOrder="1"/>
    </xf>
    <xf numFmtId="0" fontId="26" fillId="5" borderId="10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center" vertical="center"/>
    </xf>
    <xf numFmtId="0" fontId="22" fillId="5" borderId="9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22" fillId="5" borderId="10" xfId="0" applyFont="1" applyFill="1" applyBorder="1" applyAlignment="1">
      <alignment horizontal="center" vertical="center" wrapText="1" readingOrder="1"/>
    </xf>
    <xf numFmtId="0" fontId="26" fillId="0" borderId="0" xfId="0" applyFont="1" applyAlignment="1">
      <alignment horizontal="left" vertical="center" wrapText="1" readingOrder="1"/>
    </xf>
    <xf numFmtId="0" fontId="31" fillId="6" borderId="18" xfId="0" applyFont="1" applyFill="1" applyBorder="1" applyAlignment="1">
      <alignment horizontal="center" vertical="center" wrapText="1" readingOrder="1"/>
    </xf>
    <xf numFmtId="0" fontId="14" fillId="0" borderId="0" xfId="0" applyFont="1" applyAlignment="1">
      <alignment vertical="center"/>
    </xf>
    <xf numFmtId="0" fontId="31" fillId="3" borderId="18" xfId="0" applyFont="1" applyFill="1" applyBorder="1" applyAlignment="1">
      <alignment horizontal="center" vertical="center" wrapText="1" readingOrder="1"/>
    </xf>
    <xf numFmtId="0" fontId="31" fillId="3" borderId="19" xfId="0" applyFont="1" applyFill="1" applyBorder="1" applyAlignment="1">
      <alignment horizontal="center" vertical="center" wrapText="1" readingOrder="1"/>
    </xf>
    <xf numFmtId="0" fontId="31" fillId="6" borderId="19" xfId="0" applyFont="1" applyFill="1" applyBorder="1" applyAlignment="1">
      <alignment horizontal="center" vertical="center" wrapText="1" readingOrder="1"/>
    </xf>
    <xf numFmtId="0" fontId="31" fillId="16" borderId="9" xfId="0" applyFont="1" applyFill="1" applyBorder="1" applyAlignment="1">
      <alignment horizontal="center" vertical="center" wrapText="1" readingOrder="1"/>
    </xf>
    <xf numFmtId="0" fontId="31" fillId="16" borderId="10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1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9" formatCode="#,##0_ "/>
    </dxf>
    <dxf>
      <alignment horizontal="center"/>
    </dxf>
    <dxf>
      <font>
        <name val="微软雅黑"/>
      </font>
    </dxf>
    <dxf>
      <numFmt numFmtId="178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9" formatCode="#,##0_ 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9" formatCode="#,##0_ "/>
      <alignment horizontal="center"/>
    </dxf>
    <dxf>
      <font>
        <name val="微软雅黑"/>
      </font>
    </dxf>
    <dxf>
      <numFmt numFmtId="178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武侯区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竞对数据!$B$9:$E$9</c:f>
              <c:numCache>
                <c:formatCode>General</c:formatCode>
                <c:ptCount val="2"/>
                <c:pt idx="0">
                  <c:v>13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D-4227-B019-5D49EE873000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竞对数据!$B$10:$E$10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D-4227-B019-5D49EE873000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竞对数据!$B$11:$E$11</c:f>
              <c:numCache>
                <c:formatCode>General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D-4227-B019-5D49EE873000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竞对数据!$B$12:$E$12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6D-4227-B019-5D49EE8730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595888"/>
        <c:axId val="598593920"/>
      </c:lineChart>
      <c:catAx>
        <c:axId val="5985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593920"/>
        <c:crosses val="autoZero"/>
        <c:auto val="1"/>
        <c:lblAlgn val="ctr"/>
        <c:lblOffset val="100"/>
        <c:noMultiLvlLbl val="0"/>
      </c:catAx>
      <c:valAx>
        <c:axId val="598593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5958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成都市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7462962962962961"/>
          <c:w val="0.93888888888888888"/>
          <c:h val="0.59885753864100322"/>
        </c:manualLayout>
      </c:layout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竞对数据!$B$15:$E$15</c:f>
              <c:numCache>
                <c:formatCode>General</c:formatCode>
                <c:ptCount val="2"/>
                <c:pt idx="0">
                  <c:v>20</c:v>
                </c:pt>
                <c:pt idx="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7-404A-ADE7-107102138677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竞对数据!$B$16:$E$16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7-404A-ADE7-107102138677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竞对数据!$B$17:$E$17</c:f>
              <c:numCache>
                <c:formatCode>General</c:formatCode>
                <c:ptCount val="2"/>
                <c:pt idx="0">
                  <c:v>38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7-404A-ADE7-107102138677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竞对数据!$B$18:$E$18</c:f>
              <c:numCache>
                <c:formatCode>General</c:formatCode>
                <c:ptCount val="2"/>
                <c:pt idx="0">
                  <c:v>14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7-404A-ADE7-1071021386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0937840"/>
        <c:axId val="730936200"/>
      </c:lineChart>
      <c:catAx>
        <c:axId val="7309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936200"/>
        <c:crosses val="autoZero"/>
        <c:auto val="1"/>
        <c:lblAlgn val="ctr"/>
        <c:lblOffset val="100"/>
        <c:noMultiLvlLbl val="0"/>
      </c:catAx>
      <c:valAx>
        <c:axId val="730936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09378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746760</xdr:colOff>
      <xdr:row>16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815340</xdr:colOff>
      <xdr:row>2</xdr:row>
      <xdr:rowOff>167640</xdr:rowOff>
    </xdr:from>
    <xdr:to>
      <xdr:col>11</xdr:col>
      <xdr:colOff>129540</xdr:colOff>
      <xdr:row>16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DWCM" refreshedDate="43346.605434606478" createdVersion="6" refreshedVersion="6" minRefreshableVersion="3" recordCount="45">
  <cacheSource type="worksheet">
    <worksheetSource ref="A1:L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8"/>
        <n v="7"/>
        <m/>
        <n v="6" u="1"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8-17T00:00:00" count="67">
        <d v="2018-08-10T00:00:00"/>
        <d v="2018-08-09T00:00:00"/>
        <d v="2018-08-03T00:00:00"/>
        <d v="2018-07-30T00:00:00"/>
        <d v="2018-08-16T00:00:00"/>
        <m/>
        <d v="2018-04-20T00:00:00" u="1"/>
        <d v="2018-04-16T00:00:00" u="1"/>
        <d v="2018-04-12T00:00:00" u="1"/>
        <d v="2018-03-23T00:00:00" u="1"/>
        <d v="2018-04-04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4-26T00:00:00" u="1"/>
        <d v="2018-05-07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0:25:00" maxDate="1899-12-30T13:08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DWCM" refreshedDate="43346.605436342586" createdVersion="6" refreshedVersion="6" minRefreshableVersion="3" recordCount="230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7">
        <n v="6"/>
        <n v="7"/>
        <n v="8"/>
        <m/>
        <n v="3" u="1"/>
        <n v="4" u="1"/>
        <n v="2" u="1"/>
      </sharedItems>
    </cacheField>
    <cacheField name="日期" numFmtId="0">
      <sharedItems containsDate="1" containsBlank="1" containsMixedTypes="1" minDate="2018-02-02T00:00:00" maxDate="2018-07-10T00:00:00" count="152">
        <s v="2018/06/01"/>
        <s v="2018/06/02"/>
        <s v="2018/06/03"/>
        <s v="2018/06/04"/>
        <s v="2018/06/05"/>
        <s v="2018/06/07"/>
        <s v="2018/06/08"/>
        <s v="2018/06/09"/>
        <s v="2018/06/10"/>
        <s v="2018/06/11"/>
        <s v="2018/06/12"/>
        <s v="2018/06/13"/>
        <s v="2018/06/14"/>
        <s v="2018/06/15"/>
        <s v="2018/06/16"/>
        <s v="2018/06/17"/>
        <s v="2018/06/18"/>
        <s v="2018/06/19"/>
        <s v="2018/06/20"/>
        <s v="2018/06/21"/>
        <s v="2018/06/22"/>
        <s v="2018/06/23"/>
        <s v="2018/06/24"/>
        <s v="2018/06/25"/>
        <s v="2018/06/26"/>
        <s v="2018/06/27"/>
        <s v="2018/06/28"/>
        <s v="2018/06/29"/>
        <s v="2018/06/30"/>
        <s v="2018/07/01"/>
        <s v="2018/07/02"/>
        <s v="2018/07/03"/>
        <s v="2018/07/04"/>
        <s v="2018/07/05"/>
        <s v="2018/07/06"/>
        <s v="2018/07/07"/>
        <s v="2018/07/08"/>
        <s v="2018/07/09"/>
        <s v="2018/07/10"/>
        <s v="2018/07/11"/>
        <s v="2018/07/12"/>
        <s v="2018/07/13"/>
        <s v="2018/07/14"/>
        <s v="2018/07/15"/>
        <s v="2018/07/16"/>
        <s v="2018/07/17"/>
        <s v="2018/07/18"/>
        <s v="2018/07/19"/>
        <s v="2018/07/20"/>
        <s v="2018/07/21"/>
        <s v="2018/07/22"/>
        <s v="2018/07/23"/>
        <s v="2018/07/24"/>
        <s v="2018/08/29"/>
        <s v="2018/08/28"/>
        <s v="2018/08/27"/>
        <s v="2018/08/26"/>
        <s v="2018/08/25"/>
        <s v="2018/08/24"/>
        <s v="2018/08/23"/>
        <s v="2018/08/22"/>
        <s v="2018/08/21"/>
        <s v="2018/08/20"/>
        <s v="2018/08/19"/>
        <s v="2018/08/18"/>
        <s v="2018/08/17"/>
        <s v="2018/08/16"/>
        <s v="2018/08/15"/>
        <s v="2018/08/31"/>
        <s v="2018/08/30"/>
        <m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7-06T00:00:00" u="1"/>
        <d v="2018-03-19T00:00:00" u="1"/>
        <d v="2018-03-15T00:00:00" u="1"/>
        <d v="2018-03-11T00:00:00" u="1"/>
        <d v="2018-02-26T00:00:00" u="1"/>
        <d v="2018-03-07T00:00:00" u="1"/>
        <d v="2018-02-22T00:00:00" u="1"/>
        <d v="2018-03-03T00:00:00" u="1"/>
        <d v="2018-02-18T00:00:00" u="1"/>
        <d v="2018-02-14T00:00:00" u="1"/>
        <d v="2018-02-10T00:00:00" u="1"/>
        <d v="2018-02-06T00:00:00" u="1"/>
        <d v="2018-02-02T00:00:00" u="1"/>
        <d v="2018-04-15T00:00:00" u="1"/>
        <d v="2018-03-30T00:00:00" u="1"/>
        <d v="2018-04-11T00:00:00" u="1"/>
        <d v="2018-03-26T00:00:00" u="1"/>
        <d v="2018-04-07T00:00:00" u="1"/>
        <d v="2018-07-09T00:00:00" u="1"/>
        <d v="2018-03-22T00:00:00" u="1"/>
        <d v="2018-04-03T00:00:00" u="1"/>
        <d v="2018-07-05T00:00:00" u="1"/>
        <d v="2018-03-18T00:00:00" u="1"/>
        <d v="2018-03-14T00:00:00" u="1"/>
        <d v="2018-03-10T00:00:00" u="1"/>
        <d v="2018-02-25T00:00:00" u="1"/>
        <d v="2018-03-06T00:00:00" u="1"/>
        <d v="2018-02-21T00:00:00" u="1"/>
        <d v="2018-03-02T00:00:00" u="1"/>
        <d v="2018-02-17T00:00:00" u="1"/>
        <d v="2018-02-13T00:00:00" u="1"/>
        <d v="2018-02-09T00:00:00" u="1"/>
        <d v="2018-02-05T00:00:00" u="1"/>
        <d v="2018-04-14T00:00:00" u="1"/>
        <d v="2018-03-29T00:00:00" u="1"/>
        <d v="2018-04-10T00:00:00" u="1"/>
        <d v="2018-03-25T00:00:00" u="1"/>
        <d v="2018-04-06T00:00:00" u="1"/>
        <d v="2018-07-08T00:00:00" u="1"/>
        <d v="2018-03-21T00:00:00" u="1"/>
        <d v="2018-04-02T00:00:00" u="1"/>
        <d v="2018-07-04T00:00:00" u="1"/>
        <d v="2018-03-17T00:00:00" u="1"/>
        <d v="2018-03-13T00:00:00" u="1"/>
        <d v="2018-02-28T00:00:00" u="1"/>
        <d v="2018-03-09T00:00:00" u="1"/>
        <d v="2018-02-24T00:00:00" u="1"/>
        <d v="2018-03-05T00:00:00" u="1"/>
        <d v="2018-02-20T00:00:00" u="1"/>
        <d v="2018-03-01T00:00:00" u="1"/>
        <d v="2018-06-03T00:00:00" u="1"/>
        <d v="2018-02-16T00:00:00" u="1"/>
        <d v="2018-02-12T00:00:00" u="1"/>
        <d v="2018-02-08T00:00:00" u="1"/>
        <d v="2018-02-04T00:00:00" u="1"/>
        <d v="2018-04-13T00:00:00" u="1"/>
        <d v="2018-03-28T00:00:00" u="1"/>
        <d v="2018-04-09T00:00:00" u="1"/>
        <d v="2018-03-24T00:00:00" u="1"/>
        <d v="2018-04-05T00:00:00" u="1"/>
        <d v="2018-07-07T00:00:00" u="1"/>
        <d v="2018-03-20T00:00:00" u="1"/>
        <d v="2018-04-01T00:00:00" u="1"/>
        <d v="2018-07-03T00:00:00" u="1"/>
        <d v="2018-03-16T00:00:00" u="1"/>
        <d v="2018-03-12T00:00:00" u="1"/>
        <d v="2018-02-27T00:00:00" u="1"/>
        <d v="2018-03-08T00:00:00" u="1"/>
        <d v="2018-02-23T00:00:00" u="1"/>
        <d v="2018-03-04T00:00:00" u="1"/>
        <d v="2018-02-19T00:00:00" u="1"/>
        <d v="2018-02-15T00:00:00" u="1"/>
        <d v="2018-02-11T00:00:00" u="1"/>
        <d v="2018-02-07T00:00:00" u="1"/>
        <d v="2018-02-03T00:00:00" u="1"/>
      </sharedItems>
    </cacheField>
    <cacheField name="门店名称" numFmtId="0">
      <sharedItems containsBlank="1"/>
    </cacheField>
    <cacheField name="推广对象" numFmtId="0">
      <sharedItems containsBlank="1"/>
    </cacheField>
    <cacheField name="花费" numFmtId="0">
      <sharedItems containsString="0" containsBlank="1" containsNumber="1" minValue="0" maxValue="605.14"/>
    </cacheField>
    <cacheField name="曝光" numFmtId="0">
      <sharedItems containsString="0" containsBlank="1" containsNumber="1" containsInteger="1" minValue="1" maxValue="2467"/>
    </cacheField>
    <cacheField name="点击" numFmtId="0">
      <sharedItems containsString="0" containsBlank="1" containsNumber="1" containsInteger="1" minValue="0" maxValue="73"/>
    </cacheField>
    <cacheField name="点击均价" numFmtId="0">
      <sharedItems containsString="0" containsBlank="1" containsNumber="1" minValue="0" maxValue="11.91"/>
    </cacheField>
    <cacheField name="商户浏览量" numFmtId="0">
      <sharedItems containsString="0" containsBlank="1" containsNumber="1" containsInteger="1" minValue="0" maxValue="260"/>
    </cacheField>
    <cacheField name="逛店行为" numFmtId="0">
      <sharedItems containsString="0" containsBlank="1" containsNumber="1" containsInteger="1" minValue="0" maxValue="69"/>
    </cacheField>
    <cacheField name="图片点击" numFmtId="0">
      <sharedItems containsString="0" containsBlank="1" containsNumber="1" containsInteger="1" minValue="0" maxValue="9"/>
    </cacheField>
    <cacheField name="评论点击" numFmtId="0">
      <sharedItems containsString="0" containsBlank="1" containsNumber="1" containsInteger="1" minValue="0" maxValue="11"/>
    </cacheField>
    <cacheField name="技师医师点击" numFmtId="0">
      <sharedItems containsString="0" containsBlank="1" containsNumber="1" containsInteger="1" minValue="0" maxValue="1"/>
    </cacheField>
    <cacheField name="店铺信息点击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DWCM" refreshedDate="43346.605437268518" createdVersion="6" refreshedVersion="6" minRefreshableVersion="3" recordCount="234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8">
        <n v="6"/>
        <n v="7"/>
        <n v="8"/>
        <m/>
        <n v="3" u="1"/>
        <n v="4" u="1"/>
        <n v="2" u="1"/>
        <n v="5" u="1"/>
      </sharedItems>
    </cacheField>
    <cacheField name="日" numFmtId="14">
      <sharedItems containsNonDate="0" containsDate="1" containsString="0" containsBlank="1" minDate="2018-02-09T00:00:00" maxDate="2018-09-01T00:00:00" count="205"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28T00:00:00"/>
        <d v="2018-08-27T00:00:00"/>
        <d v="2018-08-31T00:00:00"/>
        <d v="2018-08-30T00:00:00"/>
        <m/>
        <d v="2018-04-20T00:00:00" u="1"/>
        <d v="2018-05-01T00:00:00" u="1"/>
        <d v="2018-04-16T00:00:00" u="1"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3-19T00:00:00" u="1"/>
        <d v="2018-03-15T00:00:00" u="1"/>
        <d v="2018-03-11T00:00:00" u="1"/>
        <d v="2018-06-13T00:00:00" u="1"/>
        <d v="2018-02-26T00:00:00" u="1"/>
        <d v="2018-05-28T00:00:00" u="1"/>
        <d v="2018-03-07T00:00:00" u="1"/>
        <d v="2018-06-09T00:00:00" u="1"/>
        <d v="2018-02-22T00:00:00" u="1"/>
        <d v="2018-05-24T00:00:00" u="1"/>
        <d v="2018-03-03T00:00:00" u="1"/>
        <d v="2018-06-05T00:00:00" u="1"/>
        <d v="2018-02-18T00:00:00" u="1"/>
        <d v="2018-05-20T00:00:00" u="1"/>
        <d v="2018-06-01T00:00:00" u="1"/>
        <d v="2018-02-14T00:00:00" u="1"/>
        <d v="2018-05-16T00:00:00" u="1"/>
        <d v="2018-02-10T00:00:00" u="1"/>
        <d v="2018-05-12T00:00:00" u="1"/>
        <d v="2018-04-27T00:00:00" u="1"/>
        <d v="2018-05-08T00:00:00" u="1"/>
        <d v="2018-04-23T00:00:00" u="1"/>
        <d v="2018-05-04T00:00:00" u="1"/>
        <d v="2018-04-19T00:00:00" u="1"/>
        <d v="2018-04-15T00:00:00" u="1"/>
        <d v="2018-03-30T00:00:00" u="1"/>
        <d v="2018-04-11T00:00:00" u="1"/>
        <d v="2018-03-26T00:00:00" u="1"/>
        <d v="2018-04-07T00:00:00" u="1"/>
        <d v="2018-03-22T00:00:00" u="1"/>
        <d v="2018-04-03T00:00:00" u="1"/>
        <d v="2018-03-18T00:00:00" u="1"/>
        <d v="2018-03-14T00:00:00" u="1"/>
        <d v="2018-06-16T00:00:00" u="1"/>
        <d v="2018-05-31T00:00:00" u="1"/>
        <d v="2018-03-10T00:00:00" u="1"/>
        <d v="2018-06-12T00:00:00" u="1"/>
        <d v="2018-02-25T00:00:00" u="1"/>
        <d v="2018-05-27T00:00:00" u="1"/>
        <d v="2018-03-06T00:00:00" u="1"/>
        <d v="2018-06-08T00:00:00" u="1"/>
        <d v="2018-02-21T00:00:00" u="1"/>
        <d v="2018-05-23T00:00:00" u="1"/>
        <d v="2018-03-02T00:00:00" u="1"/>
        <d v="2018-06-04T00:00:00" u="1"/>
        <d v="2018-02-17T00:00:00" u="1"/>
        <d v="2018-05-19T00:00:00" u="1"/>
        <d v="2018-02-13T00:00:00" u="1"/>
        <d v="2018-05-15T00:00:00" u="1"/>
        <d v="2018-04-30T00:00:00" u="1"/>
        <d v="2018-02-09T00:00:00" u="1"/>
        <d v="2018-05-11T00:00:00" u="1"/>
        <d v="2018-04-26T00:00:00" u="1"/>
        <d v="2018-05-07T00:00:00" u="1"/>
        <d v="2018-04-22T00:00:00" u="1"/>
        <d v="2018-05-03T00:00:00" u="1"/>
        <d v="2018-04-18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2018-04-02T00:00:00" u="1"/>
        <d v="2018-03-17T00:00:00" u="1"/>
        <d v="2018-03-13T00:00:00" u="1"/>
        <d v="2018-06-15T00:00:00" u="1"/>
        <d v="2018-02-28T00:00:00" u="1"/>
        <d v="2018-05-30T00:00:00" u="1"/>
        <d v="2018-03-09T00:00:00" u="1"/>
        <d v="2018-06-11T00:00:00" u="1"/>
        <d v="2018-02-24T00:00:00" u="1"/>
        <d v="2018-05-26T00:00:00" u="1"/>
        <d v="2018-03-05T00:00:00" u="1"/>
        <d v="2018-06-07T00:00:00" u="1"/>
        <d v="2018-02-20T00:00:00" u="1"/>
        <d v="2018-05-22T00:00:00" u="1"/>
        <d v="2018-03-01T00:00:00" u="1"/>
        <d v="2018-06-03T00:00:00" u="1"/>
        <d v="2018-02-16T00:00:00" u="1"/>
        <d v="2018-05-18T00:00:00" u="1"/>
        <d v="2018-02-12T00:00:00" u="1"/>
        <d v="2018-05-14T00:00:00" u="1"/>
        <d v="2018-04-29T00:00:00" u="1"/>
        <d v="2018-05-10T00:00:00" u="1"/>
        <d v="2018-04-25T00:00:00" u="1"/>
        <d v="2018-05-06T00:00:00" u="1"/>
        <d v="2018-04-21T00:00:00" u="1"/>
        <d v="2018-05-02T00:00:00" u="1"/>
        <d v="2018-04-17T00:00:00" u="1"/>
        <d v="2018-04-13T00:00:00" u="1"/>
        <d v="2018-03-28T00:00:00" u="1"/>
        <d v="2018-04-09T00:00:00" u="1"/>
        <d v="2018-03-24T00:00:00" u="1"/>
        <d v="2018-04-05T00:00:00" u="1"/>
        <d v="2018-03-20T00:00:00" u="1"/>
        <d v="2018-04-01T00:00:00" u="1"/>
        <d v="2018-03-16T00:00:00" u="1"/>
        <d v="2018-03-12T00:00:00" u="1"/>
        <d v="2018-06-14T00:00:00" u="1"/>
        <d v="2018-02-27T00:00:00" u="1"/>
        <d v="2018-05-29T00:00:00" u="1"/>
        <d v="2018-03-08T00:00:00" u="1"/>
        <d v="2018-06-10T00:00:00" u="1"/>
        <d v="2018-02-23T00:00:00" u="1"/>
        <d v="2018-05-25T00:00:00" u="1"/>
        <d v="2018-03-04T00:00:00" u="1"/>
        <d v="2018-06-06T00:00:00" u="1"/>
        <d v="2018-02-19T00:00:00" u="1"/>
        <d v="2018-05-21T00:00:00" u="1"/>
        <d v="2018-06-02T00:00:00" u="1"/>
        <d v="2018-02-15T00:00:00" u="1"/>
        <d v="2018-05-17T00:00:00" u="1"/>
        <d v="2018-02-11T00:00:00" u="1"/>
        <d v="2018-05-13T00:00:00" u="1"/>
        <d v="2018-04-28T00:00:00" u="1"/>
        <d v="2018-05-09T00:00:00" u="1"/>
        <d v="2018-04-24T00:00:00" u="1"/>
        <d v="2018-05-05T00:00:00" u="1"/>
      </sharedItems>
    </cacheField>
    <cacheField name="浏览量/次" numFmtId="0">
      <sharedItems containsString="0" containsBlank="1" containsNumber="1" containsInteger="1" minValue="107" maxValue="407"/>
    </cacheField>
    <cacheField name="访客数/人" numFmtId="0">
      <sharedItems containsString="0" containsBlank="1" containsNumber="1" containsInteger="1" minValue="38" maxValue="134"/>
    </cacheField>
    <cacheField name="平均停留时长/秒" numFmtId="0">
      <sharedItems containsString="0" containsBlank="1" containsNumber="1" minValue="12.87" maxValue="85.48"/>
    </cacheField>
    <cacheField name="跳失率/%" numFmtId="0">
      <sharedItems containsString="0" containsBlank="1" containsNumber="1" minValue="17.68" maxValue="51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DWCM" refreshedDate="43346.605435532409" createdVersion="6" refreshedVersion="6" minRefreshableVersion="3" recordCount="7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8"/>
        <n v="7"/>
        <m/>
        <n v="6" u="1"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9-01T00:00:00" count="74">
        <d v="2018-08-10T00:00:00"/>
        <d v="2018-08-09T00:00:00"/>
        <d v="2018-08-03T00:00:00"/>
        <d v="2018-07-30T00:00:00"/>
        <d v="2018-08-16T00:00:00"/>
        <d v="2018-08-31T00:00:00"/>
        <m/>
        <d v="2018-04-20T00:00:00" u="1"/>
        <d v="2018-04-16T00:00:00" u="1"/>
        <d v="2018-04-12T00:00:00" u="1"/>
        <d v="2018-03-23T00:00:00" u="1"/>
        <d v="2018-04-04T00:00:00" u="1"/>
        <d v="2018-07-06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1-21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5-11T00:00:00" u="1"/>
        <d v="2018-01-24T00:00:00" u="1"/>
        <d v="2018-04-26T00:00:00" u="1"/>
        <d v="2018-05-07T00:00:00" u="1"/>
        <d v="2018-01-20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6-11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0:25:00" maxDate="1899-12-30T22:52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5">
        <s v="4星"/>
        <s v="5星"/>
        <m/>
        <s v="1星" u="1"/>
        <s v="2星" u="1"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DWCM" refreshedDate="43346.605439004627" createdVersion="6" refreshedVersion="6" minRefreshableVersion="3" recordCount="211">
  <cacheSource type="worksheet">
    <worksheetSource ref="A1:G1048576" sheet="咨询明细"/>
  </cacheSource>
  <cacheFields count="8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5" maxValue="9" count="6">
        <n v="5"/>
        <n v="6"/>
        <n v="7"/>
        <n v="8"/>
        <n v="9"/>
        <m/>
      </sharedItems>
    </cacheField>
    <cacheField name="姓名" numFmtId="0">
      <sharedItems containsDate="1" containsBlank="1" containsMixedTypes="1" minDate="8602-07-01T00:00:00" maxDate="8602-07-02T00:00:00"/>
    </cacheField>
    <cacheField name="电话" numFmtId="0">
      <sharedItems containsBlank="1"/>
    </cacheField>
    <cacheField name="首次沟通时间" numFmtId="0">
      <sharedItems containsNonDate="0" containsDate="1" containsString="0" containsBlank="1" minDate="2018-04-28T14:24:34" maxDate="2018-09-01T12:29:19"/>
    </cacheField>
    <cacheField name="最后沟通时间" numFmtId="0">
      <sharedItems containsNonDate="0" containsDate="1" containsString="0" containsBlank="1" minDate="2018-05-30T13:58:45" maxDate="2018-09-01T12:31:02"/>
    </cacheField>
    <cacheField name="顾客标签" numFmtId="0">
      <sharedItems containsBlank="1" count="17">
        <s v="脱毛"/>
        <s v="面部轮廓"/>
        <s v="美体塑形"/>
        <s v="玻尿酸"/>
        <s v="皮肤清洁"/>
        <s v="皮肤美白"/>
        <s v="水光针"/>
        <s v="其他"/>
        <s v="肉毒素"/>
        <s v="祛痘"/>
        <s v="祛痣"/>
        <s v="半永久"/>
        <s v="祛痘皮肤美白"/>
        <s v="祛斑"/>
        <s v="皮肤修复"/>
        <s v="广告"/>
        <m/>
      </sharedItems>
    </cacheField>
    <cacheField name="所属门店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VDWCM" refreshedDate="43346.605433912038" createdVersion="6" refreshedVersion="6" minRefreshableVersion="3" recordCount="873">
  <cacheSource type="worksheet">
    <worksheetSource ref="A1:M1048576" sheet="消费数据明细（线上）"/>
  </cacheSource>
  <cacheFields count="15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3" maxValue="8" count="7">
        <n v="6"/>
        <n v="7"/>
        <n v="8"/>
        <m/>
        <n v="3" u="1"/>
        <n v="4" u="1"/>
        <n v="5" u="1"/>
      </sharedItems>
    </cacheField>
    <cacheField name="成交价" numFmtId="0">
      <sharedItems containsString="0" containsBlank="1" containsNumber="1" minValue="1" maxValue="1200"/>
    </cacheField>
    <cacheField name="序列号" numFmtId="0">
      <sharedItems containsString="0" containsBlank="1" containsNumber="1" containsInteger="1" minValue="47070890" maxValue="99453376434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6-01T00:00:00" maxDate="2018-09-01T00:00:00"/>
    </cacheField>
    <cacheField name="TIME" numFmtId="0">
      <sharedItems containsNonDate="0" containsDate="1" containsString="0" containsBlank="1" minDate="1899-12-30T09:28:52" maxDate="1899-12-30T20:07:55"/>
    </cacheField>
    <cacheField name="套餐信息" numFmtId="0">
      <sharedItems containsBlank="1" count="93">
        <s v="[2018.03.28]冷冻溶脂躺着减肥就这么简单[680.00元][30318524]"/>
        <s v="[2018.03.27]脱毛年卡唇毛腋毛二选一[68.00元][30316870]"/>
        <s v="[2018.03.27]埋线减肥全身减肥瘦体重[680.00元][30319444]"/>
        <s v="[2018.03.28]小气泡水氧活肤美甲三选一[108.00元][30317345]"/>
        <s v="[2018.03.27]祛黑头美瑞魔法精致祛黑头[88.00元][30317699]"/>
        <s v="[2018.03.30]减肥套餐超值减肥套餐6选3[68.00元][30318101]"/>
        <s v="[2018.03.27]美白嫩肤双核白瓷美白嫩肤[598.00元][30317952]"/>
        <s v="[2018.04.27]韩国皮肤管理精雕面部SPA[398.00元][30962400]"/>
        <s v="[2018.04.03]二代瘦脸针女神小V脸必备[788.00元][30320651]"/>
        <s v="[2018.03.27]埋线减肥全身减肥瘦体重[380.00元][30319444]"/>
        <s v="[2018.03.27]脱毛年卡唇毛腋毛二选一[68.00元][14192308]"/>
        <s v="[2018.04.03]二代瘦脸针女神小V脸必备[788.00元][14194585]"/>
        <s v="[2018.03.28]小气泡水氧深层清洁 祛螨虫 二选一[108.00元][14207213]"/>
        <s v="[2018.03.27]祛黑头美瑞魔法精致祛黑头[88.00元][14198428]"/>
        <s v="[2018.04.02]冰肌祛痘痘肌调理 水润嫩肤[18.00元][14192294]"/>
        <s v="[2018.04.27]超微小气泡清洁净白你的肌肤[98.00元][30961834]"/>
        <s v="[2018.04.08]润百颜饱满童颜 女神必备[880.00元][14197587]"/>
        <s v="[2018.03.30]减肥套餐超值减肥套餐6选3[68.00元][14191180]"/>
        <s v="[2018.04.02]冰肌祛痘夏日祛痘水润嫩肤限新客购买[18.00元][30453468]"/>
        <s v="[2018.03.27]双核白瓷提亮肤色 收缩毛孔[598.00元][14193982]"/>
        <s v="[2018.06.28]上班族必备缓解肩颈僵硬肌肉疲劳[166.00元][14422048]"/>
        <s v="[2018.04.08]伊婉C韩国进口 打造完美小翘鼻[1200.00元][14195147]"/>
        <s v="[2018.03.27]埋线减肥全身减肥瘦体重[680.00元][14195299]"/>
        <s v="[2018.06.28]韩式半永久纹眉美瞳选 二选一[680.00元][14415264]"/>
        <s v="[2018.03.28]免费检测visa皮肤检测[1.00元][30316685]"/>
        <m/>
        <s v="[2018.04.26]脱毛唇部或腋下3次[196.00元][14196942]" u="1"/>
        <s v="[2018.04.26]贞禾毛孔净透清洁SAP管理[128.00元][30916643]" u="1"/>
        <s v="[2018.04.28]补水保湿水循环三部曲[198.00元][30981008]" u="1"/>
        <s v="[2018.03.21]海薇玻尿酸立体塑形[780.00元][30166879]" u="1"/>
        <s v="[2018.04.27]活氧无针水光深层补水保湿[256.00元][14189691]" u="1"/>
        <s v="[2018.04.27]做白瓷娃娃送玻尿酸补水[198.00元][30967660]" u="1"/>
        <s v="[2018.04.27]活氧无针水光深层补水保湿[0元][14189691]" u="1"/>
        <s v="[2018.04.25]衡力瘦肩腿最高200单位[1980.00元][30917536]" u="1"/>
        <s v="[2018.01.15]伊婉C韩国正品填出初恋脸[980.00元][29293810]" u="1"/>
        <s v="[2018.05.03]脱毛小腿3次[298.00元][30989573]" u="1"/>
        <s v="[2018.05.03]脱毛小臂脱毛3次[0元][14198289]" u="1"/>
        <s v="[2018.04.28]水分子深层补水[198.00元][30981008]" u="1"/>
        <s v="[2018.04.25]韩式美睫线韩国进口纯植物色乳[299.00元][30916879]" u="1"/>
        <s v="[2018.04.26]贞禾毛孔净透清洁SAP[228.00元][14190135]" u="1"/>
        <s v="[2018.04.27]黑脸白瓷娃娃送玻尿酸补水[198.00元][30967660]" u="1"/>
        <s v="[2018.04.26]贞禾毛孔净透清洁SAP[128.00元][30916643]" u="1"/>
        <s v="[2018.03.22]衡力瘦脸针不留痕迹[880.00元][30217299]" u="1"/>
        <s v="[2018.05.03]韩国水光针VC[599.00元][30971019]" u="1"/>
        <s v="[2018.04.26]伊婉C1ML原装进口[920.00元][30948249]" u="1"/>
        <s v="[2018.04.26]伊婉C1ML原装进口[998.00元][30948249]" u="1"/>
        <s v="[2018.04.27]伊婉V1ML玻尿酸原装进口[2160.00元][14193348]" u="1"/>
        <s v="[2018.01.12]冰点脱毛唇部腋下单次[28.00元][29293662]" u="1"/>
        <s v="[2018.01.12]无针水光彩色嫩肤大气泡[280.00元][29293212]" u="1"/>
        <s v="[2018.04.26]脱毛唇部或腋下3次[98.00元][30926004]" u="1"/>
        <s v="[2018.04.25]光子嫩肤强脉冲光嫩肤管理[580.00元][30916879]" u="1"/>
        <s v="[2018.04.27]做白瓷娃娃送玻尿酸补水[99.00元][30967660]" u="1"/>
        <s v="[2018.04.27]白瓷娃娃送玻尿酸补水[198.00元][30967660]" u="1"/>
        <s v="[2018.04.26]小气泡贞禾毛孔净透清洁SAP[228.00元][14190135]" u="1"/>
        <s v="[2018.03.22]衡力肉毒素V脸针[899.00元][30217299]" u="1"/>
        <s v="[2018.04.25]光子嫩肤[398.00元][14195780]" u="1"/>
        <s v="[2018.04.25]光子嫩肤[580.00元][30916879]" u="1"/>
        <s v="[2018.01.13]衡力肉毒素瘦脸瘦腿当场验货[780.00元][29293389]" u="1"/>
        <s v="[2018.04.25]韩式丝绒眉做素颜女神[280.00元][30917536]" u="1"/>
        <s v="[2018.04.25]韩式丝绒眉做素颜女神[980.00元][30917536]" u="1"/>
        <s v="[2018.01.12]小皮秒瓷白激光祛斑祛黄嫩肤[1099.00元][29293569]" u="1"/>
        <s v="[2018.04.28]瘦脸针保妥适不限量[1880.00元][30960912]" u="1"/>
        <s v="[2018.01.15]韩国伊婉玻尿酸填充塑形轻松变美[980.00元][29293810]" u="1"/>
        <s v="[2018.05.03]小脸针告别婴儿肥[1980.00元][30971019]" u="1"/>
        <s v="[2018.04.26]脱毛唇部腋下2选1[8.80元][30926004]" u="1"/>
        <s v="[2018.04.27]活氧无针水光深层补水美白抗衰老[99.00元][30917162]" u="1"/>
        <s v="[2018.03.21]德玛莎水光[680.00元][30177387]" u="1"/>
        <s v="[2018.01.12]以色列进口Mjet水光无伤午间美容[699.00元][29293212]" u="1"/>
        <s v="[2018.01.12]以色列进口Mjet水光无创午间美容[819.00元][29293212]" u="1"/>
        <s v="[2018.05.21]艺人水光针韩国[880.00元][31068182]" u="1"/>
        <s v="[2018.04.25]光子嫩肤[0元][14195780]" u="1"/>
        <s v="[2018.05.03]脱毛小腿3次[0元][14192937]" u="1"/>
        <s v="[2018.01.12]冰点脱毛腋毛唇毛发际线三选一[88.00元][29293662]" u="1"/>
        <s v="[2018.01.12]韩国大气泡深层清洁毛孔吸尘器[299.00元][29293009]" u="1"/>
        <s v="[2018.04.28]衡力肉毒素瘦脸最高100单位[899.00元][30960912]" u="1"/>
        <s v="[2018.04.26]小气泡毛孔吸尘器[158.00元][30916643]" u="1"/>
        <s v="[2018.04.26]小气泡毛孔深层清洁[158.00元][30916643]" u="1"/>
        <s v="[2018.04.25]光子嫩肤激光祛斑嫩白提亮[198.00元][30921622]" u="1"/>
        <s v="[2018.04.25]衡力瘦肩腿200单位[1980.00元][30917536]" u="1"/>
        <s v="[2018.04.26]小气泡毛孔清洁3步曲[128.00元][30916643]" u="1"/>
        <s v="[2018.04.26]小气泡毛孔清洁3步曲[158.00元][30916643]" u="1"/>
        <s v="[2018.04.26]小气泡毛孔清洁3步曲[198.00元][30916643]" u="1"/>
        <s v="[2018.04.28]衡力肉毒素瘦脸针最高100单位[899.00元][14195037]" u="1"/>
        <s v="[2018.05.03]脱毛四肢包干[888.00元][30991587]" u="1"/>
        <s v="[2018.05.03]脱毛3选1包干[398.00元][30989573]" u="1"/>
        <s v="[2018.04.26]肉毒素除皱20单位[299.00元][30926113]" u="1"/>
        <s v="[2018.04.26]脱毛唇部或腋下3次[98.00元][14196942]" u="1"/>
        <s v="[2018.04.26]脱毛唇部或腋下3次[0元][14196942]" u="1"/>
        <s v="[2018.04.26]贞禾毛孔净透清洁SAP[0元][14190135]" u="1"/>
        <s v="[2018.04.27]活氧无针水光深层补水保湿[198.00元][30917162]" u="1"/>
        <s v="[2018.04.27]活氧无针水光深层补水保湿[256.00元][30917162]" u="1"/>
        <s v="[2018.04.27]伊婉V1ML原装进口[1680.00元][30949532]" u="1"/>
        <s v="[2018.06.14]套餐纹眉美瞳线[1899.00元][14046812]" u="1"/>
      </sharedItems>
    </cacheField>
    <cacheField name="售价（元）" numFmtId="0">
      <sharedItems containsString="0" containsBlank="1" containsNumber="1" containsInteger="1" minValue="1" maxValue="1200"/>
    </cacheField>
    <cacheField name="商家优惠金额（元）" numFmtId="0">
      <sharedItems containsString="0" containsBlank="1" containsNumber="1" minValue="0" maxValue="300"/>
    </cacheField>
    <cacheField name="结算价（元）" numFmtId="0">
      <sharedItems containsBlank="1" containsMixedTypes="1" containsNumber="1" minValue="0.9" maxValue="709.2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Blank="1" containsMixedTypes="1" containsNumber="1" containsInteger="1" minValue="8352512" maxValue="8352512"/>
    </cacheField>
    <cacheField name="分店城市" numFmtId="0">
      <sharedItems containsBlank="1" containsMixedTypes="1" containsNumber="1" containsInteger="1" minValue="8352512" maxValue="83525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VDWCM" refreshedDate="43346.605438310187" createdVersion="6" refreshedVersion="6" minRefreshableVersion="3" recordCount="333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6"/>
        <n v="7"/>
        <n v="8"/>
        <m/>
        <n v="3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1899-12-30T09:44:00" maxDate="2018-09-01T00:00:00" count="227"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30T00:00:00"/>
        <d v="2018-08-28T00:00:00"/>
        <d v="2018-08-27T00:00:00"/>
        <d v="2018-08-31T00:00:00"/>
        <m/>
        <d v="2018-04-20T00:00:00" u="1"/>
        <d v="2018-04-16T00:00:00" u="1"/>
        <d v="2018-03-31T00:00:00" u="1"/>
        <d v="2018-04-12T00:00:00" u="1"/>
        <d v="2018-03-27T00:00:00" u="1"/>
        <d v="1899-12-30T15:55:00" u="1"/>
        <d v="2018-04-08T00:00:00" u="1"/>
        <d v="2018-03-23T00:00:00" u="1"/>
        <d v="1899-12-30T15:39:00" u="1"/>
        <d v="2018-04-04T00:00:00" u="1"/>
        <d v="2018-03-19T00:00:00" u="1"/>
        <d v="1899-12-30T12:58:00" u="1"/>
        <d v="2018-03-15T00:00:00" u="1"/>
        <d v="2018-03-11T00:00:00" u="1"/>
        <d v="1899-12-30T15:42:00" u="1"/>
        <d v="2018-05-28T00:00:00" u="1"/>
        <d v="2018-03-07T00:00:00" u="1"/>
        <d v="1899-12-30T13:26:00" u="1"/>
        <d v="2018-02-22T00:00:00" u="1"/>
        <d v="2018-05-24T00:00:00" u="1"/>
        <d v="2018-03-03T00:00:00" u="1"/>
        <d v="2018-05-20T00:00:00" u="1"/>
        <d v="2018-02-14T00:00:00" u="1"/>
        <d v="2018-05-16T00:00:00" u="1"/>
        <d v="2018-02-10T00:00:00" u="1"/>
        <d v="2018-04-27T00:00:00" u="1"/>
        <d v="2018-02-06T00:00:00" u="1"/>
        <d v="2018-01-21T00:00:00" u="1"/>
        <d v="2018-04-23T00:00:00" u="1"/>
        <d v="2018-04-19T00:00:00" u="1"/>
        <d v="2018-01-13T00:00:00" u="1"/>
        <d v="2018-04-15T00:00:00" u="1"/>
        <d v="2018-03-30T00:00:00" u="1"/>
        <d v="2018-04-11T00:00:00" u="1"/>
        <d v="2018-03-26T00:00:00" u="1"/>
        <d v="1899-12-30T16:51:00" u="1"/>
        <d v="2018-04-07T00:00:00" u="1"/>
        <d v="2018-03-22T00:00:00" u="1"/>
        <d v="1899-12-30T15:35:00" u="1"/>
        <d v="2018-04-03T00:00:00" u="1"/>
        <d v="2018-03-18T00:00:00" u="1"/>
        <d v="2018-03-14T00:00:00" u="1"/>
        <d v="1899-12-30T16:54:00" u="1"/>
        <d v="2018-05-31T00:00:00" u="1"/>
        <d v="2018-03-10T00:00:00" u="1"/>
        <d v="1899-12-30T15:38:00" u="1"/>
        <d v="2018-02-25T00:00:00" u="1"/>
        <d v="2018-05-27T00:00:00" u="1"/>
        <d v="2018-03-06T00:00:00" u="1"/>
        <d v="2018-05-23T00:00:00" u="1"/>
        <d v="2018-03-02T00:00:00" u="1"/>
        <d v="2018-02-17T00:00:00" u="1"/>
        <d v="2018-05-19T00:00:00" u="1"/>
        <d v="1899-12-30T14:41:00" u="1"/>
        <d v="2018-02-13T00:00:00" u="1"/>
        <d v="2018-01-28T00:00:00" u="1"/>
        <d v="2018-04-30T00:00:00" u="1"/>
        <d v="1899-12-30T17:25:00" u="1"/>
        <d v="2018-01-24T00:00:00" u="1"/>
        <d v="2018-04-26T00:00:00" u="1"/>
        <d v="2018-02-05T00:00:00" u="1"/>
        <d v="1899-12-30T09:44:00" u="1"/>
        <d v="2018-01-20T00:00:00" u="1"/>
        <d v="2018-04-22T00:00:00" u="1"/>
        <d v="1899-12-30T14:44:00" u="1"/>
        <d v="2018-05-03T00:00:00" u="1"/>
        <d v="2018-04-18T00:00:00" u="1"/>
        <d v="2018-01-12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1899-12-30T15:31:00" u="1"/>
        <d v="2018-04-02T00:00:00" u="1"/>
        <d v="2018-03-17T00:00:00" u="1"/>
        <d v="2018-03-13T00:00:00" u="1"/>
        <d v="1899-12-30T13:50:00" u="1"/>
        <d v="1899-12-30T14:50:00" u="1"/>
        <d v="2018-02-28T00:00:00" u="1"/>
        <d v="2018-05-30T00:00:00" u="1"/>
        <d v="2018-03-09T00:00:00" u="1"/>
        <d v="2018-05-26T00:00:00" u="1"/>
        <d v="2018-03-05T00:00:00" u="1"/>
        <d v="2018-05-22T00:00:00" u="1"/>
        <d v="2018-03-01T00:00:00" u="1"/>
        <d v="2018-06-03T00:00:00" u="1"/>
        <d v="1899-12-30T16:53:00" u="1"/>
        <d v="2018-02-12T00:00:00" u="1"/>
        <d v="2018-01-27T00:00:00" u="1"/>
        <d v="1899-12-30T11:21:00" u="1"/>
        <d v="2018-04-29T00:00:00" u="1"/>
        <d v="2018-02-08T00:00:00" u="1"/>
        <d v="2018-04-25T00:00:00" u="1"/>
        <d v="2018-02-04T00:00:00" u="1"/>
        <d v="1899-12-30T19:05:00" u="1"/>
        <d v="2018-04-21T00:00:00" u="1"/>
        <d v="2018-05-02T00:00:00" u="1"/>
        <d v="1899-12-30T16:40:00" u="1"/>
        <d v="2018-01-15T00:00:00" u="1"/>
        <d v="2018-04-17T00:00:00" u="1"/>
        <d v="1899-12-30T15:24:00" u="1"/>
        <d v="2018-04-13T00:00:00" u="1"/>
        <d v="2018-03-28T00:00:00" u="1"/>
        <d v="2018-04-09T00:00:00" u="1"/>
        <d v="2018-03-24T00:00:00" u="1"/>
        <d v="1899-12-30T16:43:00" u="1"/>
        <d v="1899-12-30T17:43:00" u="1"/>
        <d v="2018-04-05T00:00:00" u="1"/>
        <d v="2018-03-20T00:00:00" u="1"/>
        <d v="2018-04-01T00:00:00" u="1"/>
        <d v="1899-12-30T19:27:00" u="1"/>
        <d v="2018-03-16T00:00:00" u="1"/>
        <d v="2018-03-12T00:00:00" u="1"/>
        <d v="2018-02-27T00:00:00" u="1"/>
        <d v="2018-05-29T00:00:00" u="1"/>
        <d v="2018-03-08T00:00:00" u="1"/>
        <d v="2018-02-23T00:00:00" u="1"/>
        <d v="2018-05-25T00:00:00" u="1"/>
        <d v="2018-03-04T00:00:00" u="1"/>
        <d v="2018-02-19T00:00:00" u="1"/>
        <d v="2018-05-21T00:00:00" u="1"/>
        <d v="1899-12-30T11:49:00" u="1"/>
        <d v="2018-05-17T00:00:00" u="1"/>
        <d v="1899-12-30T17:49:00" u="1"/>
        <d v="2018-01-30T00:00:00" u="1"/>
        <d v="2018-02-11T00:00:00" u="1"/>
        <d v="2018-01-26T00:00:00" u="1"/>
        <d v="2018-04-28T00:00:00" u="1"/>
        <d v="2018-02-07T00:00:00" u="1"/>
        <d v="1899-12-30T10:01:00" u="1"/>
        <d v="1899-12-30T17:17:00" u="1"/>
        <d v="2018-01-22T00:00:00" u="1"/>
        <d v="2018-02-03T00:00:00" u="1"/>
        <d v="1899-12-30T15:01:00" u="1"/>
      </sharedItems>
    </cacheField>
    <cacheField name="时间" numFmtId="0">
      <sharedItems containsNonDate="0" containsDate="1" containsString="0" containsBlank="1" minDate="1899-12-30T08:31:00" maxDate="1899-12-30T23:23:00"/>
    </cacheField>
    <cacheField name="订单来源" numFmtId="0">
      <sharedItems containsBlank="1" count="7">
        <s v="400已接"/>
        <s v="咨询"/>
        <s v="门店预约"/>
        <s v="400未接"/>
        <s v="技师预约"/>
        <m/>
        <s v="项目预约" u="1"/>
      </sharedItems>
    </cacheField>
    <cacheField name="客户姓名" numFmtId="0">
      <sharedItems containsBlank="1"/>
    </cacheField>
    <cacheField name="联系方式" numFmtId="0">
      <sharedItems containsBlank="1" containsMixedTypes="1" containsNumber="1" containsInteger="1" minValue="2867138085" maxValue="18981926979"/>
    </cacheField>
    <cacheField name="顾客留言" numFmtId="0">
      <sharedItems containsBlank="1" containsMixedTypes="1" containsNumber="1" containsInteger="1" minValue="13099199579" maxValue="18870428240"/>
    </cacheField>
    <cacheField name="预约医师" numFmtId="0">
      <sharedItems containsBlank="1"/>
    </cacheField>
    <cacheField name="订单状态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VDWCM" refreshedDate="43346.605432986107" createdVersion="6" refreshedVersion="6" minRefreshableVersion="3" recordCount="39">
  <cacheSource type="worksheet">
    <worksheetSource ref="A1:F1048576" sheet="线下"/>
  </cacheSource>
  <cacheFields count="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7" maxValue="8" count="3">
        <n v="7"/>
        <n v="8"/>
        <m/>
      </sharedItems>
    </cacheField>
    <cacheField name="日期" numFmtId="0">
      <sharedItems containsNonDate="0" containsDate="1" containsString="0" containsBlank="1" minDate="2018-07-03T00:00:00" maxDate="2018-08-29T00:00:00"/>
    </cacheField>
    <cacheField name="分类" numFmtId="0">
      <sharedItems containsBlank="1" count="11">
        <s v="脱毛"/>
        <s v="祛痘管理"/>
        <s v="皮肤管理"/>
        <s v="肉毒素"/>
        <s v="美体塑形"/>
        <s v="水光针"/>
        <s v="玻尿酸"/>
        <s v="皮肤清洁"/>
        <s v="美体按摩"/>
        <m/>
        <s v="其他" u="1"/>
      </sharedItems>
    </cacheField>
    <cacheField name="明细" numFmtId="0">
      <sharedItems containsBlank="1"/>
    </cacheField>
    <cacheField name="金额" numFmtId="0">
      <sharedItems containsString="0" containsBlank="1" containsNumber="1" minValue="7.7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5">
  <r>
    <x v="0"/>
    <x v="0"/>
    <x v="0"/>
    <d v="1899-12-30T00:25:00"/>
    <s v="成都"/>
    <s v="美瑞紫荆皮肤医疗美容(天府店)"/>
    <s v="叮叮AAA"/>
    <s v="4星"/>
    <s v="{&quot;效果&quot;:4,&quot;环境&quot;:4,&quot;服务&quot;:4}"/>
    <s v="体验项目：小气泡清洁 团购58 体验完感觉真的不错 黑头明显变少了 _x000a_环境：在写字楼里 比较好找 环境干净舒适 _x000a_服务：操作的医生很用心解释 还分享护肤经验"/>
    <s v="否"/>
    <s v=""/>
  </r>
  <r>
    <x v="0"/>
    <x v="0"/>
    <x v="1"/>
    <d v="1899-12-30T12:22:00"/>
    <s v="成都"/>
    <s v="美瑞紫荆皮肤医疗美容(天府店)"/>
    <s v="祎默默"/>
    <s v="5星"/>
    <s v="{&quot;效果&quot;:5,&quot;环境&quot;:5,&quot;服务&quot;:5}"/>
    <s v="朋友在这里是长期客户，跟到过来体验下，在点评看了下口碑评价还不错就来了。_x000a_环境：简单又比较高级，黑白灰那种，比较洋气，透明玻璃还是来挺不错的。_x000a_服务：前台有个帅哥，很热情，来了之后就给水和水果，没有因为团购客人怠慢，这个还是比较欣赏的_x000a_效果：先过来清洁皮肤，做了个皮肤检测，真的是皮肤体检，看到我的斑点也是吓死人了，本来想过来脱唇毛的，化妆嘛感觉灰求求的这些，之前在北京做过，感觉好疼啊，其实比较害怕，但是妹妹操作过程中很细心，也很专业，会调节档位来配合，我嘴角有颗痣，也算黑色素，提前说不能碰到，激光会吸收黑色素，让皮肤起泡之类的。准备考虑祛斑"/>
    <s v="否"/>
    <s v=""/>
  </r>
  <r>
    <x v="0"/>
    <x v="0"/>
    <x v="2"/>
    <d v="1899-12-30T13:08:00"/>
    <s v="成都"/>
    <s v="美瑞紫荆皮肤医疗美容(天府店)"/>
    <s v="dpuser_01644432771"/>
    <s v="5星"/>
    <s v="{&quot;效果&quot;:5,&quot;环境&quot;:5,&quot;服务&quot;:5}"/>
    <s v="朋友介绍来的，非常非常满意，环境优美，态度也好，最重要的是高美华院长医术精湛，效果满意极了！强烈推荐[愉快]"/>
    <s v="是"/>
    <s v="2018-08-03 11:19:44"/>
  </r>
  <r>
    <x v="0"/>
    <x v="1"/>
    <x v="3"/>
    <d v="1899-12-30T12:47:00"/>
    <s v="成都"/>
    <s v="美瑞紫荆皮肤医疗美容(天府店)"/>
    <s v="zhubaobao781"/>
    <s v="5星"/>
    <s v="{&quot;效果&quot;:5,&quot;环境&quot;:5,&quot;服务&quot;:4}"/>
    <s v="热情 专业，一点都不疼，环境舒适，美容顾问郭美女还赠送了很多美容小知识，么么哒"/>
    <s v="是"/>
    <s v="2018-07-30 12:41:03"/>
  </r>
  <r>
    <x v="0"/>
    <x v="0"/>
    <x v="4"/>
    <d v="1899-12-30T12:21:00"/>
    <s v="成都"/>
    <s v="美瑞紫荆皮肤医疗美容(天府店)"/>
    <s v="dpuser_7682487282"/>
    <s v="5星"/>
    <s v="{&quot;效果&quot;:5,&quot;环境&quot;:5,&quot;服务&quot;:5}"/>
    <s v="到了以后走上来前台接待的服务态度特别好，环境各方面都不错看起来干净舒服🍃，接待的帅哥服务态度超级好👉还有脱毛的小姐姐全程微笑服务，态度很好，超级有耐心，特别好[呲牙][呲牙]"/>
    <s v="否"/>
    <s v=""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  <r>
    <x v="1"/>
    <x v="2"/>
    <x v="5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count="230">
  <r>
    <x v="0"/>
    <x v="0"/>
    <x v="0"/>
    <s v="美瑞紫荆皮肤医疗美容（天府店）"/>
    <s v="品牌推广全天"/>
    <n v="0"/>
    <n v="8"/>
    <n v="0"/>
    <n v="0"/>
    <n v="0"/>
    <n v="0"/>
    <n v="0"/>
    <n v="0"/>
    <n v="0"/>
    <n v="0"/>
  </r>
  <r>
    <x v="0"/>
    <x v="0"/>
    <x v="0"/>
    <s v="美瑞紫荆皮肤医疗美容（天府店）"/>
    <s v="团购推广201804167b4"/>
    <n v="91.05"/>
    <n v="628"/>
    <n v="11"/>
    <n v="8.279999999999999"/>
    <n v="18"/>
    <n v="5"/>
    <n v="0"/>
    <n v="3"/>
    <n v="0"/>
    <n v="0"/>
  </r>
  <r>
    <x v="0"/>
    <x v="0"/>
    <x v="0"/>
    <s v="美瑞紫荆皮肤医疗美容（天府店）"/>
    <s v="门店推广全天"/>
    <n v="209.61"/>
    <n v="554"/>
    <n v="25"/>
    <n v="8.380000000000001"/>
    <n v="84"/>
    <n v="22"/>
    <n v="2"/>
    <n v="3"/>
    <n v="0"/>
    <n v="0"/>
  </r>
  <r>
    <x v="0"/>
    <x v="0"/>
    <x v="1"/>
    <s v="美瑞紫荆皮肤医疗美容（天府店）"/>
    <s v="品牌推广全天"/>
    <n v="0"/>
    <n v="4"/>
    <n v="0"/>
    <n v="0"/>
    <n v="0"/>
    <n v="0"/>
    <n v="0"/>
    <n v="0"/>
    <n v="0"/>
    <n v="0"/>
  </r>
  <r>
    <x v="0"/>
    <x v="0"/>
    <x v="1"/>
    <s v="美瑞紫荆皮肤医疗美容（天府店）"/>
    <s v="团购推广201804167b4"/>
    <n v="99.15000000000001"/>
    <n v="742"/>
    <n v="12"/>
    <n v="8.26"/>
    <n v="22"/>
    <n v="6"/>
    <n v="0"/>
    <n v="6"/>
    <n v="0"/>
    <n v="0"/>
  </r>
  <r>
    <x v="0"/>
    <x v="0"/>
    <x v="1"/>
    <s v="美瑞紫荆皮肤医疗美容（天府店）"/>
    <s v="门店推广全天"/>
    <n v="209.43"/>
    <n v="614"/>
    <n v="25"/>
    <n v="8.380000000000001"/>
    <n v="78"/>
    <n v="26"/>
    <n v="1"/>
    <n v="1"/>
    <n v="0"/>
    <n v="1"/>
  </r>
  <r>
    <x v="0"/>
    <x v="0"/>
    <x v="2"/>
    <s v="美瑞紫荆皮肤医疗美容（天府店）"/>
    <s v="品牌推广全天"/>
    <n v="8"/>
    <n v="4"/>
    <n v="1"/>
    <n v="8"/>
    <n v="3"/>
    <n v="0"/>
    <n v="0"/>
    <n v="0"/>
    <n v="0"/>
    <n v="0"/>
  </r>
  <r>
    <x v="0"/>
    <x v="0"/>
    <x v="2"/>
    <s v="美瑞紫荆皮肤医疗美容（天府店）"/>
    <s v="团购推广201804167b4"/>
    <n v="82.64"/>
    <n v="579"/>
    <n v="10"/>
    <n v="8.26"/>
    <n v="25"/>
    <n v="4"/>
    <n v="1"/>
    <n v="1"/>
    <n v="0"/>
    <n v="0"/>
  </r>
  <r>
    <x v="0"/>
    <x v="0"/>
    <x v="2"/>
    <s v="美瑞紫荆皮肤医疗美容（天府店）"/>
    <s v="门店推广全天"/>
    <n v="292.37"/>
    <n v="528"/>
    <n v="35"/>
    <n v="8.35"/>
    <n v="117"/>
    <n v="24"/>
    <n v="1"/>
    <n v="8"/>
    <n v="0"/>
    <n v="0"/>
  </r>
  <r>
    <x v="0"/>
    <x v="0"/>
    <x v="3"/>
    <s v="美瑞紫荆皮肤医疗美容（天府店）"/>
    <s v="品牌推广全天"/>
    <n v="0"/>
    <n v="11"/>
    <n v="0"/>
    <n v="0"/>
    <n v="0"/>
    <n v="0"/>
    <n v="0"/>
    <n v="0"/>
    <n v="0"/>
    <n v="0"/>
  </r>
  <r>
    <x v="0"/>
    <x v="0"/>
    <x v="3"/>
    <s v="美瑞紫荆皮肤医疗美容（天府店）"/>
    <s v="团购推广201804167b4"/>
    <n v="100"/>
    <n v="491"/>
    <n v="13"/>
    <n v="7.69"/>
    <n v="29"/>
    <n v="10"/>
    <n v="0"/>
    <n v="5"/>
    <n v="0"/>
    <n v="1"/>
  </r>
  <r>
    <x v="0"/>
    <x v="0"/>
    <x v="3"/>
    <s v="美瑞紫荆皮肤医疗美容（天府店）"/>
    <s v="门店推广全天"/>
    <n v="260.71"/>
    <n v="591"/>
    <n v="31"/>
    <n v="8.41"/>
    <n v="76"/>
    <n v="17"/>
    <n v="2"/>
    <n v="4"/>
    <n v="0"/>
    <n v="1"/>
  </r>
  <r>
    <x v="0"/>
    <x v="0"/>
    <x v="4"/>
    <s v="美瑞紫荆皮肤医疗美容（天府店）"/>
    <s v="品牌推广全天"/>
    <n v="0"/>
    <n v="3"/>
    <n v="0"/>
    <n v="0"/>
    <n v="0"/>
    <n v="0"/>
    <n v="0"/>
    <n v="0"/>
    <n v="0"/>
    <n v="0"/>
  </r>
  <r>
    <x v="0"/>
    <x v="0"/>
    <x v="4"/>
    <s v="美瑞紫荆皮肤医疗美容（天府店）"/>
    <s v="团购推广201804167b4"/>
    <n v="14.72"/>
    <n v="234"/>
    <n v="2"/>
    <n v="7.36"/>
    <n v="3"/>
    <n v="1"/>
    <n v="0"/>
    <n v="1"/>
    <n v="0"/>
    <n v="0"/>
  </r>
  <r>
    <x v="0"/>
    <x v="0"/>
    <x v="4"/>
    <s v="美瑞紫荆皮肤医疗美容（天府店）"/>
    <s v="门店推广全天"/>
    <n v="17.29"/>
    <n v="83"/>
    <n v="2"/>
    <n v="8.640000000000001"/>
    <n v="9"/>
    <n v="3"/>
    <n v="1"/>
    <n v="2"/>
    <n v="0"/>
    <n v="0"/>
  </r>
  <r>
    <x v="0"/>
    <x v="0"/>
    <x v="5"/>
    <s v="美瑞紫荆皮肤医疗美容（天府店）"/>
    <s v="品牌推广全天"/>
    <n v="8"/>
    <n v="11"/>
    <n v="1"/>
    <n v="8"/>
    <n v="3"/>
    <n v="0"/>
    <n v="0"/>
    <n v="0"/>
    <n v="0"/>
    <n v="0"/>
  </r>
  <r>
    <x v="0"/>
    <x v="0"/>
    <x v="5"/>
    <s v="美瑞紫荆皮肤医疗美容（天府店）"/>
    <s v="团购推广201804167b4"/>
    <n v="8.43"/>
    <n v="102"/>
    <n v="1"/>
    <n v="8.43"/>
    <n v="1"/>
    <n v="0"/>
    <n v="0"/>
    <n v="0"/>
    <n v="0"/>
    <n v="0"/>
  </r>
  <r>
    <x v="0"/>
    <x v="0"/>
    <x v="5"/>
    <s v="美瑞紫荆皮肤医疗美容（天府店）"/>
    <s v="门店推广全天"/>
    <n v="163.76"/>
    <n v="360"/>
    <n v="19"/>
    <n v="8.619999999999999"/>
    <n v="49"/>
    <n v="10"/>
    <n v="0"/>
    <n v="3"/>
    <n v="0"/>
    <n v="1"/>
  </r>
  <r>
    <x v="0"/>
    <x v="0"/>
    <x v="6"/>
    <s v="美瑞紫荆皮肤医疗美容（天府店）"/>
    <s v="品牌推广全天"/>
    <n v="0"/>
    <n v="15"/>
    <n v="0"/>
    <n v="0"/>
    <n v="0"/>
    <n v="0"/>
    <n v="0"/>
    <n v="0"/>
    <n v="0"/>
    <n v="0"/>
  </r>
  <r>
    <x v="0"/>
    <x v="0"/>
    <x v="6"/>
    <s v="美瑞紫荆皮肤医疗美容（天府店）"/>
    <s v="团购推广201804167b4"/>
    <n v="33.07"/>
    <n v="172"/>
    <n v="4"/>
    <n v="8.27"/>
    <n v="4"/>
    <n v="0"/>
    <n v="0"/>
    <n v="0"/>
    <n v="0"/>
    <n v="0"/>
  </r>
  <r>
    <x v="0"/>
    <x v="0"/>
    <x v="6"/>
    <s v="美瑞紫荆皮肤医疗美容（天府店）"/>
    <s v="门店推广全天"/>
    <n v="150.54"/>
    <n v="548"/>
    <n v="18"/>
    <n v="8.359999999999999"/>
    <n v="45"/>
    <n v="5"/>
    <n v="0"/>
    <n v="4"/>
    <n v="0"/>
    <n v="0"/>
  </r>
  <r>
    <x v="0"/>
    <x v="0"/>
    <x v="7"/>
    <s v="美瑞紫荆皮肤医疗美容（天府店）"/>
    <s v="品牌推广全天"/>
    <n v="0"/>
    <n v="17"/>
    <n v="0"/>
    <n v="0"/>
    <n v="0"/>
    <n v="0"/>
    <n v="0"/>
    <n v="0"/>
    <n v="0"/>
    <n v="0"/>
  </r>
  <r>
    <x v="0"/>
    <x v="0"/>
    <x v="7"/>
    <s v="美瑞紫荆皮肤医疗美容（天府店）"/>
    <s v="团购推广201804167b4"/>
    <n v="49.91"/>
    <n v="308"/>
    <n v="6"/>
    <n v="8.32"/>
    <n v="7"/>
    <n v="3"/>
    <n v="1"/>
    <n v="1"/>
    <n v="0"/>
    <n v="0"/>
  </r>
  <r>
    <x v="0"/>
    <x v="0"/>
    <x v="7"/>
    <s v="美瑞紫荆皮肤医疗美容（天府店）"/>
    <s v="门店推广全天"/>
    <n v="255.7"/>
    <n v="1144"/>
    <n v="32"/>
    <n v="7.99"/>
    <n v="62"/>
    <n v="14"/>
    <n v="5"/>
    <n v="3"/>
    <n v="0"/>
    <n v="0"/>
  </r>
  <r>
    <x v="0"/>
    <x v="0"/>
    <x v="8"/>
    <s v="美瑞紫荆皮肤医疗美容（天府店）"/>
    <s v="品牌推广全天"/>
    <n v="0"/>
    <n v="12"/>
    <n v="0"/>
    <n v="0"/>
    <n v="0"/>
    <n v="0"/>
    <n v="0"/>
    <n v="0"/>
    <n v="0"/>
    <n v="0"/>
  </r>
  <r>
    <x v="0"/>
    <x v="0"/>
    <x v="8"/>
    <s v="美瑞紫荆皮肤医疗美容（天府店）"/>
    <s v="团购推广201804167b4"/>
    <n v="98.89"/>
    <n v="393"/>
    <n v="12"/>
    <n v="8.24"/>
    <n v="17"/>
    <n v="4"/>
    <n v="0"/>
    <n v="4"/>
    <n v="0"/>
    <n v="0"/>
  </r>
  <r>
    <x v="0"/>
    <x v="0"/>
    <x v="8"/>
    <s v="美瑞紫荆皮肤医疗美容（天府店）"/>
    <s v="门店推广全天"/>
    <n v="276.98"/>
    <n v="1331"/>
    <n v="34"/>
    <n v="8.15"/>
    <n v="60"/>
    <n v="10"/>
    <n v="2"/>
    <n v="2"/>
    <n v="0"/>
    <n v="0"/>
  </r>
  <r>
    <x v="0"/>
    <x v="0"/>
    <x v="9"/>
    <s v="美瑞紫荆皮肤医疗美容（天府店）"/>
    <s v="品牌推广全天"/>
    <n v="0"/>
    <n v="12"/>
    <n v="0"/>
    <n v="0"/>
    <n v="0"/>
    <n v="0"/>
    <n v="0"/>
    <n v="0"/>
    <n v="0"/>
    <n v="0"/>
  </r>
  <r>
    <x v="0"/>
    <x v="0"/>
    <x v="9"/>
    <s v="美瑞紫荆皮肤医疗美容（天府店）"/>
    <s v="团购推广201804167b4"/>
    <n v="74.20999999999999"/>
    <n v="299"/>
    <n v="9"/>
    <n v="8.25"/>
    <n v="12"/>
    <n v="3"/>
    <n v="0"/>
    <n v="1"/>
    <n v="0"/>
    <n v="0"/>
  </r>
  <r>
    <x v="0"/>
    <x v="0"/>
    <x v="9"/>
    <s v="美瑞紫荆皮肤医疗美容（天府店）"/>
    <s v="门店推广全天"/>
    <n v="256.59"/>
    <n v="1719"/>
    <n v="32"/>
    <n v="8.02"/>
    <n v="96"/>
    <n v="23"/>
    <n v="0"/>
    <n v="7"/>
    <n v="0"/>
    <n v="0"/>
  </r>
  <r>
    <x v="0"/>
    <x v="0"/>
    <x v="10"/>
    <s v="美瑞紫荆皮肤医疗美容（天府店）"/>
    <s v="品牌推广全天"/>
    <n v="0"/>
    <n v="10"/>
    <n v="0"/>
    <n v="0"/>
    <n v="0"/>
    <n v="0"/>
    <n v="0"/>
    <n v="0"/>
    <n v="0"/>
    <n v="0"/>
  </r>
  <r>
    <x v="0"/>
    <x v="0"/>
    <x v="10"/>
    <s v="美瑞紫荆皮肤医疗美容（天府店）"/>
    <s v="团购推广201804167b4"/>
    <n v="90.29000000000001"/>
    <n v="516"/>
    <n v="11"/>
    <n v="8.210000000000001"/>
    <n v="20"/>
    <n v="4"/>
    <n v="0"/>
    <n v="2"/>
    <n v="0"/>
    <n v="0"/>
  </r>
  <r>
    <x v="0"/>
    <x v="0"/>
    <x v="10"/>
    <s v="美瑞紫荆皮肤医疗美容（天府店）"/>
    <s v="门店推广全天"/>
    <n v="217.85"/>
    <n v="2467"/>
    <n v="29"/>
    <n v="7.51"/>
    <n v="72"/>
    <n v="51"/>
    <n v="2"/>
    <n v="4"/>
    <n v="0"/>
    <n v="0"/>
  </r>
  <r>
    <x v="0"/>
    <x v="0"/>
    <x v="11"/>
    <s v="美瑞紫荆皮肤医疗美容（天府店）"/>
    <s v="品牌推广全天"/>
    <n v="0"/>
    <n v="13"/>
    <n v="0"/>
    <n v="0"/>
    <n v="0"/>
    <n v="0"/>
    <n v="0"/>
    <n v="0"/>
    <n v="0"/>
    <n v="0"/>
  </r>
  <r>
    <x v="0"/>
    <x v="0"/>
    <x v="11"/>
    <s v="美瑞紫荆皮肤医疗美容（天府店）"/>
    <s v="团购推广201804167b4"/>
    <n v="66.23999999999999"/>
    <n v="450"/>
    <n v="8"/>
    <n v="8.279999999999999"/>
    <n v="11"/>
    <n v="6"/>
    <n v="0"/>
    <n v="0"/>
    <n v="0"/>
    <n v="0"/>
  </r>
  <r>
    <x v="0"/>
    <x v="0"/>
    <x v="11"/>
    <s v="美瑞紫荆皮肤医疗美容（天府店）"/>
    <s v="门店推广全天"/>
    <n v="208.78"/>
    <n v="1271"/>
    <n v="26"/>
    <n v="8.029999999999999"/>
    <n v="59"/>
    <n v="10"/>
    <n v="0"/>
    <n v="8"/>
    <n v="0"/>
    <n v="0"/>
  </r>
  <r>
    <x v="0"/>
    <x v="0"/>
    <x v="12"/>
    <s v="美瑞紫荆皮肤医疗美容（天府店）"/>
    <s v="品牌推广全天"/>
    <n v="8"/>
    <n v="14"/>
    <n v="1"/>
    <n v="8"/>
    <n v="3"/>
    <n v="1"/>
    <n v="0"/>
    <n v="0"/>
    <n v="0"/>
    <n v="0"/>
  </r>
  <r>
    <x v="0"/>
    <x v="0"/>
    <x v="12"/>
    <s v="美瑞紫荆皮肤医疗美容（天府店）"/>
    <s v="团购推广201804167b4"/>
    <n v="57.8"/>
    <n v="340"/>
    <n v="7"/>
    <n v="8.26"/>
    <n v="10"/>
    <n v="3"/>
    <n v="0"/>
    <n v="0"/>
    <n v="0"/>
    <n v="0"/>
  </r>
  <r>
    <x v="0"/>
    <x v="0"/>
    <x v="12"/>
    <s v="美瑞紫荆皮肤医疗美容（天府店）"/>
    <s v="门店推广全天"/>
    <n v="283.94"/>
    <n v="663"/>
    <n v="33"/>
    <n v="8.6"/>
    <n v="50"/>
    <n v="9"/>
    <n v="0"/>
    <n v="2"/>
    <n v="0"/>
    <n v="0"/>
  </r>
  <r>
    <x v="0"/>
    <x v="0"/>
    <x v="13"/>
    <s v="美瑞紫荆皮肤医疗美容（天府店）"/>
    <s v="品牌推广全天"/>
    <n v="8"/>
    <n v="2"/>
    <n v="1"/>
    <n v="8"/>
    <n v="5"/>
    <n v="12"/>
    <n v="0"/>
    <n v="0"/>
    <n v="0"/>
    <n v="0"/>
  </r>
  <r>
    <x v="0"/>
    <x v="0"/>
    <x v="13"/>
    <s v="美瑞紫荆皮肤医疗美容（天府店）"/>
    <s v="团购推广201804167b4"/>
    <n v="16.46"/>
    <n v="167"/>
    <n v="2"/>
    <n v="8.23"/>
    <n v="3"/>
    <n v="2"/>
    <n v="0"/>
    <n v="0"/>
    <n v="0"/>
    <n v="0"/>
  </r>
  <r>
    <x v="0"/>
    <x v="0"/>
    <x v="13"/>
    <s v="美瑞紫荆皮肤医疗美容（天府店）"/>
    <s v="门店推广全天"/>
    <n v="221.05"/>
    <n v="560"/>
    <n v="26"/>
    <n v="8.5"/>
    <n v="40"/>
    <n v="10"/>
    <n v="0"/>
    <n v="0"/>
    <n v="0"/>
    <n v="1"/>
  </r>
  <r>
    <x v="0"/>
    <x v="0"/>
    <x v="14"/>
    <s v="美瑞紫荆皮肤医疗美容（天府店）"/>
    <s v="品牌推广全天"/>
    <n v="0"/>
    <n v="2"/>
    <n v="0"/>
    <n v="0"/>
    <n v="0"/>
    <n v="0"/>
    <n v="0"/>
    <n v="0"/>
    <n v="0"/>
    <n v="0"/>
  </r>
  <r>
    <x v="0"/>
    <x v="0"/>
    <x v="14"/>
    <s v="美瑞紫荆皮肤医疗美容（天府店）"/>
    <s v="团购推广201804167b4"/>
    <n v="32.36"/>
    <n v="224"/>
    <n v="4"/>
    <n v="8.09"/>
    <n v="4"/>
    <n v="2"/>
    <n v="0"/>
    <n v="0"/>
    <n v="0"/>
    <n v="0"/>
  </r>
  <r>
    <x v="0"/>
    <x v="0"/>
    <x v="14"/>
    <s v="美瑞紫荆皮肤医疗美容（天府店）"/>
    <s v="门店推广全天"/>
    <n v="209.97"/>
    <n v="324"/>
    <n v="25"/>
    <n v="8.4"/>
    <n v="44"/>
    <n v="8"/>
    <n v="1"/>
    <n v="0"/>
    <n v="0"/>
    <n v="0"/>
  </r>
  <r>
    <x v="0"/>
    <x v="0"/>
    <x v="15"/>
    <s v="美瑞紫荆皮肤医疗美容（天府店）"/>
    <s v="品牌推广全天"/>
    <n v="8"/>
    <n v="6"/>
    <n v="1"/>
    <n v="8"/>
    <n v="4"/>
    <n v="0"/>
    <n v="0"/>
    <n v="0"/>
    <n v="0"/>
    <n v="0"/>
  </r>
  <r>
    <x v="0"/>
    <x v="0"/>
    <x v="15"/>
    <s v="美瑞紫荆皮肤医疗美容（天府店）"/>
    <s v="团购推广201804167b4"/>
    <n v="24.55"/>
    <n v="215"/>
    <n v="3"/>
    <n v="8.18"/>
    <n v="6"/>
    <n v="2"/>
    <n v="0"/>
    <n v="0"/>
    <n v="0"/>
    <n v="0"/>
  </r>
  <r>
    <x v="0"/>
    <x v="0"/>
    <x v="15"/>
    <s v="美瑞紫荆皮肤医疗美容（天府店）"/>
    <s v="门店推广全天"/>
    <n v="66.34"/>
    <n v="367"/>
    <n v="8"/>
    <n v="8.289999999999999"/>
    <n v="18"/>
    <n v="6"/>
    <n v="1"/>
    <n v="2"/>
    <n v="0"/>
    <n v="2"/>
  </r>
  <r>
    <x v="0"/>
    <x v="0"/>
    <x v="16"/>
    <s v="美瑞紫荆皮肤医疗美容（天府店）"/>
    <s v="品牌推广全天"/>
    <n v="0"/>
    <n v="6"/>
    <n v="0"/>
    <n v="0"/>
    <n v="0"/>
    <n v="0"/>
    <n v="0"/>
    <n v="0"/>
    <n v="0"/>
    <n v="0"/>
  </r>
  <r>
    <x v="0"/>
    <x v="0"/>
    <x v="16"/>
    <s v="美瑞紫荆皮肤医疗美容（天府店）"/>
    <s v="团购推广201804167b4"/>
    <n v="24.97"/>
    <n v="249"/>
    <n v="3"/>
    <n v="8.32"/>
    <n v="4"/>
    <n v="1"/>
    <n v="0"/>
    <n v="0"/>
    <n v="0"/>
    <n v="0"/>
  </r>
  <r>
    <x v="0"/>
    <x v="0"/>
    <x v="16"/>
    <s v="美瑞紫荆皮肤医疗美容（天府店）"/>
    <s v="门店推广全天"/>
    <n v="127.7"/>
    <n v="354"/>
    <n v="15"/>
    <n v="8.51"/>
    <n v="30"/>
    <n v="6"/>
    <n v="1"/>
    <n v="3"/>
    <n v="0"/>
    <n v="0"/>
  </r>
  <r>
    <x v="0"/>
    <x v="0"/>
    <x v="17"/>
    <s v="美瑞紫荆皮肤医疗美容（天府店）"/>
    <s v="品牌推广全天"/>
    <n v="8"/>
    <n v="12"/>
    <n v="1"/>
    <n v="8"/>
    <n v="5"/>
    <n v="12"/>
    <n v="1"/>
    <n v="11"/>
    <n v="0"/>
    <n v="0"/>
  </r>
  <r>
    <x v="0"/>
    <x v="0"/>
    <x v="17"/>
    <s v="美瑞紫荆皮肤医疗美容（天府店）"/>
    <s v="团购推广201804167b4"/>
    <n v="16.45"/>
    <n v="168"/>
    <n v="2"/>
    <n v="8.220000000000001"/>
    <n v="2"/>
    <n v="0"/>
    <n v="0"/>
    <n v="0"/>
    <n v="0"/>
    <n v="0"/>
  </r>
  <r>
    <x v="0"/>
    <x v="0"/>
    <x v="17"/>
    <s v="美瑞紫荆皮肤医疗美容（天府店）"/>
    <s v="团购推广20180618782"/>
    <n v="8.92"/>
    <n v="93"/>
    <n v="1"/>
    <n v="8.92"/>
    <n v="1"/>
    <n v="0"/>
    <n v="0"/>
    <n v="0"/>
    <n v="0"/>
    <n v="0"/>
  </r>
  <r>
    <x v="0"/>
    <x v="0"/>
    <x v="17"/>
    <s v="美瑞紫荆皮肤医疗美容（天府店）"/>
    <s v="团购推广20180618cc9"/>
    <n v="0"/>
    <n v="8"/>
    <n v="0"/>
    <n v="0"/>
    <n v="0"/>
    <n v="0"/>
    <n v="0"/>
    <n v="0"/>
    <n v="0"/>
    <n v="0"/>
  </r>
  <r>
    <x v="0"/>
    <x v="0"/>
    <x v="17"/>
    <s v="美瑞紫荆皮肤医疗美容（天府店）"/>
    <s v="门店推广全天"/>
    <n v="264.59"/>
    <n v="688"/>
    <n v="31"/>
    <n v="8.539999999999999"/>
    <n v="54"/>
    <n v="14"/>
    <n v="1"/>
    <n v="3"/>
    <n v="0"/>
    <n v="0"/>
  </r>
  <r>
    <x v="0"/>
    <x v="0"/>
    <x v="18"/>
    <s v="美瑞紫荆皮肤医疗美容（天府店）"/>
    <s v="品牌推广全天"/>
    <n v="0"/>
    <n v="9"/>
    <n v="0"/>
    <n v="0"/>
    <n v="0"/>
    <n v="0"/>
    <n v="0"/>
    <n v="0"/>
    <n v="0"/>
    <n v="0"/>
  </r>
  <r>
    <x v="0"/>
    <x v="0"/>
    <x v="18"/>
    <s v="美瑞紫荆皮肤医疗美容（天府店）"/>
    <s v="团购推广201804167b4"/>
    <n v="8.359999999999999"/>
    <n v="22"/>
    <n v="1"/>
    <n v="8.359999999999999"/>
    <n v="1"/>
    <n v="1"/>
    <n v="0"/>
    <n v="0"/>
    <n v="0"/>
    <n v="0"/>
  </r>
  <r>
    <x v="0"/>
    <x v="0"/>
    <x v="18"/>
    <s v="美瑞紫荆皮肤医疗美容（天府店）"/>
    <s v="团购推广20180618782"/>
    <n v="98.48"/>
    <n v="430"/>
    <n v="11"/>
    <n v="8.949999999999999"/>
    <n v="15"/>
    <n v="3"/>
    <n v="0"/>
    <n v="2"/>
    <n v="0"/>
    <n v="0"/>
  </r>
  <r>
    <x v="0"/>
    <x v="0"/>
    <x v="18"/>
    <s v="美瑞紫荆皮肤医疗美容（天府店）"/>
    <s v="团购推广20180618cc9"/>
    <n v="0"/>
    <n v="14"/>
    <n v="0"/>
    <n v="0"/>
    <n v="0"/>
    <n v="0"/>
    <n v="0"/>
    <n v="0"/>
    <n v="0"/>
    <n v="0"/>
  </r>
  <r>
    <x v="0"/>
    <x v="0"/>
    <x v="18"/>
    <s v="美瑞紫荆皮肤医疗美容（天府店）"/>
    <s v="团购推广2018062005e"/>
    <n v="0"/>
    <n v="32"/>
    <n v="0"/>
    <n v="0"/>
    <n v="0"/>
    <n v="0"/>
    <n v="0"/>
    <n v="0"/>
    <n v="0"/>
    <n v="0"/>
  </r>
  <r>
    <x v="0"/>
    <x v="0"/>
    <x v="18"/>
    <s v="美瑞紫荆皮肤医疗美容（天府店）"/>
    <s v="团购推广20180620763"/>
    <n v="0"/>
    <n v="5"/>
    <n v="0"/>
    <n v="0"/>
    <n v="0"/>
    <n v="0"/>
    <n v="0"/>
    <n v="0"/>
    <n v="0"/>
    <n v="0"/>
  </r>
  <r>
    <x v="0"/>
    <x v="0"/>
    <x v="18"/>
    <s v="美瑞紫荆皮肤医疗美容（天府店）"/>
    <s v="团购推广20180620dd8"/>
    <n v="0"/>
    <n v="2"/>
    <n v="0"/>
    <n v="0"/>
    <n v="0"/>
    <n v="0"/>
    <n v="0"/>
    <n v="0"/>
    <n v="0"/>
    <n v="0"/>
  </r>
  <r>
    <x v="0"/>
    <x v="0"/>
    <x v="18"/>
    <s v="美瑞紫荆皮肤医疗美容（天府店）"/>
    <s v="门店推广全天"/>
    <n v="449.96"/>
    <n v="976"/>
    <n v="55"/>
    <n v="8.18"/>
    <n v="143"/>
    <n v="26"/>
    <n v="0"/>
    <n v="4"/>
    <n v="0"/>
    <n v="1"/>
  </r>
  <r>
    <x v="0"/>
    <x v="0"/>
    <x v="19"/>
    <s v="美瑞紫荆皮肤医疗美容（天府店）"/>
    <s v="品牌推广全天"/>
    <n v="0"/>
    <n v="6"/>
    <n v="0"/>
    <n v="0"/>
    <n v="0"/>
    <n v="0"/>
    <n v="0"/>
    <n v="0"/>
    <n v="0"/>
    <n v="0"/>
  </r>
  <r>
    <x v="0"/>
    <x v="0"/>
    <x v="19"/>
    <s v="美瑞紫荆皮肤医疗美容（天府店）"/>
    <s v="团购推广201804167b4"/>
    <n v="0"/>
    <n v="16"/>
    <n v="0"/>
    <n v="0"/>
    <n v="0"/>
    <n v="0"/>
    <n v="0"/>
    <n v="0"/>
    <n v="0"/>
    <n v="0"/>
  </r>
  <r>
    <x v="0"/>
    <x v="0"/>
    <x v="19"/>
    <s v="美瑞紫荆皮肤医疗美容（天府店）"/>
    <s v="团购推广20180618782"/>
    <n v="25.92"/>
    <n v="220"/>
    <n v="3"/>
    <n v="8.640000000000001"/>
    <n v="5"/>
    <n v="1"/>
    <n v="0"/>
    <n v="0"/>
    <n v="0"/>
    <n v="0"/>
  </r>
  <r>
    <x v="0"/>
    <x v="0"/>
    <x v="19"/>
    <s v="美瑞紫荆皮肤医疗美容（天府店）"/>
    <s v="团购推广20180618cc9"/>
    <n v="0"/>
    <n v="5"/>
    <n v="0"/>
    <n v="0"/>
    <n v="0"/>
    <n v="0"/>
    <n v="0"/>
    <n v="0"/>
    <n v="0"/>
    <n v="0"/>
  </r>
  <r>
    <x v="0"/>
    <x v="0"/>
    <x v="19"/>
    <s v="美瑞紫荆皮肤医疗美容（天府店）"/>
    <s v="团购推广2018062005e"/>
    <n v="0"/>
    <n v="35"/>
    <n v="0"/>
    <n v="0"/>
    <n v="0"/>
    <n v="0"/>
    <n v="0"/>
    <n v="0"/>
    <n v="0"/>
    <n v="0"/>
  </r>
  <r>
    <x v="0"/>
    <x v="0"/>
    <x v="19"/>
    <s v="美瑞紫荆皮肤医疗美容（天府店）"/>
    <s v="团购推广20180620763"/>
    <n v="0"/>
    <n v="3"/>
    <n v="0"/>
    <n v="0"/>
    <n v="0"/>
    <n v="0"/>
    <n v="0"/>
    <n v="0"/>
    <n v="0"/>
    <n v="0"/>
  </r>
  <r>
    <x v="0"/>
    <x v="0"/>
    <x v="19"/>
    <s v="美瑞紫荆皮肤医疗美容（天府店）"/>
    <s v="团购推广20180620dd8"/>
    <n v="0"/>
    <n v="2"/>
    <n v="0"/>
    <n v="0"/>
    <n v="0"/>
    <n v="0"/>
    <n v="0"/>
    <n v="0"/>
    <n v="0"/>
    <n v="0"/>
  </r>
  <r>
    <x v="0"/>
    <x v="0"/>
    <x v="19"/>
    <s v="美瑞紫荆皮肤医疗美容（天府店）"/>
    <s v="门店推广全天"/>
    <n v="456"/>
    <n v="1208"/>
    <n v="57"/>
    <n v="8"/>
    <n v="159"/>
    <n v="41"/>
    <n v="1"/>
    <n v="10"/>
    <n v="0"/>
    <n v="2"/>
  </r>
  <r>
    <x v="0"/>
    <x v="0"/>
    <x v="20"/>
    <s v="美瑞紫荆皮肤医疗美容（天府店）"/>
    <s v="品牌推广全天"/>
    <n v="0"/>
    <n v="9"/>
    <n v="0"/>
    <n v="0"/>
    <n v="0"/>
    <n v="0"/>
    <n v="0"/>
    <n v="0"/>
    <n v="0"/>
    <n v="0"/>
  </r>
  <r>
    <x v="0"/>
    <x v="0"/>
    <x v="20"/>
    <s v="美瑞紫荆皮肤医疗美容（天府店）"/>
    <s v="团购推广201804167b4"/>
    <n v="0"/>
    <n v="1"/>
    <n v="0"/>
    <n v="0"/>
    <n v="0"/>
    <n v="0"/>
    <n v="0"/>
    <n v="0"/>
    <n v="0"/>
    <n v="0"/>
  </r>
  <r>
    <x v="0"/>
    <x v="0"/>
    <x v="20"/>
    <s v="美瑞紫荆皮肤医疗美容（天府店）"/>
    <s v="团购推广20180618782"/>
    <n v="60.6"/>
    <n v="205"/>
    <n v="7"/>
    <n v="8.66"/>
    <n v="8"/>
    <n v="0"/>
    <n v="0"/>
    <n v="0"/>
    <n v="0"/>
    <n v="0"/>
  </r>
  <r>
    <x v="0"/>
    <x v="0"/>
    <x v="20"/>
    <s v="美瑞紫荆皮肤医疗美容（天府店）"/>
    <s v="团购推广20180618cc9"/>
    <n v="0"/>
    <n v="4"/>
    <n v="0"/>
    <n v="0"/>
    <n v="0"/>
    <n v="0"/>
    <n v="0"/>
    <n v="0"/>
    <n v="0"/>
    <n v="0"/>
  </r>
  <r>
    <x v="0"/>
    <x v="0"/>
    <x v="20"/>
    <s v="美瑞紫荆皮肤医疗美容（天府店）"/>
    <s v="团购推广2018062005e"/>
    <n v="8.83"/>
    <n v="8"/>
    <n v="1"/>
    <n v="8.83"/>
    <n v="1"/>
    <n v="0"/>
    <n v="0"/>
    <n v="0"/>
    <n v="0"/>
    <n v="0"/>
  </r>
  <r>
    <x v="0"/>
    <x v="0"/>
    <x v="20"/>
    <s v="美瑞紫荆皮肤医疗美容（天府店）"/>
    <s v="门店推广全天"/>
    <n v="552"/>
    <n v="1118"/>
    <n v="69"/>
    <n v="8"/>
    <n v="158"/>
    <n v="54"/>
    <n v="1"/>
    <n v="10"/>
    <n v="0"/>
    <n v="1"/>
  </r>
  <r>
    <x v="0"/>
    <x v="0"/>
    <x v="21"/>
    <s v="美瑞紫荆皮肤医疗美容（天府店）"/>
    <s v="品牌推广全天"/>
    <n v="0"/>
    <n v="4"/>
    <n v="0"/>
    <n v="0"/>
    <n v="0"/>
    <n v="0"/>
    <n v="0"/>
    <n v="0"/>
    <n v="0"/>
    <n v="0"/>
  </r>
  <r>
    <x v="0"/>
    <x v="0"/>
    <x v="21"/>
    <s v="美瑞紫荆皮肤医疗美容（天府店）"/>
    <s v="团购推广201804167b4"/>
    <n v="0"/>
    <n v="8"/>
    <n v="0"/>
    <n v="0"/>
    <n v="0"/>
    <n v="0"/>
    <n v="0"/>
    <n v="0"/>
    <n v="0"/>
    <n v="0"/>
  </r>
  <r>
    <x v="0"/>
    <x v="0"/>
    <x v="21"/>
    <s v="美瑞紫荆皮肤医疗美容（天府店）"/>
    <s v="团购推广20180618782"/>
    <n v="78.61"/>
    <n v="394"/>
    <n v="9"/>
    <n v="8.73"/>
    <n v="19"/>
    <n v="2"/>
    <n v="0"/>
    <n v="1"/>
    <n v="0"/>
    <n v="0"/>
  </r>
  <r>
    <x v="0"/>
    <x v="0"/>
    <x v="21"/>
    <s v="美瑞紫荆皮肤医疗美容（天府店）"/>
    <s v="团购推广20180618cc9"/>
    <n v="16.74"/>
    <n v="9"/>
    <n v="2"/>
    <n v="8.369999999999999"/>
    <n v="2"/>
    <n v="0"/>
    <n v="0"/>
    <n v="0"/>
    <n v="0"/>
    <n v="0"/>
  </r>
  <r>
    <x v="0"/>
    <x v="0"/>
    <x v="21"/>
    <s v="美瑞紫荆皮肤医疗美容（天府店）"/>
    <s v="团购推广2018062005e"/>
    <n v="0"/>
    <n v="26"/>
    <n v="0"/>
    <n v="0"/>
    <n v="0"/>
    <n v="0"/>
    <n v="0"/>
    <n v="0"/>
    <n v="0"/>
    <n v="0"/>
  </r>
  <r>
    <x v="0"/>
    <x v="0"/>
    <x v="21"/>
    <s v="美瑞紫荆皮肤医疗美容（天府店）"/>
    <s v="门店推广全天"/>
    <n v="488"/>
    <n v="1072"/>
    <n v="61"/>
    <n v="8"/>
    <n v="188"/>
    <n v="35"/>
    <n v="1"/>
    <n v="5"/>
    <n v="0"/>
    <n v="1"/>
  </r>
  <r>
    <x v="0"/>
    <x v="0"/>
    <x v="22"/>
    <s v="美瑞紫荆皮肤医疗美容（天府店）"/>
    <s v="品牌推广全天"/>
    <n v="0"/>
    <n v="3"/>
    <n v="0"/>
    <n v="0"/>
    <n v="0"/>
    <n v="0"/>
    <n v="0"/>
    <n v="0"/>
    <n v="0"/>
    <n v="0"/>
  </r>
  <r>
    <x v="0"/>
    <x v="0"/>
    <x v="22"/>
    <s v="美瑞紫荆皮肤医疗美容（天府店）"/>
    <s v="团购推广201804167b4"/>
    <n v="0"/>
    <n v="3"/>
    <n v="0"/>
    <n v="0"/>
    <n v="0"/>
    <n v="0"/>
    <n v="0"/>
    <n v="0"/>
    <n v="0"/>
    <n v="0"/>
  </r>
  <r>
    <x v="0"/>
    <x v="0"/>
    <x v="22"/>
    <s v="美瑞紫荆皮肤医疗美容（天府店）"/>
    <s v="团购推广20180618782"/>
    <n v="35.31"/>
    <n v="280"/>
    <n v="4"/>
    <n v="8.83"/>
    <n v="4"/>
    <n v="1"/>
    <n v="0"/>
    <n v="0"/>
    <n v="0"/>
    <n v="0"/>
  </r>
  <r>
    <x v="0"/>
    <x v="0"/>
    <x v="22"/>
    <s v="美瑞紫荆皮肤医疗美容（天府店）"/>
    <s v="团购推广20180618cc9"/>
    <n v="0"/>
    <n v="27"/>
    <n v="0"/>
    <n v="0"/>
    <n v="0"/>
    <n v="0"/>
    <n v="0"/>
    <n v="0"/>
    <n v="0"/>
    <n v="0"/>
  </r>
  <r>
    <x v="0"/>
    <x v="0"/>
    <x v="22"/>
    <s v="美瑞紫荆皮肤医疗美容（天府店）"/>
    <s v="团购推广2018062005e"/>
    <n v="0"/>
    <n v="30"/>
    <n v="0"/>
    <n v="0"/>
    <n v="0"/>
    <n v="0"/>
    <n v="0"/>
    <n v="0"/>
    <n v="0"/>
    <n v="0"/>
  </r>
  <r>
    <x v="0"/>
    <x v="0"/>
    <x v="22"/>
    <s v="美瑞紫荆皮肤医疗美容（天府店）"/>
    <s v="门店推广全天"/>
    <n v="464"/>
    <n v="871"/>
    <n v="58"/>
    <n v="8"/>
    <n v="190"/>
    <n v="57"/>
    <n v="2"/>
    <n v="6"/>
    <n v="0"/>
    <n v="1"/>
  </r>
  <r>
    <x v="0"/>
    <x v="0"/>
    <x v="23"/>
    <s v="美瑞紫荆皮肤医疗美容（天府店）"/>
    <s v="品牌推广全天"/>
    <n v="0"/>
    <n v="5"/>
    <n v="0"/>
    <n v="0"/>
    <n v="0"/>
    <n v="0"/>
    <n v="0"/>
    <n v="0"/>
    <n v="0"/>
    <n v="0"/>
  </r>
  <r>
    <x v="0"/>
    <x v="0"/>
    <x v="23"/>
    <s v="美瑞紫荆皮肤医疗美容（天府店）"/>
    <s v="团购推广201804167b4"/>
    <n v="0"/>
    <n v="1"/>
    <n v="0"/>
    <n v="0"/>
    <n v="0"/>
    <n v="0"/>
    <n v="0"/>
    <n v="0"/>
    <n v="0"/>
    <n v="0"/>
  </r>
  <r>
    <x v="0"/>
    <x v="0"/>
    <x v="23"/>
    <s v="美瑞紫荆皮肤医疗美容（天府店）"/>
    <s v="团购推广20180618782"/>
    <n v="43.24"/>
    <n v="309"/>
    <n v="5"/>
    <n v="8.65"/>
    <n v="6"/>
    <n v="2"/>
    <n v="0"/>
    <n v="2"/>
    <n v="0"/>
    <n v="0"/>
  </r>
  <r>
    <x v="0"/>
    <x v="0"/>
    <x v="23"/>
    <s v="美瑞紫荆皮肤医疗美容（天府店）"/>
    <s v="团购推广20180618cc9"/>
    <n v="0"/>
    <n v="53"/>
    <n v="0"/>
    <n v="0"/>
    <n v="0"/>
    <n v="0"/>
    <n v="0"/>
    <n v="0"/>
    <n v="0"/>
    <n v="0"/>
  </r>
  <r>
    <x v="0"/>
    <x v="0"/>
    <x v="23"/>
    <s v="美瑞紫荆皮肤医疗美容（天府店）"/>
    <s v="团购推广2018062005e"/>
    <n v="0"/>
    <n v="25"/>
    <n v="0"/>
    <n v="0"/>
    <n v="0"/>
    <n v="0"/>
    <n v="0"/>
    <n v="0"/>
    <n v="0"/>
    <n v="0"/>
  </r>
  <r>
    <x v="0"/>
    <x v="0"/>
    <x v="23"/>
    <s v="美瑞紫荆皮肤医疗美容（天府店）"/>
    <s v="门店推广全天"/>
    <n v="376"/>
    <n v="762"/>
    <n v="47"/>
    <n v="8"/>
    <n v="92"/>
    <n v="61"/>
    <n v="0"/>
    <n v="4"/>
    <n v="0"/>
    <n v="0"/>
  </r>
  <r>
    <x v="0"/>
    <x v="0"/>
    <x v="24"/>
    <s v="美瑞紫荆皮肤医疗美容（天府店）"/>
    <s v="品牌推广全天"/>
    <n v="0"/>
    <n v="9"/>
    <n v="0"/>
    <n v="0"/>
    <n v="0"/>
    <n v="0"/>
    <n v="0"/>
    <n v="0"/>
    <n v="0"/>
    <n v="0"/>
  </r>
  <r>
    <x v="0"/>
    <x v="0"/>
    <x v="24"/>
    <s v="美瑞紫荆皮肤医疗美容（天府店）"/>
    <s v="团购推广201804167b4"/>
    <n v="0"/>
    <n v="1"/>
    <n v="0"/>
    <n v="0"/>
    <n v="0"/>
    <n v="0"/>
    <n v="0"/>
    <n v="0"/>
    <n v="0"/>
    <n v="0"/>
  </r>
  <r>
    <x v="0"/>
    <x v="0"/>
    <x v="24"/>
    <s v="美瑞紫荆皮肤医疗美容（天府店）"/>
    <s v="团购推广20180618782"/>
    <n v="33.58"/>
    <n v="408"/>
    <n v="4"/>
    <n v="8.4"/>
    <n v="5"/>
    <n v="0"/>
    <n v="0"/>
    <n v="0"/>
    <n v="0"/>
    <n v="0"/>
  </r>
  <r>
    <x v="0"/>
    <x v="0"/>
    <x v="24"/>
    <s v="美瑞紫荆皮肤医疗美容（天府店）"/>
    <s v="团购推广20180618cc9"/>
    <n v="0"/>
    <n v="15"/>
    <n v="0"/>
    <n v="0"/>
    <n v="0"/>
    <n v="0"/>
    <n v="0"/>
    <n v="0"/>
    <n v="0"/>
    <n v="0"/>
  </r>
  <r>
    <x v="0"/>
    <x v="0"/>
    <x v="24"/>
    <s v="美瑞紫荆皮肤医疗美容（天府店）"/>
    <s v="团购推广2018062005e"/>
    <n v="0"/>
    <n v="11"/>
    <n v="0"/>
    <n v="0"/>
    <n v="0"/>
    <n v="0"/>
    <n v="0"/>
    <n v="0"/>
    <n v="0"/>
    <n v="0"/>
  </r>
  <r>
    <x v="0"/>
    <x v="0"/>
    <x v="24"/>
    <s v="美瑞紫荆皮肤医疗美容（天府店）"/>
    <s v="门店推广全天"/>
    <n v="294.92"/>
    <n v="668"/>
    <n v="36"/>
    <n v="8.19"/>
    <n v="101"/>
    <n v="24"/>
    <n v="0"/>
    <n v="3"/>
    <n v="0"/>
    <n v="1"/>
  </r>
  <r>
    <x v="0"/>
    <x v="0"/>
    <x v="25"/>
    <s v="美瑞紫荆皮肤医疗美容（天府店）"/>
    <s v="品牌推广全天"/>
    <n v="0"/>
    <n v="6"/>
    <n v="0"/>
    <n v="0"/>
    <n v="0"/>
    <n v="0"/>
    <n v="0"/>
    <n v="0"/>
    <n v="0"/>
    <n v="0"/>
  </r>
  <r>
    <x v="0"/>
    <x v="0"/>
    <x v="25"/>
    <s v="美瑞紫荆皮肤医疗美容（天府店）"/>
    <s v="团购推广20180618782"/>
    <n v="85.09"/>
    <n v="408"/>
    <n v="10"/>
    <n v="8.51"/>
    <n v="21"/>
    <n v="7"/>
    <n v="0"/>
    <n v="6"/>
    <n v="0"/>
    <n v="1"/>
  </r>
  <r>
    <x v="0"/>
    <x v="0"/>
    <x v="25"/>
    <s v="美瑞紫荆皮肤医疗美容（天府店）"/>
    <s v="门店推广全天"/>
    <n v="360.42"/>
    <n v="972"/>
    <n v="43"/>
    <n v="8.380000000000001"/>
    <n v="120"/>
    <n v="45"/>
    <n v="1"/>
    <n v="5"/>
    <n v="0"/>
    <n v="0"/>
  </r>
  <r>
    <x v="0"/>
    <x v="0"/>
    <x v="26"/>
    <s v="美瑞紫荆皮肤医疗美容（天府店）"/>
    <s v="品牌推广全天"/>
    <n v="0"/>
    <n v="9"/>
    <n v="0"/>
    <n v="0"/>
    <n v="0"/>
    <n v="0"/>
    <n v="0"/>
    <n v="0"/>
    <n v="0"/>
    <n v="0"/>
  </r>
  <r>
    <x v="0"/>
    <x v="0"/>
    <x v="26"/>
    <s v="美瑞紫荆皮肤医疗美容（天府店）"/>
    <s v="团购推广20180618782"/>
    <n v="67.59"/>
    <n v="315"/>
    <n v="8"/>
    <n v="8.449999999999999"/>
    <n v="11"/>
    <n v="0"/>
    <n v="0"/>
    <n v="0"/>
    <n v="0"/>
    <n v="0"/>
  </r>
  <r>
    <x v="0"/>
    <x v="0"/>
    <x v="26"/>
    <s v="美瑞紫荆皮肤医疗美容（天府店）"/>
    <s v="门店推广全天"/>
    <n v="467.75"/>
    <n v="988"/>
    <n v="56"/>
    <n v="8.35"/>
    <n v="126"/>
    <n v="31"/>
    <n v="1"/>
    <n v="3"/>
    <n v="0"/>
    <n v="0"/>
  </r>
  <r>
    <x v="0"/>
    <x v="0"/>
    <x v="27"/>
    <s v="美瑞紫荆皮肤医疗美容（天府店）"/>
    <s v="品牌推广全天"/>
    <n v="0"/>
    <n v="5"/>
    <n v="0"/>
    <n v="0"/>
    <n v="0"/>
    <n v="0"/>
    <n v="0"/>
    <n v="0"/>
    <n v="0"/>
    <n v="0"/>
  </r>
  <r>
    <x v="0"/>
    <x v="0"/>
    <x v="27"/>
    <s v="美瑞紫荆皮肤医疗美容（天府店）"/>
    <s v="团购推广20180618782"/>
    <n v="59.17"/>
    <n v="295"/>
    <n v="7"/>
    <n v="8.449999999999999"/>
    <n v="9"/>
    <n v="1"/>
    <n v="0"/>
    <n v="0"/>
    <n v="0"/>
    <n v="0"/>
  </r>
  <r>
    <x v="0"/>
    <x v="0"/>
    <x v="27"/>
    <s v="美瑞紫荆皮肤医疗美容（天府店）"/>
    <s v="门店推广全天"/>
    <n v="231.46"/>
    <n v="938"/>
    <n v="28"/>
    <n v="8.27"/>
    <n v="105"/>
    <n v="52"/>
    <n v="2"/>
    <n v="3"/>
    <n v="0"/>
    <n v="0"/>
  </r>
  <r>
    <x v="0"/>
    <x v="0"/>
    <x v="28"/>
    <s v="美瑞紫荆皮肤医疗美容（天府店）"/>
    <s v="品牌推广全天"/>
    <n v="0"/>
    <n v="6"/>
    <n v="0"/>
    <n v="0"/>
    <n v="0"/>
    <n v="0"/>
    <n v="0"/>
    <n v="0"/>
    <n v="0"/>
    <n v="0"/>
  </r>
  <r>
    <x v="0"/>
    <x v="0"/>
    <x v="28"/>
    <s v="美瑞紫荆皮肤医疗美容（天府店）"/>
    <s v="团购推广20180618782"/>
    <n v="42.12"/>
    <n v="260"/>
    <n v="5"/>
    <n v="8.42"/>
    <n v="11"/>
    <n v="1"/>
    <n v="0"/>
    <n v="0"/>
    <n v="0"/>
    <n v="0"/>
  </r>
  <r>
    <x v="0"/>
    <x v="0"/>
    <x v="28"/>
    <s v="美瑞紫荆皮肤医疗美容（天府店）"/>
    <s v="门店推广全天"/>
    <n v="371.44"/>
    <n v="861"/>
    <n v="44"/>
    <n v="8.44"/>
    <n v="143"/>
    <n v="42"/>
    <n v="0"/>
    <n v="0"/>
    <n v="0"/>
    <n v="0"/>
  </r>
  <r>
    <x v="0"/>
    <x v="1"/>
    <x v="29"/>
    <s v="美瑞紫荆皮肤医疗美容（天府店）"/>
    <s v="品牌推广全天"/>
    <n v="16"/>
    <n v="10"/>
    <n v="2"/>
    <n v="8"/>
    <n v="3"/>
    <n v="0"/>
    <n v="0"/>
    <n v="0"/>
    <n v="0"/>
    <n v="0"/>
  </r>
  <r>
    <x v="0"/>
    <x v="1"/>
    <x v="29"/>
    <s v="美瑞紫荆皮肤医疗美容（天府店）"/>
    <s v="团购推广20180618782"/>
    <n v="50.49"/>
    <n v="251"/>
    <n v="6"/>
    <n v="8.42"/>
    <n v="10"/>
    <n v="2"/>
    <n v="0"/>
    <n v="1"/>
    <n v="0"/>
    <n v="0"/>
  </r>
  <r>
    <x v="0"/>
    <x v="1"/>
    <x v="29"/>
    <s v="美瑞紫荆皮肤医疗美容（天府店）"/>
    <s v="门店推广全天"/>
    <n v="442.52"/>
    <n v="1144"/>
    <n v="53"/>
    <n v="8.35"/>
    <n v="158"/>
    <n v="26"/>
    <n v="1"/>
    <n v="0"/>
    <n v="0"/>
    <n v="0"/>
  </r>
  <r>
    <x v="0"/>
    <x v="1"/>
    <x v="30"/>
    <s v="美瑞紫荆皮肤医疗美容（天府店）"/>
    <s v="品牌推广全天"/>
    <n v="8"/>
    <n v="5"/>
    <n v="1"/>
    <n v="8"/>
    <n v="1"/>
    <n v="0"/>
    <n v="0"/>
    <n v="0"/>
    <n v="0"/>
    <n v="0"/>
  </r>
  <r>
    <x v="0"/>
    <x v="1"/>
    <x v="30"/>
    <s v="美瑞紫荆皮肤医疗美容（天府店）"/>
    <s v="团购推广20180618782"/>
    <n v="78.61"/>
    <n v="249"/>
    <n v="9"/>
    <n v="8.73"/>
    <n v="28"/>
    <n v="8"/>
    <n v="0"/>
    <n v="3"/>
    <n v="0"/>
    <n v="0"/>
  </r>
  <r>
    <x v="0"/>
    <x v="1"/>
    <x v="30"/>
    <s v="美瑞紫荆皮肤医疗美容（天府店）"/>
    <s v="门店推广全天"/>
    <n v="308.27"/>
    <n v="997"/>
    <n v="37"/>
    <n v="8.33"/>
    <n v="92"/>
    <n v="31"/>
    <n v="0"/>
    <n v="1"/>
    <n v="0"/>
    <n v="0"/>
  </r>
  <r>
    <x v="0"/>
    <x v="1"/>
    <x v="31"/>
    <s v="美瑞紫荆皮肤医疗美容（天府店）"/>
    <s v="品牌推广全天"/>
    <n v="0"/>
    <n v="5"/>
    <n v="0"/>
    <n v="0"/>
    <n v="0"/>
    <n v="0"/>
    <n v="0"/>
    <n v="0"/>
    <n v="0"/>
    <n v="0"/>
  </r>
  <r>
    <x v="0"/>
    <x v="1"/>
    <x v="31"/>
    <s v="美瑞紫荆皮肤医疗美容（天府店）"/>
    <s v="团购推广20180618782"/>
    <n v="35.39"/>
    <n v="344"/>
    <n v="4"/>
    <n v="8.85"/>
    <n v="5"/>
    <n v="1"/>
    <n v="0"/>
    <n v="0"/>
    <n v="0"/>
    <n v="0"/>
  </r>
  <r>
    <x v="0"/>
    <x v="1"/>
    <x v="31"/>
    <s v="美瑞紫荆皮肤医疗美容（天府店）"/>
    <s v="门店推广全天"/>
    <n v="605.14"/>
    <n v="1359"/>
    <n v="72"/>
    <n v="8.4"/>
    <n v="222"/>
    <n v="69"/>
    <n v="1"/>
    <n v="2"/>
    <n v="0"/>
    <n v="0"/>
  </r>
  <r>
    <x v="0"/>
    <x v="1"/>
    <x v="32"/>
    <s v="美瑞紫荆皮肤医疗美容（天府店）"/>
    <s v="品牌推广全天"/>
    <n v="8"/>
    <n v="2"/>
    <n v="1"/>
    <n v="8"/>
    <n v="4"/>
    <n v="0"/>
    <n v="0"/>
    <n v="0"/>
    <n v="0"/>
    <n v="0"/>
  </r>
  <r>
    <x v="0"/>
    <x v="1"/>
    <x v="32"/>
    <s v="美瑞紫荆皮肤医疗美容（天府店）"/>
    <s v="团购推广20180618782"/>
    <n v="33.83"/>
    <n v="367"/>
    <n v="4"/>
    <n v="8.460000000000001"/>
    <n v="11"/>
    <n v="7"/>
    <n v="0"/>
    <n v="4"/>
    <n v="0"/>
    <n v="1"/>
  </r>
  <r>
    <x v="0"/>
    <x v="1"/>
    <x v="32"/>
    <s v="美瑞紫荆皮肤医疗美容（天府店）"/>
    <s v="门店推广全天"/>
    <n v="485.83"/>
    <n v="1284"/>
    <n v="58"/>
    <n v="8.380000000000001"/>
    <n v="185"/>
    <n v="42"/>
    <n v="1"/>
    <n v="5"/>
    <n v="0"/>
    <n v="0"/>
  </r>
  <r>
    <x v="0"/>
    <x v="1"/>
    <x v="33"/>
    <s v="美瑞紫荆皮肤医疗美容（天府店）"/>
    <s v="品牌推广全天"/>
    <n v="8"/>
    <n v="5"/>
    <n v="1"/>
    <n v="8"/>
    <n v="3"/>
    <n v="7"/>
    <n v="0"/>
    <n v="0"/>
    <n v="0"/>
    <n v="0"/>
  </r>
  <r>
    <x v="0"/>
    <x v="1"/>
    <x v="33"/>
    <s v="美瑞紫荆皮肤医疗美容（天府店）"/>
    <s v="团购推广20180618782"/>
    <n v="68.41"/>
    <n v="364"/>
    <n v="8"/>
    <n v="8.550000000000001"/>
    <n v="16"/>
    <n v="5"/>
    <n v="0"/>
    <n v="2"/>
    <n v="0"/>
    <n v="0"/>
  </r>
  <r>
    <x v="0"/>
    <x v="1"/>
    <x v="33"/>
    <s v="美瑞紫荆皮肤医疗美容（天府店）"/>
    <s v="门店推广全天"/>
    <n v="534.76"/>
    <n v="1076"/>
    <n v="63"/>
    <n v="8.49"/>
    <n v="217"/>
    <n v="38"/>
    <n v="4"/>
    <n v="8"/>
    <n v="0"/>
    <n v="0"/>
  </r>
  <r>
    <x v="0"/>
    <x v="1"/>
    <x v="34"/>
    <s v="美瑞紫荆皮肤医疗美容（天府店）"/>
    <s v="品牌推广全天"/>
    <n v="0"/>
    <n v="12"/>
    <n v="0"/>
    <n v="0"/>
    <n v="0"/>
    <n v="0"/>
    <n v="0"/>
    <n v="0"/>
    <n v="0"/>
    <n v="0"/>
  </r>
  <r>
    <x v="0"/>
    <x v="1"/>
    <x v="34"/>
    <s v="美瑞紫荆皮肤医疗美容（天府店）"/>
    <s v="团购推广20180618782"/>
    <n v="120"/>
    <n v="261"/>
    <n v="15"/>
    <n v="8"/>
    <n v="22"/>
    <n v="5"/>
    <n v="0"/>
    <n v="1"/>
    <n v="0"/>
    <n v="0"/>
  </r>
  <r>
    <x v="0"/>
    <x v="1"/>
    <x v="34"/>
    <s v="美瑞紫荆皮肤医疗美容（天府店）"/>
    <s v="门店推广全天"/>
    <n v="449.42"/>
    <n v="1271"/>
    <n v="54"/>
    <n v="8.32"/>
    <n v="221"/>
    <n v="41"/>
    <n v="2"/>
    <n v="8"/>
    <n v="0"/>
    <n v="0"/>
  </r>
  <r>
    <x v="0"/>
    <x v="1"/>
    <x v="35"/>
    <s v="美瑞紫荆皮肤医疗美容（天府店）"/>
    <s v="品牌推广全天"/>
    <n v="0"/>
    <n v="17"/>
    <n v="0"/>
    <n v="0"/>
    <n v="0"/>
    <n v="0"/>
    <n v="0"/>
    <n v="0"/>
    <n v="0"/>
    <n v="0"/>
  </r>
  <r>
    <x v="0"/>
    <x v="1"/>
    <x v="35"/>
    <s v="美瑞紫荆皮肤医疗美容（天府店）"/>
    <s v="团购推广20180618782"/>
    <n v="62.4"/>
    <n v="658"/>
    <n v="7"/>
    <n v="8.91"/>
    <n v="15"/>
    <n v="2"/>
    <n v="0"/>
    <n v="1"/>
    <n v="0"/>
    <n v="0"/>
  </r>
  <r>
    <x v="0"/>
    <x v="1"/>
    <x v="35"/>
    <s v="美瑞紫荆皮肤医疗美容（天府店）"/>
    <s v="门店推广全天"/>
    <n v="448"/>
    <n v="657"/>
    <n v="56"/>
    <n v="8"/>
    <n v="144"/>
    <n v="16"/>
    <n v="4"/>
    <n v="1"/>
    <n v="0"/>
    <n v="0"/>
  </r>
  <r>
    <x v="0"/>
    <x v="1"/>
    <x v="36"/>
    <s v="美瑞紫荆皮肤医疗美容（天府店）"/>
    <s v="品牌推广全天"/>
    <n v="0"/>
    <n v="10"/>
    <n v="0"/>
    <n v="0"/>
    <n v="0"/>
    <n v="0"/>
    <n v="0"/>
    <n v="0"/>
    <n v="0"/>
    <n v="0"/>
  </r>
  <r>
    <x v="0"/>
    <x v="1"/>
    <x v="36"/>
    <s v="美瑞紫荆皮肤医疗美容（天府店）"/>
    <s v="团购推广20180618782"/>
    <n v="120"/>
    <n v="709"/>
    <n v="14"/>
    <n v="8.57"/>
    <n v="28"/>
    <n v="12"/>
    <n v="9"/>
    <n v="0"/>
    <n v="0"/>
    <n v="0"/>
  </r>
  <r>
    <x v="0"/>
    <x v="1"/>
    <x v="36"/>
    <s v="美瑞紫荆皮肤医疗美容（天府店）"/>
    <s v="门店推广全天"/>
    <n v="288"/>
    <n v="673"/>
    <n v="36"/>
    <n v="8"/>
    <n v="142"/>
    <n v="28"/>
    <n v="1"/>
    <n v="0"/>
    <n v="0"/>
    <n v="0"/>
  </r>
  <r>
    <x v="0"/>
    <x v="1"/>
    <x v="37"/>
    <s v="美瑞紫荆皮肤医疗美容（天府店）"/>
    <s v="品牌推广全天"/>
    <n v="16"/>
    <n v="19"/>
    <n v="2"/>
    <n v="8"/>
    <n v="2"/>
    <n v="0"/>
    <n v="0"/>
    <n v="0"/>
    <n v="0"/>
    <n v="0"/>
  </r>
  <r>
    <x v="0"/>
    <x v="1"/>
    <x v="37"/>
    <s v="美瑞紫荆皮肤医疗美容（天府店）"/>
    <s v="团购推广20180618782"/>
    <n v="61.05"/>
    <n v="559"/>
    <n v="7"/>
    <n v="8.720000000000001"/>
    <n v="8"/>
    <n v="1"/>
    <n v="0"/>
    <n v="1"/>
    <n v="0"/>
    <n v="0"/>
  </r>
  <r>
    <x v="0"/>
    <x v="1"/>
    <x v="37"/>
    <s v="美瑞紫荆皮肤医疗美容（天府店）"/>
    <s v="门店推广全天"/>
    <n v="416"/>
    <n v="632"/>
    <n v="52"/>
    <n v="8"/>
    <n v="142"/>
    <n v="22"/>
    <n v="1"/>
    <n v="2"/>
    <n v="0"/>
    <n v="0"/>
  </r>
  <r>
    <x v="0"/>
    <x v="1"/>
    <x v="38"/>
    <s v="美瑞紫荆皮肤医疗美容（天府店）"/>
    <s v="品牌推广全天"/>
    <n v="0"/>
    <n v="28"/>
    <n v="0"/>
    <n v="0"/>
    <n v="0"/>
    <n v="0"/>
    <n v="0"/>
    <n v="0"/>
    <n v="0"/>
    <n v="0"/>
  </r>
  <r>
    <x v="0"/>
    <x v="1"/>
    <x v="38"/>
    <s v="美瑞紫荆皮肤医疗美容（天府店）"/>
    <s v="团购推广20180618782"/>
    <n v="35"/>
    <n v="372"/>
    <n v="4"/>
    <n v="8.75"/>
    <n v="12"/>
    <n v="3"/>
    <n v="0"/>
    <n v="1"/>
    <n v="0"/>
    <n v="0"/>
  </r>
  <r>
    <x v="0"/>
    <x v="1"/>
    <x v="38"/>
    <s v="美瑞紫荆皮肤医疗美容（天府店）"/>
    <s v="门店推广全天"/>
    <n v="352"/>
    <n v="614"/>
    <n v="44"/>
    <n v="8"/>
    <n v="188"/>
    <n v="63"/>
    <n v="8"/>
    <n v="7"/>
    <n v="0"/>
    <n v="0"/>
  </r>
  <r>
    <x v="0"/>
    <x v="1"/>
    <x v="39"/>
    <s v="美瑞紫荆皮肤医疗美容（天府店）"/>
    <s v="品牌推广全天"/>
    <n v="0"/>
    <n v="13"/>
    <n v="0"/>
    <n v="0"/>
    <n v="0"/>
    <n v="0"/>
    <n v="0"/>
    <n v="0"/>
    <n v="0"/>
    <n v="0"/>
  </r>
  <r>
    <x v="0"/>
    <x v="1"/>
    <x v="39"/>
    <s v="美瑞紫荆皮肤医疗美容（天府店）"/>
    <s v="团购推广20180618782"/>
    <n v="88.34"/>
    <n v="302"/>
    <n v="10"/>
    <n v="8.83"/>
    <n v="12"/>
    <n v="3"/>
    <n v="1"/>
    <n v="0"/>
    <n v="0"/>
    <n v="0"/>
  </r>
  <r>
    <x v="0"/>
    <x v="1"/>
    <x v="39"/>
    <s v="美瑞紫荆皮肤医疗美容（天府店）"/>
    <s v="门店推广全天"/>
    <n v="232"/>
    <n v="366"/>
    <n v="29"/>
    <n v="8"/>
    <n v="93"/>
    <n v="14"/>
    <n v="6"/>
    <n v="3"/>
    <n v="0"/>
    <n v="0"/>
  </r>
  <r>
    <x v="0"/>
    <x v="1"/>
    <x v="40"/>
    <s v="美瑞紫荆皮肤医疗美容（天府店）"/>
    <s v="品牌推广全天"/>
    <n v="8"/>
    <n v="13"/>
    <n v="1"/>
    <n v="8"/>
    <n v="1"/>
    <n v="0"/>
    <n v="0"/>
    <n v="0"/>
    <n v="0"/>
    <n v="0"/>
  </r>
  <r>
    <x v="0"/>
    <x v="1"/>
    <x v="40"/>
    <s v="美瑞紫荆皮肤医疗美容（天府店）"/>
    <s v="团购推广20180618782"/>
    <n v="60.24"/>
    <n v="297"/>
    <n v="7"/>
    <n v="8.609999999999999"/>
    <n v="13"/>
    <n v="5"/>
    <n v="0"/>
    <n v="2"/>
    <n v="0"/>
    <n v="0"/>
  </r>
  <r>
    <x v="0"/>
    <x v="1"/>
    <x v="40"/>
    <s v="美瑞紫荆皮肤医疗美容（天府店）"/>
    <s v="门店推广全天"/>
    <n v="400"/>
    <n v="496"/>
    <n v="50"/>
    <n v="8"/>
    <n v="167"/>
    <n v="39"/>
    <n v="0"/>
    <n v="5"/>
    <n v="0"/>
    <n v="0"/>
  </r>
  <r>
    <x v="0"/>
    <x v="1"/>
    <x v="41"/>
    <s v="美瑞紫荆皮肤医疗美容（天府店）"/>
    <s v="品牌推广全天"/>
    <n v="0"/>
    <n v="23"/>
    <n v="0"/>
    <n v="0"/>
    <n v="0"/>
    <n v="0"/>
    <n v="0"/>
    <n v="0"/>
    <n v="0"/>
    <n v="0"/>
  </r>
  <r>
    <x v="0"/>
    <x v="1"/>
    <x v="41"/>
    <s v="美瑞紫荆皮肤医疗美容（天府店）"/>
    <s v="团购推广20180618782"/>
    <n v="42.04"/>
    <n v="241"/>
    <n v="5"/>
    <n v="8.41"/>
    <n v="14"/>
    <n v="5"/>
    <n v="0"/>
    <n v="0"/>
    <n v="0"/>
    <n v="2"/>
  </r>
  <r>
    <x v="0"/>
    <x v="1"/>
    <x v="41"/>
    <s v="美瑞紫荆皮肤医疗美容（天府店）"/>
    <s v="门店推广全天"/>
    <n v="432"/>
    <n v="565"/>
    <n v="54"/>
    <n v="8"/>
    <n v="192"/>
    <n v="31"/>
    <n v="0"/>
    <n v="2"/>
    <n v="0"/>
    <n v="1"/>
  </r>
  <r>
    <x v="0"/>
    <x v="1"/>
    <x v="42"/>
    <s v="美瑞紫荆皮肤医疗美容（天府店）"/>
    <s v="品牌推广全天"/>
    <n v="8"/>
    <n v="11"/>
    <n v="1"/>
    <n v="8"/>
    <n v="5"/>
    <n v="2"/>
    <n v="0"/>
    <n v="0"/>
    <n v="0"/>
    <n v="0"/>
  </r>
  <r>
    <x v="0"/>
    <x v="1"/>
    <x v="42"/>
    <s v="美瑞紫荆皮肤医疗美容（天府店）"/>
    <s v="团购推广20180618782"/>
    <n v="59.15"/>
    <n v="333"/>
    <n v="7"/>
    <n v="8.449999999999999"/>
    <n v="7"/>
    <n v="0"/>
    <n v="0"/>
    <n v="0"/>
    <n v="0"/>
    <n v="0"/>
  </r>
  <r>
    <x v="0"/>
    <x v="1"/>
    <x v="42"/>
    <s v="美瑞紫荆皮肤医疗美容（天府店）"/>
    <s v="门店推广全天"/>
    <n v="400"/>
    <n v="569"/>
    <n v="50"/>
    <n v="8"/>
    <n v="120"/>
    <n v="22"/>
    <n v="1"/>
    <n v="2"/>
    <n v="1"/>
    <n v="0"/>
  </r>
  <r>
    <x v="0"/>
    <x v="1"/>
    <x v="43"/>
    <s v="美瑞紫荆皮肤医疗美容（天府店）"/>
    <s v="品牌推广全天"/>
    <n v="0"/>
    <n v="8"/>
    <n v="0"/>
    <n v="0"/>
    <n v="0"/>
    <n v="0"/>
    <n v="0"/>
    <n v="0"/>
    <n v="0"/>
    <n v="0"/>
  </r>
  <r>
    <x v="0"/>
    <x v="1"/>
    <x v="43"/>
    <s v="美瑞紫荆皮肤医疗美容（天府店）"/>
    <s v="团购推广20180618782"/>
    <n v="58.53"/>
    <n v="309"/>
    <n v="7"/>
    <n v="8.359999999999999"/>
    <n v="9"/>
    <n v="0"/>
    <n v="0"/>
    <n v="0"/>
    <n v="0"/>
    <n v="0"/>
  </r>
  <r>
    <x v="0"/>
    <x v="1"/>
    <x v="43"/>
    <s v="美瑞紫荆皮肤医疗美容（天府店）"/>
    <s v="门店推广全天"/>
    <n v="336"/>
    <n v="494"/>
    <n v="42"/>
    <n v="8"/>
    <n v="154"/>
    <n v="39"/>
    <n v="1"/>
    <n v="8"/>
    <n v="0"/>
    <n v="1"/>
  </r>
  <r>
    <x v="0"/>
    <x v="1"/>
    <x v="44"/>
    <s v="美瑞紫荆皮肤医疗美容（天府店）"/>
    <s v="品牌推广全天"/>
    <n v="0"/>
    <n v="9"/>
    <n v="0"/>
    <n v="0"/>
    <n v="0"/>
    <n v="0"/>
    <n v="0"/>
    <n v="0"/>
    <n v="0"/>
    <n v="0"/>
  </r>
  <r>
    <x v="0"/>
    <x v="1"/>
    <x v="44"/>
    <s v="美瑞紫荆皮肤医疗美容（天府店）"/>
    <s v="团购推广20180618782"/>
    <n v="42.51"/>
    <n v="441"/>
    <n v="5"/>
    <n v="8.5"/>
    <n v="16"/>
    <n v="7"/>
    <n v="2"/>
    <n v="1"/>
    <n v="0"/>
    <n v="0"/>
  </r>
  <r>
    <x v="0"/>
    <x v="1"/>
    <x v="44"/>
    <s v="美瑞紫荆皮肤医疗美容（天府店）"/>
    <s v="门店推广全天"/>
    <n v="488"/>
    <n v="683"/>
    <n v="61"/>
    <n v="8"/>
    <n v="260"/>
    <n v="31"/>
    <n v="0"/>
    <n v="2"/>
    <n v="0"/>
    <n v="1"/>
  </r>
  <r>
    <x v="0"/>
    <x v="1"/>
    <x v="45"/>
    <s v="美瑞紫荆皮肤医疗美容（天府店）"/>
    <s v="品牌推广全天"/>
    <n v="0"/>
    <n v="10"/>
    <n v="0"/>
    <n v="0"/>
    <n v="0"/>
    <n v="0"/>
    <n v="0"/>
    <n v="0"/>
    <n v="0"/>
    <n v="0"/>
  </r>
  <r>
    <x v="0"/>
    <x v="1"/>
    <x v="45"/>
    <s v="美瑞紫荆皮肤医疗美容（天府店）"/>
    <s v="团购推广20180618782"/>
    <n v="43.74"/>
    <n v="454"/>
    <n v="5"/>
    <n v="8.75"/>
    <n v="7"/>
    <n v="1"/>
    <n v="0"/>
    <n v="0"/>
    <n v="0"/>
    <n v="0"/>
  </r>
  <r>
    <x v="0"/>
    <x v="1"/>
    <x v="45"/>
    <s v="美瑞紫荆皮肤医疗美容（天府店）"/>
    <s v="门店推广全天"/>
    <n v="384"/>
    <n v="768"/>
    <n v="48"/>
    <n v="8"/>
    <n v="165"/>
    <n v="36"/>
    <n v="4"/>
    <n v="5"/>
    <n v="0"/>
    <n v="1"/>
  </r>
  <r>
    <x v="0"/>
    <x v="1"/>
    <x v="46"/>
    <s v="美瑞紫荆皮肤医疗美容（天府店）"/>
    <s v="品牌推广全天"/>
    <n v="0"/>
    <n v="4"/>
    <n v="0"/>
    <n v="0"/>
    <n v="0"/>
    <n v="0"/>
    <n v="0"/>
    <n v="0"/>
    <n v="0"/>
    <n v="0"/>
  </r>
  <r>
    <x v="0"/>
    <x v="1"/>
    <x v="46"/>
    <s v="美瑞紫荆皮肤医疗美容（天府店）"/>
    <s v="团购推广20180618782"/>
    <n v="76.09"/>
    <n v="572"/>
    <n v="9"/>
    <n v="8.449999999999999"/>
    <n v="21"/>
    <n v="3"/>
    <n v="0"/>
    <n v="1"/>
    <n v="0"/>
    <n v="0"/>
  </r>
  <r>
    <x v="0"/>
    <x v="1"/>
    <x v="46"/>
    <s v="美瑞紫荆皮肤医疗美容（天府店）"/>
    <s v="门店推广全天"/>
    <n v="480"/>
    <n v="949"/>
    <n v="60"/>
    <n v="8"/>
    <n v="171"/>
    <n v="35"/>
    <n v="3"/>
    <n v="3"/>
    <n v="0"/>
    <n v="1"/>
  </r>
  <r>
    <x v="0"/>
    <x v="1"/>
    <x v="47"/>
    <s v="美瑞紫荆皮肤医疗美容（天府店）"/>
    <s v="品牌推广全天"/>
    <n v="0"/>
    <n v="8"/>
    <n v="0"/>
    <n v="0"/>
    <n v="0"/>
    <n v="0"/>
    <n v="0"/>
    <n v="0"/>
    <n v="0"/>
    <n v="0"/>
  </r>
  <r>
    <x v="0"/>
    <x v="1"/>
    <x v="47"/>
    <s v="美瑞紫荆皮肤医疗美容（天府店）"/>
    <s v="团购推广20180618782"/>
    <n v="100"/>
    <n v="357"/>
    <n v="12"/>
    <n v="8.33"/>
    <n v="20"/>
    <n v="2"/>
    <n v="0"/>
    <n v="1"/>
    <n v="0"/>
    <n v="0"/>
  </r>
  <r>
    <x v="0"/>
    <x v="1"/>
    <x v="47"/>
    <s v="美瑞紫荆皮肤医疗美容（天府店）"/>
    <s v="门店推广全天"/>
    <n v="584"/>
    <n v="830"/>
    <n v="73"/>
    <n v="8"/>
    <n v="239"/>
    <n v="41"/>
    <n v="2"/>
    <n v="6"/>
    <n v="0"/>
    <n v="1"/>
  </r>
  <r>
    <x v="0"/>
    <x v="1"/>
    <x v="48"/>
    <s v="美瑞紫荆皮肤医疗美容（天府店）"/>
    <s v="品牌推广全天"/>
    <n v="0"/>
    <n v="7"/>
    <n v="0"/>
    <n v="0"/>
    <n v="0"/>
    <n v="0"/>
    <n v="0"/>
    <n v="0"/>
    <n v="0"/>
    <n v="0"/>
  </r>
  <r>
    <x v="0"/>
    <x v="1"/>
    <x v="48"/>
    <s v="美瑞紫荆皮肤医疗美容（天府店）"/>
    <s v="团购推广20180618782"/>
    <n v="42.06"/>
    <n v="492"/>
    <n v="5"/>
    <n v="8.41"/>
    <n v="7"/>
    <n v="2"/>
    <n v="0"/>
    <n v="0"/>
    <n v="0"/>
    <n v="0"/>
  </r>
  <r>
    <x v="0"/>
    <x v="1"/>
    <x v="48"/>
    <s v="美瑞紫荆皮肤医疗美容（天府店）"/>
    <s v="门店推广全天"/>
    <n v="544"/>
    <n v="718"/>
    <n v="68"/>
    <n v="8"/>
    <n v="179"/>
    <n v="7"/>
    <n v="1"/>
    <n v="2"/>
    <n v="0"/>
    <n v="0"/>
  </r>
  <r>
    <x v="0"/>
    <x v="1"/>
    <x v="49"/>
    <s v="美瑞紫荆皮肤医疗美容（天府店）"/>
    <s v="品牌推广全天"/>
    <n v="0"/>
    <n v="5"/>
    <n v="0"/>
    <n v="0"/>
    <n v="0"/>
    <n v="0"/>
    <n v="0"/>
    <n v="0"/>
    <n v="0"/>
    <n v="0"/>
  </r>
  <r>
    <x v="0"/>
    <x v="1"/>
    <x v="49"/>
    <s v="美瑞紫荆皮肤医疗美容（天府店）"/>
    <s v="团购推广20180618782"/>
    <n v="34.75"/>
    <n v="325"/>
    <n v="4"/>
    <n v="8.69"/>
    <n v="11"/>
    <n v="2"/>
    <n v="0"/>
    <n v="0"/>
    <n v="0"/>
    <n v="0"/>
  </r>
  <r>
    <x v="0"/>
    <x v="1"/>
    <x v="49"/>
    <s v="美瑞紫荆皮肤医疗美容（天府店）"/>
    <s v="门店推广全天"/>
    <n v="336"/>
    <n v="705"/>
    <n v="42"/>
    <n v="8"/>
    <n v="141"/>
    <n v="5"/>
    <n v="1"/>
    <n v="3"/>
    <n v="0"/>
    <n v="1"/>
  </r>
  <r>
    <x v="0"/>
    <x v="1"/>
    <x v="50"/>
    <s v="美瑞紫荆皮肤医疗美容（天府店）"/>
    <s v="品牌推广全天"/>
    <n v="0"/>
    <n v="3"/>
    <n v="0"/>
    <n v="0"/>
    <n v="0"/>
    <n v="0"/>
    <n v="0"/>
    <n v="0"/>
    <n v="0"/>
    <n v="0"/>
  </r>
  <r>
    <x v="0"/>
    <x v="1"/>
    <x v="50"/>
    <s v="美瑞紫荆皮肤医疗美容（天府店）"/>
    <s v="团购推广20180618782"/>
    <n v="26.58"/>
    <n v="337"/>
    <n v="3"/>
    <n v="8.859999999999999"/>
    <n v="15"/>
    <n v="2"/>
    <n v="0"/>
    <n v="2"/>
    <n v="0"/>
    <n v="0"/>
  </r>
  <r>
    <x v="0"/>
    <x v="1"/>
    <x v="50"/>
    <s v="美瑞紫荆皮肤医疗美容（天府店）"/>
    <s v="门店推广全天"/>
    <n v="384"/>
    <n v="715"/>
    <n v="48"/>
    <n v="8"/>
    <n v="121"/>
    <n v="7"/>
    <n v="0"/>
    <n v="4"/>
    <n v="0"/>
    <n v="1"/>
  </r>
  <r>
    <x v="0"/>
    <x v="1"/>
    <x v="51"/>
    <s v="美瑞紫荆皮肤医疗美容（天府店）"/>
    <s v="品牌推广全天"/>
    <n v="0"/>
    <n v="8"/>
    <n v="0"/>
    <n v="0"/>
    <n v="0"/>
    <n v="0"/>
    <n v="0"/>
    <n v="0"/>
    <n v="0"/>
    <n v="0"/>
  </r>
  <r>
    <x v="0"/>
    <x v="1"/>
    <x v="51"/>
    <s v="美瑞紫荆皮肤医疗美容（天府店）"/>
    <s v="团购推广20180618782"/>
    <n v="33.56"/>
    <n v="308"/>
    <n v="4"/>
    <n v="8.390000000000001"/>
    <n v="7"/>
    <n v="1"/>
    <n v="0"/>
    <n v="0"/>
    <n v="0"/>
    <n v="0"/>
  </r>
  <r>
    <x v="0"/>
    <x v="1"/>
    <x v="51"/>
    <s v="美瑞紫荆皮肤医疗美容（天府店）"/>
    <s v="门店推广全天"/>
    <n v="416"/>
    <n v="754"/>
    <n v="52"/>
    <n v="8"/>
    <n v="182"/>
    <n v="13"/>
    <n v="0"/>
    <n v="7"/>
    <n v="0"/>
    <n v="0"/>
  </r>
  <r>
    <x v="0"/>
    <x v="1"/>
    <x v="52"/>
    <s v="美瑞紫荆皮肤医疗美容（天府店）"/>
    <s v="品牌推广全天"/>
    <n v="0"/>
    <n v="3"/>
    <n v="0"/>
    <n v="0"/>
    <n v="0"/>
    <n v="0"/>
    <n v="0"/>
    <n v="0"/>
    <n v="0"/>
    <n v="0"/>
  </r>
  <r>
    <x v="0"/>
    <x v="1"/>
    <x v="52"/>
    <s v="美瑞紫荆皮肤医疗美容（天府店）"/>
    <s v="团购推广20180618782"/>
    <n v="24.76"/>
    <n v="75"/>
    <n v="3"/>
    <n v="8.25"/>
    <n v="3"/>
    <n v="0"/>
    <n v="0"/>
    <n v="0"/>
    <n v="0"/>
    <n v="0"/>
  </r>
  <r>
    <x v="0"/>
    <x v="1"/>
    <x v="52"/>
    <s v="美瑞紫荆皮肤医疗美容（天府店）"/>
    <s v="门店推广全天"/>
    <n v="262.62"/>
    <n v="362"/>
    <n v="33"/>
    <n v="7.96"/>
    <n v="118"/>
    <n v="2"/>
    <n v="0"/>
    <n v="1"/>
    <n v="0"/>
    <n v="0"/>
  </r>
  <r>
    <x v="0"/>
    <x v="2"/>
    <x v="53"/>
    <s v="美瑞紫荆皮肤医疗美容（天府店）"/>
    <s v="全天时段"/>
    <n v="300"/>
    <n v="777"/>
    <n v="37"/>
    <n v="8.109999999999999"/>
    <n v="147"/>
    <n v="11"/>
    <n v="7"/>
    <n v="0"/>
    <n v="0"/>
    <n v="3"/>
  </r>
  <r>
    <x v="0"/>
    <x v="2"/>
    <x v="53"/>
    <s v="美瑞紫荆皮肤医疗美容（天府店）"/>
    <s v="品牌推广全天"/>
    <n v="0"/>
    <n v="1"/>
    <n v="0"/>
    <n v="0"/>
    <n v="0"/>
    <n v="0"/>
    <n v="0"/>
    <n v="0"/>
    <n v="0"/>
    <n v="0"/>
  </r>
  <r>
    <x v="0"/>
    <x v="2"/>
    <x v="54"/>
    <s v="美瑞紫荆皮肤医疗美容（天府店）"/>
    <s v="全天时段"/>
    <n v="300"/>
    <n v="444"/>
    <n v="36"/>
    <n v="8.33"/>
    <n v="69"/>
    <n v="1"/>
    <n v="0"/>
    <n v="1"/>
    <n v="0"/>
    <n v="0"/>
  </r>
  <r>
    <x v="0"/>
    <x v="2"/>
    <x v="54"/>
    <s v="美瑞紫荆皮肤医疗美容（天府店）"/>
    <s v="品牌推广全天"/>
    <n v="0"/>
    <n v="1"/>
    <n v="0"/>
    <n v="0"/>
    <n v="0"/>
    <n v="0"/>
    <n v="0"/>
    <n v="0"/>
    <n v="0"/>
    <n v="0"/>
  </r>
  <r>
    <x v="0"/>
    <x v="2"/>
    <x v="55"/>
    <s v="美瑞紫荆皮肤医疗美容（天府店）"/>
    <s v="全天时段"/>
    <n v="300"/>
    <n v="486"/>
    <n v="39"/>
    <n v="7.69"/>
    <n v="108"/>
    <n v="5"/>
    <n v="1"/>
    <n v="1"/>
    <n v="0"/>
    <n v="1"/>
  </r>
  <r>
    <x v="0"/>
    <x v="2"/>
    <x v="55"/>
    <s v="美瑞紫荆皮肤医疗美容（天府店）"/>
    <s v="品牌推广全天"/>
    <n v="0"/>
    <n v="2"/>
    <n v="0"/>
    <n v="0"/>
    <n v="0"/>
    <n v="0"/>
    <n v="0"/>
    <n v="0"/>
    <n v="0"/>
    <n v="0"/>
  </r>
  <r>
    <x v="0"/>
    <x v="2"/>
    <x v="55"/>
    <s v="美瑞紫荆皮肤医疗美容（天府店）"/>
    <s v="早上9-下午2点"/>
    <n v="300"/>
    <n v="471"/>
    <n v="27"/>
    <n v="11.11"/>
    <n v="103"/>
    <n v="18"/>
    <n v="5"/>
    <n v="3"/>
    <n v="0"/>
    <n v="4"/>
  </r>
  <r>
    <x v="0"/>
    <x v="2"/>
    <x v="56"/>
    <s v="美瑞紫荆皮肤医疗美容（天府店）"/>
    <s v="下午3-6点"/>
    <n v="214.34"/>
    <n v="425"/>
    <n v="18"/>
    <n v="11.91"/>
    <n v="68"/>
    <n v="26"/>
    <n v="4"/>
    <n v="2"/>
    <n v="0"/>
    <n v="2"/>
  </r>
  <r>
    <x v="0"/>
    <x v="2"/>
    <x v="56"/>
    <s v="美瑞紫荆皮肤医疗美容（天府店）"/>
    <s v="全天时段"/>
    <n v="221.6"/>
    <n v="398"/>
    <n v="28"/>
    <n v="7.91"/>
    <n v="67"/>
    <n v="5"/>
    <n v="1"/>
    <n v="3"/>
    <n v="0"/>
    <n v="1"/>
  </r>
  <r>
    <x v="0"/>
    <x v="2"/>
    <x v="56"/>
    <s v="美瑞紫荆皮肤医疗美容（天府店）"/>
    <s v="早上9-下午2点"/>
    <n v="189.12"/>
    <n v="417"/>
    <n v="19"/>
    <n v="9.949999999999999"/>
    <n v="48"/>
    <n v="8"/>
    <n v="0"/>
    <n v="2"/>
    <n v="0"/>
    <n v="0"/>
  </r>
  <r>
    <x v="0"/>
    <x v="2"/>
    <x v="56"/>
    <s v="美瑞紫荆皮肤医疗美容（天府店）"/>
    <s v="晚上7-11点"/>
    <n v="268.01"/>
    <n v="474"/>
    <n v="24"/>
    <n v="11.17"/>
    <n v="51"/>
    <n v="2"/>
    <n v="0"/>
    <n v="2"/>
    <n v="0"/>
    <n v="0"/>
  </r>
  <r>
    <x v="0"/>
    <x v="2"/>
    <x v="57"/>
    <s v="美瑞紫荆皮肤医疗美容（天府店）"/>
    <s v="下午3-6点"/>
    <n v="325.46"/>
    <n v="559"/>
    <n v="28"/>
    <n v="11.62"/>
    <n v="66"/>
    <n v="9"/>
    <n v="0"/>
    <n v="1"/>
    <n v="0"/>
    <n v="0"/>
  </r>
  <r>
    <x v="0"/>
    <x v="2"/>
    <x v="57"/>
    <s v="美瑞紫荆皮肤医疗美容（天府店）"/>
    <s v="全天时段"/>
    <n v="328"/>
    <n v="425"/>
    <n v="41"/>
    <n v="8"/>
    <n v="127"/>
    <n v="5"/>
    <n v="2"/>
    <n v="0"/>
    <n v="0"/>
    <n v="2"/>
  </r>
  <r>
    <x v="0"/>
    <x v="2"/>
    <x v="57"/>
    <s v="美瑞紫荆皮肤医疗美容（天府店）"/>
    <s v="早上9-下午2点"/>
    <n v="235.47"/>
    <n v="510"/>
    <n v="23"/>
    <n v="10.24"/>
    <n v="119"/>
    <n v="7"/>
    <n v="5"/>
    <n v="1"/>
    <n v="0"/>
    <n v="1"/>
  </r>
  <r>
    <x v="0"/>
    <x v="2"/>
    <x v="57"/>
    <s v="美瑞紫荆皮肤医疗美容（天府店）"/>
    <s v="晚上7-11点"/>
    <n v="331.56"/>
    <n v="587"/>
    <n v="29"/>
    <n v="11.43"/>
    <n v="105"/>
    <n v="10"/>
    <n v="3"/>
    <n v="3"/>
    <n v="1"/>
    <n v="3"/>
  </r>
  <r>
    <x v="0"/>
    <x v="2"/>
    <x v="58"/>
    <s v="美瑞紫荆皮肤医疗美容（天府店）"/>
    <s v="下午3-6点"/>
    <n v="271.41"/>
    <n v="594"/>
    <n v="23"/>
    <n v="11.8"/>
    <n v="63"/>
    <n v="3"/>
    <n v="1"/>
    <n v="0"/>
    <n v="0"/>
    <n v="2"/>
  </r>
  <r>
    <x v="0"/>
    <x v="2"/>
    <x v="58"/>
    <s v="美瑞紫荆皮肤医疗美容（天府店）"/>
    <s v="全天时段"/>
    <n v="165.6"/>
    <n v="362"/>
    <n v="21"/>
    <n v="7.89"/>
    <n v="55"/>
    <n v="1"/>
    <n v="0"/>
    <n v="1"/>
    <n v="0"/>
    <n v="0"/>
  </r>
  <r>
    <x v="0"/>
    <x v="2"/>
    <x v="58"/>
    <s v="美瑞紫荆皮肤医疗美容（天府店）"/>
    <s v="品牌推广全天"/>
    <n v="0"/>
    <n v="2"/>
    <n v="0"/>
    <n v="0"/>
    <n v="0"/>
    <n v="0"/>
    <n v="0"/>
    <n v="0"/>
    <n v="0"/>
    <n v="0"/>
  </r>
  <r>
    <x v="0"/>
    <x v="2"/>
    <x v="58"/>
    <s v="美瑞紫荆皮肤医疗美容（天府店）"/>
    <s v="早上9-下午2点"/>
    <n v="153.3"/>
    <n v="457"/>
    <n v="14"/>
    <n v="10.95"/>
    <n v="44"/>
    <n v="2"/>
    <n v="1"/>
    <n v="1"/>
    <n v="0"/>
    <n v="0"/>
  </r>
  <r>
    <x v="0"/>
    <x v="2"/>
    <x v="58"/>
    <s v="美瑞紫荆皮肤医疗美容（天府店）"/>
    <s v="晚上7-11点"/>
    <n v="126.02"/>
    <n v="506"/>
    <n v="11"/>
    <n v="11.46"/>
    <n v="22"/>
    <n v="0"/>
    <n v="0"/>
    <n v="0"/>
    <n v="0"/>
    <n v="0"/>
  </r>
  <r>
    <x v="0"/>
    <x v="2"/>
    <x v="59"/>
    <s v="美瑞紫荆皮肤医疗美容（天府店）"/>
    <s v="下午3-6点"/>
    <n v="238.69"/>
    <n v="649"/>
    <n v="22"/>
    <n v="10.85"/>
    <n v="65"/>
    <n v="7"/>
    <n v="5"/>
    <n v="2"/>
    <n v="0"/>
    <n v="0"/>
  </r>
  <r>
    <x v="0"/>
    <x v="2"/>
    <x v="59"/>
    <s v="美瑞紫荆皮肤医疗美容（天府店）"/>
    <s v="全天时段"/>
    <n v="251.22"/>
    <n v="593"/>
    <n v="32"/>
    <n v="7.85"/>
    <n v="81"/>
    <n v="17"/>
    <n v="0"/>
    <n v="3"/>
    <n v="0"/>
    <n v="0"/>
  </r>
  <r>
    <x v="0"/>
    <x v="2"/>
    <x v="59"/>
    <s v="美瑞紫荆皮肤医疗美容（天府店）"/>
    <s v="品牌推广全天"/>
    <n v="0"/>
    <n v="1"/>
    <n v="0"/>
    <n v="0"/>
    <n v="0"/>
    <n v="0"/>
    <n v="0"/>
    <n v="0"/>
    <n v="0"/>
    <n v="0"/>
  </r>
  <r>
    <x v="0"/>
    <x v="2"/>
    <x v="59"/>
    <s v="美瑞紫荆皮肤医疗美容（天府店）"/>
    <s v="晚上7-11点"/>
    <n v="300"/>
    <n v="782"/>
    <n v="28"/>
    <n v="10.71"/>
    <n v="65"/>
    <n v="7"/>
    <n v="5"/>
    <n v="0"/>
    <n v="0"/>
    <n v="2"/>
  </r>
  <r>
    <x v="0"/>
    <x v="2"/>
    <x v="60"/>
    <s v="美瑞紫荆皮肤医疗美容（天府店）"/>
    <s v="全天时段"/>
    <n v="300"/>
    <n v="533"/>
    <n v="39"/>
    <n v="7.69"/>
    <n v="106"/>
    <n v="20"/>
    <n v="2"/>
    <n v="8"/>
    <n v="0"/>
    <n v="0"/>
  </r>
  <r>
    <x v="0"/>
    <x v="2"/>
    <x v="60"/>
    <s v="美瑞紫荆皮肤医疗美容（天府店）"/>
    <s v="品牌推广全天"/>
    <n v="0"/>
    <n v="1"/>
    <n v="0"/>
    <n v="0"/>
    <n v="0"/>
    <n v="0"/>
    <n v="0"/>
    <n v="0"/>
    <n v="0"/>
    <n v="0"/>
  </r>
  <r>
    <x v="0"/>
    <x v="2"/>
    <x v="61"/>
    <s v="美瑞紫荆皮肤医疗美容（天府店）"/>
    <s v="全天时段"/>
    <n v="296.8"/>
    <n v="580"/>
    <n v="38"/>
    <n v="7.81"/>
    <n v="119"/>
    <n v="3"/>
    <n v="0"/>
    <n v="1"/>
    <n v="0"/>
    <n v="0"/>
  </r>
  <r>
    <x v="0"/>
    <x v="2"/>
    <x v="61"/>
    <s v="美瑞紫荆皮肤医疗美容（天府店）"/>
    <s v="品牌推广全天"/>
    <n v="0"/>
    <n v="1"/>
    <n v="0"/>
    <n v="0"/>
    <n v="0"/>
    <n v="0"/>
    <n v="0"/>
    <n v="0"/>
    <n v="0"/>
    <n v="0"/>
  </r>
  <r>
    <x v="0"/>
    <x v="2"/>
    <x v="62"/>
    <s v="美瑞紫荆皮肤医疗美容（天府店）"/>
    <s v="全天时段"/>
    <n v="300"/>
    <n v="701"/>
    <n v="38"/>
    <n v="7.89"/>
    <n v="101"/>
    <n v="2"/>
    <n v="1"/>
    <n v="1"/>
    <n v="0"/>
    <n v="0"/>
  </r>
  <r>
    <x v="0"/>
    <x v="2"/>
    <x v="62"/>
    <s v="美瑞紫荆皮肤医疗美容（天府店）"/>
    <s v="品牌推广全天"/>
    <n v="8"/>
    <n v="6"/>
    <n v="1"/>
    <n v="8"/>
    <n v="3"/>
    <n v="1"/>
    <n v="1"/>
    <n v="0"/>
    <n v="0"/>
    <n v="0"/>
  </r>
  <r>
    <x v="0"/>
    <x v="2"/>
    <x v="63"/>
    <s v="美瑞紫荆皮肤医疗美容（天府店）"/>
    <s v="全天时段"/>
    <n v="330"/>
    <n v="763"/>
    <n v="44"/>
    <n v="7.5"/>
    <n v="98"/>
    <n v="10"/>
    <n v="1"/>
    <n v="5"/>
    <n v="0"/>
    <n v="0"/>
  </r>
  <r>
    <x v="0"/>
    <x v="2"/>
    <x v="63"/>
    <s v="美瑞紫荆皮肤医疗美容（天府店）"/>
    <s v="品牌推广全天"/>
    <n v="0"/>
    <n v="5"/>
    <n v="0"/>
    <n v="0"/>
    <n v="0"/>
    <n v="0"/>
    <n v="0"/>
    <n v="0"/>
    <n v="0"/>
    <n v="0"/>
  </r>
  <r>
    <x v="0"/>
    <x v="2"/>
    <x v="64"/>
    <s v="美瑞紫荆皮肤医疗美容（天府店）"/>
    <s v="全天时段"/>
    <n v="330"/>
    <n v="587"/>
    <n v="44"/>
    <n v="7.5"/>
    <n v="111"/>
    <n v="13"/>
    <n v="0"/>
    <n v="3"/>
    <n v="0"/>
    <n v="0"/>
  </r>
  <r>
    <x v="0"/>
    <x v="2"/>
    <x v="64"/>
    <s v="美瑞紫荆皮肤医疗美容（天府店）"/>
    <s v="品牌推广全天"/>
    <n v="0"/>
    <n v="8"/>
    <n v="0"/>
    <n v="0"/>
    <n v="0"/>
    <n v="0"/>
    <n v="0"/>
    <n v="0"/>
    <n v="0"/>
    <n v="0"/>
  </r>
  <r>
    <x v="0"/>
    <x v="2"/>
    <x v="65"/>
    <s v="美瑞紫荆皮肤医疗美容（天府店）"/>
    <s v="全天时段"/>
    <n v="307.84"/>
    <n v="1017"/>
    <n v="40"/>
    <n v="7.7"/>
    <n v="68"/>
    <n v="1"/>
    <n v="0"/>
    <n v="1"/>
    <n v="0"/>
    <n v="0"/>
  </r>
  <r>
    <x v="0"/>
    <x v="2"/>
    <x v="65"/>
    <s v="美瑞紫荆皮肤医疗美容（天府店）"/>
    <s v="品牌推广全天"/>
    <n v="0"/>
    <n v="6"/>
    <n v="0"/>
    <n v="0"/>
    <n v="0"/>
    <n v="0"/>
    <n v="0"/>
    <n v="0"/>
    <n v="0"/>
    <n v="0"/>
  </r>
  <r>
    <x v="0"/>
    <x v="2"/>
    <x v="66"/>
    <s v="美瑞紫荆皮肤医疗美容（天府店）"/>
    <s v="全天时段"/>
    <n v="189.6"/>
    <n v="529"/>
    <n v="24"/>
    <n v="7.9"/>
    <n v="40"/>
    <n v="4"/>
    <n v="1"/>
    <n v="2"/>
    <n v="1"/>
    <n v="0"/>
  </r>
  <r>
    <x v="0"/>
    <x v="2"/>
    <x v="66"/>
    <s v="美瑞紫荆皮肤医疗美容（天府店）"/>
    <s v="品牌推广全天"/>
    <n v="0"/>
    <n v="5"/>
    <n v="0"/>
    <n v="0"/>
    <n v="1"/>
    <n v="0"/>
    <n v="0"/>
    <n v="0"/>
    <n v="0"/>
    <n v="0"/>
  </r>
  <r>
    <x v="0"/>
    <x v="2"/>
    <x v="66"/>
    <s v="美瑞紫荆皮肤医疗美容（天府店）"/>
    <s v="门店推广全天"/>
    <n v="136"/>
    <n v="190"/>
    <n v="17"/>
    <n v="8"/>
    <n v="70"/>
    <n v="3"/>
    <n v="0"/>
    <n v="1"/>
    <n v="0"/>
    <n v="0"/>
  </r>
  <r>
    <x v="0"/>
    <x v="2"/>
    <x v="67"/>
    <s v="美瑞紫荆皮肤医疗美容（天府店）"/>
    <s v="门店推广全天"/>
    <n v="300"/>
    <n v="567"/>
    <n v="38"/>
    <n v="7.89"/>
    <n v="126"/>
    <n v="6"/>
    <n v="3"/>
    <n v="1"/>
    <n v="0"/>
    <n v="0"/>
  </r>
  <r>
    <x v="0"/>
    <x v="2"/>
    <x v="68"/>
    <s v="美瑞紫荆皮肤医疗美容（天府店）"/>
    <s v="全天时段"/>
    <n v="360"/>
    <n v="687"/>
    <n v="44"/>
    <n v="8.18"/>
    <n v="126"/>
    <n v="5"/>
    <n v="2"/>
    <n v="2"/>
    <n v="0"/>
    <n v="0"/>
  </r>
  <r>
    <x v="0"/>
    <x v="2"/>
    <x v="69"/>
    <s v="美瑞紫荆皮肤医疗美容（天府店）"/>
    <s v="全天时段"/>
    <n v="300"/>
    <n v="649"/>
    <n v="37"/>
    <n v="8.109999999999999"/>
    <n v="126"/>
    <n v="7"/>
    <n v="1"/>
    <n v="5"/>
    <n v="1"/>
    <n v="0"/>
  </r>
  <r>
    <x v="0"/>
    <x v="2"/>
    <x v="69"/>
    <s v="美瑞紫荆皮肤医疗美容（天府店）"/>
    <s v="品牌推广全天"/>
    <n v="0"/>
    <n v="1"/>
    <n v="0"/>
    <n v="0"/>
    <n v="0"/>
    <n v="0"/>
    <n v="0"/>
    <n v="0"/>
    <n v="0"/>
    <n v="0"/>
  </r>
  <r>
    <x v="1"/>
    <x v="3"/>
    <x v="70"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count="234">
  <r>
    <x v="0"/>
    <x v="0"/>
    <x v="0"/>
    <n v="121"/>
    <n v="46"/>
    <n v="61.98"/>
    <n v="19.32"/>
  </r>
  <r>
    <x v="0"/>
    <x v="0"/>
    <x v="1"/>
    <n v="154"/>
    <n v="42"/>
    <n v="55.32"/>
    <n v="21.71"/>
  </r>
  <r>
    <x v="0"/>
    <x v="0"/>
    <x v="2"/>
    <n v="138"/>
    <n v="55"/>
    <n v="85.48"/>
    <n v="17.68"/>
  </r>
  <r>
    <x v="0"/>
    <x v="0"/>
    <x v="3"/>
    <n v="245"/>
    <n v="80"/>
    <n v="33.53"/>
    <n v="23.16"/>
  </r>
  <r>
    <x v="0"/>
    <x v="0"/>
    <x v="4"/>
    <n v="211"/>
    <n v="74"/>
    <n v="46.6"/>
    <n v="22.02"/>
  </r>
  <r>
    <x v="0"/>
    <x v="0"/>
    <x v="5"/>
    <n v="173"/>
    <n v="60"/>
    <n v="26.51"/>
    <n v="34.37"/>
  </r>
  <r>
    <x v="0"/>
    <x v="0"/>
    <x v="6"/>
    <n v="176"/>
    <n v="65"/>
    <n v="17.78"/>
    <n v="40.49"/>
  </r>
  <r>
    <x v="0"/>
    <x v="0"/>
    <x v="7"/>
    <n v="204"/>
    <n v="64"/>
    <n v="24.42"/>
    <n v="30.4"/>
  </r>
  <r>
    <x v="0"/>
    <x v="0"/>
    <x v="8"/>
    <n v="116"/>
    <n v="52"/>
    <n v="29.26"/>
    <n v="23.62"/>
  </r>
  <r>
    <x v="0"/>
    <x v="0"/>
    <x v="9"/>
    <n v="215"/>
    <n v="66"/>
    <n v="25.83"/>
    <n v="31.36"/>
  </r>
  <r>
    <x v="0"/>
    <x v="0"/>
    <x v="10"/>
    <n v="215"/>
    <n v="70"/>
    <n v="13.63"/>
    <n v="31.94"/>
  </r>
  <r>
    <x v="0"/>
    <x v="0"/>
    <x v="11"/>
    <n v="165"/>
    <n v="79"/>
    <n v="29.04"/>
    <n v="39.48"/>
  </r>
  <r>
    <x v="0"/>
    <x v="0"/>
    <x v="12"/>
    <n v="159"/>
    <n v="48"/>
    <n v="30.98"/>
    <n v="35.66"/>
  </r>
  <r>
    <x v="0"/>
    <x v="0"/>
    <x v="13"/>
    <n v="196"/>
    <n v="64"/>
    <n v="22.46"/>
    <n v="32.35"/>
  </r>
  <r>
    <x v="0"/>
    <x v="1"/>
    <x v="14"/>
    <n v="172"/>
    <n v="59"/>
    <n v="15.22"/>
    <n v="38.2"/>
  </r>
  <r>
    <x v="0"/>
    <x v="1"/>
    <x v="15"/>
    <n v="119"/>
    <n v="55"/>
    <n v="29.31"/>
    <n v="31.69"/>
  </r>
  <r>
    <x v="0"/>
    <x v="1"/>
    <x v="16"/>
    <n v="223"/>
    <n v="74"/>
    <n v="21.82"/>
    <n v="32.93"/>
  </r>
  <r>
    <x v="0"/>
    <x v="1"/>
    <x v="17"/>
    <n v="209"/>
    <n v="77"/>
    <n v="17.11"/>
    <n v="37.23"/>
  </r>
  <r>
    <x v="0"/>
    <x v="1"/>
    <x v="18"/>
    <n v="228"/>
    <n v="70"/>
    <n v="21.72"/>
    <n v="31.97"/>
  </r>
  <r>
    <x v="0"/>
    <x v="1"/>
    <x v="19"/>
    <n v="268"/>
    <n v="71"/>
    <n v="19.73"/>
    <n v="43.04"/>
  </r>
  <r>
    <x v="0"/>
    <x v="1"/>
    <x v="20"/>
    <n v="160"/>
    <n v="56"/>
    <n v="16.1"/>
    <n v="30.94"/>
  </r>
  <r>
    <x v="0"/>
    <x v="1"/>
    <x v="21"/>
    <n v="175"/>
    <n v="53"/>
    <n v="21.21"/>
    <n v="38.7"/>
  </r>
  <r>
    <x v="0"/>
    <x v="1"/>
    <x v="22"/>
    <n v="165"/>
    <n v="66"/>
    <n v="13.61"/>
    <n v="42.36"/>
  </r>
  <r>
    <x v="0"/>
    <x v="1"/>
    <x v="23"/>
    <n v="209"/>
    <n v="71"/>
    <n v="24.74"/>
    <n v="32.15"/>
  </r>
  <r>
    <x v="0"/>
    <x v="1"/>
    <x v="24"/>
    <n v="152"/>
    <n v="52"/>
    <n v="18.9"/>
    <n v="32.18"/>
  </r>
  <r>
    <x v="0"/>
    <x v="1"/>
    <x v="25"/>
    <n v="178"/>
    <n v="61"/>
    <n v="13.73"/>
    <n v="33.67"/>
  </r>
  <r>
    <x v="0"/>
    <x v="1"/>
    <x v="26"/>
    <n v="252"/>
    <n v="74"/>
    <n v="37.04"/>
    <n v="39.89"/>
  </r>
  <r>
    <x v="0"/>
    <x v="1"/>
    <x v="27"/>
    <n v="259"/>
    <n v="90"/>
    <n v="23.08"/>
    <n v="29.11"/>
  </r>
  <r>
    <x v="0"/>
    <x v="1"/>
    <x v="28"/>
    <n v="296"/>
    <n v="81"/>
    <n v="14.51"/>
    <n v="39.18"/>
  </r>
  <r>
    <x v="0"/>
    <x v="1"/>
    <x v="29"/>
    <n v="354"/>
    <n v="90"/>
    <n v="23.81"/>
    <n v="36.41"/>
  </r>
  <r>
    <x v="0"/>
    <x v="1"/>
    <x v="30"/>
    <n v="275"/>
    <n v="76"/>
    <n v="21.98"/>
    <n v="30.72"/>
  </r>
  <r>
    <x v="0"/>
    <x v="1"/>
    <x v="31"/>
    <n v="326"/>
    <n v="90"/>
    <n v="17.17"/>
    <n v="42.55"/>
  </r>
  <r>
    <x v="0"/>
    <x v="1"/>
    <x v="32"/>
    <n v="407"/>
    <n v="94"/>
    <n v="55.88"/>
    <n v="38.33"/>
  </r>
  <r>
    <x v="0"/>
    <x v="1"/>
    <x v="33"/>
    <n v="306"/>
    <n v="98"/>
    <n v="21.58"/>
    <n v="38.08"/>
  </r>
  <r>
    <x v="0"/>
    <x v="1"/>
    <x v="34"/>
    <n v="175"/>
    <n v="62"/>
    <n v="19.39"/>
    <n v="35.87"/>
  </r>
  <r>
    <x v="0"/>
    <x v="1"/>
    <x v="35"/>
    <n v="306"/>
    <n v="92"/>
    <n v="18.07"/>
    <n v="34.64"/>
  </r>
  <r>
    <x v="0"/>
    <x v="1"/>
    <x v="36"/>
    <n v="187"/>
    <n v="65"/>
    <n v="16.89"/>
    <n v="34.86"/>
  </r>
  <r>
    <x v="0"/>
    <x v="1"/>
    <x v="37"/>
    <n v="222"/>
    <n v="67"/>
    <n v="12.87"/>
    <n v="38.9"/>
  </r>
  <r>
    <x v="0"/>
    <x v="1"/>
    <x v="38"/>
    <n v="165"/>
    <n v="57"/>
    <n v="31.35"/>
    <n v="29.29"/>
  </r>
  <r>
    <x v="0"/>
    <x v="1"/>
    <x v="39"/>
    <n v="164"/>
    <n v="56"/>
    <n v="27.94"/>
    <n v="36.38"/>
  </r>
  <r>
    <x v="0"/>
    <x v="1"/>
    <x v="40"/>
    <n v="160"/>
    <n v="51"/>
    <n v="20.42"/>
    <n v="27.99"/>
  </r>
  <r>
    <x v="0"/>
    <x v="1"/>
    <x v="41"/>
    <n v="153"/>
    <n v="41"/>
    <n v="56.78"/>
    <n v="34.31"/>
  </r>
  <r>
    <x v="0"/>
    <x v="1"/>
    <x v="42"/>
    <n v="153"/>
    <n v="57"/>
    <n v="21.03"/>
    <n v="32.47"/>
  </r>
  <r>
    <x v="0"/>
    <x v="1"/>
    <x v="43"/>
    <n v="185"/>
    <n v="61"/>
    <n v="32.56"/>
    <n v="29.75"/>
  </r>
  <r>
    <x v="0"/>
    <x v="1"/>
    <x v="44"/>
    <n v="125"/>
    <n v="47"/>
    <n v="28.93"/>
    <n v="34.86"/>
  </r>
  <r>
    <x v="0"/>
    <x v="2"/>
    <x v="45"/>
    <n v="164"/>
    <n v="38"/>
    <n v="26.83"/>
    <n v="43.89"/>
  </r>
  <r>
    <x v="0"/>
    <x v="2"/>
    <x v="46"/>
    <n v="141"/>
    <n v="49"/>
    <n v="34.14"/>
    <n v="43.58"/>
  </r>
  <r>
    <x v="0"/>
    <x v="2"/>
    <x v="47"/>
    <n v="162"/>
    <n v="57"/>
    <n v="13.8"/>
    <n v="34.37"/>
  </r>
  <r>
    <x v="0"/>
    <x v="2"/>
    <x v="48"/>
    <n v="151"/>
    <n v="40"/>
    <n v="16.76"/>
    <n v="37.3"/>
  </r>
  <r>
    <x v="0"/>
    <x v="2"/>
    <x v="49"/>
    <n v="153"/>
    <n v="46"/>
    <n v="14.79"/>
    <n v="36.95"/>
  </r>
  <r>
    <x v="0"/>
    <x v="2"/>
    <x v="50"/>
    <n v="163"/>
    <n v="56"/>
    <n v="21.18"/>
    <n v="39.69"/>
  </r>
  <r>
    <x v="0"/>
    <x v="2"/>
    <x v="51"/>
    <n v="165"/>
    <n v="54"/>
    <n v="22.41"/>
    <n v="30.94"/>
  </r>
  <r>
    <x v="0"/>
    <x v="2"/>
    <x v="52"/>
    <n v="217"/>
    <n v="64"/>
    <n v="19.34"/>
    <n v="40.54"/>
  </r>
  <r>
    <x v="0"/>
    <x v="2"/>
    <x v="53"/>
    <n v="181"/>
    <n v="47"/>
    <n v="35.41"/>
    <n v="47.26"/>
  </r>
  <r>
    <x v="0"/>
    <x v="2"/>
    <x v="54"/>
    <n v="131"/>
    <n v="50"/>
    <n v="16.54"/>
    <n v="38.13"/>
  </r>
  <r>
    <x v="0"/>
    <x v="2"/>
    <x v="55"/>
    <n v="107"/>
    <n v="45"/>
    <n v="13.25"/>
    <n v="38.51"/>
  </r>
  <r>
    <x v="0"/>
    <x v="2"/>
    <x v="56"/>
    <n v="156"/>
    <n v="55"/>
    <n v="17.54"/>
    <n v="35.38"/>
  </r>
  <r>
    <x v="0"/>
    <x v="2"/>
    <x v="57"/>
    <n v="168"/>
    <n v="41"/>
    <n v="31.92"/>
    <n v="34.05"/>
  </r>
  <r>
    <x v="0"/>
    <x v="2"/>
    <x v="58"/>
    <n v="141"/>
    <n v="48"/>
    <n v="35.9"/>
    <n v="38.27"/>
  </r>
  <r>
    <x v="0"/>
    <x v="2"/>
    <x v="59"/>
    <n v="210"/>
    <n v="67"/>
    <n v="41.49"/>
    <n v="36.61"/>
  </r>
  <r>
    <x v="0"/>
    <x v="2"/>
    <x v="60"/>
    <n v="195"/>
    <n v="72"/>
    <n v="27.13"/>
    <n v="40.28"/>
  </r>
  <r>
    <x v="0"/>
    <x v="2"/>
    <x v="61"/>
    <n v="121"/>
    <n v="58"/>
    <n v="15.63"/>
    <n v="43.54"/>
  </r>
  <r>
    <x v="0"/>
    <x v="2"/>
    <x v="62"/>
    <n v="155"/>
    <n v="62"/>
    <n v="24.93"/>
    <n v="34.36"/>
  </r>
  <r>
    <x v="0"/>
    <x v="2"/>
    <x v="63"/>
    <n v="116"/>
    <n v="54"/>
    <n v="17.39"/>
    <n v="46.6"/>
  </r>
  <r>
    <x v="0"/>
    <x v="2"/>
    <x v="64"/>
    <n v="225"/>
    <n v="71"/>
    <n v="18.48"/>
    <n v="42.69"/>
  </r>
  <r>
    <x v="0"/>
    <x v="2"/>
    <x v="65"/>
    <n v="317"/>
    <n v="95"/>
    <n v="28.36"/>
    <n v="39.78"/>
  </r>
  <r>
    <x v="0"/>
    <x v="2"/>
    <x v="66"/>
    <n v="250"/>
    <n v="77"/>
    <n v="30.36"/>
    <n v="36.64"/>
  </r>
  <r>
    <x v="0"/>
    <x v="2"/>
    <x v="67"/>
    <n v="232"/>
    <n v="96"/>
    <n v="21.44"/>
    <n v="35.52"/>
  </r>
  <r>
    <x v="0"/>
    <x v="2"/>
    <x v="68"/>
    <n v="267"/>
    <n v="104"/>
    <n v="18.23"/>
    <n v="40.91"/>
  </r>
  <r>
    <x v="0"/>
    <x v="2"/>
    <x v="69"/>
    <n v="384"/>
    <n v="134"/>
    <n v="14.09"/>
    <n v="43.8"/>
  </r>
  <r>
    <x v="0"/>
    <x v="2"/>
    <x v="70"/>
    <n v="275"/>
    <n v="89"/>
    <n v="20.6"/>
    <n v="51.67"/>
  </r>
  <r>
    <x v="0"/>
    <x v="2"/>
    <x v="71"/>
    <n v="238"/>
    <n v="85"/>
    <n v="14.76"/>
    <n v="39.74"/>
  </r>
  <r>
    <x v="0"/>
    <x v="2"/>
    <x v="72"/>
    <n v="251"/>
    <n v="79"/>
    <n v="18.02"/>
    <n v="40.35"/>
  </r>
  <r>
    <x v="0"/>
    <x v="2"/>
    <x v="73"/>
    <n v="321"/>
    <n v="106"/>
    <n v="16.3"/>
    <n v="42.29"/>
  </r>
  <r>
    <x v="0"/>
    <x v="2"/>
    <x v="74"/>
    <n v="299"/>
    <n v="93"/>
    <n v="27.03"/>
    <n v="44.95"/>
  </r>
  <r>
    <x v="0"/>
    <x v="2"/>
    <x v="75"/>
    <n v="327"/>
    <n v="90"/>
    <n v="27.62"/>
    <n v="42.79"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  <r>
    <x v="1"/>
    <x v="3"/>
    <x v="76"/>
    <m/>
    <m/>
    <m/>
    <m/>
  </r>
</pivotCacheRecords>
</file>

<file path=xl/pivotCache/pivotCacheRecords4.xml><?xml version="1.0" encoding="utf-8"?>
<pivotCacheRecords xmlns="http://schemas.openxmlformats.org/spreadsheetml/2006/main" count="7">
  <r>
    <x v="0"/>
    <x v="0"/>
    <x v="0"/>
    <d v="1899-12-30T00:25:00"/>
    <s v="成都"/>
    <s v="美瑞紫荆皮肤医疗美容(天府店)"/>
    <s v="叮叮AAA"/>
    <x v="0"/>
    <s v="{&quot;效果&quot;:4,&quot;环境&quot;:4,&quot;服务&quot;:4}"/>
    <s v="4"/>
    <s v="4"/>
    <s v="4"/>
    <s v="体验项目：小气泡清洁 团购58 体验完感觉真的不错 黑头明显变少了 _x000a_环境：在写字楼里 比较好找 环境干净舒适 _x000a_服务：操作的医生很用心解释 还分享护肤经验"/>
    <s v="否"/>
    <s v=""/>
  </r>
  <r>
    <x v="0"/>
    <x v="0"/>
    <x v="1"/>
    <d v="1899-12-30T12:22:00"/>
    <s v="成都"/>
    <s v="美瑞紫荆皮肤医疗美容(天府店)"/>
    <s v="祎默默"/>
    <x v="1"/>
    <s v="{&quot;效果&quot;:5,&quot;环境&quot;:5,&quot;服务&quot;:5}"/>
    <s v="5"/>
    <s v="5"/>
    <s v="5"/>
    <s v="朋友在这里是长期客户，跟到过来体验下，在点评看了下口碑评价还不错就来了。_x000a_环境：简单又比较高级，黑白灰那种，比较洋气，透明玻璃还是来挺不错的。_x000a_服务：前台有个帅哥，很热情，来了之后就给水和水果，没有因为团购客人怠慢，这个还是比较欣赏的_x000a_效果：先过来清洁皮肤，做了个皮肤检测，真的是皮肤体检，看到我的斑点也是吓死人了，本来想过来脱唇毛的，化妆嘛感觉灰求求的这些，之前在北京做过，感觉好疼啊，其实比较害怕，但是妹妹操作过程中很细心，也很专业，会调节档位来配合，我嘴角有颗痣，也算黑色素，提前说不能碰到，激光会吸收黑色素，让皮肤起泡之类的。准备考虑祛斑"/>
    <s v="否"/>
    <s v=""/>
  </r>
  <r>
    <x v="0"/>
    <x v="0"/>
    <x v="2"/>
    <d v="1899-12-30T13:08:00"/>
    <s v="成都"/>
    <s v="美瑞紫荆皮肤医疗美容(天府店)"/>
    <s v="dpuser_01644432771"/>
    <x v="1"/>
    <s v="{&quot;效果&quot;:5,&quot;环境&quot;:5,&quot;服务&quot;:5}"/>
    <s v="5"/>
    <s v="5"/>
    <s v="5"/>
    <s v="朋友介绍来的，非常非常满意，环境优美，态度也好，最重要的是高美华院长医术精湛，效果满意极了！强烈推荐[愉快]"/>
    <s v="是"/>
    <s v="2018-08-03 11:19:44"/>
  </r>
  <r>
    <x v="0"/>
    <x v="1"/>
    <x v="3"/>
    <d v="1899-12-30T12:47:00"/>
    <s v="成都"/>
    <s v="美瑞紫荆皮肤医疗美容(天府店)"/>
    <s v="zhubaobao781"/>
    <x v="1"/>
    <s v="{&quot;效果&quot;:5,&quot;环境&quot;:5,&quot;服务&quot;:4}"/>
    <s v="5"/>
    <s v="5"/>
    <s v="4"/>
    <s v="热情 专业，一点都不疼，环境舒适，美容顾问郭美女还赠送了很多美容小知识，么么哒"/>
    <s v="是"/>
    <s v="2018-07-30 12:41:03"/>
  </r>
  <r>
    <x v="0"/>
    <x v="0"/>
    <x v="4"/>
    <d v="1899-12-30T12:21:00"/>
    <s v="成都"/>
    <s v="美瑞紫荆皮肤医疗美容(天府店)"/>
    <s v="dpuser_7682487282"/>
    <x v="1"/>
    <s v="{&quot;效果&quot;:5,&quot;环境&quot;:5,&quot;服务&quot;:5}"/>
    <s v="5"/>
    <s v="5"/>
    <s v="5"/>
    <s v="到了以后走上来前台接待的服务态度特别好，环境各方面都不错看起来干净舒服🍃，接待的帅哥服务态度超级好👉还有脱毛的小姐姐全程微笑服务，态度很好，超级有耐心，特别好[呲牙][呲牙]"/>
    <s v="否"/>
    <s v=""/>
  </r>
  <r>
    <x v="0"/>
    <x v="0"/>
    <x v="5"/>
    <d v="1899-12-30T22:52:00"/>
    <s v="成都"/>
    <s v="美瑞紫荆皮肤医疗美容(天府店)"/>
    <s v="pp.123"/>
    <x v="1"/>
    <s v="{&quot;效果&quot;:4,&quot;环境&quot;:5,&quot;服务&quot;:5}"/>
    <s v="4"/>
    <s v="5"/>
    <s v="5"/>
    <s v="突然想起就找了一家离家较近的，其实位置很好找，就是楼下的招牌不符合，差点错过了。去的时候没有几个人，前台的妹子很热情，填了资料马上就安排人。过程很快，第一次脱，有一点点刺痛。还会提醒之后的注意事项，比较贴心"/>
    <s v="是"/>
    <s v="2018-08-31 17:40:46"/>
  </r>
  <r>
    <x v="1"/>
    <x v="2"/>
    <x v="6"/>
    <m/>
    <m/>
    <m/>
    <m/>
    <x v="2"/>
    <m/>
    <m/>
    <m/>
    <m/>
    <m/>
    <m/>
    <m/>
  </r>
</pivotCacheRecords>
</file>

<file path=xl/pivotCache/pivotCacheRecords5.xml><?xml version="1.0" encoding="utf-8"?>
<pivotCacheRecords xmlns="http://schemas.openxmlformats.org/spreadsheetml/2006/main" count="211">
  <r>
    <x v="0"/>
    <x v="0"/>
    <s v="queen哈拉"/>
    <m/>
    <d v="2018-05-29T20:47:37"/>
    <d v="2018-05-30T13:58:45"/>
    <x v="0"/>
    <s v="美瑞紫荆皮肤医疗美容 （天府店）"/>
  </r>
  <r>
    <x v="0"/>
    <x v="0"/>
    <s v="heygirls2"/>
    <m/>
    <d v="2018-04-28T14:24:34"/>
    <d v="2018-05-31T10:31:34"/>
    <x v="0"/>
    <s v="美瑞紫荆皮肤医疗美容 （天府店）"/>
  </r>
  <r>
    <x v="0"/>
    <x v="0"/>
    <s v="7月呢还是7月呢"/>
    <m/>
    <d v="2018-05-31T15:42:40"/>
    <d v="2018-05-31T15:48:02"/>
    <x v="0"/>
    <s v="美瑞紫荆皮肤医疗美容 （天府店）"/>
  </r>
  <r>
    <x v="0"/>
    <x v="1"/>
    <s v="wwD847746719"/>
    <m/>
    <d v="2018-06-01T15:57:40"/>
    <d v="2018-06-01T16:03:19"/>
    <x v="0"/>
    <s v="美瑞紫荆皮肤医疗美容 （天府店）"/>
  </r>
  <r>
    <x v="0"/>
    <x v="1"/>
    <s v="dWQ422372558"/>
    <m/>
    <d v="2018-06-02T12:12:10"/>
    <d v="2018-06-02T12:47:13"/>
    <x v="1"/>
    <s v="美瑞紫荆皮肤医疗美容 （天府店）"/>
  </r>
  <r>
    <x v="0"/>
    <x v="1"/>
    <s v="uzZ172940429"/>
    <m/>
    <d v="2018-06-02T13:51:58"/>
    <d v="2018-06-02T13:52:28"/>
    <x v="0"/>
    <s v="美瑞紫荆皮肤医疗美容 （天府店）"/>
  </r>
  <r>
    <x v="0"/>
    <x v="1"/>
    <s v="Shmily_wang727"/>
    <m/>
    <d v="2018-06-03T19:17:54"/>
    <d v="2018-06-04T08:30:10"/>
    <x v="2"/>
    <s v="美瑞紫荆皮肤医疗美容 （天府店）"/>
  </r>
  <r>
    <x v="0"/>
    <x v="1"/>
    <s v="悟空哥L"/>
    <m/>
    <d v="2018-06-02T00:23:13"/>
    <d v="2018-06-04T09:15:38"/>
    <x v="2"/>
    <s v="美瑞紫荆皮肤医疗美容 （天府店）"/>
  </r>
  <r>
    <x v="0"/>
    <x v="1"/>
    <s v="mandy1121zyj"/>
    <m/>
    <d v="2018-06-06T14:39:34"/>
    <d v="2018-06-06T14:57:26"/>
    <x v="3"/>
    <s v="美瑞紫荆皮肤医疗美容 （天府店）"/>
  </r>
  <r>
    <x v="0"/>
    <x v="1"/>
    <s v="EcZ765550249"/>
    <m/>
    <d v="2018-06-06T15:35:51"/>
    <d v="2018-06-06T15:37:55"/>
    <x v="0"/>
    <s v="美瑞紫荆皮肤医疗美容 （天府店）"/>
  </r>
  <r>
    <x v="0"/>
    <x v="1"/>
    <s v="mikizhou1105"/>
    <m/>
    <d v="2018-06-08T14:00:15"/>
    <d v="2018-06-08T14:09:47"/>
    <x v="4"/>
    <s v="美瑞紫荆皮肤医疗美容 （天府店）"/>
  </r>
  <r>
    <x v="0"/>
    <x v="1"/>
    <s v="小王子的玫瑰带刺"/>
    <m/>
    <d v="2018-06-10T17:38:01"/>
    <d v="2018-06-10T17:47:27"/>
    <x v="0"/>
    <s v="美瑞紫荆皮肤医疗美容 （天府店）"/>
  </r>
  <r>
    <x v="0"/>
    <x v="1"/>
    <s v="angelia甜"/>
    <m/>
    <d v="2018-06-13T10:41:41"/>
    <d v="2018-06-13T14:34:36"/>
    <x v="5"/>
    <s v="美瑞紫荆皮肤医疗美容 （天府店）"/>
  </r>
  <r>
    <x v="0"/>
    <x v="1"/>
    <s v="rrP256730043"/>
    <m/>
    <d v="2018-06-13T20:08:55"/>
    <d v="2018-06-14T09:00:24"/>
    <x v="0"/>
    <s v="美瑞紫荆皮肤医疗美容 （天府店）"/>
  </r>
  <r>
    <x v="0"/>
    <x v="1"/>
    <s v="小BIA快飞"/>
    <m/>
    <d v="2018-06-13T01:27:44"/>
    <d v="2018-06-15T11:49:58"/>
    <x v="0"/>
    <s v="美瑞紫荆皮肤医疗美容 （天府店）"/>
  </r>
  <r>
    <x v="0"/>
    <x v="1"/>
    <s v="隐花"/>
    <m/>
    <d v="2018-06-15T12:25:11"/>
    <d v="2018-06-15T13:30:49"/>
    <x v="0"/>
    <s v="美瑞紫荆皮肤医疗美容 （天府店）"/>
  </r>
  <r>
    <x v="0"/>
    <x v="1"/>
    <s v="dpuser_1721499403"/>
    <m/>
    <d v="2018-06-17T14:23:04"/>
    <d v="2018-06-17T15:10:23"/>
    <x v="6"/>
    <s v="美瑞紫荆皮肤医疗美容 （天府店）"/>
  </r>
  <r>
    <x v="0"/>
    <x v="1"/>
    <s v="越忘"/>
    <m/>
    <d v="2018-06-18T09:18:25"/>
    <d v="2018-06-18T13:15:53"/>
    <x v="0"/>
    <s v="美瑞紫荆皮肤医疗美容 （天府店）"/>
  </r>
  <r>
    <x v="0"/>
    <x v="1"/>
    <s v="tfy739852078"/>
    <m/>
    <d v="2018-06-20T12:13:33"/>
    <d v="2018-06-20T12:20:22"/>
    <x v="7"/>
    <s v="美瑞紫荆皮肤医疗美容 （天府店）"/>
  </r>
  <r>
    <x v="0"/>
    <x v="1"/>
    <s v="dFm439850504"/>
    <m/>
    <d v="2018-06-21T14:23:23"/>
    <d v="2018-06-21T15:01:09"/>
    <x v="0"/>
    <s v="美瑞紫荆皮肤医疗美容 （天府店）"/>
  </r>
  <r>
    <x v="0"/>
    <x v="1"/>
    <s v="一意传奇"/>
    <m/>
    <d v="2018-06-22T15:44:23"/>
    <d v="2018-06-22T16:12:00"/>
    <x v="0"/>
    <s v="美瑞紫荆皮肤医疗美容 （天府店）"/>
  </r>
  <r>
    <x v="0"/>
    <x v="1"/>
    <s v="橙子ORIG"/>
    <m/>
    <d v="2018-04-29T10:14:08"/>
    <d v="2018-06-22T18:01:23"/>
    <x v="2"/>
    <s v="美瑞紫荆皮肤医疗美容 （天府店）"/>
  </r>
  <r>
    <x v="0"/>
    <x v="1"/>
    <s v="婕妤__瑜"/>
    <m/>
    <d v="2018-06-23T21:51:44"/>
    <d v="2018-06-24T09:05:00"/>
    <x v="0"/>
    <s v="美瑞紫荆皮肤医疗美容 （天府店）"/>
  </r>
  <r>
    <x v="0"/>
    <x v="1"/>
    <s v="twD471314472"/>
    <m/>
    <d v="2018-06-24T12:42:43"/>
    <d v="2018-06-24T13:20:22"/>
    <x v="7"/>
    <s v="美瑞紫荆皮肤医疗美容 （天府店）"/>
  </r>
  <r>
    <x v="0"/>
    <x v="1"/>
    <s v="昏昏妹"/>
    <m/>
    <d v="2018-06-25T17:50:20"/>
    <d v="2018-06-25T18:20:36"/>
    <x v="2"/>
    <s v="美瑞紫荆皮肤医疗美容 （天府店）"/>
  </r>
  <r>
    <x v="0"/>
    <x v="1"/>
    <s v="张惠芳杨志涛"/>
    <m/>
    <d v="2018-06-26T10:51:21"/>
    <d v="2018-06-26T10:55:02"/>
    <x v="4"/>
    <s v="美瑞紫荆皮肤医疗美容 （天府店）"/>
  </r>
  <r>
    <x v="0"/>
    <x v="1"/>
    <s v="伴你一生gun"/>
    <m/>
    <d v="2018-06-26T11:22:49"/>
    <d v="2018-06-26T11:25:43"/>
    <x v="8"/>
    <s v="美瑞紫荆皮肤医疗美容 （天府店）"/>
  </r>
  <r>
    <x v="0"/>
    <x v="1"/>
    <s v="guohuan921009"/>
    <m/>
    <d v="2018-06-26T15:38:57"/>
    <d v="2018-06-26T16:05:27"/>
    <x v="0"/>
    <s v="美瑞紫荆皮肤医疗美容 （天府店）"/>
  </r>
  <r>
    <x v="0"/>
    <x v="1"/>
    <s v="dpuser_4410510421"/>
    <m/>
    <d v="2018-06-26T15:55:58"/>
    <d v="2018-06-26T17:53:43"/>
    <x v="0"/>
    <s v="美瑞紫荆皮肤医疗美容 （天府店）"/>
  </r>
  <r>
    <x v="0"/>
    <x v="1"/>
    <s v="DCv833050880"/>
    <m/>
    <d v="2018-06-26T21:27:16"/>
    <d v="2018-06-27T09:15:34"/>
    <x v="0"/>
    <s v="美瑞紫荆皮肤医疗美容 （天府店）"/>
  </r>
  <r>
    <x v="0"/>
    <x v="1"/>
    <s v="Aya413124729"/>
    <m/>
    <d v="2018-06-27T10:45:52"/>
    <d v="2018-06-27T10:48:43"/>
    <x v="0"/>
    <s v="美瑞紫荆皮肤医疗美容 （天府店）"/>
  </r>
  <r>
    <x v="0"/>
    <x v="1"/>
    <s v="VoU518936758"/>
    <m/>
    <d v="2018-06-28T07:45:14"/>
    <d v="2018-06-28T09:23:53"/>
    <x v="0"/>
    <s v="美瑞紫荆皮肤医疗美容 （天府店）"/>
  </r>
  <r>
    <x v="0"/>
    <x v="1"/>
    <s v="lEr240609680"/>
    <m/>
    <d v="2018-06-28T09:53:02"/>
    <d v="2018-06-28T09:56:12"/>
    <x v="2"/>
    <s v="美瑞紫荆皮肤医疗美容 （天府店）"/>
  </r>
  <r>
    <x v="0"/>
    <x v="1"/>
    <s v="KNp117663857"/>
    <m/>
    <d v="2018-06-28T11:25:29"/>
    <d v="2018-06-28T11:34:52"/>
    <x v="0"/>
    <s v="美瑞紫荆皮肤医疗美容 （天府店）"/>
  </r>
  <r>
    <x v="0"/>
    <x v="1"/>
    <s v="利民541"/>
    <m/>
    <d v="2018-06-28T16:35:08"/>
    <d v="2018-06-28T16:45:31"/>
    <x v="2"/>
    <s v="美瑞紫荆皮肤医疗美容 （天府店）"/>
  </r>
  <r>
    <x v="0"/>
    <x v="2"/>
    <s v="mt418866627"/>
    <m/>
    <d v="2018-07-03T19:20:46"/>
    <d v="2018-07-03T21:29:12"/>
    <x v="5"/>
    <s v="美瑞紫荆皮肤医疗美容 （天府店）"/>
  </r>
  <r>
    <x v="0"/>
    <x v="2"/>
    <s v="lijing000000001"/>
    <m/>
    <d v="2018-07-03T16:13:36"/>
    <d v="2018-07-03T21:29:26"/>
    <x v="6"/>
    <s v="美瑞紫荆皮肤医疗美容 （天府店）"/>
  </r>
  <r>
    <x v="0"/>
    <x v="2"/>
    <s v="dcyldlq"/>
    <m/>
    <d v="2018-07-03T15:49:10"/>
    <d v="2018-07-03T21:29:33"/>
    <x v="4"/>
    <s v="美瑞紫荆皮肤医疗美容 （天府店）"/>
  </r>
  <r>
    <x v="0"/>
    <x v="2"/>
    <s v="林宁若"/>
    <m/>
    <d v="2018-07-03T21:29:47"/>
    <d v="2018-07-03T21:29:47"/>
    <x v="0"/>
    <s v="美瑞紫荆皮肤医疗美容 （天府店）"/>
  </r>
  <r>
    <x v="0"/>
    <x v="2"/>
    <s v="dpuser_19203326146"/>
    <m/>
    <d v="2018-07-04T10:21:02"/>
    <d v="2018-07-04T10:26:02"/>
    <x v="0"/>
    <s v="美瑞紫荆皮肤医疗美容 （天府店）"/>
  </r>
  <r>
    <x v="0"/>
    <x v="2"/>
    <s v="罗钦钦儿"/>
    <s v="184****6991"/>
    <d v="2018-07-04T16:55:49"/>
    <d v="2018-07-04T16:59:07"/>
    <x v="0"/>
    <s v="美瑞紫荆皮肤医疗美容 （天府店）"/>
  </r>
  <r>
    <x v="0"/>
    <x v="2"/>
    <s v="X529468754"/>
    <m/>
    <d v="2018-07-04T18:49:22"/>
    <d v="2018-07-05T09:27:27"/>
    <x v="0"/>
    <s v="美瑞紫荆皮肤医疗美容 （天府店）"/>
  </r>
  <r>
    <x v="0"/>
    <x v="2"/>
    <s v="梦儿媳妇"/>
    <s v="177****0306"/>
    <d v="2018-07-05T17:47:03"/>
    <d v="2018-07-05T18:21:06"/>
    <x v="9"/>
    <s v="美瑞紫荆皮肤医疗美容 （天府店）"/>
  </r>
  <r>
    <x v="0"/>
    <x v="2"/>
    <s v="jnp486766983"/>
    <m/>
    <d v="2018-07-05T18:51:38"/>
    <d v="2018-07-05T19:00:21"/>
    <x v="9"/>
    <s v="美瑞紫荆皮肤医疗美容 （天府店）"/>
  </r>
  <r>
    <x v="0"/>
    <x v="2"/>
    <s v="子木_8125"/>
    <m/>
    <d v="2018-07-05T19:50:12"/>
    <d v="2018-07-05T20:04:30"/>
    <x v="4"/>
    <s v="美瑞紫荆皮肤医疗美容 （天府店）"/>
  </r>
  <r>
    <x v="0"/>
    <x v="2"/>
    <s v="胡诗晨"/>
    <m/>
    <d v="2018-07-05T20:03:52"/>
    <d v="2018-07-05T20:16:34"/>
    <x v="0"/>
    <s v="美瑞紫荆皮肤医疗美容 （天府店）"/>
  </r>
  <r>
    <x v="0"/>
    <x v="2"/>
    <s v="ai千雅"/>
    <m/>
    <d v="2018-07-03T20:50:05"/>
    <d v="2018-07-06T09:08:10"/>
    <x v="2"/>
    <s v="美瑞紫荆皮肤医疗美容 （天府店）"/>
  </r>
  <r>
    <x v="0"/>
    <x v="2"/>
    <s v="OuQ748865175"/>
    <m/>
    <d v="2018-07-06T10:41:43"/>
    <d v="2018-07-06T11:10:04"/>
    <x v="0"/>
    <s v="美瑞紫荆皮肤医疗美容 （天府店）"/>
  </r>
  <r>
    <x v="0"/>
    <x v="2"/>
    <s v="tpb400647721"/>
    <m/>
    <d v="2018-07-06T14:30:46"/>
    <d v="2018-07-06T14:37:04"/>
    <x v="0"/>
    <s v="美瑞紫荆皮肤医疗美容 （天府店）"/>
  </r>
  <r>
    <x v="0"/>
    <x v="2"/>
    <s v="了了而去"/>
    <s v="132****0765"/>
    <d v="2018-07-07T13:54:40"/>
    <d v="2018-07-07T14:03:10"/>
    <x v="0"/>
    <s v="美瑞紫荆皮肤医疗美容 （天府店）"/>
  </r>
  <r>
    <x v="0"/>
    <x v="2"/>
    <s v="一个棒棒一颗糖"/>
    <m/>
    <d v="2018-07-07T20:42:42"/>
    <d v="2018-07-07T20:51:21"/>
    <x v="0"/>
    <s v="美瑞紫荆皮肤医疗美容 （天府店）"/>
  </r>
  <r>
    <x v="0"/>
    <x v="2"/>
    <s v="Rwi534425763"/>
    <m/>
    <d v="2018-07-07T21:01:34"/>
    <d v="2018-07-07T21:03:15"/>
    <x v="10"/>
    <s v="美瑞紫荆皮肤医疗美容 （天府店）"/>
  </r>
  <r>
    <x v="0"/>
    <x v="2"/>
    <d v="8602-07-01T00:00:00"/>
    <s v="147****8602"/>
    <d v="2018-07-08T15:59:36"/>
    <d v="2018-07-08T16:11:22"/>
    <x v="0"/>
    <s v="美瑞紫荆皮肤医疗美容 （天府店）"/>
  </r>
  <r>
    <x v="0"/>
    <x v="2"/>
    <s v="觅云朽a"/>
    <s v="185****1425"/>
    <d v="2018-07-09T11:42:31"/>
    <d v="2018-07-09T11:51:48"/>
    <x v="0"/>
    <s v="美瑞紫荆皮肤医疗美容 （天府店）"/>
  </r>
  <r>
    <x v="0"/>
    <x v="2"/>
    <s v="Lth415671988"/>
    <m/>
    <d v="2018-07-09T13:36:02"/>
    <d v="2018-07-09T13:59:14"/>
    <x v="2"/>
    <s v="美瑞紫荆皮肤医疗美容 （天府店）"/>
  </r>
  <r>
    <x v="0"/>
    <x v="2"/>
    <s v="遇见86250"/>
    <s v="182****3593"/>
    <d v="2018-07-09T16:52:06"/>
    <d v="2018-07-09T16:58:05"/>
    <x v="0"/>
    <s v="美瑞紫荆皮肤医疗美容 （天府店）"/>
  </r>
  <r>
    <x v="0"/>
    <x v="2"/>
    <s v="wangyangice"/>
    <m/>
    <d v="2018-07-10T16:58:03"/>
    <d v="2018-07-10T17:02:10"/>
    <x v="8"/>
    <s v="美瑞紫荆皮肤医疗美容 （天府店）"/>
  </r>
  <r>
    <x v="0"/>
    <x v="2"/>
    <s v="暖暖_493044"/>
    <m/>
    <d v="2018-07-07T18:03:06"/>
    <d v="2018-07-11T17:19:58"/>
    <x v="5"/>
    <s v="美瑞紫荆皮肤医疗美容 （天府店）"/>
  </r>
  <r>
    <x v="0"/>
    <x v="2"/>
    <s v="BIJ375546904"/>
    <m/>
    <d v="2018-07-13T09:20:34"/>
    <d v="2018-07-13T09:38:51"/>
    <x v="2"/>
    <s v="美瑞紫荆皮肤医疗美容 （天府店）"/>
  </r>
  <r>
    <x v="0"/>
    <x v="2"/>
    <s v="古野可儿"/>
    <s v="155****3726"/>
    <d v="2018-07-13T10:01:06"/>
    <d v="2018-07-13T12:45:55"/>
    <x v="0"/>
    <s v="美瑞紫荆皮肤医疗美容 （天府店）"/>
  </r>
  <r>
    <x v="0"/>
    <x v="2"/>
    <s v="Iku348370600"/>
    <s v="173****2381"/>
    <d v="2018-07-13T12:44:13"/>
    <d v="2018-07-13T19:51:03"/>
    <x v="4"/>
    <s v="美瑞紫荆皮肤医疗美容 （天府店）"/>
  </r>
  <r>
    <x v="0"/>
    <x v="2"/>
    <s v="诗口月371"/>
    <m/>
    <d v="2018-07-13T18:03:08"/>
    <d v="2018-07-14T09:18:31"/>
    <x v="0"/>
    <s v="美瑞紫荆皮肤医疗美容 （天府店）"/>
  </r>
  <r>
    <x v="0"/>
    <x v="2"/>
    <s v="sierrajuan"/>
    <m/>
    <d v="2018-07-13T19:21:48"/>
    <d v="2018-07-14T09:36:48"/>
    <x v="11"/>
    <s v="美瑞紫荆皮肤医疗美容 （天府店）"/>
  </r>
  <r>
    <x v="0"/>
    <x v="2"/>
    <s v="Xsq114480715"/>
    <s v="156****0752"/>
    <d v="2018-07-14T13:45:03"/>
    <d v="2018-07-14T14:02:51"/>
    <x v="0"/>
    <s v="美瑞紫荆皮肤医疗美容 （天府店）"/>
  </r>
  <r>
    <x v="0"/>
    <x v="2"/>
    <s v="O芒果软糖"/>
    <m/>
    <d v="2018-07-14T15:57:11"/>
    <d v="2018-07-14T16:21:42"/>
    <x v="0"/>
    <s v="美瑞紫荆皮肤医疗美容 （天府店）"/>
  </r>
  <r>
    <x v="0"/>
    <x v="2"/>
    <s v="FMk396471421"/>
    <m/>
    <d v="2018-07-14T17:01:21"/>
    <d v="2018-07-14T17:29:52"/>
    <x v="0"/>
    <s v="美瑞紫荆皮肤医疗美容 （天府店）"/>
  </r>
  <r>
    <x v="0"/>
    <x v="2"/>
    <s v="Yxv146662516"/>
    <s v="173****3069"/>
    <d v="2018-07-10T11:33:55"/>
    <d v="2018-07-15T09:54:37"/>
    <x v="0"/>
    <s v="美瑞紫荆皮肤医疗美容 （天府店）"/>
  </r>
  <r>
    <x v="0"/>
    <x v="2"/>
    <s v="Ftl881389656"/>
    <m/>
    <d v="2018-07-15T16:03:32"/>
    <d v="2018-07-15T16:51:14"/>
    <x v="0"/>
    <s v="美瑞紫荆皮肤医疗美容 （天府店）"/>
  </r>
  <r>
    <x v="0"/>
    <x v="2"/>
    <s v="我饿了T_T"/>
    <m/>
    <d v="2018-07-15T15:33:30"/>
    <d v="2018-07-15T16:51:28"/>
    <x v="0"/>
    <s v="美瑞紫荆皮肤医疗美容 （天府店）"/>
  </r>
  <r>
    <x v="0"/>
    <x v="2"/>
    <s v="xl情愫"/>
    <m/>
    <d v="2018-07-14T21:19:45"/>
    <d v="2018-07-15T16:51:59"/>
    <x v="0"/>
    <s v="美瑞紫荆皮肤医疗美容 （天府店）"/>
  </r>
  <r>
    <x v="0"/>
    <x v="2"/>
    <s v="孤城顾宸"/>
    <m/>
    <d v="2018-07-15T18:39:25"/>
    <d v="2018-07-15T18:44:41"/>
    <x v="4"/>
    <s v="美瑞紫荆皮肤医疗美容 （天府店）"/>
  </r>
  <r>
    <x v="0"/>
    <x v="2"/>
    <s v="一溢丫"/>
    <m/>
    <d v="2018-07-15T21:18:39"/>
    <d v="2018-07-15T22:13:03"/>
    <x v="2"/>
    <s v="美瑞紫荆皮肤医疗美容 （天府店）"/>
  </r>
  <r>
    <x v="0"/>
    <x v="2"/>
    <s v="FYv108824016"/>
    <m/>
    <d v="2018-07-16T04:28:28"/>
    <d v="2018-07-16T07:51:30"/>
    <x v="2"/>
    <s v="美瑞紫荆皮肤医疗美容 （天府店）"/>
  </r>
  <r>
    <x v="0"/>
    <x v="2"/>
    <s v="JHb604040550"/>
    <m/>
    <d v="2018-07-16T07:36:44"/>
    <d v="2018-07-16T11:09:29"/>
    <x v="0"/>
    <s v="美瑞紫荆皮肤医疗美容 （天府店）"/>
  </r>
  <r>
    <x v="0"/>
    <x v="2"/>
    <s v="uwL344768630"/>
    <s v="135****0088"/>
    <d v="2018-07-16T14:42:56"/>
    <d v="2018-07-16T14:54:45"/>
    <x v="8"/>
    <s v="美瑞紫荆皮肤医疗美容 （天府店）"/>
  </r>
  <r>
    <x v="0"/>
    <x v="2"/>
    <s v="佚拉罐"/>
    <s v="138****2188"/>
    <d v="2018-07-15T17:06:27"/>
    <d v="2018-07-16T15:33:40"/>
    <x v="12"/>
    <s v="美瑞紫荆皮肤医疗美容 （天府店）"/>
  </r>
  <r>
    <x v="0"/>
    <x v="2"/>
    <s v="寶兒JAY"/>
    <m/>
    <d v="2018-07-17T07:52:53"/>
    <d v="2018-07-17T09:08:59"/>
    <x v="8"/>
    <s v="美瑞紫荆皮肤医疗美容 （天府店）"/>
  </r>
  <r>
    <x v="0"/>
    <x v="2"/>
    <s v="陈佑右"/>
    <s v="186****7859"/>
    <d v="2018-07-16T08:43:09"/>
    <d v="2018-07-17T13:34:28"/>
    <x v="8"/>
    <s v="美瑞紫荆皮肤医疗美容 （天府店）"/>
  </r>
  <r>
    <x v="0"/>
    <x v="2"/>
    <s v="C彩andmm"/>
    <s v="134****0872"/>
    <d v="2018-07-17T15:27:58"/>
    <d v="2018-07-17T15:37:41"/>
    <x v="4"/>
    <s v="美瑞紫荆皮肤医疗美容 （天府店）"/>
  </r>
  <r>
    <x v="0"/>
    <x v="2"/>
    <s v="马潇洋_5705"/>
    <m/>
    <d v="2018-07-17T22:03:24"/>
    <d v="2018-07-17T22:06:50"/>
    <x v="7"/>
    <s v="美瑞紫荆皮肤医疗美容 （天府店）"/>
  </r>
  <r>
    <x v="0"/>
    <x v="2"/>
    <s v="dpuser_5131424594"/>
    <s v="181****3786"/>
    <d v="2018-07-18T11:20:30"/>
    <d v="2018-07-18T11:26:18"/>
    <x v="0"/>
    <s v="美瑞紫荆皮肤医疗美容 （天府店）"/>
  </r>
  <r>
    <x v="0"/>
    <x v="2"/>
    <s v="cmC715846807"/>
    <m/>
    <d v="2018-07-18T13:25:23"/>
    <d v="2018-07-18T13:28:06"/>
    <x v="0"/>
    <s v="美瑞紫荆皮肤医疗美容 （天府店）"/>
  </r>
  <r>
    <x v="0"/>
    <x v="2"/>
    <s v="vivi5935803171"/>
    <m/>
    <d v="2018-07-18T21:00:46"/>
    <d v="2018-07-18T21:49:47"/>
    <x v="0"/>
    <s v="美瑞紫荆皮肤医疗美容 （天府店）"/>
  </r>
  <r>
    <x v="0"/>
    <x v="2"/>
    <s v="宝贝打怪兽"/>
    <s v="186****9285"/>
    <d v="2018-07-19T13:37:18"/>
    <d v="2018-07-19T13:42:55"/>
    <x v="2"/>
    <s v="美瑞紫荆皮肤医疗美容 （天府店）"/>
  </r>
  <r>
    <x v="0"/>
    <x v="2"/>
    <s v="ctnice"/>
    <m/>
    <d v="2018-07-19T14:17:36"/>
    <d v="2018-07-19T15:27:14"/>
    <x v="2"/>
    <s v="美瑞紫荆皮肤医疗美容 （天府店）"/>
  </r>
  <r>
    <x v="0"/>
    <x v="2"/>
    <s v="乔乔Jay"/>
    <m/>
    <d v="2018-07-19T15:24:59"/>
    <d v="2018-07-19T16:37:44"/>
    <x v="2"/>
    <s v="美瑞紫荆皮肤医疗美容 （天府店）"/>
  </r>
  <r>
    <x v="0"/>
    <x v="2"/>
    <s v="ACS501706078"/>
    <m/>
    <d v="2018-07-19T22:11:28"/>
    <d v="2018-07-19T22:53:58"/>
    <x v="4"/>
    <s v="美瑞紫荆皮肤医疗美容 （天府店）"/>
  </r>
  <r>
    <x v="0"/>
    <x v="2"/>
    <s v="orangefancyo"/>
    <m/>
    <d v="2018-07-11T20:16:35"/>
    <d v="2018-07-20T20:05:02"/>
    <x v="0"/>
    <s v="美瑞紫荆皮肤医疗美容 （天府店）"/>
  </r>
  <r>
    <x v="0"/>
    <x v="2"/>
    <s v="蓝沁沁儿"/>
    <m/>
    <d v="2018-07-21T11:26:58"/>
    <d v="2018-07-21T11:33:46"/>
    <x v="2"/>
    <s v="美瑞紫荆皮肤医疗美容 （天府店）"/>
  </r>
  <r>
    <x v="0"/>
    <x v="2"/>
    <s v="啦啦啦真开心"/>
    <s v="180****6541"/>
    <d v="2018-07-21T18:09:13"/>
    <d v="2018-07-21T18:15:29"/>
    <x v="0"/>
    <s v="美瑞紫荆皮肤医疗美容 （天府店）"/>
  </r>
  <r>
    <x v="0"/>
    <x v="2"/>
    <s v="lena1338"/>
    <m/>
    <d v="2018-07-22T11:00:53"/>
    <d v="2018-07-22T11:12:30"/>
    <x v="3"/>
    <s v="美瑞紫荆皮肤医疗美容 （天府店）"/>
  </r>
  <r>
    <x v="0"/>
    <x v="2"/>
    <s v="香子77"/>
    <m/>
    <d v="2018-07-21T20:48:06"/>
    <d v="2018-07-22T13:13:35"/>
    <x v="2"/>
    <s v="美瑞紫荆皮肤医疗美容 （天府店）"/>
  </r>
  <r>
    <x v="0"/>
    <x v="2"/>
    <s v="plp18628234890"/>
    <s v="158****4282"/>
    <d v="2018-07-23T13:37:29"/>
    <d v="2018-07-23T13:56:50"/>
    <x v="0"/>
    <s v="美瑞紫荆皮肤医疗美容 （天府店）"/>
  </r>
  <r>
    <x v="0"/>
    <x v="2"/>
    <s v="dpuser_2130608602"/>
    <m/>
    <d v="2018-07-23T16:49:00"/>
    <d v="2018-07-23T16:52:52"/>
    <x v="2"/>
    <s v="美瑞紫荆皮肤医疗美容 （天府店）"/>
  </r>
  <r>
    <x v="0"/>
    <x v="2"/>
    <s v="Loi143001392"/>
    <m/>
    <d v="2018-07-23T16:47:34"/>
    <d v="2018-07-23T16:58:58"/>
    <x v="2"/>
    <s v="美瑞紫荆皮肤医疗美容 （天府店）"/>
  </r>
  <r>
    <x v="0"/>
    <x v="2"/>
    <s v="Dysis_1467"/>
    <s v="186****4931"/>
    <d v="2018-07-24T13:17:59"/>
    <d v="2018-07-24T13:51:37"/>
    <x v="0"/>
    <s v="美瑞紫荆皮肤医疗美容 （天府店）"/>
  </r>
  <r>
    <x v="0"/>
    <x v="2"/>
    <s v="GgE913408092"/>
    <m/>
    <d v="2018-07-24T15:25:32"/>
    <d v="2018-07-24T15:35:29"/>
    <x v="0"/>
    <s v="美瑞紫荆皮肤医疗美容 （天府店）"/>
  </r>
  <r>
    <x v="0"/>
    <x v="2"/>
    <s v="言止于心1"/>
    <m/>
    <d v="2018-05-27T12:45:37"/>
    <d v="2018-07-24T15:43:42"/>
    <x v="0"/>
    <s v="美瑞紫荆皮肤医疗美容 （天府店）"/>
  </r>
  <r>
    <x v="0"/>
    <x v="2"/>
    <s v="全柳"/>
    <m/>
    <d v="2018-07-24T14:21:41"/>
    <d v="2018-07-24T17:37:10"/>
    <x v="8"/>
    <s v="美瑞紫荆皮肤医疗美容 （天府店）"/>
  </r>
  <r>
    <x v="0"/>
    <x v="2"/>
    <s v="dQu640316625"/>
    <m/>
    <d v="2018-07-19T20:06:32"/>
    <d v="2018-07-24T18:58:39"/>
    <x v="0"/>
    <s v="美瑞紫荆皮肤医疗美容 （天府店）"/>
  </r>
  <r>
    <x v="0"/>
    <x v="2"/>
    <s v="NRl330700109"/>
    <m/>
    <d v="2018-07-24T00:07:31"/>
    <d v="2018-07-24T22:46:18"/>
    <x v="0"/>
    <s v="美瑞紫荆皮肤医疗美容 （天府店）"/>
  </r>
  <r>
    <x v="0"/>
    <x v="2"/>
    <s v="想睡起不来"/>
    <m/>
    <d v="2018-07-05T23:19:40"/>
    <d v="2018-07-25T11:25:28"/>
    <x v="0"/>
    <s v="美瑞紫荆皮肤医疗美容 （天府店）"/>
  </r>
  <r>
    <x v="0"/>
    <x v="2"/>
    <s v="DFz670900872"/>
    <m/>
    <d v="2018-07-25T10:22:39"/>
    <d v="2018-07-25T12:14:31"/>
    <x v="0"/>
    <s v="美瑞紫荆皮肤医疗美容 （天府店）"/>
  </r>
  <r>
    <x v="0"/>
    <x v="2"/>
    <s v="ouyangdijia"/>
    <m/>
    <d v="2018-07-25T08:05:04"/>
    <d v="2018-07-25T12:14:41"/>
    <x v="9"/>
    <s v="美瑞紫荆皮肤医疗美容 （天府店）"/>
  </r>
  <r>
    <x v="0"/>
    <x v="2"/>
    <s v="BABEYK"/>
    <m/>
    <d v="2018-07-25T12:09:23"/>
    <d v="2018-07-25T12:28:29"/>
    <x v="0"/>
    <s v="美瑞紫荆皮肤医疗美容 （天府店）"/>
  </r>
  <r>
    <x v="0"/>
    <x v="2"/>
    <s v="qingqianyun"/>
    <m/>
    <d v="2018-06-22T22:29:37"/>
    <d v="2018-07-25T14:09:59"/>
    <x v="0"/>
    <s v="美瑞紫荆皮肤医疗美容 （天府店）"/>
  </r>
  <r>
    <x v="0"/>
    <x v="2"/>
    <s v="AKZ15680761777"/>
    <m/>
    <d v="2018-06-21T22:55:10"/>
    <d v="2018-07-25T14:37:07"/>
    <x v="0"/>
    <s v="美瑞紫荆皮肤医疗美容 （天府店）"/>
  </r>
  <r>
    <x v="0"/>
    <x v="2"/>
    <s v="cpN356003963"/>
    <m/>
    <d v="2018-07-25T21:21:42"/>
    <d v="2018-07-25T21:47:51"/>
    <x v="9"/>
    <s v="美瑞紫荆皮肤医疗美容 （天府店）"/>
  </r>
  <r>
    <x v="0"/>
    <x v="2"/>
    <s v="dpuser_7787407713"/>
    <m/>
    <d v="2018-07-26T14:28:25"/>
    <d v="2018-07-26T17:19:39"/>
    <x v="0"/>
    <s v="美瑞紫荆皮肤医疗美容 （天府店）"/>
  </r>
  <r>
    <x v="0"/>
    <x v="2"/>
    <s v="空想_主义"/>
    <m/>
    <d v="2018-07-26T18:39:42"/>
    <d v="2018-07-26T20:13:26"/>
    <x v="0"/>
    <s v="美瑞紫荆皮肤医疗美容 （天府店）"/>
  </r>
  <r>
    <x v="0"/>
    <x v="2"/>
    <s v="ZzC914113723"/>
    <m/>
    <d v="2018-07-23T07:20:02"/>
    <d v="2018-07-26T22:05:21"/>
    <x v="0"/>
    <s v="美瑞紫荆皮肤医疗美容 （天府店）"/>
  </r>
  <r>
    <x v="0"/>
    <x v="2"/>
    <s v="唐麽麽。"/>
    <m/>
    <d v="2018-07-27T11:42:53"/>
    <d v="2018-07-27T11:51:19"/>
    <x v="13"/>
    <s v="美瑞紫荆皮肤医疗美容 （天府店）"/>
  </r>
  <r>
    <x v="0"/>
    <x v="2"/>
    <s v="tBf208778432"/>
    <s v="182****1072"/>
    <d v="2018-07-27T15:23:35"/>
    <d v="2018-07-27T15:31:30"/>
    <x v="2"/>
    <s v="美瑞紫荆皮肤医疗美容 （天府店）"/>
  </r>
  <r>
    <x v="0"/>
    <x v="2"/>
    <s v="长安1998"/>
    <s v="188****8240"/>
    <d v="2018-07-27T16:29:57"/>
    <d v="2018-07-27T16:48:08"/>
    <x v="6"/>
    <s v="美瑞紫荆皮肤医疗美容 （天府店）"/>
  </r>
  <r>
    <x v="0"/>
    <x v="2"/>
    <s v="爽喵喵大人"/>
    <s v="158****5100"/>
    <d v="2018-07-13T10:15:41"/>
    <d v="2018-07-29T09:23:27"/>
    <x v="0"/>
    <s v="美瑞紫荆皮肤医疗美容 （天府店）"/>
  </r>
  <r>
    <x v="0"/>
    <x v="2"/>
    <s v="燕_375494"/>
    <m/>
    <d v="2018-07-29T12:55:09"/>
    <d v="2018-07-29T13:12:10"/>
    <x v="14"/>
    <s v="美瑞紫荆皮肤医疗美容 （天府店）"/>
  </r>
  <r>
    <x v="0"/>
    <x v="2"/>
    <s v="炎家小棉"/>
    <m/>
    <d v="2018-07-30T11:53:22"/>
    <d v="2018-07-30T12:10:44"/>
    <x v="0"/>
    <s v="美瑞紫荆皮肤医疗美容 （天府店）"/>
  </r>
  <r>
    <x v="0"/>
    <x v="2"/>
    <s v="初心不变3247"/>
    <m/>
    <d v="2018-07-30T14:50:26"/>
    <d v="2018-07-30T15:03:37"/>
    <x v="2"/>
    <s v="美瑞紫荆皮肤医疗美容 （天府店）"/>
  </r>
  <r>
    <x v="0"/>
    <x v="2"/>
    <s v="梦究是虚否Maria."/>
    <s v="177****0006"/>
    <d v="2018-07-31T14:16:32"/>
    <d v="2018-07-31T14:18:23"/>
    <x v="2"/>
    <s v="美瑞紫荆皮肤医疗美容 （天府店）"/>
  </r>
  <r>
    <x v="0"/>
    <x v="2"/>
    <s v="Sosal6"/>
    <m/>
    <d v="2018-07-31T18:12:57"/>
    <d v="2018-07-31T19:04:58"/>
    <x v="8"/>
    <s v="美瑞紫荆皮肤医疗美容 （天府店）"/>
  </r>
  <r>
    <x v="0"/>
    <x v="3"/>
    <s v="JohnnyLeaf"/>
    <m/>
    <d v="2018-08-01T16:53:55"/>
    <d v="2018-08-01T17:05:48"/>
    <x v="7"/>
    <s v="美瑞紫荆皮肤医疗美容 （天府店）"/>
  </r>
  <r>
    <x v="0"/>
    <x v="3"/>
    <s v="槿顾"/>
    <s v="158****0350"/>
    <d v="2018-08-01T10:44:41"/>
    <d v="2018-08-02T13:29:57"/>
    <x v="0"/>
    <s v="美瑞紫荆皮肤医疗美容 （天府店）"/>
  </r>
  <r>
    <x v="0"/>
    <x v="3"/>
    <s v="bbsundeer"/>
    <m/>
    <d v="2018-07-31T08:08:41"/>
    <d v="2018-08-03T10:07:46"/>
    <x v="0"/>
    <s v="美瑞紫荆皮肤医疗美容 （天府店）"/>
  </r>
  <r>
    <x v="0"/>
    <x v="3"/>
    <s v="_qqk5f1401406495"/>
    <m/>
    <d v="2018-08-03T10:58:12"/>
    <d v="2018-08-03T11:02:37"/>
    <x v="0"/>
    <s v="美瑞紫荆皮肤医疗美容 （天府店）"/>
  </r>
  <r>
    <x v="0"/>
    <x v="3"/>
    <s v="Christinaboom"/>
    <m/>
    <d v="2018-08-02T20:38:29"/>
    <d v="2018-08-03T11:40:50"/>
    <x v="0"/>
    <s v="美瑞紫荆皮肤医疗美容 （天府店）"/>
  </r>
  <r>
    <x v="0"/>
    <x v="3"/>
    <s v="1758BADANGEL"/>
    <s v="182****6129"/>
    <d v="2018-08-03T14:19:45"/>
    <d v="2018-08-03T14:47:18"/>
    <x v="0"/>
    <s v="美瑞紫荆皮肤医疗美容 （天府店）"/>
  </r>
  <r>
    <x v="0"/>
    <x v="3"/>
    <s v="云峥邺汐"/>
    <m/>
    <d v="2018-08-03T15:33:23"/>
    <d v="2018-08-03T15:51:25"/>
    <x v="0"/>
    <s v="美瑞紫荆皮肤医疗美容 （天府店）"/>
  </r>
  <r>
    <x v="0"/>
    <x v="3"/>
    <s v="武恬静"/>
    <s v="133****3687"/>
    <d v="2018-08-04T14:14:34"/>
    <d v="2018-08-04T14:28:39"/>
    <x v="0"/>
    <s v="美瑞紫荆皮肤医疗美容 （天府店）"/>
  </r>
  <r>
    <x v="0"/>
    <x v="3"/>
    <s v="马潇洋_5705"/>
    <s v="137****0793"/>
    <d v="2018-07-17T22:03:24"/>
    <d v="2018-08-04T14:41:24"/>
    <x v="9"/>
    <s v="美瑞紫荆皮肤医疗美容 （天府店）"/>
  </r>
  <r>
    <x v="0"/>
    <x v="3"/>
    <s v="想睡起不来"/>
    <m/>
    <d v="2018-07-05T23:19:40"/>
    <d v="2018-08-04T15:56:07"/>
    <x v="0"/>
    <s v="美瑞紫荆皮肤医疗美容 （天府店）"/>
  </r>
  <r>
    <x v="0"/>
    <x v="3"/>
    <s v="天天8881"/>
    <s v="177****8881"/>
    <d v="2018-08-05T13:14:15"/>
    <d v="2018-08-05T13:35:10"/>
    <x v="5"/>
    <s v="美瑞紫荆皮肤医疗美容 （天府店）"/>
  </r>
  <r>
    <x v="0"/>
    <x v="3"/>
    <s v="楚楚儿"/>
    <s v="185****8133"/>
    <d v="2018-08-04T07:32:42"/>
    <d v="2018-08-05T15:38:45"/>
    <x v="0"/>
    <s v="美瑞紫荆皮肤医疗美容 （天府店）"/>
  </r>
  <r>
    <x v="0"/>
    <x v="3"/>
    <s v="luoqian725"/>
    <m/>
    <d v="2018-08-05T18:01:04"/>
    <d v="2018-08-05T18:03:43"/>
    <x v="0"/>
    <s v="美瑞紫荆皮肤医疗美容 （天府店）"/>
  </r>
  <r>
    <x v="0"/>
    <x v="3"/>
    <s v="Lib511397249"/>
    <s v="173****1027"/>
    <d v="2018-08-06T11:59:51"/>
    <d v="2018-08-06T12:57:33"/>
    <x v="0"/>
    <s v="美瑞紫荆皮肤医疗美容 （天府店）"/>
  </r>
  <r>
    <x v="0"/>
    <x v="3"/>
    <s v="wsg967188834"/>
    <m/>
    <d v="2018-08-06T01:18:50"/>
    <d v="2018-08-06T17:10:19"/>
    <x v="0"/>
    <s v="美瑞紫荆皮肤医疗美容 （天府店）"/>
  </r>
  <r>
    <x v="0"/>
    <x v="3"/>
    <s v="蔺婉婉"/>
    <m/>
    <d v="2018-08-07T09:05:41"/>
    <d v="2018-08-07T09:08:19"/>
    <x v="4"/>
    <s v="美瑞紫荆皮肤医疗美容 （天府店）"/>
  </r>
  <r>
    <x v="0"/>
    <x v="3"/>
    <s v="ztQ85275756"/>
    <m/>
    <d v="2018-08-08T09:34:38"/>
    <d v="2018-08-08T10:02:46"/>
    <x v="2"/>
    <s v="美瑞紫荆皮肤医疗美容 （天府店）"/>
  </r>
  <r>
    <x v="0"/>
    <x v="3"/>
    <s v="dpuser_79201626298"/>
    <m/>
    <d v="2018-08-08T12:24:17"/>
    <d v="2018-08-08T12:30:25"/>
    <x v="0"/>
    <s v="美瑞紫荆皮肤医疗美容 （天府店）"/>
  </r>
  <r>
    <x v="0"/>
    <x v="3"/>
    <s v="dpuser_1747821826"/>
    <s v="156****6016"/>
    <d v="2018-08-08T11:55:26"/>
    <d v="2018-08-08T12:45:05"/>
    <x v="14"/>
    <s v="美瑞紫荆皮肤医疗美容 （天府店）"/>
  </r>
  <r>
    <x v="0"/>
    <x v="3"/>
    <s v="林先森森问"/>
    <m/>
    <d v="2018-08-08T15:28:12"/>
    <d v="2018-08-08T15:41:31"/>
    <x v="8"/>
    <s v="美瑞紫荆皮肤医疗美容 （天府店）"/>
  </r>
  <r>
    <x v="0"/>
    <x v="3"/>
    <s v="zzz450558198"/>
    <m/>
    <d v="2018-08-08T16:12:17"/>
    <d v="2018-08-08T16:22:15"/>
    <x v="0"/>
    <s v="美瑞紫荆皮肤医疗美容 （天府店）"/>
  </r>
  <r>
    <x v="0"/>
    <x v="3"/>
    <s v="叮叮AAA"/>
    <m/>
    <d v="2018-08-08T21:17:26"/>
    <d v="2018-08-08T21:17:50"/>
    <x v="4"/>
    <s v="美瑞紫荆皮肤医疗美容 （天府店）"/>
  </r>
  <r>
    <x v="0"/>
    <x v="3"/>
    <s v="czp530304767"/>
    <s v="183****9389"/>
    <d v="2018-08-09T10:31:58"/>
    <d v="2018-08-09T11:17:06"/>
    <x v="0"/>
    <s v="美瑞紫荆皮肤医疗美容 （天府店）"/>
  </r>
  <r>
    <x v="0"/>
    <x v="3"/>
    <s v="ycm11111"/>
    <m/>
    <d v="2018-08-09T19:41:12"/>
    <d v="2018-08-09T19:52:24"/>
    <x v="2"/>
    <s v="美瑞紫荆皮肤医疗美容 （天府店）"/>
  </r>
  <r>
    <x v="0"/>
    <x v="3"/>
    <s v="全柳"/>
    <s v="186****7762"/>
    <d v="2018-07-24T14:21:41"/>
    <d v="2018-08-10T10:45:13"/>
    <x v="3"/>
    <s v="美瑞紫荆皮肤医疗美容 （天府店）"/>
  </r>
  <r>
    <x v="0"/>
    <x v="3"/>
    <s v="lena1338"/>
    <m/>
    <d v="2018-07-22T11:00:53"/>
    <d v="2018-08-10T23:01:30"/>
    <x v="3"/>
    <s v="美瑞紫荆皮肤医疗美容 （天府店）"/>
  </r>
  <r>
    <x v="0"/>
    <x v="3"/>
    <s v="小雪妞Bx"/>
    <m/>
    <d v="2018-08-11T00:07:44"/>
    <d v="2018-08-11T09:00:41"/>
    <x v="8"/>
    <s v="美瑞紫荆皮肤医疗美容 （天府店）"/>
  </r>
  <r>
    <x v="0"/>
    <x v="3"/>
    <s v="娜娜75235"/>
    <m/>
    <d v="2018-08-10T22:47:05"/>
    <d v="2018-08-11T09:04:50"/>
    <x v="11"/>
    <s v="美瑞紫荆皮肤医疗美容 （天府店）"/>
  </r>
  <r>
    <x v="0"/>
    <x v="3"/>
    <s v="AcA15882030300"/>
    <m/>
    <d v="2018-08-11T08:58:23"/>
    <d v="2018-08-11T09:19:25"/>
    <x v="5"/>
    <s v="美瑞紫荆皮肤医疗美容 （天府店）"/>
  </r>
  <r>
    <x v="0"/>
    <x v="3"/>
    <s v="dpuser_0049908897"/>
    <s v="182****2662"/>
    <d v="2018-08-09T11:24:54"/>
    <d v="2018-08-12T12:10:21"/>
    <x v="0"/>
    <s v="美瑞紫荆皮肤医疗美容 （天府店）"/>
  </r>
  <r>
    <x v="0"/>
    <x v="3"/>
    <s v="Luye_2478"/>
    <s v="135****4165"/>
    <d v="2018-08-12T12:09:17"/>
    <d v="2018-08-12T15:16:02"/>
    <x v="0"/>
    <s v="美瑞紫荆皮肤医疗美容 （天府店）"/>
  </r>
  <r>
    <x v="0"/>
    <x v="3"/>
    <s v="Coc_5456"/>
    <s v="138****7733"/>
    <d v="2018-08-12T15:01:28"/>
    <d v="2018-08-12T15:18:19"/>
    <x v="5"/>
    <s v="美瑞紫荆皮肤医疗美容 （天府店）"/>
  </r>
  <r>
    <x v="0"/>
    <x v="3"/>
    <s v="Jcc23"/>
    <s v="186****0420"/>
    <d v="2018-08-13T10:56:10"/>
    <d v="2018-08-13T11:14:46"/>
    <x v="0"/>
    <s v="美瑞紫荆皮肤医疗美容 （天府店）"/>
  </r>
  <r>
    <x v="0"/>
    <x v="3"/>
    <s v="Jie0095_5762"/>
    <m/>
    <d v="2018-08-13T17:23:30"/>
    <d v="2018-08-14T10:17:03"/>
    <x v="0"/>
    <s v="美瑞紫荆皮肤医疗美容 （天府店）"/>
  </r>
  <r>
    <x v="0"/>
    <x v="3"/>
    <s v="iHK539344892"/>
    <s v="183****7721"/>
    <d v="2018-08-14T15:22:38"/>
    <d v="2018-08-14T16:49:02"/>
    <x v="0"/>
    <s v="美瑞紫荆皮肤医疗美容 （天府店）"/>
  </r>
  <r>
    <x v="0"/>
    <x v="3"/>
    <s v="sherry4ever"/>
    <m/>
    <d v="2018-08-14T18:16:04"/>
    <d v="2018-08-14T18:18:11"/>
    <x v="0"/>
    <s v="美瑞紫荆皮肤医疗美容 （天府店）"/>
  </r>
  <r>
    <x v="0"/>
    <x v="3"/>
    <s v="谜语c"/>
    <m/>
    <d v="2018-08-13T16:21:16"/>
    <d v="2018-08-15T10:40:18"/>
    <x v="3"/>
    <s v="美瑞紫荆皮肤医疗美容 （天府店）"/>
  </r>
  <r>
    <x v="0"/>
    <x v="3"/>
    <s v="wmz126540143"/>
    <m/>
    <d v="2018-08-15T21:41:22"/>
    <d v="2018-08-15T22:12:21"/>
    <x v="0"/>
    <s v="美瑞紫荆皮肤医疗美容 （天府店）"/>
  </r>
  <r>
    <x v="0"/>
    <x v="3"/>
    <s v="Yuki缘"/>
    <m/>
    <d v="2018-08-14T20:33:12"/>
    <d v="2018-08-16T09:25:59"/>
    <x v="0"/>
    <s v="美瑞紫荆皮肤医疗美容 （天府店）"/>
  </r>
  <r>
    <x v="0"/>
    <x v="3"/>
    <s v="dpuser_7682487282"/>
    <m/>
    <d v="2018-08-14T21:57:39"/>
    <d v="2018-08-16T09:29:29"/>
    <x v="0"/>
    <s v="美瑞紫荆皮肤医疗美容 （天府店）"/>
  </r>
  <r>
    <x v="0"/>
    <x v="3"/>
    <s v="WNb718523862"/>
    <m/>
    <d v="2018-08-16T14:39:08"/>
    <d v="2018-08-16T16:10:34"/>
    <x v="4"/>
    <s v="美瑞紫荆皮肤医疗美容 （天府店）"/>
  </r>
  <r>
    <x v="0"/>
    <x v="3"/>
    <s v="dpuser_94172506687"/>
    <m/>
    <d v="2018-08-18T11:25:38"/>
    <d v="2018-08-18T11:31:40"/>
    <x v="7"/>
    <s v="美瑞紫荆皮肤医疗美容 （天府店）"/>
  </r>
  <r>
    <x v="0"/>
    <x v="3"/>
    <s v="my森林22"/>
    <s v="183****8515"/>
    <d v="2018-08-23T10:25:32"/>
    <d v="2018-08-23T10:42:20"/>
    <x v="4"/>
    <s v="美瑞紫荆皮肤医疗美容 （天府店）"/>
  </r>
  <r>
    <x v="0"/>
    <x v="3"/>
    <s v="uIK416101660"/>
    <m/>
    <d v="2018-08-16T18:19:50"/>
    <d v="2018-08-22T16:11:26"/>
    <x v="9"/>
    <s v="美瑞紫荆皮肤医疗美容 （天府店）"/>
  </r>
  <r>
    <x v="0"/>
    <x v="3"/>
    <s v="KbZ872888526"/>
    <s v="181****8369"/>
    <d v="2018-08-09T14:26:49"/>
    <d v="2018-08-22T11:54:09"/>
    <x v="0"/>
    <s v="美瑞紫荆皮肤医疗美容 （天府店）"/>
  </r>
  <r>
    <x v="0"/>
    <x v="3"/>
    <s v="NMY892676935"/>
    <m/>
    <d v="2018-08-22T11:45:59"/>
    <d v="2018-08-22T11:48:48"/>
    <x v="7"/>
    <s v="美瑞紫荆皮肤医疗美容 （天府店）"/>
  </r>
  <r>
    <x v="0"/>
    <x v="3"/>
    <s v="Sslander"/>
    <m/>
    <d v="2018-08-20T23:50:20"/>
    <d v="2018-08-21T10:02:12"/>
    <x v="0"/>
    <s v="美瑞紫荆皮肤医疗美容 （天府店）"/>
  </r>
  <r>
    <x v="0"/>
    <x v="3"/>
    <s v="finddora1985"/>
    <m/>
    <d v="2018-08-20T17:13:37"/>
    <d v="2018-08-20T18:40:14"/>
    <x v="5"/>
    <s v="美瑞紫荆皮肤医疗美容 （天府店）"/>
  </r>
  <r>
    <x v="0"/>
    <x v="3"/>
    <s v="YcB339400002"/>
    <s v="183****9054"/>
    <d v="2018-08-13T16:51:57"/>
    <d v="2018-08-20T14:33:57"/>
    <x v="0"/>
    <s v="美瑞紫荆皮肤医疗美容 （天府店）"/>
  </r>
  <r>
    <x v="0"/>
    <x v="3"/>
    <s v="NuE536790332"/>
    <m/>
    <d v="2018-08-20T11:04:04"/>
    <d v="2018-08-20T11:15:56"/>
    <x v="9"/>
    <s v="美瑞紫荆皮肤医疗美容 （天府店）"/>
  </r>
  <r>
    <x v="0"/>
    <x v="3"/>
    <s v="shelly快乐就好"/>
    <s v="185****8319"/>
    <d v="2018-08-15T14:30:02"/>
    <d v="2018-08-18T10:27:51"/>
    <x v="9"/>
    <s v="美瑞紫荆皮肤医疗美容 （天府店）"/>
  </r>
  <r>
    <x v="0"/>
    <x v="3"/>
    <s v="diP273705777"/>
    <m/>
    <d v="2018-08-23T17:04:58"/>
    <d v="2018-08-23T17:07:13"/>
    <x v="2"/>
    <s v="美瑞紫荆皮肤医疗美容 （天府店）"/>
  </r>
  <r>
    <x v="0"/>
    <x v="3"/>
    <s v="knz334867424"/>
    <m/>
    <d v="2018-08-27T09:58:03"/>
    <d v="2018-08-27T09:58:45"/>
    <x v="0"/>
    <s v="美瑞紫荆皮肤医疗美容 （天府店）"/>
  </r>
  <r>
    <x v="0"/>
    <x v="3"/>
    <s v="cbP175825993"/>
    <m/>
    <d v="2018-08-26T20:34:16"/>
    <d v="2018-08-26T20:35:23"/>
    <x v="9"/>
    <s v="美瑞紫荆皮肤医疗美容 （天府店）"/>
  </r>
  <r>
    <x v="0"/>
    <x v="3"/>
    <s v="slpily520"/>
    <s v="187****7162"/>
    <d v="2018-08-26T09:04:38"/>
    <d v="2018-08-26T09:08:25"/>
    <x v="0"/>
    <s v="美瑞紫荆皮肤医疗美容 （天府店）"/>
  </r>
  <r>
    <x v="0"/>
    <x v="3"/>
    <s v="YZE13158904139"/>
    <m/>
    <d v="2018-08-26T03:41:04"/>
    <d v="2018-08-26T08:52:34"/>
    <x v="13"/>
    <s v="美瑞紫荆皮肤医疗美容 （天府店）"/>
  </r>
  <r>
    <x v="0"/>
    <x v="3"/>
    <s v="vhv545345092"/>
    <m/>
    <d v="2018-08-25T22:29:05"/>
    <d v="2018-08-25T22:46:03"/>
    <x v="2"/>
    <s v="美瑞紫荆皮肤医疗美容 （天府店）"/>
  </r>
  <r>
    <x v="0"/>
    <x v="3"/>
    <s v="Aaj705855024"/>
    <m/>
    <d v="2018-08-25T09:53:41"/>
    <d v="2018-08-25T21:14:50"/>
    <x v="2"/>
    <s v="美瑞紫荆皮肤医疗美容 （天府店）"/>
  </r>
  <r>
    <x v="0"/>
    <x v="3"/>
    <s v="Lucie11"/>
    <m/>
    <d v="2018-08-25T14:07:09"/>
    <d v="2018-08-25T14:23:47"/>
    <x v="11"/>
    <s v="美瑞紫荆皮肤医疗美容 （天府店）"/>
  </r>
  <r>
    <x v="0"/>
    <x v="3"/>
    <s v="ibv313513084"/>
    <m/>
    <d v="2018-08-24T16:42:47"/>
    <d v="2018-08-24T16:55:14"/>
    <x v="8"/>
    <s v="美瑞紫荆皮肤医疗美容 （天府店）"/>
  </r>
  <r>
    <x v="0"/>
    <x v="3"/>
    <s v="cherish8558870"/>
    <s v="159****5026"/>
    <d v="2018-08-24T11:25:30"/>
    <d v="2018-08-24T16:51:14"/>
    <x v="0"/>
    <s v="美瑞紫荆皮肤医疗美容 （天府店）"/>
  </r>
  <r>
    <x v="0"/>
    <x v="3"/>
    <s v="ikakun"/>
    <s v="158****4550"/>
    <d v="2018-08-24T12:41:51"/>
    <d v="2018-08-24T12:54:31"/>
    <x v="0"/>
    <s v="美瑞紫荆皮肤医疗美容 （天府店）"/>
  </r>
  <r>
    <x v="0"/>
    <x v="3"/>
    <s v="the533937079"/>
    <m/>
    <d v="2018-08-27T20:45:33"/>
    <d v="2018-08-30T09:14:35"/>
    <x v="0"/>
    <s v="美瑞紫荆皮肤医疗美容 （天府店）"/>
  </r>
  <r>
    <x v="0"/>
    <x v="3"/>
    <s v="pp.123"/>
    <m/>
    <d v="2018-08-29T19:15:04"/>
    <d v="2018-08-29T19:31:27"/>
    <x v="0"/>
    <s v="美瑞紫荆皮肤医疗美容 （天府店）"/>
  </r>
  <r>
    <x v="0"/>
    <x v="3"/>
    <s v="GLy131817366"/>
    <s v="185****9579"/>
    <d v="2018-08-28T14:24:47"/>
    <d v="2018-08-29T16:50:17"/>
    <x v="4"/>
    <s v="美瑞紫荆皮肤医疗美容 （天府店）"/>
  </r>
  <r>
    <x v="0"/>
    <x v="3"/>
    <s v="kNG465015579"/>
    <s v="170****7991"/>
    <d v="2018-08-29T14:41:10"/>
    <d v="2018-08-29T14:45:13"/>
    <x v="15"/>
    <s v="美瑞紫荆皮肤医疗美容 （天府店）"/>
  </r>
  <r>
    <x v="0"/>
    <x v="3"/>
    <s v="Kwon360"/>
    <m/>
    <d v="2018-08-28T09:55:45"/>
    <d v="2018-08-28T18:51:41"/>
    <x v="0"/>
    <s v="美瑞紫荆皮肤医疗美容 （天府店）"/>
  </r>
  <r>
    <x v="0"/>
    <x v="3"/>
    <s v="AKZ15680761777"/>
    <m/>
    <d v="2018-06-21T22:55:10"/>
    <d v="2018-08-28T17:16:51"/>
    <x v="0"/>
    <s v="美瑞紫荆皮肤医疗美容 （天府店）"/>
  </r>
  <r>
    <x v="0"/>
    <x v="3"/>
    <s v="Y袁立玲"/>
    <m/>
    <d v="2018-08-28T16:56:40"/>
    <d v="2018-08-28T17:08:20"/>
    <x v="0"/>
    <s v="美瑞紫荆皮肤医疗美容 （天府店）"/>
  </r>
  <r>
    <x v="0"/>
    <x v="3"/>
    <s v="天蝎的闹闹"/>
    <m/>
    <d v="2018-08-28T13:59:07"/>
    <d v="2018-08-28T14:09:53"/>
    <x v="2"/>
    <s v="美瑞紫荆皮肤医疗美容 （天府店）"/>
  </r>
  <r>
    <x v="0"/>
    <x v="3"/>
    <s v="佳佳佳～～"/>
    <m/>
    <d v="2018-08-28T13:54:40"/>
    <d v="2018-08-28T13:57:15"/>
    <x v="0"/>
    <s v="美瑞紫荆皮肤医疗美容 （天府店）"/>
  </r>
  <r>
    <x v="0"/>
    <x v="3"/>
    <s v="adnilinda"/>
    <s v="185****7710"/>
    <d v="2018-08-27T13:26:59"/>
    <d v="2018-08-28T10:09:49"/>
    <x v="9"/>
    <s v="美瑞紫荆皮肤医疗美容 （天府店）"/>
  </r>
  <r>
    <x v="0"/>
    <x v="3"/>
    <s v="克氏背灯鱼"/>
    <m/>
    <d v="2018-08-28T00:23:09"/>
    <d v="2018-08-28T07:49:23"/>
    <x v="8"/>
    <s v="美瑞紫荆皮肤医疗美容 （天府店）"/>
  </r>
  <r>
    <x v="0"/>
    <x v="3"/>
    <s v="Eccentric_Me"/>
    <s v="185****0521"/>
    <d v="2018-08-27T14:10:13"/>
    <d v="2018-08-27T14:16:37"/>
    <x v="0"/>
    <s v="美瑞紫荆皮肤医疗美容 （天府店）"/>
  </r>
  <r>
    <x v="0"/>
    <x v="4"/>
    <s v="cXT810746603"/>
    <m/>
    <d v="2018-09-01T12:29:19"/>
    <d v="2018-09-01T12:31:02"/>
    <x v="0"/>
    <s v="美瑞紫荆皮肤医疗美容 （天府店）"/>
  </r>
  <r>
    <x v="0"/>
    <x v="4"/>
    <s v="Fhe616005639"/>
    <m/>
    <d v="2018-08-31T22:29:09"/>
    <d v="2018-09-01T08:54:13"/>
    <x v="2"/>
    <s v="美瑞紫荆皮肤医疗美容 （天府店）"/>
  </r>
  <r>
    <x v="0"/>
    <x v="3"/>
    <s v="fPo582479121"/>
    <m/>
    <d v="2018-08-31T21:35:46"/>
    <d v="2018-08-31T21:35:46"/>
    <x v="15"/>
    <s v="美瑞紫荆皮肤医疗美容 （天府店）"/>
  </r>
  <r>
    <x v="0"/>
    <x v="3"/>
    <s v="欸罗酱"/>
    <s v="158****7890"/>
    <d v="2018-08-31T16:00:06"/>
    <d v="2018-08-31T18:53:58"/>
    <x v="0"/>
    <s v="美瑞紫荆皮肤医疗美容 （天府店）"/>
  </r>
  <r>
    <x v="0"/>
    <x v="3"/>
    <s v="ACS501706078"/>
    <m/>
    <d v="2018-07-19T22:11:28"/>
    <d v="2018-08-31T12:25:23"/>
    <x v="4"/>
    <s v="美瑞紫荆皮肤医疗美容 （天府店）"/>
  </r>
  <r>
    <x v="0"/>
    <x v="3"/>
    <s v="summermaoz"/>
    <s v="151****8330"/>
    <d v="2018-08-31T11:18:18"/>
    <d v="2018-08-31T12:03:05"/>
    <x v="0"/>
    <s v="美瑞紫荆皮肤医疗美容 （天府店）"/>
  </r>
  <r>
    <x v="0"/>
    <x v="3"/>
    <s v="qingqianyun"/>
    <m/>
    <d v="2018-06-22T22:29:37"/>
    <d v="2018-08-31T10:32:11"/>
    <x v="0"/>
    <s v="美瑞紫荆皮肤医疗美容 （天府店）"/>
  </r>
  <r>
    <x v="0"/>
    <x v="3"/>
    <s v="小MM哒"/>
    <s v="139****3406"/>
    <d v="2018-08-31T09:58:41"/>
    <d v="2018-08-31T10:07:56"/>
    <x v="0"/>
    <s v="美瑞紫荆皮肤医疗美容 （天府店）"/>
  </r>
  <r>
    <x v="0"/>
    <x v="3"/>
    <s v="pp.123"/>
    <m/>
    <d v="2018-08-29T19:15:04"/>
    <d v="2018-08-30T19:03:37"/>
    <x v="0"/>
    <s v="美瑞紫荆皮肤医疗美容 （天府店）"/>
  </r>
  <r>
    <x v="0"/>
    <x v="3"/>
    <s v="eVM258416435"/>
    <s v="184****7259"/>
    <d v="2018-08-30T16:44:33"/>
    <d v="2018-08-30T16:53:15"/>
    <x v="0"/>
    <s v="美瑞紫荆皮肤医疗美容 （天府店）"/>
  </r>
  <r>
    <x v="0"/>
    <x v="3"/>
    <s v="yanglankai"/>
    <m/>
    <d v="2018-08-30T16:02:53"/>
    <d v="2018-08-30T16:09:17"/>
    <x v="1"/>
    <s v="美瑞紫荆皮肤医疗美容 （天府店）"/>
  </r>
  <r>
    <x v="0"/>
    <x v="3"/>
    <s v="猪也有魅力耗子"/>
    <m/>
    <d v="2018-08-30T14:29:38"/>
    <d v="2018-08-30T15:02:13"/>
    <x v="2"/>
    <s v="美瑞紫荆皮肤医疗美容 （天府店）"/>
  </r>
  <r>
    <x v="0"/>
    <x v="3"/>
    <s v="挽不住的日落"/>
    <s v="135****1461"/>
    <d v="2018-08-30T14:17:05"/>
    <d v="2018-08-30T14:33:15"/>
    <x v="0"/>
    <s v="美瑞紫荆皮肤医疗美容 （天府店）"/>
  </r>
  <r>
    <x v="0"/>
    <x v="3"/>
    <s v="uXp695287538"/>
    <m/>
    <d v="2018-08-30T14:16:37"/>
    <d v="2018-08-30T14:23:21"/>
    <x v="15"/>
    <s v="美瑞紫荆皮肤医疗美容 （天府店）"/>
  </r>
  <r>
    <x v="1"/>
    <x v="5"/>
    <m/>
    <m/>
    <m/>
    <m/>
    <x v="16"/>
    <m/>
  </r>
  <r>
    <x v="1"/>
    <x v="5"/>
    <m/>
    <m/>
    <m/>
    <m/>
    <x v="16"/>
    <m/>
  </r>
  <r>
    <x v="1"/>
    <x v="5"/>
    <m/>
    <m/>
    <m/>
    <m/>
    <x v="16"/>
    <m/>
  </r>
</pivotCacheRecords>
</file>

<file path=xl/pivotCache/pivotCacheRecords6.xml><?xml version="1.0" encoding="utf-8"?>
<pivotCacheRecords xmlns="http://schemas.openxmlformats.org/spreadsheetml/2006/main" count="873">
  <r>
    <n v="2018"/>
    <x v="0"/>
    <n v="680"/>
    <n v="7456056560"/>
    <s v="184xxxx5290"/>
    <d v="2018-06-01T00:00:00"/>
    <d v="1899-12-30T19:14:34"/>
    <x v="0"/>
    <n v="680"/>
    <m/>
    <n v="612"/>
    <s v="美瑞紫荆皮肤医疗美容(天府店)"/>
    <s v="MeiruiTF"/>
    <n v="8352512"/>
    <s v="成都"/>
  </r>
  <r>
    <n v="2018"/>
    <x v="0"/>
    <n v="38"/>
    <n v="3007326245"/>
    <s v="158xxxx9682"/>
    <d v="2018-06-01T00:00:00"/>
    <d v="1899-12-30T15:04:57"/>
    <x v="1"/>
    <n v="68"/>
    <n v="30"/>
    <n v="61.2"/>
    <s v="美瑞紫荆皮肤医疗美容(天府店)"/>
    <s v="MeiruiTF"/>
    <n v="8352512"/>
    <s v="成都"/>
  </r>
  <r>
    <n v="2018"/>
    <x v="0"/>
    <n v="38"/>
    <n v="3866650198"/>
    <s v="159xxxx1779"/>
    <d v="2018-06-02T00:00:00"/>
    <d v="1899-12-30T15:02:21"/>
    <x v="1"/>
    <n v="68"/>
    <n v="30"/>
    <n v="61.2"/>
    <s v="美瑞紫荆皮肤医疗美容(天府店)"/>
    <s v="MeiruiTF"/>
    <n v="8352512"/>
    <s v="成都"/>
  </r>
  <r>
    <n v="2018"/>
    <x v="0"/>
    <n v="38"/>
    <n v="3866147566"/>
    <s v="158xxxx8672"/>
    <d v="2018-06-02T00:00:00"/>
    <d v="1899-12-30T14:08:36"/>
    <x v="1"/>
    <n v="68"/>
    <n v="30"/>
    <n v="61.2"/>
    <s v="美瑞紫荆皮肤医疗美容(天府店)"/>
    <s v="MeiruiTF"/>
    <n v="8352512"/>
    <s v="成都"/>
  </r>
  <r>
    <n v="2018"/>
    <x v="0"/>
    <n v="38"/>
    <n v="3248522895"/>
    <s v="130xxxx0016"/>
    <d v="2018-06-02T00:00:00"/>
    <d v="1899-12-30T14:08:24"/>
    <x v="1"/>
    <n v="68"/>
    <n v="30"/>
    <n v="61.2"/>
    <s v="美瑞紫荆皮肤医疗美容(天府店)"/>
    <s v="MeiruiTF"/>
    <n v="8352512"/>
    <s v="成都"/>
  </r>
  <r>
    <n v="2018"/>
    <x v="0"/>
    <n v="38"/>
    <n v="3782474191"/>
    <s v="177xxxx6840"/>
    <d v="2018-06-04T00:00:00"/>
    <d v="1899-12-30T19:33:29"/>
    <x v="1"/>
    <n v="68"/>
    <n v="30"/>
    <n v="61.2"/>
    <s v="美瑞紫荆皮肤医疗美容(天府店)"/>
    <s v="MeiruiTF"/>
    <n v="8352512"/>
    <s v="成都"/>
  </r>
  <r>
    <n v="2018"/>
    <x v="0"/>
    <n v="38"/>
    <n v="3993988449"/>
    <s v="134xxxx8618"/>
    <d v="2018-06-04T00:00:00"/>
    <d v="1899-12-30T18:27:34"/>
    <x v="1"/>
    <n v="68"/>
    <n v="30"/>
    <n v="61.2"/>
    <s v="美瑞紫荆皮肤医疗美容(天府店)"/>
    <s v="MeiruiTF"/>
    <n v="8352512"/>
    <s v="成都"/>
  </r>
  <r>
    <n v="2018"/>
    <x v="0"/>
    <n v="680"/>
    <n v="6447157818"/>
    <s v="184xxxx1132"/>
    <d v="2018-06-04T00:00:00"/>
    <d v="1899-12-30T10:44:06"/>
    <x v="2"/>
    <n v="680"/>
    <m/>
    <n v="612"/>
    <s v="美瑞紫荆皮肤医疗美容(天府店)"/>
    <s v="MeiruiTF"/>
    <n v="8352512"/>
    <s v="成都"/>
  </r>
  <r>
    <n v="2018"/>
    <x v="0"/>
    <n v="58"/>
    <n v="706485648"/>
    <s v="151xxxx8898"/>
    <d v="2018-06-04T00:00:00"/>
    <d v="1899-12-30T09:34:11"/>
    <x v="3"/>
    <n v="108"/>
    <n v="50"/>
    <n v="97.2"/>
    <s v="美瑞紫荆皮肤医疗美容(天府店)"/>
    <s v="MeiruiTF"/>
    <n v="8352512"/>
    <s v="成都"/>
  </r>
  <r>
    <n v="2018"/>
    <x v="0"/>
    <n v="58"/>
    <n v="633039012"/>
    <s v="151xxxx8898"/>
    <d v="2018-06-04T00:00:00"/>
    <d v="1899-12-30T09:34:07"/>
    <x v="3"/>
    <n v="108"/>
    <n v="50"/>
    <n v="97.2"/>
    <s v="美瑞紫荆皮肤医疗美容(天府店)"/>
    <s v="MeiruiTF"/>
    <n v="8352512"/>
    <s v="成都"/>
  </r>
  <r>
    <n v="2018"/>
    <x v="0"/>
    <n v="38"/>
    <n v="2160586078"/>
    <s v="136xxxx0685"/>
    <d v="2018-06-05T00:00:00"/>
    <d v="1899-12-30T15:39:39"/>
    <x v="4"/>
    <n v="88"/>
    <n v="50"/>
    <n v="79.2"/>
    <s v="美瑞紫荆皮肤医疗美容(天府店)"/>
    <s v="MeiruiTF"/>
    <n v="8352512"/>
    <s v="成都"/>
  </r>
  <r>
    <n v="2018"/>
    <x v="0"/>
    <n v="38"/>
    <n v="2365904321"/>
    <s v="189xxxx8989"/>
    <d v="2018-06-05T00:00:00"/>
    <d v="1899-12-30T15:39:30"/>
    <x v="4"/>
    <n v="88"/>
    <n v="50"/>
    <n v="79.2"/>
    <s v="美瑞紫荆皮肤医疗美容(天府店)"/>
    <s v="MeiruiTF"/>
    <n v="8352512"/>
    <s v="成都"/>
  </r>
  <r>
    <n v="2018"/>
    <x v="0"/>
    <n v="19.9"/>
    <n v="9172550573"/>
    <s v="182xxxx6954"/>
    <d v="2018-06-05T00:00:00"/>
    <d v="1899-12-30T15:12:02"/>
    <x v="5"/>
    <n v="68"/>
    <n v="48.1"/>
    <n v="61.2"/>
    <s v="美瑞紫荆皮肤医疗美容(天府店)"/>
    <s v="MeiruiTF"/>
    <n v="8352512"/>
    <s v="成都"/>
  </r>
  <r>
    <n v="2018"/>
    <x v="0"/>
    <n v="38"/>
    <n v="3510180562"/>
    <s v="151xxxx9345"/>
    <d v="2018-06-05T00:00:00"/>
    <d v="1899-12-30T12:26:54"/>
    <x v="1"/>
    <n v="68"/>
    <n v="30"/>
    <n v="61.2"/>
    <s v="美瑞紫荆皮肤医疗美容(天府店)"/>
    <s v="MeiruiTF"/>
    <n v="8352512"/>
    <s v="成都"/>
  </r>
  <r>
    <n v="2018"/>
    <x v="0"/>
    <n v="38"/>
    <n v="3410011135"/>
    <s v="136xxxx8932"/>
    <d v="2018-06-05T00:00:00"/>
    <d v="1899-12-30T11:13:28"/>
    <x v="1"/>
    <n v="68"/>
    <n v="30"/>
    <n v="61.2"/>
    <s v="美瑞紫荆皮肤医疗美容(天府店)"/>
    <s v="MeiruiTF"/>
    <n v="8352512"/>
    <s v="成都"/>
  </r>
  <r>
    <n v="2018"/>
    <x v="0"/>
    <n v="298"/>
    <n v="1539962624"/>
    <s v="138xxxx0551"/>
    <d v="2018-06-06T00:00:00"/>
    <d v="1899-12-30T17:56:22"/>
    <x v="6"/>
    <n v="598"/>
    <n v="300"/>
    <n v="538.2"/>
    <s v="美瑞紫荆皮肤医疗美容(天府店)"/>
    <s v="MeiruiTF"/>
    <n v="8352512"/>
    <s v="成都"/>
  </r>
  <r>
    <n v="2018"/>
    <x v="0"/>
    <n v="38"/>
    <n v="2803164606"/>
    <s v="185xxxx0875"/>
    <d v="2018-06-06T00:00:00"/>
    <d v="1899-12-30T13:01:16"/>
    <x v="4"/>
    <n v="88"/>
    <n v="50"/>
    <n v="79.2"/>
    <s v="美瑞紫荆皮肤医疗美容(天府店)"/>
    <s v="MeiruiTF"/>
    <n v="8352512"/>
    <s v="成都"/>
  </r>
  <r>
    <n v="2018"/>
    <x v="0"/>
    <n v="298"/>
    <n v="1846547274"/>
    <s v="155xxxx3876"/>
    <d v="2018-06-07T00:00:00"/>
    <d v="1899-12-30T16:30:00"/>
    <x v="6"/>
    <n v="598"/>
    <n v="300"/>
    <n v="538.2"/>
    <s v="美瑞紫荆皮肤医疗美容(天府店)"/>
    <s v="MeiruiTF"/>
    <n v="8352512"/>
    <s v="成都"/>
  </r>
  <r>
    <n v="2018"/>
    <x v="0"/>
    <n v="38"/>
    <n v="3809757032"/>
    <s v="135xxxx4442"/>
    <d v="2018-06-07T00:00:00"/>
    <d v="1899-12-30T16:25:05"/>
    <x v="1"/>
    <n v="68"/>
    <n v="30"/>
    <n v="61.2"/>
    <s v="美瑞紫荆皮肤医疗美容(天府店)"/>
    <s v="MeiruiTF"/>
    <n v="8352512"/>
    <s v="成都"/>
  </r>
  <r>
    <n v="2018"/>
    <x v="0"/>
    <n v="199"/>
    <n v="638129451"/>
    <s v="135xxxx5966"/>
    <d v="2018-06-07T00:00:00"/>
    <d v="1899-12-30T16:19:42"/>
    <x v="7"/>
    <n v="398"/>
    <n v="199"/>
    <n v="358.2"/>
    <s v="美瑞紫荆皮肤医疗美容(天府店)"/>
    <s v="MeiruiTF"/>
    <n v="8352512"/>
    <s v="成都"/>
  </r>
  <r>
    <n v="2018"/>
    <x v="0"/>
    <n v="68"/>
    <n v="3959356342"/>
    <s v="188xxxx8061"/>
    <d v="2018-06-07T00:00:00"/>
    <d v="1899-12-30T10:42:39"/>
    <x v="1"/>
    <n v="68"/>
    <m/>
    <n v="61.2"/>
    <s v="美瑞紫荆皮肤医疗美容(天府店)"/>
    <s v="MeiruiTF"/>
    <n v="8352512"/>
    <s v="成都"/>
  </r>
  <r>
    <n v="2018"/>
    <x v="0"/>
    <n v="298"/>
    <n v="1996511516"/>
    <s v="155xxxx3876"/>
    <d v="2018-06-09T00:00:00"/>
    <d v="1899-12-30T18:17:17"/>
    <x v="6"/>
    <n v="598"/>
    <n v="300"/>
    <n v="538.2"/>
    <s v="美瑞紫荆皮肤医疗美容(天府店)"/>
    <s v="MeiruiTF"/>
    <n v="8352512"/>
    <s v="成都"/>
  </r>
  <r>
    <n v="2018"/>
    <x v="0"/>
    <n v="680"/>
    <n v="7765948372"/>
    <s v="189xxxx9123"/>
    <d v="2018-06-09T00:00:00"/>
    <d v="1899-12-30T18:15:48"/>
    <x v="0"/>
    <n v="680"/>
    <m/>
    <n v="612"/>
    <s v="美瑞紫荆皮肤医疗美容(天府店)"/>
    <s v="MeiruiTF"/>
    <n v="8352512"/>
    <s v="成都"/>
  </r>
  <r>
    <n v="2018"/>
    <x v="0"/>
    <n v="680"/>
    <n v="7120130674"/>
    <s v="189xxxx9123"/>
    <d v="2018-06-09T00:00:00"/>
    <d v="1899-12-30T18:15:42"/>
    <x v="0"/>
    <n v="680"/>
    <m/>
    <n v="612"/>
    <s v="美瑞紫荆皮肤医疗美容(天府店)"/>
    <s v="MeiruiTF"/>
    <n v="8352512"/>
    <s v="成都"/>
  </r>
  <r>
    <n v="2018"/>
    <x v="0"/>
    <n v="38"/>
    <n v="3599222982"/>
    <s v="152xxxx8790"/>
    <d v="2018-06-09T00:00:00"/>
    <d v="1899-12-30T16:18:50"/>
    <x v="1"/>
    <n v="68"/>
    <n v="30"/>
    <n v="61.2"/>
    <s v="美瑞紫荆皮肤医疗美容(天府店)"/>
    <s v="MeiruiTF"/>
    <n v="8352512"/>
    <s v="成都"/>
  </r>
  <r>
    <n v="2018"/>
    <x v="0"/>
    <n v="38"/>
    <n v="3884750252"/>
    <s v="136xxxx7834"/>
    <d v="2018-06-09T00:00:00"/>
    <d v="1899-12-30T14:11:12"/>
    <x v="1"/>
    <n v="68"/>
    <n v="30"/>
    <n v="61.2"/>
    <s v="美瑞紫荆皮肤医疗美容(天府店)"/>
    <s v="MeiruiTF"/>
    <n v="8352512"/>
    <s v="成都"/>
  </r>
  <r>
    <n v="2018"/>
    <x v="0"/>
    <n v="38"/>
    <n v="3200563978"/>
    <s v="157xxxx3246"/>
    <d v="2018-06-10T00:00:00"/>
    <d v="1899-12-30T19:15:11"/>
    <x v="1"/>
    <n v="68"/>
    <n v="30"/>
    <n v="61.2"/>
    <s v="美瑞紫荆皮肤医疗美容(天府店)"/>
    <s v="MeiruiTF"/>
    <n v="8352512"/>
    <s v="成都"/>
  </r>
  <r>
    <n v="2018"/>
    <x v="0"/>
    <n v="38"/>
    <n v="3026809316"/>
    <s v="133xxxx1794"/>
    <d v="2018-06-10T00:00:00"/>
    <d v="1899-12-30T15:02:04"/>
    <x v="1"/>
    <n v="68"/>
    <n v="30"/>
    <n v="61.2"/>
    <s v="美瑞紫荆皮肤医疗美容(天府店)"/>
    <s v="MeiruiTF"/>
    <n v="8352512"/>
    <s v="成都"/>
  </r>
  <r>
    <n v="2018"/>
    <x v="0"/>
    <n v="38"/>
    <n v="3934363834"/>
    <s v="182xxxx7909"/>
    <d v="2018-06-10T00:00:00"/>
    <d v="1899-12-30T11:55:53"/>
    <x v="1"/>
    <n v="68"/>
    <n v="30"/>
    <n v="61.2"/>
    <s v="美瑞紫荆皮肤医疗美容(天府店)"/>
    <s v="MeiruiTF"/>
    <n v="8352512"/>
    <s v="成都"/>
  </r>
  <r>
    <n v="2018"/>
    <x v="0"/>
    <n v="38"/>
    <n v="3172957903"/>
    <s v="182xxxx5882"/>
    <d v="2018-06-10T00:00:00"/>
    <d v="1899-12-30T11:55:38"/>
    <x v="1"/>
    <n v="68"/>
    <n v="30"/>
    <n v="61.2"/>
    <s v="美瑞紫荆皮肤医疗美容(天府店)"/>
    <s v="MeiruiTF"/>
    <n v="8352512"/>
    <s v="成都"/>
  </r>
  <r>
    <n v="2018"/>
    <x v="0"/>
    <n v="38"/>
    <n v="3332884275"/>
    <s v="182xxxx6573"/>
    <d v="2018-06-10T00:00:00"/>
    <d v="1899-12-30T11:55:25"/>
    <x v="1"/>
    <n v="68"/>
    <n v="30"/>
    <n v="61.2"/>
    <s v="美瑞紫荆皮肤医疗美容(天府店)"/>
    <s v="MeiruiTF"/>
    <n v="8352512"/>
    <s v="成都"/>
  </r>
  <r>
    <n v="2018"/>
    <x v="0"/>
    <n v="58"/>
    <n v="896019289"/>
    <s v="187xxxx9548"/>
    <d v="2018-06-11T00:00:00"/>
    <d v="1899-12-30T11:42:25"/>
    <x v="3"/>
    <n v="108"/>
    <n v="50"/>
    <n v="106.92"/>
    <s v="美瑞紫荆皮肤医疗美容(天府店)"/>
    <s v="MeiruiTF"/>
    <n v="8352512"/>
    <s v="成都"/>
  </r>
  <r>
    <n v="2018"/>
    <x v="0"/>
    <n v="38"/>
    <n v="3478448200"/>
    <s v="156xxxx8657"/>
    <d v="2018-06-12T00:00:00"/>
    <d v="1899-12-30T20:07:55"/>
    <x v="1"/>
    <n v="68"/>
    <n v="30"/>
    <n v="61.2"/>
    <s v="美瑞紫荆皮肤医疗美容(天府店)"/>
    <s v="MeiruiTF"/>
    <n v="8352512"/>
    <s v="成都"/>
  </r>
  <r>
    <n v="2018"/>
    <x v="0"/>
    <n v="38"/>
    <n v="3145662848"/>
    <s v="181xxxx0976"/>
    <d v="2018-06-12T00:00:00"/>
    <d v="1899-12-30T16:17:25"/>
    <x v="1"/>
    <n v="68"/>
    <n v="30"/>
    <n v="61.2"/>
    <s v="美瑞紫荆皮肤医疗美容(天府店)"/>
    <s v="MeiruiTF"/>
    <n v="8352512"/>
    <s v="成都"/>
  </r>
  <r>
    <n v="2018"/>
    <x v="0"/>
    <n v="38"/>
    <n v="3357294120"/>
    <s v="189xxxx7926"/>
    <d v="2018-06-12T00:00:00"/>
    <d v="1899-12-30T12:02:40"/>
    <x v="1"/>
    <n v="68"/>
    <n v="30"/>
    <n v="61.2"/>
    <s v="美瑞紫荆皮肤医疗美容(天府店)"/>
    <s v="MeiruiTF"/>
    <n v="8352512"/>
    <s v="成都"/>
  </r>
  <r>
    <n v="2018"/>
    <x v="0"/>
    <n v="38"/>
    <n v="3215462716"/>
    <s v="185xxxx3209"/>
    <d v="2018-06-13T00:00:00"/>
    <d v="1899-12-30T13:39:12"/>
    <x v="1"/>
    <n v="68"/>
    <n v="30"/>
    <n v="61.2"/>
    <s v="美瑞紫荆皮肤医疗美容(天府店)"/>
    <s v="MeiruiTF"/>
    <n v="8352512"/>
    <s v="成都"/>
  </r>
  <r>
    <n v="2018"/>
    <x v="0"/>
    <n v="38"/>
    <n v="3696120045"/>
    <s v="135xxxx6650"/>
    <d v="2018-06-13T00:00:00"/>
    <d v="1899-12-30T12:54:08"/>
    <x v="1"/>
    <n v="68"/>
    <n v="30"/>
    <n v="61.2"/>
    <s v="美瑞紫荆皮肤医疗美容(天府店)"/>
    <s v="MeiruiTF"/>
    <n v="8352512"/>
    <s v="成都"/>
  </r>
  <r>
    <n v="2018"/>
    <x v="0"/>
    <n v="298"/>
    <n v="1941748706"/>
    <s v="157xxxx7001"/>
    <d v="2018-06-13T00:00:00"/>
    <d v="1899-12-30T14:38:38"/>
    <x v="6"/>
    <n v="598"/>
    <n v="300"/>
    <n v="538.2"/>
    <s v="美瑞紫荆皮肤医疗美容(天府店)"/>
    <s v="MeiruiTF"/>
    <n v="8352512"/>
    <s v="成都"/>
  </r>
  <r>
    <n v="2018"/>
    <x v="0"/>
    <n v="38"/>
    <n v="3213006594"/>
    <s v="183xxxx7067"/>
    <d v="2018-06-18T00:00:00"/>
    <d v="1899-12-30T13:34:15"/>
    <x v="1"/>
    <n v="68"/>
    <n v="30"/>
    <n v="61.2"/>
    <s v="美瑞紫荆皮肤医疗美容(天府店)"/>
    <s v="MeiruiTF"/>
    <n v="8352512"/>
    <s v="成都"/>
  </r>
  <r>
    <n v="2018"/>
    <x v="0"/>
    <n v="580"/>
    <n v="8100758792"/>
    <s v="158xxxx1686"/>
    <d v="2018-06-18T00:00:00"/>
    <d v="1899-12-30T10:02:40"/>
    <x v="8"/>
    <n v="788"/>
    <n v="208"/>
    <n v="709.2"/>
    <s v="美瑞紫荆皮肤医疗美容(天府店)"/>
    <s v="MeiruiTF"/>
    <n v="8352512"/>
    <s v="成都"/>
  </r>
  <r>
    <n v="2018"/>
    <x v="0"/>
    <n v="580"/>
    <n v="8360895952"/>
    <s v="182xxxx0528"/>
    <d v="2018-06-18T00:00:00"/>
    <d v="1899-12-30T10:01:39"/>
    <x v="8"/>
    <n v="788"/>
    <n v="208"/>
    <n v="709.2"/>
    <s v="美瑞紫荆皮肤医疗美容(天府店)"/>
    <s v="MeiruiTF"/>
    <n v="8352512"/>
    <s v="成都"/>
  </r>
  <r>
    <n v="2018"/>
    <x v="0"/>
    <n v="38"/>
    <n v="3345146756"/>
    <s v="150xxxx0221"/>
    <d v="2018-06-19T00:00:00"/>
    <d v="1899-12-30T18:50:14"/>
    <x v="1"/>
    <n v="68"/>
    <n v="30"/>
    <n v="61.2"/>
    <s v="美瑞紫荆皮肤医疗美容(天府店)"/>
    <s v="MeiruiTF"/>
    <n v="8352512"/>
    <s v="成都"/>
  </r>
  <r>
    <n v="2018"/>
    <x v="0"/>
    <n v="68"/>
    <n v="9535166879"/>
    <s v="182xxxx9279"/>
    <d v="2018-06-19T00:00:00"/>
    <d v="1899-12-30T18:33:52"/>
    <x v="1"/>
    <n v="68"/>
    <m/>
    <n v="61.2"/>
    <s v="美瑞紫荆皮肤医疗美容(天府店)"/>
    <s v="MeiruiTF"/>
    <n v="8352512"/>
    <s v="成都"/>
  </r>
  <r>
    <n v="2018"/>
    <x v="0"/>
    <n v="58"/>
    <n v="404231330"/>
    <s v="156xxxx6046"/>
    <d v="2018-06-19T00:00:00"/>
    <d v="1899-12-30T13:48:29"/>
    <x v="3"/>
    <n v="108"/>
    <n v="50"/>
    <n v="97.2"/>
    <s v="美瑞紫荆皮肤医疗美容(天府店)"/>
    <s v="MeiruiTF"/>
    <n v="8352512"/>
    <s v="成都"/>
  </r>
  <r>
    <n v="2018"/>
    <x v="0"/>
    <n v="58"/>
    <n v="905983467"/>
    <s v="156xxxx6046"/>
    <d v="2018-06-19T00:00:00"/>
    <d v="1899-12-30T13:48:23"/>
    <x v="3"/>
    <n v="108"/>
    <n v="50"/>
    <n v="97.2"/>
    <s v="美瑞紫荆皮肤医疗美容(天府店)"/>
    <s v="MeiruiTF"/>
    <n v="8352512"/>
    <s v="成都"/>
  </r>
  <r>
    <n v="2018"/>
    <x v="0"/>
    <n v="580"/>
    <n v="8239216874"/>
    <s v="181xxxx3506"/>
    <d v="2018-06-20T00:00:00"/>
    <d v="1899-12-30T12:02:35"/>
    <x v="8"/>
    <n v="788"/>
    <n v="208"/>
    <n v="709.2"/>
    <s v="美瑞紫荆皮肤医疗美容(天府店)"/>
    <s v="MeiruiTF"/>
    <n v="8352512"/>
    <s v="成都"/>
  </r>
  <r>
    <n v="2018"/>
    <x v="0"/>
    <n v="38"/>
    <n v="3424034330"/>
    <s v="173xxxx4513"/>
    <d v="2018-06-21T00:00:00"/>
    <d v="1899-12-30T19:11:00"/>
    <x v="1"/>
    <n v="68"/>
    <n v="30"/>
    <n v="61.2"/>
    <s v="美瑞紫荆皮肤医疗美容(天府店)"/>
    <s v="MeiruiTF"/>
    <n v="8352512"/>
    <s v="成都"/>
  </r>
  <r>
    <n v="2018"/>
    <x v="0"/>
    <n v="298"/>
    <n v="1169544322"/>
    <s v="186xxxx3637"/>
    <d v="2018-06-21T00:00:00"/>
    <d v="1899-12-30T15:02:21"/>
    <x v="6"/>
    <n v="598"/>
    <n v="300"/>
    <n v="538.2"/>
    <s v="美瑞紫荆皮肤医疗美容(天府店)"/>
    <s v="MeiruiTF"/>
    <n v="8352512"/>
    <s v="成都"/>
  </r>
  <r>
    <n v="2018"/>
    <x v="0"/>
    <n v="380"/>
    <n v="6044792553"/>
    <s v="177xxxx2078"/>
    <d v="2018-06-22T00:00:00"/>
    <d v="1899-12-30T19:24:28"/>
    <x v="9"/>
    <n v="380"/>
    <m/>
    <n v="342"/>
    <s v="美瑞紫荆皮肤医疗美容(天府店)"/>
    <s v="MeiruiTF"/>
    <n v="8352512"/>
    <s v="成都"/>
  </r>
  <r>
    <n v="2018"/>
    <x v="0"/>
    <n v="30"/>
    <n v="3213537026"/>
    <s v="156xxxx3690"/>
    <d v="2018-06-23T00:00:00"/>
    <d v="1899-12-30T17:43:43"/>
    <x v="10"/>
    <n v="68"/>
    <n v="38"/>
    <s v="请至预付订单管理查看"/>
    <s v="美瑞紫荆皮肤医疗美容(天府店)"/>
    <s v="MeiruiTF"/>
    <n v="8352512"/>
    <s v="成都"/>
  </r>
  <r>
    <n v="2018"/>
    <x v="0"/>
    <n v="701"/>
    <n v="72747622074"/>
    <s v="173xxxx0619"/>
    <d v="2018-06-23T00:00:00"/>
    <d v="1899-12-30T09:58:59"/>
    <x v="11"/>
    <n v="788"/>
    <n v="87"/>
    <s v="请至预付订单管理查看"/>
    <s v="美瑞紫荆皮肤医疗美容(天府店)"/>
    <s v="MeiruiTF"/>
    <n v="8352512"/>
    <s v="成都"/>
  </r>
  <r>
    <n v="2018"/>
    <x v="0"/>
    <n v="30"/>
    <n v="51557043040"/>
    <s v="156xxxx1777"/>
    <d v="2018-06-24T00:00:00"/>
    <d v="1899-12-30T15:38:16"/>
    <x v="10"/>
    <n v="68"/>
    <n v="38"/>
    <s v="请至预付订单管理查看"/>
    <s v="美瑞紫荆皮肤医疗美容(天府店)"/>
    <s v="MeiruiTF"/>
    <n v="8352512"/>
    <s v="成都"/>
  </r>
  <r>
    <n v="2018"/>
    <x v="0"/>
    <n v="38"/>
    <n v="3462050231"/>
    <s v="135xxxx4813"/>
    <d v="2018-06-24T00:00:00"/>
    <d v="1899-12-30T14:34:52"/>
    <x v="1"/>
    <n v="68"/>
    <n v="30"/>
    <n v="61.2"/>
    <s v="美瑞紫荆皮肤医疗美容(天府店)"/>
    <s v="MeiruiTF"/>
    <n v="8352512"/>
    <s v="成都"/>
  </r>
  <r>
    <n v="2018"/>
    <x v="0"/>
    <n v="30"/>
    <n v="19087664119"/>
    <s v="152xxxx6849"/>
    <d v="2018-06-26T00:00:00"/>
    <d v="1899-12-30T19:10:19"/>
    <x v="10"/>
    <n v="68"/>
    <n v="38"/>
    <s v="请至预付订单管理查看"/>
    <s v="美瑞紫荆皮肤医疗美容(天府店)"/>
    <s v="MeiruiTF"/>
    <n v="8352512"/>
    <s v="成都"/>
  </r>
  <r>
    <n v="2018"/>
    <x v="0"/>
    <n v="30"/>
    <n v="4420643434"/>
    <s v="130xxxx7389"/>
    <d v="2018-06-26T00:00:00"/>
    <d v="1899-12-30T19:10:13"/>
    <x v="10"/>
    <n v="68"/>
    <n v="38"/>
    <s v="请至预付订单管理查看"/>
    <s v="美瑞紫荆皮肤医疗美容(天府店)"/>
    <s v="MeiruiTF"/>
    <n v="8352512"/>
    <s v="成都"/>
  </r>
  <r>
    <n v="2018"/>
    <x v="0"/>
    <n v="30"/>
    <n v="11565316390"/>
    <s v="133xxxx6999"/>
    <d v="2018-06-26T00:00:00"/>
    <d v="1899-12-30T16:32:27"/>
    <x v="10"/>
    <n v="68"/>
    <n v="38"/>
    <s v="请至预付订单管理查看"/>
    <s v="美瑞紫荆皮肤医疗美容(天府店)"/>
    <s v="MeiruiTF"/>
    <n v="8352512"/>
    <s v="成都"/>
  </r>
  <r>
    <n v="2018"/>
    <x v="0"/>
    <n v="50"/>
    <n v="43432704779"/>
    <s v="155xxxx1086"/>
    <d v="2018-06-26T00:00:00"/>
    <d v="1899-12-30T12:19:31"/>
    <x v="12"/>
    <n v="108"/>
    <n v="58"/>
    <s v="请至预付订单管理查看"/>
    <s v="美瑞紫荆皮肤医疗美容(天府店)"/>
    <s v="MeiruiTF"/>
    <n v="8352512"/>
    <s v="成都"/>
  </r>
  <r>
    <n v="2018"/>
    <x v="0"/>
    <n v="38"/>
    <n v="3633024495"/>
    <s v="182xxxx9182"/>
    <d v="2018-06-26T00:00:00"/>
    <d v="1899-12-30T19:10:29"/>
    <x v="1"/>
    <n v="68"/>
    <n v="30"/>
    <n v="61.2"/>
    <s v="美瑞紫荆皮肤医疗美容(天府店)"/>
    <s v="MeiruiTF"/>
    <n v="8352512"/>
    <s v="成都"/>
  </r>
  <r>
    <n v="2018"/>
    <x v="0"/>
    <n v="701"/>
    <n v="33738028280"/>
    <s v="135xxxx0399"/>
    <d v="2018-06-27T00:00:00"/>
    <d v="1899-12-30T11:50:05"/>
    <x v="11"/>
    <n v="788"/>
    <n v="87"/>
    <s v="请至预付订单管理查看"/>
    <s v="美瑞紫荆皮肤医疗美容(天府店)"/>
    <s v="MeiruiTF"/>
    <n v="8352512"/>
    <s v="成都"/>
  </r>
  <r>
    <n v="2018"/>
    <x v="0"/>
    <n v="38"/>
    <n v="3718338158"/>
    <s v="152xxxx5173"/>
    <d v="2018-06-27T00:00:00"/>
    <d v="1899-12-30T18:56:53"/>
    <x v="1"/>
    <n v="68"/>
    <n v="30"/>
    <n v="61.2"/>
    <s v="美瑞紫荆皮肤医疗美容(天府店)"/>
    <s v="MeiruiTF"/>
    <n v="8352512"/>
    <s v="成都"/>
  </r>
  <r>
    <n v="2018"/>
    <x v="0"/>
    <n v="38"/>
    <n v="3406248969"/>
    <s v="158xxxx5474"/>
    <d v="2018-06-27T00:00:00"/>
    <d v="1899-12-30T18:56:44"/>
    <x v="1"/>
    <n v="68"/>
    <n v="30"/>
    <n v="61.2"/>
    <s v="美瑞紫荆皮肤医疗美容(天府店)"/>
    <s v="MeiruiTF"/>
    <n v="8352512"/>
    <s v="成都"/>
  </r>
  <r>
    <n v="2018"/>
    <x v="0"/>
    <n v="38"/>
    <n v="3887588207"/>
    <s v="135xxxx8606"/>
    <d v="2018-06-27T00:00:00"/>
    <d v="1899-12-30T17:48:54"/>
    <x v="1"/>
    <n v="68"/>
    <n v="30"/>
    <n v="61.2"/>
    <s v="美瑞紫荆皮肤医疗美容(天府店)"/>
    <s v="MeiruiTF"/>
    <n v="8352512"/>
    <s v="成都"/>
  </r>
  <r>
    <n v="2018"/>
    <x v="0"/>
    <n v="30"/>
    <n v="26710751386"/>
    <s v="180xxxx3357"/>
    <d v="2018-06-28T00:00:00"/>
    <d v="1899-12-30T18:41:23"/>
    <x v="10"/>
    <n v="68"/>
    <n v="38"/>
    <s v="请至预付订单管理查看"/>
    <s v="美瑞紫荆皮肤医疗美容(天府店)"/>
    <s v="MeiruiTF"/>
    <n v="8352512"/>
    <s v="成都"/>
  </r>
  <r>
    <n v="2018"/>
    <x v="0"/>
    <n v="50"/>
    <n v="91432786807"/>
    <s v="180xxxx3357"/>
    <d v="2018-06-28T00:00:00"/>
    <d v="1899-12-30T18:41:15"/>
    <x v="13"/>
    <n v="88"/>
    <n v="38"/>
    <s v="请至预付订单管理查看"/>
    <s v="美瑞紫荆皮肤医疗美容(天府店)"/>
    <s v="MeiruiTF"/>
    <n v="8352512"/>
    <s v="成都"/>
  </r>
  <r>
    <n v="2018"/>
    <x v="0"/>
    <n v="30"/>
    <n v="10886468535"/>
    <s v="158xxxx7590"/>
    <d v="2018-06-29T00:00:00"/>
    <d v="1899-12-30T15:18:44"/>
    <x v="10"/>
    <n v="68"/>
    <n v="38"/>
    <s v="请至预付订单管理查看"/>
    <s v="美瑞紫荆皮肤医疗美容(天府店)"/>
    <s v="MeiruiTF"/>
    <n v="8352512"/>
    <s v="成都"/>
  </r>
  <r>
    <n v="2018"/>
    <x v="0"/>
    <n v="18"/>
    <n v="43672012079"/>
    <s v="135xxxx7335"/>
    <d v="2018-06-30T00:00:00"/>
    <d v="1899-12-30T19:30:45"/>
    <x v="14"/>
    <n v="18"/>
    <m/>
    <s v="请至预付订单管理查看"/>
    <s v="美瑞紫荆皮肤医疗美容(天府店)"/>
    <s v="MeiruiTF"/>
    <n v="8352512"/>
    <s v="成都"/>
  </r>
  <r>
    <n v="2018"/>
    <x v="0"/>
    <n v="38"/>
    <n v="15942594236"/>
    <s v="187xxxx7466"/>
    <d v="2018-06-30T00:00:00"/>
    <d v="1899-12-30T18:21:02"/>
    <x v="10"/>
    <n v="38"/>
    <m/>
    <s v="请至预付订单管理查看"/>
    <s v="美瑞紫荆皮肤医疗美容(天府店)"/>
    <s v="MeiruiTF"/>
    <n v="8352512"/>
    <s v="成都"/>
  </r>
  <r>
    <n v="2018"/>
    <x v="0"/>
    <n v="38"/>
    <n v="6733892671"/>
    <s v="182xxxx6878"/>
    <d v="2018-06-30T00:00:00"/>
    <d v="1899-12-30T14:38:09"/>
    <x v="10"/>
    <n v="38"/>
    <m/>
    <s v="请至预付订单管理查看"/>
    <s v="美瑞紫荆皮肤医疗美容(天府店)"/>
    <s v="MeiruiTF"/>
    <n v="8352512"/>
    <s v="成都"/>
  </r>
  <r>
    <n v="2018"/>
    <x v="0"/>
    <n v="19.9"/>
    <n v="9989177915"/>
    <s v="189xxxx1105"/>
    <d v="2018-06-30T00:00:00"/>
    <d v="1899-12-30T17:20:52"/>
    <x v="5"/>
    <n v="68"/>
    <n v="48.1"/>
    <n v="61.2"/>
    <s v="美瑞紫荆皮肤医疗美容(天府店)"/>
    <s v="MeiruiTF"/>
    <n v="8352512"/>
    <s v="成都"/>
  </r>
  <r>
    <n v="2018"/>
    <x v="0"/>
    <n v="19.9"/>
    <n v="9658991291"/>
    <s v="189xxxx1105"/>
    <d v="2018-06-30T00:00:00"/>
    <d v="1899-12-30T17:20:46"/>
    <x v="5"/>
    <n v="68"/>
    <n v="48.1"/>
    <n v="61.2"/>
    <s v="美瑞紫荆皮肤医疗美容(天府店)"/>
    <s v="MeiruiTF"/>
    <n v="8352512"/>
    <s v="成都"/>
  </r>
  <r>
    <n v="2018"/>
    <x v="0"/>
    <n v="58"/>
    <n v="2223789073"/>
    <s v="138xxxx5814"/>
    <d v="2018-06-30T00:00:00"/>
    <d v="1899-12-30T13:08:17"/>
    <x v="15"/>
    <n v="98"/>
    <n v="40"/>
    <n v="88.2"/>
    <s v="美瑞紫荆皮肤医疗美容(天府店)"/>
    <s v="MeiruiTF"/>
    <n v="8352512"/>
    <s v="成都"/>
  </r>
  <r>
    <n v="2018"/>
    <x v="1"/>
    <n v="58"/>
    <n v="81242604787"/>
    <s v="185xxxx8838"/>
    <d v="2018-07-01T00:00:00"/>
    <d v="1899-12-30T19:12:13"/>
    <x v="12"/>
    <n v="108"/>
    <n v="50"/>
    <s v="请至预付订单管理查看"/>
    <s v="美瑞紫荆皮肤医疗美容(天府店)"/>
    <s v="MeiruiTF"/>
    <n v="8352512"/>
    <s v="成都"/>
  </r>
  <r>
    <n v="2018"/>
    <x v="1"/>
    <n v="38"/>
    <n v="81650999043"/>
    <s v="186xxxx9787"/>
    <d v="2018-07-01T00:00:00"/>
    <d v="1899-12-30T13:02:28"/>
    <x v="10"/>
    <n v="68"/>
    <n v="30"/>
    <s v="请至预付订单管理查看"/>
    <s v="美瑞紫荆皮肤医疗美容(天府店)"/>
    <s v="MeiruiTF"/>
    <n v="8352512"/>
    <s v="成都"/>
  </r>
  <r>
    <n v="2018"/>
    <x v="1"/>
    <n v="38"/>
    <n v="3731827556"/>
    <s v="138xxxx1170"/>
    <d v="2018-07-01T00:00:00"/>
    <d v="1899-12-30T16:47:06"/>
    <x v="1"/>
    <n v="68"/>
    <n v="30"/>
    <n v="61.2"/>
    <s v="美瑞紫荆皮肤医疗美容(天府店)"/>
    <s v="MeiruiTF"/>
    <n v="8352512"/>
    <s v="成都"/>
  </r>
  <r>
    <n v="2018"/>
    <x v="1"/>
    <n v="38"/>
    <n v="27266933268"/>
    <s v="186xxxx9285"/>
    <d v="2018-07-03T00:00:00"/>
    <d v="1899-12-30T12:06:30"/>
    <x v="10"/>
    <n v="68"/>
    <n v="30"/>
    <s v="请至预付订单管理查看"/>
    <s v="美瑞紫荆皮肤医疗美容(天府店)"/>
    <s v="MeiruiTF"/>
    <n v="8352512"/>
    <s v="成都"/>
  </r>
  <r>
    <n v="2018"/>
    <x v="1"/>
    <n v="780"/>
    <n v="50156695304"/>
    <s v="182xxxx6690"/>
    <d v="2018-07-04T00:00:00"/>
    <d v="1899-12-30T17:55:02"/>
    <x v="16"/>
    <n v="880"/>
    <n v="100"/>
    <s v="请至预付订单管理查看"/>
    <s v="美瑞紫荆皮肤医疗美容(天府店)"/>
    <s v="MeiruiTF"/>
    <n v="8352512"/>
    <s v="成都"/>
  </r>
  <r>
    <n v="2018"/>
    <x v="1"/>
    <n v="780"/>
    <n v="2558440526"/>
    <s v="182xxxx6690"/>
    <d v="2018-07-04T00:00:00"/>
    <d v="1899-12-30T17:54:25"/>
    <x v="16"/>
    <n v="880"/>
    <n v="100"/>
    <s v="请至预付订单管理查看"/>
    <s v="美瑞紫荆皮肤医疗美容(天府店)"/>
    <s v="MeiruiTF"/>
    <n v="8352512"/>
    <s v="成都"/>
  </r>
  <r>
    <n v="2018"/>
    <x v="1"/>
    <n v="38"/>
    <n v="41189131583"/>
    <s v="159xxxx7653"/>
    <d v="2018-07-04T00:00:00"/>
    <d v="1899-12-30T16:39:05"/>
    <x v="10"/>
    <n v="68"/>
    <n v="30"/>
    <s v="请至预付订单管理查看"/>
    <s v="美瑞紫荆皮肤医疗美容(天府店)"/>
    <s v="MeiruiTF"/>
    <n v="8352512"/>
    <s v="成都"/>
  </r>
  <r>
    <n v="2018"/>
    <x v="1"/>
    <n v="58"/>
    <n v="64256298430"/>
    <s v="151xxxx9188"/>
    <d v="2018-07-05T00:00:00"/>
    <d v="1899-12-30T16:54:58"/>
    <x v="12"/>
    <n v="108"/>
    <n v="50"/>
    <s v="请至预付订单管理查看"/>
    <s v="美瑞紫荆皮肤医疗美容(天府店)"/>
    <s v="MeiruiTF"/>
    <n v="8352512"/>
    <s v="成都"/>
  </r>
  <r>
    <n v="2018"/>
    <x v="1"/>
    <n v="38"/>
    <n v="31420785995"/>
    <s v="151xxxx9188"/>
    <d v="2018-07-05T00:00:00"/>
    <d v="1899-12-30T16:22:49"/>
    <x v="10"/>
    <n v="68"/>
    <n v="30"/>
    <s v="请至预付订单管理查看"/>
    <s v="美瑞紫荆皮肤医疗美容(天府店)"/>
    <s v="MeiruiTF"/>
    <n v="8352512"/>
    <s v="成都"/>
  </r>
  <r>
    <n v="2018"/>
    <x v="1"/>
    <n v="38"/>
    <n v="91998673444"/>
    <s v="151xxxx9188"/>
    <d v="2018-07-05T00:00:00"/>
    <d v="1899-12-30T16:22:34"/>
    <x v="13"/>
    <n v="88"/>
    <n v="50"/>
    <s v="请至预付订单管理查看"/>
    <s v="美瑞紫荆皮肤医疗美容(天府店)"/>
    <s v="MeiruiTF"/>
    <n v="8352512"/>
    <s v="成都"/>
  </r>
  <r>
    <n v="2018"/>
    <x v="1"/>
    <n v="38"/>
    <n v="98698105077"/>
    <s v="135xxxx0240"/>
    <d v="2018-07-06T00:00:00"/>
    <d v="1899-12-30T15:22:37"/>
    <x v="10"/>
    <n v="68"/>
    <n v="30"/>
    <s v="请至预付订单管理查看"/>
    <s v="美瑞紫荆皮肤医疗美容(天府店)"/>
    <s v="MeiruiTF"/>
    <n v="8352512"/>
    <s v="成都"/>
  </r>
  <r>
    <n v="2018"/>
    <x v="1"/>
    <n v="38"/>
    <n v="19145186111"/>
    <s v="147xxxx8602"/>
    <d v="2018-07-08T00:00:00"/>
    <d v="1899-12-30T17:52:37"/>
    <x v="10"/>
    <n v="68"/>
    <n v="30"/>
    <s v="请至预付订单管理查看"/>
    <s v="美瑞紫荆皮肤医疗美容(天府店)"/>
    <s v="Meiruidp"/>
    <n v="8352512"/>
    <s v="成都"/>
  </r>
  <r>
    <n v="2018"/>
    <x v="1"/>
    <n v="19.9"/>
    <n v="46885802302"/>
    <s v="135xxxx5727"/>
    <d v="2018-07-08T00:00:00"/>
    <d v="1899-12-30T15:26:16"/>
    <x v="17"/>
    <n v="68"/>
    <n v="48.1"/>
    <s v="请至预付订单管理查看"/>
    <s v="美瑞紫荆皮肤医疗美容(天府店)"/>
    <s v="Meiruidp"/>
    <n v="8352512"/>
    <s v="成都"/>
  </r>
  <r>
    <n v="2018"/>
    <x v="1"/>
    <n v="38"/>
    <n v="76483015060"/>
    <s v="151xxxx5975"/>
    <d v="2018-07-08T00:00:00"/>
    <d v="1899-12-30T15:25:25"/>
    <x v="10"/>
    <n v="68"/>
    <n v="30"/>
    <s v="请至预付订单管理查看"/>
    <s v="美瑞紫荆皮肤医疗美容(天府店)"/>
    <s v="Meiruidp"/>
    <n v="8352512"/>
    <s v="成都"/>
  </r>
  <r>
    <n v="2018"/>
    <x v="1"/>
    <n v="38"/>
    <n v="81415007527"/>
    <s v="185xxxx0751"/>
    <d v="2018-07-08T00:00:00"/>
    <d v="1899-12-30T15:21:43"/>
    <x v="10"/>
    <n v="68"/>
    <n v="30"/>
    <s v="请至预付订单管理查看"/>
    <s v="美瑞紫荆皮肤医疗美容(天府店)"/>
    <s v="Meiruidp"/>
    <n v="8352512"/>
    <s v="成都"/>
  </r>
  <r>
    <n v="2018"/>
    <x v="1"/>
    <n v="38"/>
    <n v="13123911786"/>
    <s v="132xxxx0765"/>
    <d v="2018-07-08T00:00:00"/>
    <d v="1899-12-30T09:28:52"/>
    <x v="10"/>
    <n v="68"/>
    <n v="30"/>
    <s v="请至预付订单管理查看"/>
    <s v="美瑞紫荆皮肤医疗美容(天府店)"/>
    <s v="Meiruidp"/>
    <n v="8352512"/>
    <s v="成都"/>
  </r>
  <r>
    <n v="2018"/>
    <x v="1"/>
    <n v="19.9"/>
    <n v="98216911814"/>
    <s v="189xxxx7679"/>
    <d v="2018-07-09T00:00:00"/>
    <d v="1899-12-30T18:17:45"/>
    <x v="17"/>
    <n v="68"/>
    <n v="48.1"/>
    <s v="请至预付订单管理查看"/>
    <s v="美瑞紫荆皮肤医疗美容(天府店)"/>
    <s v="Meiruidp"/>
    <n v="8352512"/>
    <s v="成都"/>
  </r>
  <r>
    <n v="2018"/>
    <x v="1"/>
    <n v="38"/>
    <n v="16235587160"/>
    <s v="182xxxx3593"/>
    <d v="2018-07-09T00:00:00"/>
    <d v="1899-12-30T18:17:10"/>
    <x v="10"/>
    <n v="68"/>
    <n v="30"/>
    <s v="请至预付订单管理查看"/>
    <s v="美瑞紫荆皮肤医疗美容(天府店)"/>
    <s v="Meiruidp"/>
    <n v="8352512"/>
    <s v="成都"/>
  </r>
  <r>
    <n v="2018"/>
    <x v="1"/>
    <n v="19.9"/>
    <n v="72800707623"/>
    <s v="185xxxx4382"/>
    <d v="2018-07-09T00:00:00"/>
    <d v="1899-12-30T14:00:47"/>
    <x v="17"/>
    <n v="68"/>
    <n v="48.1"/>
    <s v="请至预付订单管理查看"/>
    <s v="美瑞紫荆皮肤医疗美容(天府店)"/>
    <s v="Meiruidp"/>
    <n v="8352512"/>
    <s v="成都"/>
  </r>
  <r>
    <n v="2018"/>
    <x v="1"/>
    <n v="18"/>
    <n v="40338613066"/>
    <s v="185xxxx4382"/>
    <d v="2018-07-09T00:00:00"/>
    <d v="1899-12-30T13:56:28"/>
    <x v="14"/>
    <n v="18"/>
    <n v="0"/>
    <s v="请至预付订单管理查看"/>
    <s v="美瑞紫荆皮肤医疗美容(天府店)"/>
    <s v="Meiruidp"/>
    <n v="8352512"/>
    <s v="成都"/>
  </r>
  <r>
    <n v="2018"/>
    <x v="1"/>
    <n v="38"/>
    <n v="3217472318"/>
    <s v="134xxxx6399"/>
    <d v="2018-07-09T00:00:00"/>
    <d v="1899-12-30T11:40:13"/>
    <x v="1"/>
    <n v="68"/>
    <n v="30"/>
    <n v="61.2"/>
    <s v="美瑞紫荆皮肤医疗美容(天府店)"/>
    <s v="MeiruiTF"/>
    <n v="8352512"/>
    <s v="成都"/>
  </r>
  <r>
    <n v="2018"/>
    <x v="1"/>
    <n v="38"/>
    <n v="99453376434"/>
    <s v="186xxxx7677"/>
    <d v="2018-07-10T00:00:00"/>
    <d v="1899-12-30T12:31:53"/>
    <x v="10"/>
    <n v="68"/>
    <n v="30"/>
    <s v="请至预付订单管理查看"/>
    <s v="美瑞紫荆皮肤医疗美容(天府店)"/>
    <s v="MeiruiTF"/>
    <n v="8352512"/>
    <s v="成都"/>
  </r>
  <r>
    <n v="2018"/>
    <x v="1"/>
    <n v="38"/>
    <n v="68797788336"/>
    <s v="185xxxx1425"/>
    <d v="2018-07-10T00:00:00"/>
    <d v="1899-12-30T10:06:48"/>
    <x v="10"/>
    <n v="68"/>
    <n v="30"/>
    <s v="请至预付订单管理查看"/>
    <s v="美瑞紫荆皮肤医疗美容(天府店)"/>
    <s v="MeiruiTF"/>
    <n v="8352512"/>
    <s v="成都"/>
  </r>
  <r>
    <n v="2018"/>
    <x v="1"/>
    <n v="18"/>
    <n v="4571266151"/>
    <s v="176xxxx1471"/>
    <d v="2018-07-10T00:00:00"/>
    <d v="1899-12-30T19:03:38"/>
    <x v="18"/>
    <n v="18"/>
    <m/>
    <n v="16.2"/>
    <s v="美瑞紫荆皮肤医疗美容(天府店)"/>
    <s v="MeiruiTF"/>
    <n v="8352512"/>
    <s v="成都"/>
  </r>
  <r>
    <n v="2018"/>
    <x v="1"/>
    <n v="298"/>
    <n v="62033488673"/>
    <s v="182xxxx6690"/>
    <d v="2018-07-11T00:00:00"/>
    <d v="1899-12-30T14:24:40"/>
    <x v="19"/>
    <n v="598"/>
    <n v="300"/>
    <s v="请至预付订单管理查看"/>
    <s v="美瑞紫荆皮肤医疗美容(天府店)"/>
    <s v="MeiruiTF"/>
    <n v="8352512"/>
    <s v="成都"/>
  </r>
  <r>
    <n v="2018"/>
    <x v="1"/>
    <n v="298"/>
    <n v="8361708200"/>
    <s v="182xxxx6690"/>
    <d v="2018-07-11T00:00:00"/>
    <d v="1899-12-30T14:24:34"/>
    <x v="19"/>
    <n v="598"/>
    <n v="300"/>
    <s v="请至预付订单管理查看"/>
    <s v="美瑞紫荆皮肤医疗美容(天府店)"/>
    <s v="MeiruiTF"/>
    <n v="8352512"/>
    <s v="成都"/>
  </r>
  <r>
    <n v="2018"/>
    <x v="1"/>
    <n v="38"/>
    <n v="22057070157"/>
    <s v="183xxxx4990"/>
    <d v="2018-07-12T00:00:00"/>
    <d v="1899-12-30T14:33:42"/>
    <x v="10"/>
    <n v="68"/>
    <n v="30"/>
    <s v="请至预付订单管理查看"/>
    <s v="美瑞紫荆皮肤医疗美容(天府店)"/>
    <s v="MeiruiTF"/>
    <n v="8352512"/>
    <s v="成都"/>
  </r>
  <r>
    <n v="2018"/>
    <x v="1"/>
    <n v="58"/>
    <n v="92524811433"/>
    <s v="134xxxx4307"/>
    <d v="2018-07-13T00:00:00"/>
    <d v="1899-12-30T20:00:41"/>
    <x v="12"/>
    <n v="108"/>
    <n v="50"/>
    <s v="请至预付订单管理查看"/>
    <s v="美瑞紫荆皮肤医疗美容(天府店)"/>
    <s v="MeiruiTF"/>
    <n v="8352512"/>
    <s v="成都"/>
  </r>
  <r>
    <n v="2018"/>
    <x v="1"/>
    <n v="58"/>
    <n v="47046256979"/>
    <s v="182xxxx0965"/>
    <d v="2018-07-13T00:00:00"/>
    <d v="1899-12-30T19:59:02"/>
    <x v="12"/>
    <n v="108"/>
    <n v="50"/>
    <s v="请至预付订单管理查看"/>
    <s v="美瑞紫荆皮肤医疗美容(天府店)"/>
    <s v="MeiruiTF"/>
    <n v="8352512"/>
    <s v="成都"/>
  </r>
  <r>
    <n v="2018"/>
    <x v="1"/>
    <n v="58"/>
    <n v="23316660623"/>
    <s v="173xxxx2381"/>
    <d v="2018-07-13T00:00:00"/>
    <d v="1899-12-30T19:58:25"/>
    <x v="12"/>
    <n v="108"/>
    <n v="50"/>
    <s v="请至预付订单管理查看"/>
    <s v="美瑞紫荆皮肤医疗美容(天府店)"/>
    <s v="MeiruiTF"/>
    <n v="8352512"/>
    <s v="成都"/>
  </r>
  <r>
    <n v="2018"/>
    <x v="1"/>
    <n v="38"/>
    <n v="10422773264"/>
    <s v="155xxxx3726"/>
    <d v="2018-07-13T00:00:00"/>
    <d v="1899-12-30T16:36:49"/>
    <x v="10"/>
    <n v="68"/>
    <n v="30"/>
    <s v="请至预付订单管理查看"/>
    <s v="美瑞紫荆皮肤医疗美容(天府店)"/>
    <s v="MeiruiTF"/>
    <n v="8352512"/>
    <s v="成都"/>
  </r>
  <r>
    <n v="2018"/>
    <x v="1"/>
    <n v="38"/>
    <n v="92874630582"/>
    <s v="187xxxx1530"/>
    <d v="2018-07-13T00:00:00"/>
    <d v="1899-12-30T11:59:27"/>
    <x v="10"/>
    <n v="68"/>
    <n v="30"/>
    <s v="请至预付订单管理查看"/>
    <s v="美瑞紫荆皮肤医疗美容(天府店)"/>
    <s v="MeiruiTF"/>
    <n v="8352512"/>
    <s v="成都"/>
  </r>
  <r>
    <n v="2018"/>
    <x v="1"/>
    <n v="18"/>
    <n v="72981534544"/>
    <s v="187xxxx1530"/>
    <d v="2018-07-13T00:00:00"/>
    <d v="1899-12-30T11:59:16"/>
    <x v="14"/>
    <n v="18"/>
    <m/>
    <s v="请至预付订单管理查看"/>
    <s v="美瑞紫荆皮肤医疗美容(天府店)"/>
    <s v="MeiruiTF"/>
    <n v="8352512"/>
    <s v="成都"/>
  </r>
  <r>
    <n v="2018"/>
    <x v="1"/>
    <n v="18"/>
    <n v="22250493392"/>
    <s v="132xxxx7351"/>
    <d v="2018-07-14T00:00:00"/>
    <d v="1899-12-30T18:46:21"/>
    <x v="14"/>
    <n v="18"/>
    <m/>
    <s v="请至预付订单管理查看"/>
    <s v="美瑞紫荆皮肤医疗美容(天府店)"/>
    <s v="MeiruiTF"/>
    <n v="8352512"/>
    <s v="成都"/>
  </r>
  <r>
    <n v="2018"/>
    <x v="1"/>
    <n v="18"/>
    <n v="84894896655"/>
    <s v="183xxxx5446"/>
    <d v="2018-07-14T00:00:00"/>
    <d v="1899-12-30T17:31:20"/>
    <x v="14"/>
    <n v="18"/>
    <m/>
    <s v="请至预付订单管理查看"/>
    <s v="美瑞紫荆皮肤医疗美容(天府店)"/>
    <s v="MeiruiTF"/>
    <n v="8352512"/>
    <s v="成都"/>
  </r>
  <r>
    <n v="2018"/>
    <x v="1"/>
    <n v="18"/>
    <n v="4708469619"/>
    <s v="181xxxx8508"/>
    <d v="2018-07-14T00:00:00"/>
    <d v="1899-12-30T17:15:00"/>
    <x v="14"/>
    <n v="18"/>
    <m/>
    <s v="请至预付订单管理查看"/>
    <s v="美瑞紫荆皮肤医疗美容(天府店)"/>
    <s v="MeiruiTF"/>
    <n v="8352512"/>
    <s v="成都"/>
  </r>
  <r>
    <n v="2018"/>
    <x v="1"/>
    <n v="58"/>
    <n v="62872375836"/>
    <s v="181xxxx8508"/>
    <d v="2018-07-14T00:00:00"/>
    <d v="1899-12-30T15:13:05"/>
    <x v="12"/>
    <n v="108"/>
    <n v="50"/>
    <s v="请至预付订单管理查看"/>
    <s v="美瑞紫荆皮肤医疗美容(天府店)"/>
    <s v="MeiruiTF"/>
    <n v="8352512"/>
    <s v="成都"/>
  </r>
  <r>
    <n v="2018"/>
    <x v="1"/>
    <n v="58"/>
    <n v="83236348834"/>
    <s v="183xxxx5446"/>
    <d v="2018-07-14T00:00:00"/>
    <d v="1899-12-30T15:12:36"/>
    <x v="12"/>
    <n v="108"/>
    <n v="50"/>
    <s v="请至预付订单管理查看"/>
    <s v="美瑞紫荆皮肤医疗美容(天府店)"/>
    <s v="MeiruiTF"/>
    <n v="8352512"/>
    <s v="成都"/>
  </r>
  <r>
    <n v="2018"/>
    <x v="1"/>
    <n v="19.9"/>
    <n v="50320506682"/>
    <s v="157xxxx8370"/>
    <d v="2018-07-14T00:00:00"/>
    <d v="1899-12-30T15:01:07"/>
    <x v="17"/>
    <n v="68"/>
    <n v="48.1"/>
    <s v="请至预付订单管理查看"/>
    <s v="美瑞紫荆皮肤医疗美容(天府店)"/>
    <s v="MeiruiTF"/>
    <n v="8352512"/>
    <s v="成都"/>
  </r>
  <r>
    <n v="2018"/>
    <x v="1"/>
    <n v="19.9"/>
    <n v="95829010482"/>
    <s v="134xxxx0595"/>
    <d v="2018-07-14T00:00:00"/>
    <d v="1899-12-30T15:00:58"/>
    <x v="17"/>
    <n v="68"/>
    <n v="48.1"/>
    <s v="请至预付订单管理查看"/>
    <s v="美瑞紫荆皮肤医疗美容(天府店)"/>
    <s v="MeiruiTF"/>
    <n v="8352512"/>
    <s v="成都"/>
  </r>
  <r>
    <n v="2018"/>
    <x v="1"/>
    <n v="19.9"/>
    <n v="58869408792"/>
    <s v="157xxxx7187"/>
    <d v="2018-07-14T00:00:00"/>
    <d v="1899-12-30T10:38:27"/>
    <x v="17"/>
    <n v="68"/>
    <n v="48.1"/>
    <s v="请至预付订单管理查看"/>
    <s v="美瑞紫荆皮肤医疗美容(天府店)"/>
    <s v="Meiruidp"/>
    <n v="8352512"/>
    <s v="成都"/>
  </r>
  <r>
    <n v="2018"/>
    <x v="1"/>
    <n v="58"/>
    <n v="611111040"/>
    <s v="153xxxx4078"/>
    <d v="2018-07-14T00:00:00"/>
    <d v="1899-12-30T19:41:32"/>
    <x v="3"/>
    <n v="108"/>
    <n v="50"/>
    <n v="106.92"/>
    <s v="美瑞紫荆皮肤医疗美容(天府店)"/>
    <s v="MeiruiTF"/>
    <n v="8352512"/>
    <s v="成都"/>
  </r>
  <r>
    <n v="2018"/>
    <x v="1"/>
    <n v="38"/>
    <n v="3994699973"/>
    <s v="156xxxx0752"/>
    <d v="2018-07-14T00:00:00"/>
    <d v="1899-12-30T14:29:03"/>
    <x v="1"/>
    <n v="68"/>
    <n v="30"/>
    <n v="61.2"/>
    <s v="美瑞紫荆皮肤医疗美容(天府店)"/>
    <s v="MeiruiTF"/>
    <n v="8352512"/>
    <s v="成都"/>
  </r>
  <r>
    <n v="2018"/>
    <x v="1"/>
    <n v="18"/>
    <n v="58311481167"/>
    <s v="138xxxx2188"/>
    <d v="2018-07-15T00:00:00"/>
    <d v="1899-12-30T18:16:56"/>
    <x v="14"/>
    <n v="18"/>
    <m/>
    <s v="请至预付订单管理查看"/>
    <s v="美瑞紫荆皮肤医疗美容(天府店)"/>
    <s v="MeiruiTF"/>
    <n v="8352512"/>
    <s v="成都"/>
  </r>
  <r>
    <n v="2018"/>
    <x v="1"/>
    <n v="38"/>
    <n v="56003617906"/>
    <s v="173xxxx3069"/>
    <d v="2018-07-15T00:00:00"/>
    <d v="1899-12-30T11:16:21"/>
    <x v="10"/>
    <n v="68"/>
    <n v="30"/>
    <s v="请至预付订单管理查看"/>
    <s v="美瑞紫荆皮肤医疗美容(天府店)"/>
    <s v="MeiruiTF"/>
    <n v="8352512"/>
    <s v="成都"/>
  </r>
  <r>
    <n v="2018"/>
    <x v="1"/>
    <n v="58"/>
    <n v="401817388"/>
    <s v="159xxxx7900"/>
    <d v="2018-07-15T00:00:00"/>
    <d v="1899-12-30T11:16:54"/>
    <x v="3"/>
    <n v="108"/>
    <n v="50"/>
    <n v="97.2"/>
    <s v="美瑞紫荆皮肤医疗美容(天府店)"/>
    <s v="MeiruiTF"/>
    <n v="8352512"/>
    <s v="成都"/>
  </r>
  <r>
    <n v="2018"/>
    <x v="1"/>
    <n v="38"/>
    <n v="14454775289"/>
    <s v="182xxxx7416"/>
    <d v="2018-07-16T00:00:00"/>
    <d v="1899-12-30T17:08:09"/>
    <x v="10"/>
    <n v="38"/>
    <n v="0"/>
    <s v="请至预付订单管理查看"/>
    <s v="美瑞紫荆皮肤医疗美容(天府店)"/>
    <s v="MeiruiTF"/>
    <n v="8352512"/>
    <s v="成都"/>
  </r>
  <r>
    <n v="2018"/>
    <x v="1"/>
    <n v="298"/>
    <n v="33618219749"/>
    <s v="138xxxx2188"/>
    <d v="2018-07-16T00:00:00"/>
    <d v="1899-12-30T16:31:08"/>
    <x v="19"/>
    <n v="598"/>
    <n v="300"/>
    <s v="请至预付订单管理查看"/>
    <s v="美瑞紫荆皮肤医疗美容(天府店)"/>
    <s v="MeiruiTF"/>
    <n v="8352512"/>
    <s v="成都"/>
  </r>
  <r>
    <n v="2018"/>
    <x v="2"/>
    <n v="19.9"/>
    <n v="76587162908"/>
    <s v="184xxxx9984"/>
    <d v="2018-08-01T00:00:00"/>
    <d v="1899-12-30T10:59:51"/>
    <x v="17"/>
    <n v="68"/>
    <n v="48.1"/>
    <m/>
    <s v="单张券尾款：0.00元"/>
    <s v="美瑞紫荆皮肤医疗美容(天府店)"/>
    <s v="Meiruidp"/>
    <n v="8352512"/>
  </r>
  <r>
    <n v="2018"/>
    <x v="2"/>
    <n v="58"/>
    <n v="42547807297"/>
    <s v="184xxxx9984"/>
    <d v="2018-08-01T00:00:00"/>
    <d v="1899-12-30T10:59:37"/>
    <x v="12"/>
    <n v="108"/>
    <n v="50"/>
    <m/>
    <s v="单张券尾款：0.00元"/>
    <s v="美瑞紫荆皮肤医疗美容(天府店)"/>
    <s v="Meiruidp"/>
    <n v="8352512"/>
  </r>
  <r>
    <n v="2018"/>
    <x v="2"/>
    <n v="38"/>
    <n v="87374983888"/>
    <s v="158xxxx0350"/>
    <d v="2018-08-02T00:00:00"/>
    <d v="1899-12-30T13:46:31"/>
    <x v="10"/>
    <n v="68"/>
    <n v="30"/>
    <m/>
    <s v="单张券尾款：0.00元"/>
    <s v="美瑞紫荆皮肤医疗美容(天府店)"/>
    <s v="Meiruidp"/>
    <n v="8352512"/>
  </r>
  <r>
    <n v="2018"/>
    <x v="2"/>
    <n v="58"/>
    <n v="70330509059"/>
    <s v="158xxxx7440"/>
    <d v="2018-08-03T00:00:00"/>
    <d v="1899-12-30T17:15:34"/>
    <x v="12"/>
    <n v="108"/>
    <n v="50"/>
    <m/>
    <s v="单张券尾款：0.00元"/>
    <s v="美瑞紫荆皮肤医疗美容(天府店)"/>
    <s v="MeiruiTF"/>
    <n v="8352512"/>
  </r>
  <r>
    <n v="2018"/>
    <x v="2"/>
    <n v="18"/>
    <n v="32150881185"/>
    <s v="138xxxx1526"/>
    <d v="2018-08-03T00:00:00"/>
    <d v="1899-12-30T11:19:44"/>
    <x v="14"/>
    <n v="18"/>
    <n v="0"/>
    <m/>
    <s v="单张券尾款：0.00元"/>
    <s v="美瑞紫荆皮肤医疗美容(天府店)"/>
    <s v="MeiruiTF"/>
    <n v="8352512"/>
  </r>
  <r>
    <n v="2018"/>
    <x v="2"/>
    <n v="19.9"/>
    <n v="33272977271"/>
    <s v="186xxxx9285"/>
    <d v="2018-08-03T00:00:00"/>
    <d v="1899-12-30T11:11:50"/>
    <x v="17"/>
    <n v="68"/>
    <n v="48.1"/>
    <m/>
    <s v="单张券尾款：0.00元"/>
    <s v="美瑞紫荆皮肤医疗美容(天府店)"/>
    <s v="MeiruiTF"/>
    <n v="8352512"/>
  </r>
  <r>
    <n v="2018"/>
    <x v="2"/>
    <n v="38"/>
    <n v="33660324200"/>
    <s v="182xxxx6129"/>
    <d v="2018-08-03T00:00:00"/>
    <d v="1899-12-30T19:00:22"/>
    <x v="10"/>
    <n v="68"/>
    <n v="30"/>
    <m/>
    <s v="单张券尾款：0.00元"/>
    <s v="美瑞紫荆皮肤医疗美容(天府店)"/>
    <s v="MeiruiTF"/>
    <n v="8352512"/>
  </r>
  <r>
    <n v="2018"/>
    <x v="2"/>
    <n v="66"/>
    <n v="24561397703"/>
    <s v="183xxxx0550"/>
    <d v="2018-08-04T00:00:00"/>
    <d v="1899-12-30T18:33:02"/>
    <x v="20"/>
    <n v="166"/>
    <n v="100"/>
    <m/>
    <s v="单张券尾款：0.00元"/>
    <s v="美瑞紫荆皮肤医疗美容(天府店)"/>
    <s v="MeiruiTF"/>
    <n v="8352512"/>
  </r>
  <r>
    <n v="2018"/>
    <x v="2"/>
    <n v="66"/>
    <n v="96647876518"/>
    <s v="137xxxx0793"/>
    <d v="2018-08-04T00:00:00"/>
    <d v="1899-12-30T18:32:50"/>
    <x v="20"/>
    <n v="166"/>
    <n v="100"/>
    <m/>
    <s v="单张券尾款：0.00元"/>
    <s v="美瑞紫荆皮肤医疗美容(天府店)"/>
    <s v="MeiruiTF"/>
    <n v="8352512"/>
  </r>
  <r>
    <n v="2018"/>
    <x v="2"/>
    <n v="38"/>
    <n v="93066767938"/>
    <s v="186xxxx3234"/>
    <d v="2018-08-04T00:00:00"/>
    <d v="1899-12-30T17:35:48"/>
    <x v="10"/>
    <n v="68"/>
    <n v="30"/>
    <m/>
    <s v="单张券尾款：0.00元"/>
    <s v="美瑞紫荆皮肤医疗美容(天府店)"/>
    <s v="MeiruiTF"/>
    <n v="8352512"/>
  </r>
  <r>
    <n v="2018"/>
    <x v="2"/>
    <n v="38"/>
    <n v="91257443423"/>
    <s v="135xxxx3889"/>
    <d v="2018-08-04T00:00:00"/>
    <d v="1899-12-30T15:59:44"/>
    <x v="10"/>
    <n v="68"/>
    <n v="30"/>
    <m/>
    <s v="单张券尾款：0.00元"/>
    <s v="美瑞紫荆皮肤医疗美容(天府店)"/>
    <s v="MeiruiTF"/>
    <n v="8352512"/>
  </r>
  <r>
    <n v="2018"/>
    <x v="2"/>
    <n v="38"/>
    <n v="13056445772"/>
    <s v="136xxxx4152"/>
    <d v="2018-08-04T00:00:00"/>
    <d v="1899-12-30T13:07:36"/>
    <x v="10"/>
    <n v="68"/>
    <n v="30"/>
    <m/>
    <s v="单张券尾款：0.00元"/>
    <s v="美瑞紫荆皮肤医疗美容(天府店)"/>
    <s v="MeiruiTF"/>
    <n v="8352512"/>
  </r>
  <r>
    <n v="2018"/>
    <x v="2"/>
    <n v="38"/>
    <n v="34393106303"/>
    <s v="152xxxx2253"/>
    <d v="2018-08-04T00:00:00"/>
    <d v="1899-12-30T10:23:50"/>
    <x v="10"/>
    <n v="68"/>
    <n v="30"/>
    <m/>
    <s v="单张券尾款：0.00元"/>
    <s v="美瑞紫荆皮肤医疗美容(天府店)"/>
    <s v="MeiruiTF"/>
    <n v="8352512"/>
  </r>
  <r>
    <n v="2018"/>
    <x v="2"/>
    <n v="38"/>
    <n v="47070890"/>
    <s v="185xxxx8133"/>
    <d v="2018-08-05T00:00:00"/>
    <d v="1899-12-30T15:57:44"/>
    <x v="10"/>
    <n v="68"/>
    <n v="30"/>
    <m/>
    <s v="单张券尾款：0.00元"/>
    <s v="美瑞紫荆皮肤医疗美容(天府店)"/>
    <s v="MeiruiTF"/>
    <n v="8352512"/>
  </r>
  <r>
    <n v="2018"/>
    <x v="2"/>
    <n v="298"/>
    <n v="34232003708"/>
    <s v="177xxxx8881"/>
    <d v="2018-08-05T00:00:00"/>
    <d v="1899-12-30T14:32:13"/>
    <x v="19"/>
    <n v="598"/>
    <n v="300"/>
    <m/>
    <s v="单张券尾款：232.00元"/>
    <s v="美瑞紫荆皮肤医疗美容(天府店)"/>
    <s v="MeiruiTF"/>
    <n v="8352512"/>
  </r>
  <r>
    <n v="2018"/>
    <x v="2"/>
    <n v="1200"/>
    <n v="47882160116"/>
    <s v="177xxxx8881"/>
    <d v="2018-08-05T00:00:00"/>
    <d v="1899-12-30T14:29:05"/>
    <x v="21"/>
    <n v="1200"/>
    <n v="0"/>
    <m/>
    <s v="单张券尾款：1068.00元"/>
    <s v="美瑞紫荆皮肤医疗美容(天府店)"/>
    <s v="MeiruiTF"/>
    <n v="8352512"/>
  </r>
  <r>
    <n v="2018"/>
    <x v="2"/>
    <n v="18"/>
    <n v="23437219026"/>
    <s v="158xxxx8672"/>
    <d v="2018-08-06T00:00:00"/>
    <d v="1899-12-30T16:09:49"/>
    <x v="14"/>
    <n v="18"/>
    <n v="0"/>
    <m/>
    <s v="单张券尾款：0.00元"/>
    <s v="美瑞紫荆皮肤医疗美容(天府店)"/>
    <s v="MeiruiTF"/>
    <n v="8352512"/>
  </r>
  <r>
    <n v="2018"/>
    <x v="2"/>
    <n v="58"/>
    <n v="83703469353"/>
    <s v="180xxxx3196"/>
    <d v="2018-08-09T00:00:00"/>
    <d v="1899-12-30T11:34:09"/>
    <x v="12"/>
    <n v="108"/>
    <n v="50"/>
    <m/>
    <s v="单张券尾款：0.00元"/>
    <s v="美瑞紫荆皮肤医疗美容(天府店)"/>
    <s v="MeiruiTF"/>
    <n v="8352512"/>
  </r>
  <r>
    <n v="2018"/>
    <x v="2"/>
    <n v="38"/>
    <n v="6097529724"/>
    <s v="183xxxx4617"/>
    <d v="2018-08-09T00:00:00"/>
    <d v="1899-12-30T10:08:56"/>
    <x v="10"/>
    <n v="68"/>
    <n v="30"/>
    <m/>
    <s v="单张券尾款：0.00元"/>
    <s v="美瑞紫荆皮肤医疗美容(天府店)"/>
    <s v="MeiruiTF"/>
    <n v="8352512"/>
  </r>
  <r>
    <n v="2018"/>
    <x v="2"/>
    <n v="38"/>
    <n v="82857714051"/>
    <s v="183xxxx4617"/>
    <d v="2018-08-09T00:00:00"/>
    <d v="1899-12-30T10:08:49"/>
    <x v="13"/>
    <n v="88"/>
    <n v="50"/>
    <m/>
    <s v="单张券尾款：0.00元"/>
    <s v="美瑞紫荆皮肤医疗美容(天府店)"/>
    <s v="MeiruiTF"/>
    <n v="8352512"/>
  </r>
  <r>
    <n v="2018"/>
    <x v="2"/>
    <n v="19.9"/>
    <n v="9290708465"/>
    <s v="181xxxx1182"/>
    <d v="2018-08-09T00:00:00"/>
    <d v="1899-12-30T12:08:20"/>
    <x v="5"/>
    <n v="68"/>
    <n v="48.1"/>
    <n v="61.2"/>
    <m/>
    <s v="美瑞紫荆皮肤医疗美容(天府店)"/>
    <s v="MeiruiTF"/>
    <n v="8352512"/>
  </r>
  <r>
    <n v="2018"/>
    <x v="2"/>
    <n v="19.9"/>
    <n v="9177982825"/>
    <s v="189xxxx0916"/>
    <d v="2018-08-09T00:00:00"/>
    <d v="1899-12-30T12:08:09"/>
    <x v="5"/>
    <n v="68"/>
    <n v="48.1"/>
    <n v="61.2"/>
    <m/>
    <s v="美瑞紫荆皮肤医疗美容(天府店)"/>
    <s v="MeiruiTF"/>
    <n v="8352512"/>
  </r>
  <r>
    <n v="2018"/>
    <x v="2"/>
    <n v="38"/>
    <n v="29602631995"/>
    <s v="183xxxx9389"/>
    <d v="2018-08-10T00:00:00"/>
    <d v="1899-12-30T12:43:58"/>
    <x v="10"/>
    <n v="68"/>
    <n v="30"/>
    <m/>
    <s v="单张券尾款：0.00元"/>
    <s v="美瑞紫荆皮肤医疗美容(天府店)"/>
    <s v="MeiruiTF"/>
    <n v="8352512"/>
  </r>
  <r>
    <n v="2018"/>
    <x v="2"/>
    <n v="380"/>
    <n v="42688566529"/>
    <s v="150xxxx7300"/>
    <d v="2018-08-12T00:00:00"/>
    <d v="1899-12-30T16:54:19"/>
    <x v="22"/>
    <n v="680"/>
    <n v="300"/>
    <m/>
    <s v="单张券尾款：305.00元"/>
    <s v="美瑞紫荆皮肤医疗美容(天府店)"/>
    <s v="MeiruiTF"/>
    <n v="8352512"/>
  </r>
  <r>
    <n v="2018"/>
    <x v="2"/>
    <n v="298"/>
    <n v="80581981149"/>
    <s v="138xxxx7733"/>
    <d v="2018-08-12T00:00:00"/>
    <d v="1899-12-30T15:30:37"/>
    <x v="19"/>
    <n v="598"/>
    <n v="300"/>
    <m/>
    <s v="单张券尾款：232.00元"/>
    <s v="美瑞紫荆皮肤医疗美容(天府店)"/>
    <s v="MeiruiTF"/>
    <n v="8352512"/>
  </r>
  <r>
    <n v="2018"/>
    <x v="2"/>
    <n v="580"/>
    <n v="6940058131"/>
    <s v="186xxxx8857"/>
    <d v="2018-08-12T00:00:00"/>
    <d v="1899-12-30T15:13:08"/>
    <x v="11"/>
    <n v="788"/>
    <n v="208"/>
    <m/>
    <s v="单张券尾款：493.00元"/>
    <s v="美瑞紫荆皮肤医疗美容(天府店)"/>
    <s v="MeiruiTF"/>
    <n v="8352512"/>
  </r>
  <r>
    <n v="2018"/>
    <x v="2"/>
    <n v="38"/>
    <n v="2405594669"/>
    <s v="184xxxx6807"/>
    <d v="2018-08-12T00:00:00"/>
    <d v="1899-12-30T14:54:30"/>
    <x v="13"/>
    <n v="88"/>
    <n v="50"/>
    <m/>
    <s v="单张券尾款：0.00元"/>
    <s v="美瑞紫荆皮肤医疗美容(天府店)"/>
    <s v="MeiruiTF"/>
    <n v="8352512"/>
  </r>
  <r>
    <n v="2018"/>
    <x v="2"/>
    <n v="38"/>
    <n v="3456553640"/>
    <s v="182xxxx2662"/>
    <d v="2018-08-12T00:00:00"/>
    <d v="1899-12-30T12:25:35"/>
    <x v="10"/>
    <n v="68"/>
    <n v="30"/>
    <m/>
    <s v="单张券尾款：0.00元"/>
    <s v="美瑞紫荆皮肤医疗美容(天府店)"/>
    <s v="MeiruiTF"/>
    <n v="8352512"/>
  </r>
  <r>
    <n v="2018"/>
    <x v="2"/>
    <n v="38"/>
    <n v="68322085009"/>
    <s v="183xxxx7721"/>
    <d v="2018-08-14T00:00:00"/>
    <d v="1899-12-30T17:32:06"/>
    <x v="10"/>
    <n v="68"/>
    <n v="30"/>
    <m/>
    <s v="单张券尾款：0.00元"/>
    <s v="美瑞紫荆皮肤医疗美容(天府店)"/>
    <s v="MeiruiTF"/>
    <n v="8352512"/>
  </r>
  <r>
    <n v="2018"/>
    <x v="2"/>
    <n v="58"/>
    <n v="76019166622"/>
    <s v="173xxxx1403"/>
    <d v="2018-08-14T00:00:00"/>
    <d v="1899-12-30T12:32:07"/>
    <x v="12"/>
    <n v="108"/>
    <n v="50"/>
    <m/>
    <s v="单张券尾款：0.00元"/>
    <s v="美瑞紫荆皮肤医疗美容(天府店)"/>
    <s v="MeiruiTF"/>
    <n v="8352512"/>
  </r>
  <r>
    <n v="2018"/>
    <x v="2"/>
    <n v="38"/>
    <n v="67579060461"/>
    <s v="134xxxx4794"/>
    <d v="2018-08-15T00:00:00"/>
    <d v="1899-12-30T12:42:07"/>
    <x v="10"/>
    <n v="68"/>
    <n v="30"/>
    <m/>
    <s v="单张券尾款：0.00元"/>
    <s v="美瑞紫荆皮肤医疗美容(天府店)"/>
    <s v="Meiruidp"/>
    <n v="8352512"/>
  </r>
  <r>
    <n v="2018"/>
    <x v="2"/>
    <n v="38"/>
    <n v="59148611122"/>
    <s v="156xxxx0651"/>
    <d v="2018-08-16T00:00:00"/>
    <d v="1899-12-30T16:39:04"/>
    <x v="13"/>
    <n v="88"/>
    <n v="50"/>
    <m/>
    <s v="单张券尾款：0.00元"/>
    <s v="美瑞紫荆皮肤医疗美容(天府店)"/>
    <s v="MeiruiTF"/>
    <n v="8352512"/>
  </r>
  <r>
    <n v="2018"/>
    <x v="2"/>
    <n v="38"/>
    <n v="44492165342"/>
    <s v="156xxxx0651"/>
    <d v="2018-08-16T00:00:00"/>
    <d v="1899-12-30T16:38:50"/>
    <x v="10"/>
    <n v="68"/>
    <n v="30"/>
    <m/>
    <s v="单张券尾款：0.00元"/>
    <s v="美瑞紫荆皮肤医疗美容(天府店)"/>
    <s v="MeiruiTF"/>
    <n v="8352512"/>
  </r>
  <r>
    <n v="2018"/>
    <x v="2"/>
    <n v="38"/>
    <n v="27511166833"/>
    <s v="187xxxx6925"/>
    <d v="2018-08-16T00:00:00"/>
    <d v="1899-12-30T10:19:03"/>
    <x v="10"/>
    <n v="68"/>
    <n v="30"/>
    <m/>
    <s v="单张券尾款：0.00元"/>
    <s v="美瑞紫荆皮肤医疗美容(天府店)"/>
    <s v="Meiruidp"/>
    <n v="8352512"/>
  </r>
  <r>
    <n v="2018"/>
    <x v="2"/>
    <n v="38"/>
    <n v="31190308838"/>
    <s v="136xxxx7787"/>
    <d v="2018-08-17T00:00:00"/>
    <d v="1899-12-30T14:31:29"/>
    <x v="10"/>
    <n v="68"/>
    <n v="30"/>
    <m/>
    <s v="单张券尾款：0.00元"/>
    <s v="美瑞紫荆皮肤医疗美容(天府店)"/>
    <s v="MeiruiTF"/>
    <n v="8352512"/>
  </r>
  <r>
    <n v="2018"/>
    <x v="2"/>
    <n v="38"/>
    <n v="40758833639"/>
    <s v="189xxxx7679"/>
    <d v="2018-08-17T00:00:00"/>
    <d v="1899-12-30T11:31:02"/>
    <x v="13"/>
    <n v="88"/>
    <n v="50"/>
    <m/>
    <s v="单张券尾款：0.00元"/>
    <s v="美瑞紫荆皮肤医疗美容(天府店)"/>
    <s v="MeiruiTF"/>
    <n v="8352512"/>
  </r>
  <r>
    <n v="2018"/>
    <x v="2"/>
    <n v="18"/>
    <n v="89559565849"/>
    <s v="185xxxx8319"/>
    <d v="2018-08-18T00:00:00"/>
    <d v="1899-12-30T17:54:51"/>
    <x v="14"/>
    <n v="18"/>
    <n v="0"/>
    <m/>
    <s v="单张券尾款：0.00元"/>
    <s v="美瑞紫荆皮肤医疗美容(天府店)"/>
    <s v="Meiruidp"/>
    <n v="8352512"/>
  </r>
  <r>
    <n v="2018"/>
    <x v="2"/>
    <n v="18"/>
    <n v="30063529495"/>
    <s v="157xxxx7518"/>
    <d v="2018-08-18T00:00:00"/>
    <d v="1899-12-30T14:45:46"/>
    <x v="14"/>
    <n v="18"/>
    <n v="0"/>
    <m/>
    <s v="单张券尾款：0.00元"/>
    <s v="美瑞紫荆皮肤医疗美容(天府店)"/>
    <s v="Meiruidp"/>
    <n v="8352512"/>
  </r>
  <r>
    <n v="2018"/>
    <x v="2"/>
    <n v="680"/>
    <n v="73862740094"/>
    <s v="181xxxx0612"/>
    <d v="2018-08-18T00:00:00"/>
    <d v="1899-12-30T14:36:51"/>
    <x v="23"/>
    <n v="680"/>
    <n v="0"/>
    <m/>
    <s v="单张券尾款：605.00元"/>
    <s v="美瑞紫荆皮肤医疗美容(天府店)"/>
    <s v="Meiruidp"/>
    <n v="8352512"/>
  </r>
  <r>
    <n v="2018"/>
    <x v="2"/>
    <n v="38"/>
    <n v="98163392980"/>
    <s v="180xxxx3572"/>
    <d v="2018-08-18T00:00:00"/>
    <d v="1899-12-30T10:24:54"/>
    <x v="10"/>
    <n v="68"/>
    <n v="30"/>
    <m/>
    <s v="单张券尾款：0.00元"/>
    <s v="美瑞紫荆皮肤医疗美容(天府店)"/>
    <s v="Meiruidp"/>
    <n v="8352512"/>
  </r>
  <r>
    <n v="2018"/>
    <x v="2"/>
    <n v="38"/>
    <n v="7879022472"/>
    <s v="181xxxx3812"/>
    <d v="2018-08-18T00:00:00"/>
    <d v="1899-12-30T10:24:43"/>
    <x v="10"/>
    <n v="68"/>
    <n v="30"/>
    <m/>
    <s v="单张券尾款：0.00元"/>
    <s v="美瑞紫荆皮肤医疗美容(天府店)"/>
    <s v="Meiruidp"/>
    <n v="8352512"/>
  </r>
  <r>
    <n v="2018"/>
    <x v="2"/>
    <n v="1"/>
    <n v="8321015529"/>
    <s v="182xxxx9239"/>
    <d v="2018-08-18T00:00:00"/>
    <d v="1899-12-30T17:10:08"/>
    <x v="24"/>
    <n v="1"/>
    <n v="0"/>
    <n v="0.9"/>
    <s v="-"/>
    <s v="美瑞紫荆皮肤医疗美容(天府店)"/>
    <s v="MeiruiTF"/>
    <n v="8352512"/>
  </r>
  <r>
    <n v="2018"/>
    <x v="2"/>
    <n v="38"/>
    <n v="54151674170"/>
    <s v="187xxxx9917"/>
    <d v="2018-08-19T00:00:00"/>
    <d v="1899-12-30T17:45:54"/>
    <x v="10"/>
    <n v="68"/>
    <n v="30"/>
    <m/>
    <s v="单张券尾款：0.00元"/>
    <s v="美瑞紫荆皮肤医疗美容(天府店)"/>
    <s v="MeiruiTF"/>
    <n v="8352512"/>
  </r>
  <r>
    <n v="2018"/>
    <x v="2"/>
    <n v="38"/>
    <n v="81402400976"/>
    <s v="182xxxx0013"/>
    <d v="2018-08-20T00:00:00"/>
    <d v="1899-12-30T18:33:37"/>
    <x v="10"/>
    <n v="68"/>
    <n v="30"/>
    <m/>
    <s v="单张券尾款：0.00元"/>
    <s v="美瑞紫荆皮肤医疗美容(天府店)"/>
    <s v="Meiruidp"/>
    <n v="8352512"/>
  </r>
  <r>
    <n v="2018"/>
    <x v="2"/>
    <n v="38"/>
    <n v="63190892143"/>
    <s v="159xxxx8997"/>
    <d v="2018-08-21T00:00:00"/>
    <d v="1899-12-30T18:13:55"/>
    <x v="10"/>
    <n v="68"/>
    <n v="30"/>
    <m/>
    <s v="单张券尾款：0.00元"/>
    <s v="美瑞紫荆皮肤医疗美容(天府店)"/>
    <s v="Meiruidp"/>
    <n v="8352512"/>
  </r>
  <r>
    <n v="2018"/>
    <x v="2"/>
    <n v="58"/>
    <n v="57136454495"/>
    <s v="181xxxx0797"/>
    <d v="2018-08-21T00:00:00"/>
    <d v="1899-12-30T16:33:57"/>
    <x v="12"/>
    <n v="108"/>
    <n v="50"/>
    <m/>
    <s v="单张券尾款：0.00元"/>
    <s v="美瑞紫荆皮肤医疗美容(天府店)"/>
    <s v="Meiruidp"/>
    <n v="8352512"/>
  </r>
  <r>
    <n v="2018"/>
    <x v="2"/>
    <n v="66"/>
    <n v="89109156882"/>
    <s v="177xxxx5867"/>
    <d v="2018-08-21T00:00:00"/>
    <d v="1899-12-30T16:33:34"/>
    <x v="20"/>
    <n v="166"/>
    <n v="100"/>
    <m/>
    <s v="单张券尾款：0.00元"/>
    <s v="美瑞紫荆皮肤医疗美容(天府店)"/>
    <s v="Meiruidp"/>
    <n v="8352512"/>
  </r>
  <r>
    <n v="2018"/>
    <x v="2"/>
    <n v="58"/>
    <n v="18475973908"/>
    <s v="181xxxx9897"/>
    <d v="2018-08-21T00:00:00"/>
    <d v="1899-12-30T13:53:37"/>
    <x v="12"/>
    <n v="108"/>
    <n v="50"/>
    <m/>
    <s v="单张券尾款：0.00元"/>
    <s v="美瑞紫荆皮肤医疗美容(天府店)"/>
    <s v="Meiruidp"/>
    <n v="8352512"/>
  </r>
  <r>
    <n v="2018"/>
    <x v="2"/>
    <n v="38"/>
    <n v="72020422767"/>
    <s v="181xxxx9897"/>
    <d v="2018-08-21T00:00:00"/>
    <d v="1899-12-30T13:53:26"/>
    <x v="10"/>
    <n v="68"/>
    <n v="30"/>
    <m/>
    <s v="单张券尾款：0.00元"/>
    <s v="美瑞紫荆皮肤医疗美容(天府店)"/>
    <s v="Meiruidp"/>
    <n v="8352512"/>
  </r>
  <r>
    <n v="2018"/>
    <x v="2"/>
    <n v="38"/>
    <n v="18397582177"/>
    <s v="158xxxx4999"/>
    <d v="2018-08-22T00:00:00"/>
    <d v="1899-12-30T16:43:52"/>
    <x v="10"/>
    <n v="68"/>
    <n v="30"/>
    <m/>
    <s v="单张券尾款：0.00元"/>
    <s v="美瑞紫荆皮肤医疗美容(天府店)"/>
    <s v="MeiruiTF"/>
    <n v="8352512"/>
  </r>
  <r>
    <n v="2018"/>
    <x v="2"/>
    <n v="38"/>
    <n v="45881927233"/>
    <s v="181xxxx8369"/>
    <d v="2018-08-23T00:00:00"/>
    <d v="1899-12-30T11:12:45"/>
    <x v="10"/>
    <n v="68"/>
    <n v="30"/>
    <m/>
    <s v="单张券尾款：0.00元"/>
    <s v="美瑞紫荆皮肤医疗美容(天府店)"/>
    <s v="MeiruiTF"/>
    <n v="8352512"/>
  </r>
  <r>
    <n v="2018"/>
    <x v="2"/>
    <n v="108"/>
    <n v="346182435"/>
    <s v="137xxxx2444"/>
    <d v="2018-08-23T00:00:00"/>
    <d v="1899-12-30T11:38:04"/>
    <x v="3"/>
    <n v="108"/>
    <n v="0"/>
    <n v="97.2"/>
    <s v="-"/>
    <s v="美瑞紫荆皮肤医疗美容(天府店)"/>
    <s v="MeiruiTF"/>
    <n v="8352512"/>
  </r>
  <r>
    <n v="2018"/>
    <x v="2"/>
    <n v="38"/>
    <n v="94521258224"/>
    <s v="187xxxx7162"/>
    <d v="2018-08-26T00:00:00"/>
    <d v="1899-12-30T15:27:43"/>
    <x v="10"/>
    <n v="68"/>
    <n v="30"/>
    <m/>
    <s v="单张券尾款：0.00元"/>
    <s v="美瑞紫荆皮肤医疗美容(天府店)"/>
    <s v="Meiruidp"/>
    <n v="8352512"/>
  </r>
  <r>
    <n v="2018"/>
    <x v="2"/>
    <n v="38"/>
    <n v="20613290657"/>
    <s v="159xxxx5026"/>
    <d v="2018-08-25T00:00:00"/>
    <d v="1899-12-30T19:03:23"/>
    <x v="10"/>
    <n v="68"/>
    <n v="30"/>
    <m/>
    <s v="单张券尾款：0.00元"/>
    <s v="美瑞紫荆皮肤医疗美容(天府店)"/>
    <s v="MeiruiTF"/>
    <n v="8352512"/>
  </r>
  <r>
    <n v="2018"/>
    <x v="2"/>
    <n v="18"/>
    <n v="72757506702"/>
    <s v="135xxxx7525"/>
    <d v="2018-08-25T00:00:00"/>
    <d v="1899-12-30T18:27:05"/>
    <x v="14"/>
    <n v="18"/>
    <n v="0"/>
    <m/>
    <s v="单张券尾款：0.00元"/>
    <s v="美瑞紫荆皮肤医疗美容(天府店)"/>
    <s v="MeiruiTF"/>
    <n v="8352512"/>
  </r>
  <r>
    <n v="2018"/>
    <x v="2"/>
    <n v="58"/>
    <n v="40723976551"/>
    <s v="181xxxx7584"/>
    <d v="2018-08-25T00:00:00"/>
    <d v="1899-12-30T16:05:03"/>
    <x v="12"/>
    <n v="108"/>
    <n v="50"/>
    <m/>
    <s v="单张券尾款：0.00元"/>
    <s v="美瑞紫荆皮肤医疗美容(天府店)"/>
    <s v="MeiruiTF"/>
    <n v="8352512"/>
  </r>
  <r>
    <n v="2018"/>
    <x v="2"/>
    <n v="19.9"/>
    <n v="41283235644"/>
    <s v="135xxxx7525"/>
    <d v="2018-08-25T00:00:00"/>
    <d v="1899-12-30T15:32:19"/>
    <x v="17"/>
    <n v="68"/>
    <n v="48.1"/>
    <m/>
    <s v="单张券尾款：0.00元"/>
    <s v="美瑞紫荆皮肤医疗美容(天府店)"/>
    <s v="MeiruiTF"/>
    <n v="8352512"/>
  </r>
  <r>
    <n v="2018"/>
    <x v="2"/>
    <n v="58"/>
    <n v="40796872848"/>
    <s v="183xxxx1061"/>
    <d v="2018-08-24T00:00:00"/>
    <d v="1899-12-30T11:48:30"/>
    <x v="12"/>
    <n v="108"/>
    <n v="50"/>
    <m/>
    <s v="单张券尾款：0.00元"/>
    <s v="美瑞紫荆皮肤医疗美容(天府店)"/>
    <s v="MeiruiTF"/>
    <n v="8352512"/>
  </r>
  <r>
    <n v="2018"/>
    <x v="2"/>
    <n v="38"/>
    <n v="7628065274"/>
    <s v="156xxxx7046"/>
    <d v="2018-08-29T00:00:00"/>
    <d v="1899-12-30T18:33:34"/>
    <x v="13"/>
    <n v="88"/>
    <n v="50"/>
    <m/>
    <s v="单张券尾款：0.00元"/>
    <s v="美瑞紫荆皮肤医疗美容(天府店)"/>
    <s v="MeiruiTF"/>
    <n v="8352512"/>
  </r>
  <r>
    <n v="2018"/>
    <x v="2"/>
    <n v="58"/>
    <n v="55242954925"/>
    <s v="156xxxx7046"/>
    <d v="2018-08-29T00:00:00"/>
    <d v="1899-12-30T18:23:04"/>
    <x v="12"/>
    <n v="108"/>
    <n v="50"/>
    <m/>
    <s v="单张券尾款：0.00元"/>
    <s v="美瑞紫荆皮肤医疗美容(天府店)"/>
    <s v="MeiruiTF"/>
    <n v="8352512"/>
  </r>
  <r>
    <n v="2018"/>
    <x v="2"/>
    <n v="38"/>
    <n v="82783592885"/>
    <s v="185xxxx0521"/>
    <d v="2018-08-29T00:00:00"/>
    <d v="1899-12-30T11:01:31"/>
    <x v="10"/>
    <n v="68"/>
    <n v="30"/>
    <m/>
    <s v="单张券尾款：0.00元"/>
    <s v="美瑞紫荆皮肤医疗美容(天府店)"/>
    <s v="MeiruiTF"/>
    <n v="8352512"/>
  </r>
  <r>
    <n v="2018"/>
    <x v="2"/>
    <n v="38"/>
    <n v="56320179643"/>
    <s v="156xxxx6774"/>
    <d v="2018-08-28T00:00:00"/>
    <d v="1899-12-30T19:24:25"/>
    <x v="10"/>
    <n v="68"/>
    <n v="30"/>
    <m/>
    <s v="单张券尾款：0.00元"/>
    <s v="美瑞紫荆皮肤医疗美容(天府店)"/>
    <s v="MeiruiTF"/>
    <n v="8352512"/>
  </r>
  <r>
    <n v="2018"/>
    <x v="2"/>
    <n v="38"/>
    <n v="24816328387"/>
    <s v="183xxxx7876"/>
    <d v="2018-08-28T00:00:00"/>
    <d v="1899-12-30T18:11:57"/>
    <x v="10"/>
    <n v="68"/>
    <n v="30"/>
    <m/>
    <s v="单张券尾款：0.00元"/>
    <s v="美瑞紫荆皮肤医疗美容(天府店)"/>
    <s v="MeiruiTF"/>
    <n v="8352512"/>
  </r>
  <r>
    <n v="2018"/>
    <x v="2"/>
    <n v="38"/>
    <n v="86894904723"/>
    <s v="186xxxx6969"/>
    <d v="2018-08-27T00:00:00"/>
    <d v="1899-12-30T19:23:42"/>
    <x v="13"/>
    <n v="88"/>
    <n v="50"/>
    <m/>
    <s v="单张券尾款：0.00元"/>
    <s v="美瑞紫荆皮肤医疗美容(天府店)"/>
    <s v="Meiruidp"/>
    <n v="8352512"/>
  </r>
  <r>
    <n v="2018"/>
    <x v="2"/>
    <n v="58"/>
    <n v="72624380557"/>
    <s v="176xxxx9094"/>
    <d v="2018-08-27T00:00:00"/>
    <d v="1899-12-30T19:11:22"/>
    <x v="12"/>
    <n v="108"/>
    <n v="50"/>
    <m/>
    <s v="单张券尾款：0.00元"/>
    <s v="美瑞紫荆皮肤医疗美容(天府店)"/>
    <s v="Meiruidp"/>
    <n v="8352512"/>
  </r>
  <r>
    <n v="2018"/>
    <x v="2"/>
    <n v="38"/>
    <n v="53948068481"/>
    <s v="184xxxx3835"/>
    <d v="2018-08-27T00:00:00"/>
    <d v="1899-12-30T18:50:18"/>
    <x v="10"/>
    <n v="68"/>
    <n v="30"/>
    <m/>
    <s v="单张券尾款：0.00元"/>
    <s v="美瑞紫荆皮肤医疗美容(天府店)"/>
    <s v="Meiruidp"/>
    <n v="8352512"/>
  </r>
  <r>
    <n v="2018"/>
    <x v="2"/>
    <n v="38"/>
    <n v="82974700029"/>
    <s v="158xxxx4550"/>
    <d v="2018-08-27T00:00:00"/>
    <d v="1899-12-30T15:17:39"/>
    <x v="10"/>
    <n v="68"/>
    <n v="30"/>
    <m/>
    <s v="单张券尾款：0.00元"/>
    <s v="美瑞紫荆皮肤医疗美容(天府店)"/>
    <s v="Meiruidp"/>
    <n v="8352512"/>
  </r>
  <r>
    <n v="2018"/>
    <x v="2"/>
    <n v="38"/>
    <n v="94521258224"/>
    <s v="187xxxx7162"/>
    <d v="2018-08-26T00:00:00"/>
    <d v="1899-12-30T15:27:43"/>
    <x v="10"/>
    <n v="68"/>
    <n v="30"/>
    <m/>
    <s v="单张券尾款：0.00元"/>
    <s v="美瑞紫荆皮肤医疗美容(天府店)"/>
    <s v="Meiruidp"/>
    <n v="8352512"/>
  </r>
  <r>
    <n v="2018"/>
    <x v="2"/>
    <n v="38"/>
    <n v="92408960800"/>
    <s v="158xxxx7890"/>
    <d v="2018-08-31T00:00:00"/>
    <d v="1899-12-30T19:30:04"/>
    <x v="10"/>
    <n v="68"/>
    <n v="30"/>
    <m/>
    <s v="单张券尾款：0.00元"/>
    <s v="美瑞紫荆皮肤医疗美容(天府店)"/>
    <s v="MeiruiTF"/>
    <n v="8352512"/>
  </r>
  <r>
    <n v="2018"/>
    <x v="2"/>
    <n v="38"/>
    <n v="57482567651"/>
    <s v="139xxxx3406"/>
    <d v="2018-08-31T00:00:00"/>
    <d v="1899-12-30T19:29:45"/>
    <x v="10"/>
    <n v="68"/>
    <n v="30"/>
    <m/>
    <s v="单张券尾款：0.00元"/>
    <s v="美瑞紫荆皮肤医疗美容(天府店)"/>
    <s v="MeiruiTF"/>
    <n v="8352512"/>
  </r>
  <r>
    <n v="2018"/>
    <x v="2"/>
    <n v="38"/>
    <n v="86577726672"/>
    <s v="177xxxx7798"/>
    <d v="2018-08-31T00:00:00"/>
    <d v="1899-12-30T17:40:46"/>
    <x v="10"/>
    <n v="68"/>
    <n v="30"/>
    <m/>
    <s v="单张券尾款：0.00元"/>
    <s v="美瑞紫荆皮肤医疗美容(天府店)"/>
    <s v="MeiruiTF"/>
    <n v="8352512"/>
  </r>
  <r>
    <n v="2018"/>
    <x v="2"/>
    <n v="38"/>
    <n v="81988455308"/>
    <s v="184xxxx7259"/>
    <d v="2018-08-31T00:00:00"/>
    <d v="1899-12-30T16:10:03"/>
    <x v="10"/>
    <n v="68"/>
    <n v="30"/>
    <m/>
    <s v="单张券尾款：0.00元"/>
    <s v="美瑞紫荆皮肤医疗美容(天府店)"/>
    <s v="MeiruiTF"/>
    <n v="8352512"/>
  </r>
  <r>
    <n v="2018"/>
    <x v="2"/>
    <n v="380"/>
    <n v="87812732723"/>
    <s v="183xxxx5636"/>
    <d v="2018-08-31T00:00:00"/>
    <d v="1899-12-30T16:09:41"/>
    <x v="22"/>
    <n v="680"/>
    <n v="300"/>
    <m/>
    <s v="单张券尾款：305.00元"/>
    <s v="美瑞紫荆皮肤医疗美容(天府店)"/>
    <s v="MeiruiTF"/>
    <n v="8352512"/>
  </r>
  <r>
    <n v="2018"/>
    <x v="2"/>
    <n v="38"/>
    <n v="97276175903"/>
    <s v="182xxxx4960"/>
    <d v="2018-08-30T00:00:00"/>
    <d v="1899-12-30T19:35:24"/>
    <x v="10"/>
    <n v="68"/>
    <n v="30"/>
    <m/>
    <s v="单张券尾款：0.00元"/>
    <s v="美瑞紫荆皮肤医疗美容(天府店)"/>
    <s v="MeiruiTF"/>
    <n v="8352512"/>
  </r>
  <r>
    <n v="2018"/>
    <x v="2"/>
    <n v="38"/>
    <n v="4735294317"/>
    <s v="135xxxx1461"/>
    <d v="2018-08-30T00:00:00"/>
    <d v="1899-12-30T19:35:16"/>
    <x v="10"/>
    <n v="68"/>
    <n v="30"/>
    <m/>
    <s v="单张券尾款：0.00元"/>
    <s v="美瑞紫荆皮肤医疗美容(天府店)"/>
    <s v="MeiruiTF"/>
    <n v="8352512"/>
  </r>
  <r>
    <n v="2018"/>
    <x v="2"/>
    <n v="38"/>
    <n v="71953867502"/>
    <s v="186xxxx3934"/>
    <d v="2018-08-30T00:00:00"/>
    <d v="1899-12-30T10:01:46"/>
    <x v="10"/>
    <n v="68"/>
    <n v="30"/>
    <m/>
    <s v="单张券尾款：0.00元"/>
    <s v="美瑞紫荆皮肤医疗美容(天府店)"/>
    <s v="Meiruidp"/>
    <n v="8352512"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  <r>
    <m/>
    <x v="3"/>
    <m/>
    <m/>
    <m/>
    <m/>
    <m/>
    <x v="25"/>
    <m/>
    <m/>
    <m/>
    <m/>
    <m/>
    <m/>
    <m/>
  </r>
</pivotCacheRecords>
</file>

<file path=xl/pivotCache/pivotCacheRecords7.xml><?xml version="1.0" encoding="utf-8"?>
<pivotCacheRecords xmlns="http://schemas.openxmlformats.org/spreadsheetml/2006/main" count="333">
  <r>
    <x v="0"/>
    <x v="0"/>
    <x v="0"/>
    <d v="1899-12-30T17:11:00"/>
    <x v="0"/>
    <s v="新顾客"/>
    <n v="18927442828"/>
    <m/>
    <m/>
    <s v="新订单"/>
    <s v="脱毛 明天来"/>
  </r>
  <r>
    <x v="0"/>
    <x v="0"/>
    <x v="0"/>
    <d v="1899-12-30T14:16:00"/>
    <x v="0"/>
    <s v="新顾客"/>
    <n v="15882059682"/>
    <m/>
    <m/>
    <s v="新订单"/>
    <s v="购买脱毛"/>
  </r>
  <r>
    <x v="0"/>
    <x v="0"/>
    <x v="0"/>
    <d v="1899-12-30T10:27:00"/>
    <x v="0"/>
    <s v="新顾客"/>
    <n v="13699011991"/>
    <m/>
    <m/>
    <s v="待跟进"/>
    <s v="顾客打电话问我们地址，不说咨询项目"/>
  </r>
  <r>
    <x v="0"/>
    <x v="0"/>
    <x v="1"/>
    <d v="1899-12-30T14:55:00"/>
    <x v="0"/>
    <s v="重复"/>
    <n v="17670549881"/>
    <m/>
    <m/>
    <s v="新订单"/>
    <s v="重复"/>
  </r>
  <r>
    <x v="0"/>
    <x v="0"/>
    <x v="1"/>
    <d v="1899-12-30T11:29:00"/>
    <x v="1"/>
    <s v="网页咨询"/>
    <n v="18482151132"/>
    <m/>
    <m/>
    <s v="新订单"/>
    <s v="网页咨询减肥"/>
  </r>
  <r>
    <x v="0"/>
    <x v="0"/>
    <x v="1"/>
    <d v="1899-12-30T11:59:00"/>
    <x v="2"/>
    <s v="网页咨询"/>
    <n v="15393284444"/>
    <m/>
    <m/>
    <s v="新订单"/>
    <s v="网页咨询 瘦脸针"/>
  </r>
  <r>
    <x v="0"/>
    <x v="0"/>
    <x v="1"/>
    <d v="1899-12-30T11:41:00"/>
    <x v="0"/>
    <s v="臻瑞顾客"/>
    <n v="18581858200"/>
    <m/>
    <m/>
    <s v="无意向"/>
    <s v="臻瑞顾客复查"/>
  </r>
  <r>
    <x v="0"/>
    <x v="0"/>
    <x v="2"/>
    <d v="1899-12-30T17:42:00"/>
    <x v="0"/>
    <s v="重复咨询"/>
    <n v="13438298618"/>
    <m/>
    <m/>
    <s v="新订单"/>
    <s v="重复咨询"/>
  </r>
  <r>
    <x v="0"/>
    <x v="0"/>
    <x v="2"/>
    <d v="1899-12-30T17:13:00"/>
    <x v="0"/>
    <s v="新顾客"/>
    <n v="18223486954"/>
    <m/>
    <m/>
    <s v="新订单"/>
    <s v="新顾客购买中医"/>
  </r>
  <r>
    <x v="0"/>
    <x v="0"/>
    <x v="2"/>
    <d v="1899-12-30T10:16:00"/>
    <x v="0"/>
    <s v="老顾客"/>
    <n v="18280278888"/>
    <m/>
    <m/>
    <s v="新订单"/>
    <s v="老顾客预约小气泡"/>
  </r>
  <r>
    <x v="0"/>
    <x v="0"/>
    <x v="2"/>
    <d v="1899-12-30T10:07:00"/>
    <x v="0"/>
    <s v="老顾客向茜"/>
    <n v="13882194997"/>
    <m/>
    <m/>
    <s v="无意向"/>
    <s v="老顾客复查"/>
  </r>
  <r>
    <x v="0"/>
    <x v="0"/>
    <x v="3"/>
    <d v="1899-12-30T17:13:00"/>
    <x v="0"/>
    <s v="老顾客"/>
    <n v="18583220875"/>
    <m/>
    <m/>
    <s v="无意向"/>
    <s v="老顾客预约复诊脱毛"/>
  </r>
  <r>
    <x v="0"/>
    <x v="0"/>
    <x v="3"/>
    <d v="1899-12-30T14:01:00"/>
    <x v="0"/>
    <s v="重复老顾客"/>
    <n v="13658179622"/>
    <m/>
    <m/>
    <s v="无意向"/>
    <s v="老顾客复查"/>
  </r>
  <r>
    <x v="0"/>
    <x v="0"/>
    <x v="3"/>
    <d v="1899-12-30T13:54:00"/>
    <x v="0"/>
    <s v="老顾客"/>
    <n v="18602890529"/>
    <m/>
    <m/>
    <s v="待跟进"/>
    <s v="老顾客预约复查中医"/>
  </r>
  <r>
    <x v="0"/>
    <x v="0"/>
    <x v="3"/>
    <d v="1899-12-30T10:15:00"/>
    <x v="0"/>
    <s v="新顾客"/>
    <n v="15198099345"/>
    <m/>
    <m/>
    <s v="新订单"/>
    <s v="购买脱毛 中午来"/>
  </r>
  <r>
    <x v="0"/>
    <x v="0"/>
    <x v="4"/>
    <d v="1899-12-30T20:03:00"/>
    <x v="0"/>
    <s v="新顾客"/>
    <n v="18782419548"/>
    <m/>
    <m/>
    <s v="新订单"/>
    <s v="新顾客预约脱毛2位"/>
  </r>
  <r>
    <x v="0"/>
    <x v="0"/>
    <x v="4"/>
    <d v="1899-12-30T17:08:00"/>
    <x v="0"/>
    <s v="新顾客"/>
    <n v="17775781255"/>
    <m/>
    <m/>
    <s v="新订单"/>
    <s v="新顾客预约冷冻溶脂"/>
  </r>
  <r>
    <x v="0"/>
    <x v="0"/>
    <x v="4"/>
    <d v="1899-12-30T14:57:00"/>
    <x v="1"/>
    <s v="网页咨询"/>
    <n v="18702823698"/>
    <m/>
    <m/>
    <s v="新订单"/>
    <s v="新顾客咨询玻尿酸"/>
  </r>
  <r>
    <x v="0"/>
    <x v="0"/>
    <x v="5"/>
    <d v="1899-12-30T15:53:00"/>
    <x v="0"/>
    <s v="新顾客"/>
    <n v="13551054442"/>
    <m/>
    <m/>
    <s v="新订单"/>
    <s v="新顾客脱毛"/>
  </r>
  <r>
    <x v="0"/>
    <x v="0"/>
    <x v="5"/>
    <d v="1899-12-30T10:18:00"/>
    <x v="0"/>
    <s v="新顾客"/>
    <n v="18011397930"/>
    <m/>
    <m/>
    <s v="新订单"/>
    <s v="新顾客脱毛"/>
  </r>
  <r>
    <x v="0"/>
    <x v="0"/>
    <x v="6"/>
    <d v="1899-12-30T14:04:00"/>
    <x v="1"/>
    <s v="老顾客"/>
    <n v="15883663044"/>
    <m/>
    <m/>
    <s v="新订单"/>
    <s v="老顾客预约复查"/>
  </r>
  <r>
    <x v="0"/>
    <x v="0"/>
    <x v="6"/>
    <d v="1899-12-30T16:43:00"/>
    <x v="0"/>
    <s v="老顾客"/>
    <n v="13219055518"/>
    <m/>
    <m/>
    <s v="待跟进"/>
    <s v="重复老顾客"/>
  </r>
  <r>
    <x v="0"/>
    <x v="0"/>
    <x v="6"/>
    <d v="1899-12-30T14:05:00"/>
    <x v="0"/>
    <s v="老顾客"/>
    <n v="13823378670"/>
    <m/>
    <m/>
    <s v="待跟进"/>
    <s v="老顾客预约复查"/>
  </r>
  <r>
    <x v="0"/>
    <x v="0"/>
    <x v="7"/>
    <d v="1899-12-30T16:22:00"/>
    <x v="0"/>
    <s v="新顾客"/>
    <n v="18284538753"/>
    <m/>
    <m/>
    <s v="新订单"/>
    <s v="新顾客咨询玻尿酸"/>
  </r>
  <r>
    <x v="0"/>
    <x v="0"/>
    <x v="7"/>
    <d v="1899-12-30T12:27:00"/>
    <x v="0"/>
    <s v="新顾客"/>
    <n v="13678107834"/>
    <m/>
    <m/>
    <s v="新订单"/>
    <s v="新顾客预约脱毛"/>
  </r>
  <r>
    <x v="0"/>
    <x v="0"/>
    <x v="7"/>
    <d v="1899-12-30T11:02:00"/>
    <x v="0"/>
    <s v="新顾客"/>
    <n v="13088061521"/>
    <m/>
    <m/>
    <s v="新订单"/>
    <s v="顾客购买的脱毛"/>
  </r>
  <r>
    <x v="0"/>
    <x v="0"/>
    <x v="7"/>
    <d v="1899-12-30T10:21:00"/>
    <x v="0"/>
    <s v="新顾客"/>
    <n v="18141351243"/>
    <m/>
    <m/>
    <s v="新订单"/>
    <s v="新顾客预约脱毛 今天来"/>
  </r>
  <r>
    <x v="0"/>
    <x v="0"/>
    <x v="8"/>
    <d v="1899-12-30T17:43:00"/>
    <x v="1"/>
    <s v="网页咨询"/>
    <n v="15708473246"/>
    <m/>
    <m/>
    <s v="新订单"/>
    <s v="网页咨询下单脱毛"/>
  </r>
  <r>
    <x v="0"/>
    <x v="0"/>
    <x v="8"/>
    <d v="1899-12-30T17:39:00"/>
    <x v="0"/>
    <s v="老顾客"/>
    <n v="15808110876"/>
    <m/>
    <m/>
    <s v="无意向"/>
    <s v="老顾客复查"/>
  </r>
  <r>
    <x v="0"/>
    <x v="0"/>
    <x v="8"/>
    <d v="1899-12-30T17:05:00"/>
    <x v="0"/>
    <s v="老顾客"/>
    <n v="15208207820"/>
    <m/>
    <m/>
    <s v="无意向"/>
    <s v="老顾客复查脱毛"/>
  </r>
  <r>
    <x v="0"/>
    <x v="0"/>
    <x v="8"/>
    <d v="1899-12-30T10:40:00"/>
    <x v="0"/>
    <s v="重复"/>
    <n v="18200386573"/>
    <m/>
    <m/>
    <s v="新订单"/>
    <s v="重复"/>
  </r>
  <r>
    <x v="0"/>
    <x v="0"/>
    <x v="9"/>
    <d v="1899-12-30T17:53:00"/>
    <x v="0"/>
    <s v="找工作的"/>
    <n v="15680055567"/>
    <m/>
    <m/>
    <s v="待跟进"/>
    <s v="找工作"/>
  </r>
  <r>
    <x v="0"/>
    <x v="0"/>
    <x v="9"/>
    <d v="1899-12-30T16:33:00"/>
    <x v="0"/>
    <s v="新顾客"/>
    <n v="15680578657"/>
    <m/>
    <m/>
    <s v="新订单"/>
    <s v="新顾客预约脱毛2位"/>
  </r>
  <r>
    <x v="0"/>
    <x v="0"/>
    <x v="10"/>
    <d v="1899-12-30T18:17:00"/>
    <x v="0"/>
    <s v="老顾客"/>
    <n v="18161221813"/>
    <m/>
    <m/>
    <s v="无意向"/>
    <s v="臻瑞老顾客咨询"/>
  </r>
  <r>
    <x v="0"/>
    <x v="0"/>
    <x v="10"/>
    <d v="1899-12-30T10:44:00"/>
    <x v="0"/>
    <s v="新顾客"/>
    <n v="18981767926"/>
    <m/>
    <m/>
    <s v="新订单"/>
    <s v="新顾客脱毛"/>
  </r>
  <r>
    <x v="0"/>
    <x v="0"/>
    <x v="11"/>
    <d v="1899-12-30T10:45:00"/>
    <x v="1"/>
    <s v="网页咨询"/>
    <n v="13880068950"/>
    <m/>
    <m/>
    <s v="新订单"/>
    <s v="新顾客白瓷娃娃（李）"/>
  </r>
  <r>
    <x v="0"/>
    <x v="0"/>
    <x v="11"/>
    <d v="1899-12-30T10:14:00"/>
    <x v="0"/>
    <s v="新顾客"/>
    <n v="18580033209"/>
    <m/>
    <m/>
    <s v="新订单"/>
    <s v="新顾客脱毛（陈）"/>
  </r>
  <r>
    <x v="0"/>
    <x v="0"/>
    <x v="11"/>
    <d v="1899-12-30T11:35:00"/>
    <x v="0"/>
    <s v="新顾客"/>
    <n v="13541016650"/>
    <m/>
    <m/>
    <s v="新订单"/>
    <s v="新顾客脱毛，中午来（李）"/>
  </r>
  <r>
    <x v="0"/>
    <x v="0"/>
    <x v="11"/>
    <d v="1899-12-30T09:24:00"/>
    <x v="0"/>
    <s v="新顾客"/>
    <n v="18381033757"/>
    <m/>
    <m/>
    <s v="新订单"/>
    <s v="咨询减肥（李）"/>
  </r>
  <r>
    <x v="0"/>
    <x v="0"/>
    <x v="12"/>
    <d v="1899-12-30T13:19:00"/>
    <x v="3"/>
    <s v="新顾客"/>
    <n v="17608052006"/>
    <m/>
    <m/>
    <s v="新订单"/>
    <s v="顾客咨询减肥体验的（陈）"/>
  </r>
  <r>
    <x v="0"/>
    <x v="0"/>
    <x v="13"/>
    <d v="1899-12-30T17:52:00"/>
    <x v="0"/>
    <s v="老顾客"/>
    <n v="15182524865"/>
    <m/>
    <m/>
    <s v="无意向"/>
    <s v="老顾客复诊"/>
  </r>
  <r>
    <x v="0"/>
    <x v="0"/>
    <x v="13"/>
    <d v="1899-12-30T16:21:00"/>
    <x v="0"/>
    <s v="老顾客"/>
    <n v="18228416200"/>
    <m/>
    <m/>
    <s v="无意向"/>
    <s v="老顾客复查"/>
  </r>
  <r>
    <x v="0"/>
    <x v="0"/>
    <x v="13"/>
    <d v="1899-12-30T14:43:00"/>
    <x v="0"/>
    <s v="新顾客"/>
    <n v="18582575928"/>
    <m/>
    <m/>
    <s v="新订单"/>
    <s v="新顾客脱毛（李）"/>
  </r>
  <r>
    <x v="0"/>
    <x v="0"/>
    <x v="14"/>
    <d v="1899-12-30T15:03:00"/>
    <x v="0"/>
    <s v="新顾客"/>
    <n v="18208196598"/>
    <m/>
    <m/>
    <s v="新订单"/>
    <s v="顾客咨询埋线减肥，要考虑（李）"/>
  </r>
  <r>
    <x v="0"/>
    <x v="0"/>
    <x v="14"/>
    <d v="1899-12-30T21:03:00"/>
    <x v="3"/>
    <s v="新顾客"/>
    <n v="13408646399"/>
    <m/>
    <m/>
    <s v="新订单"/>
    <s v="已回电 新顾客脱毛（李）"/>
  </r>
  <r>
    <x v="0"/>
    <x v="0"/>
    <x v="15"/>
    <d v="1899-12-30T17:08:00"/>
    <x v="0"/>
    <s v="老顾客"/>
    <n v="15982427787"/>
    <m/>
    <m/>
    <s v="无意向"/>
    <s v="老顾客复诊"/>
  </r>
  <r>
    <x v="0"/>
    <x v="0"/>
    <x v="16"/>
    <d v="1899-12-30T11:57:00"/>
    <x v="0"/>
    <s v="老顾客"/>
    <n v="18502897487"/>
    <m/>
    <m/>
    <s v="无意向"/>
    <s v="老顾客复查脱毛"/>
  </r>
  <r>
    <x v="0"/>
    <x v="0"/>
    <x v="16"/>
    <d v="1899-12-30T09:38:00"/>
    <x v="1"/>
    <s v="咨询用户"/>
    <n v="18380437067"/>
    <m/>
    <m/>
    <s v="新订单"/>
    <s v="网页咨询脱毛（李）"/>
  </r>
  <r>
    <x v="0"/>
    <x v="0"/>
    <x v="16"/>
    <d v="1899-12-30T09:15:00"/>
    <x v="0"/>
    <s v="老顾客"/>
    <n v="15378196917"/>
    <m/>
    <m/>
    <s v="新订单"/>
    <s v="老顾客购买水氧"/>
  </r>
  <r>
    <x v="0"/>
    <x v="0"/>
    <x v="17"/>
    <d v="1899-12-30T17:49:00"/>
    <x v="0"/>
    <s v="新顾客"/>
    <n v="15099900221"/>
    <m/>
    <m/>
    <s v="新订单"/>
    <s v="预约脱毛（李）"/>
  </r>
  <r>
    <x v="0"/>
    <x v="0"/>
    <x v="18"/>
    <d v="1899-12-30T16:31:00"/>
    <x v="0"/>
    <s v="找合作"/>
    <n v="18227595236"/>
    <m/>
    <m/>
    <s v="待跟进"/>
    <s v="找合作"/>
  </r>
  <r>
    <x v="0"/>
    <x v="0"/>
    <x v="18"/>
    <d v="1899-12-30T12:06:00"/>
    <x v="0"/>
    <s v="新顾客"/>
    <n v="17783195858"/>
    <m/>
    <m/>
    <s v="新订单"/>
    <s v="新顾客预约中医（陈）"/>
  </r>
  <r>
    <x v="0"/>
    <x v="0"/>
    <x v="18"/>
    <d v="1899-12-30T11:37:00"/>
    <x v="0"/>
    <s v="找合作"/>
    <n v="13330946999"/>
    <m/>
    <m/>
    <s v="待跟进"/>
    <s v="找合作的"/>
  </r>
  <r>
    <x v="0"/>
    <x v="0"/>
    <x v="18"/>
    <d v="1899-12-30T11:22:00"/>
    <x v="0"/>
    <s v="老顾客"/>
    <n v="15198127777"/>
    <m/>
    <m/>
    <s v="无意向"/>
    <s v="老顾客预约复查美睫"/>
  </r>
  <r>
    <x v="0"/>
    <x v="0"/>
    <x v="19"/>
    <d v="1899-12-30T14:51:00"/>
    <x v="1"/>
    <s v="新顾客"/>
    <n v="17358524513"/>
    <m/>
    <m/>
    <s v="新订单"/>
    <s v="新顾客咨询脱毛（陈）"/>
  </r>
  <r>
    <x v="0"/>
    <x v="0"/>
    <x v="19"/>
    <d v="1899-12-30T23:01:00"/>
    <x v="1"/>
    <s v="新顾客"/>
    <n v="15680761777"/>
    <m/>
    <m/>
    <s v="新订单"/>
    <s v="网页咨询脱毛（陈）"/>
  </r>
  <r>
    <x v="0"/>
    <x v="0"/>
    <x v="19"/>
    <d v="1899-12-30T23:06:00"/>
    <x v="1"/>
    <s v="新顾客"/>
    <n v="13689012688"/>
    <m/>
    <m/>
    <s v="新订单"/>
    <s v="中医减肥（陈）咨询过"/>
  </r>
  <r>
    <x v="0"/>
    <x v="0"/>
    <x v="19"/>
    <d v="1899-12-30T15:11:00"/>
    <x v="0"/>
    <s v="新顾客"/>
    <n v="18111085205"/>
    <m/>
    <m/>
    <s v="新订单"/>
    <s v="新顾客脱毛（陈）"/>
  </r>
  <r>
    <x v="0"/>
    <x v="0"/>
    <x v="19"/>
    <d v="1899-12-30T14:10:00"/>
    <x v="0"/>
    <s v="新顾客"/>
    <n v="17345963637"/>
    <m/>
    <m/>
    <s v="新订单"/>
    <s v="预约脱毛（陈）"/>
  </r>
  <r>
    <x v="0"/>
    <x v="0"/>
    <x v="19"/>
    <d v="1899-12-30T17:57:00"/>
    <x v="0"/>
    <s v="新顾客"/>
    <n v="15202880309"/>
    <m/>
    <m/>
    <s v="新订单"/>
    <s v="新顾客小气泡（李）"/>
  </r>
  <r>
    <x v="0"/>
    <x v="0"/>
    <x v="19"/>
    <d v="1899-12-30T13:51:00"/>
    <x v="0"/>
    <s v="新顾客"/>
    <n v="17760520017"/>
    <m/>
    <m/>
    <s v="新订单"/>
    <s v="新顾客脱毛（李）"/>
  </r>
  <r>
    <x v="0"/>
    <x v="0"/>
    <x v="20"/>
    <d v="1899-12-30T19:50:00"/>
    <x v="3"/>
    <s v="新顾客"/>
    <n v="18008069980"/>
    <m/>
    <m/>
    <s v="新订单"/>
    <s v="顾客想昨天晚上做个项目 结果我们下班了 以后再说（陈）"/>
  </r>
  <r>
    <x v="0"/>
    <x v="0"/>
    <x v="21"/>
    <d v="1899-12-30T15:22:00"/>
    <x v="1"/>
    <s v="新顾客"/>
    <n v="15680603690"/>
    <m/>
    <m/>
    <s v="新订单"/>
    <s v="咨询过的脱毛（李）"/>
  </r>
  <r>
    <x v="0"/>
    <x v="0"/>
    <x v="21"/>
    <d v="1899-12-30T09:32:00"/>
    <x v="0"/>
    <s v="新顾客"/>
    <n v="17318970619"/>
    <m/>
    <m/>
    <s v="新订单"/>
    <s v="顾客购买的瘦脸针 今天过来（陈）"/>
  </r>
  <r>
    <x v="0"/>
    <x v="0"/>
    <x v="22"/>
    <d v="1899-12-30T14:08:00"/>
    <x v="0"/>
    <s v="老顾客"/>
    <n v="18140162989"/>
    <m/>
    <m/>
    <s v="待跟进"/>
    <s v="重复"/>
  </r>
  <r>
    <x v="0"/>
    <x v="0"/>
    <x v="22"/>
    <d v="1899-12-30T13:06:00"/>
    <x v="0"/>
    <s v="新顾客"/>
    <n v="13551844813"/>
    <m/>
    <m/>
    <s v="新订单"/>
    <s v="新顾客预约脱毛（陈）"/>
  </r>
  <r>
    <x v="0"/>
    <x v="0"/>
    <x v="23"/>
    <d v="1899-12-30T18:06:00"/>
    <x v="1"/>
    <s v="咨询用户"/>
    <n v="15908156893"/>
    <m/>
    <m/>
    <s v="新订单"/>
    <s v="网页咨询（李）"/>
  </r>
  <r>
    <x v="0"/>
    <x v="0"/>
    <x v="24"/>
    <d v="1899-12-30T16:05:00"/>
    <x v="1"/>
    <s v="咨询用户"/>
    <n v="13072857389"/>
    <m/>
    <m/>
    <s v="新订单"/>
    <s v="网页咨询新顾客脱毛（李）"/>
  </r>
  <r>
    <x v="0"/>
    <x v="0"/>
    <x v="24"/>
    <d v="1899-12-30T15:44:00"/>
    <x v="1"/>
    <s v="咨询用户"/>
    <n v="15228956849"/>
    <m/>
    <m/>
    <s v="新订单"/>
    <s v="网页咨询新顾客脱毛（李）"/>
  </r>
  <r>
    <x v="0"/>
    <x v="0"/>
    <x v="24"/>
    <d v="1899-12-30T10:54:00"/>
    <x v="1"/>
    <s v="咨询用户"/>
    <n v="15509351086"/>
    <m/>
    <m/>
    <s v="新订单"/>
    <s v="网页咨询脱毛（陈）"/>
  </r>
  <r>
    <x v="0"/>
    <x v="0"/>
    <x v="25"/>
    <d v="1899-12-30T14:13:00"/>
    <x v="0"/>
    <s v="新顾客"/>
    <n v="13438222210"/>
    <m/>
    <m/>
    <s v="新订单"/>
    <s v="新顾客预约做粟丘疹（陈）"/>
  </r>
  <r>
    <x v="0"/>
    <x v="0"/>
    <x v="25"/>
    <d v="1899-12-30T17:10:00"/>
    <x v="0"/>
    <s v="新顾客"/>
    <n v="13541268606"/>
    <m/>
    <m/>
    <s v="新订单"/>
    <s v="新顾客预约脱毛（陈）"/>
  </r>
  <r>
    <x v="0"/>
    <x v="0"/>
    <x v="25"/>
    <d v="1899-12-30T15:49:00"/>
    <x v="0"/>
    <s v="新顾客"/>
    <n v="18581899260"/>
    <m/>
    <m/>
    <s v="无意向"/>
    <s v="新顾客以为我们38可以脱手指 （陈）"/>
  </r>
  <r>
    <x v="0"/>
    <x v="0"/>
    <x v="25"/>
    <d v="1899-12-30T09:31:00"/>
    <x v="0"/>
    <s v="新顾客"/>
    <n v="18382354252"/>
    <m/>
    <m/>
    <s v="新订单"/>
    <s v="新顾客购买的脱毛（陈）"/>
  </r>
  <r>
    <x v="0"/>
    <x v="0"/>
    <x v="25"/>
    <d v="1899-12-30T09:00:00"/>
    <x v="2"/>
    <s v="老顾客"/>
    <n v="13541170399"/>
    <m/>
    <m/>
    <s v="新订单"/>
    <s v="老顾客预约瘦脸针"/>
  </r>
  <r>
    <x v="0"/>
    <x v="0"/>
    <x v="26"/>
    <d v="1899-12-30T11:30:00"/>
    <x v="1"/>
    <s v="新顾客"/>
    <n v="18084943357"/>
    <m/>
    <m/>
    <s v="新订单"/>
    <s v="新顾客预约脱毛（陈）"/>
  </r>
  <r>
    <x v="0"/>
    <x v="0"/>
    <x v="27"/>
    <d v="1899-12-30T16:51:00"/>
    <x v="0"/>
    <s v="新顾客"/>
    <n v="15810413122"/>
    <m/>
    <m/>
    <s v="新订单"/>
    <s v="顾客咨询祛痘 团购一次试试（陈）"/>
  </r>
  <r>
    <x v="0"/>
    <x v="0"/>
    <x v="27"/>
    <d v="1899-12-30T14:23:00"/>
    <x v="2"/>
    <s v="新顾客"/>
    <n v="15882327590"/>
    <m/>
    <m/>
    <s v="新订单"/>
    <s v="新顾客脱毛（李）"/>
  </r>
  <r>
    <x v="0"/>
    <x v="0"/>
    <x v="27"/>
    <d v="1899-12-30T13:01:00"/>
    <x v="1"/>
    <s v="咨询过的"/>
    <n v="18280147143"/>
    <m/>
    <m/>
    <s v="新订单"/>
    <s v="重复咨询 脱毛"/>
  </r>
  <r>
    <x v="0"/>
    <x v="0"/>
    <x v="28"/>
    <d v="1899-12-30T17:32:00"/>
    <x v="0"/>
    <s v="老顾客"/>
    <n v="18081659151"/>
    <m/>
    <m/>
    <s v="无意向"/>
    <s v="老顾客预约复查脱毛"/>
  </r>
  <r>
    <x v="0"/>
    <x v="0"/>
    <x v="28"/>
    <d v="1899-12-30T15:57:00"/>
    <x v="0"/>
    <s v="新顾客"/>
    <n v="18782917466"/>
    <m/>
    <m/>
    <s v="新订单"/>
    <s v="新顾客预约脱毛（陈）"/>
  </r>
  <r>
    <x v="0"/>
    <x v="0"/>
    <x v="28"/>
    <d v="1899-12-30T12:27:00"/>
    <x v="0"/>
    <s v="新顾客"/>
    <n v="13880075814"/>
    <m/>
    <m/>
    <s v="新订单"/>
    <s v="新顾客预约小气泡（陈）"/>
  </r>
  <r>
    <x v="0"/>
    <x v="0"/>
    <x v="28"/>
    <d v="1899-12-30T08:43:00"/>
    <x v="1"/>
    <s v="咨询过的"/>
    <n v="13198561967"/>
    <m/>
    <m/>
    <s v="新订单"/>
    <s v="昨天网页咨询预约冰雪皇后 不确定好久（陈）"/>
  </r>
  <r>
    <x v="0"/>
    <x v="1"/>
    <x v="29"/>
    <d v="1899-12-30T18:42:00"/>
    <x v="3"/>
    <s v="重复"/>
    <n v="18574408838"/>
    <m/>
    <m/>
    <s v="新订单"/>
    <s v="重复"/>
  </r>
  <r>
    <x v="0"/>
    <x v="1"/>
    <x v="29"/>
    <d v="1899-12-30T09:38:00"/>
    <x v="0"/>
    <s v="400用户"/>
    <n v="18681289787"/>
    <m/>
    <m/>
    <s v="新订单"/>
    <s v="新顾客购买脱毛（李）"/>
  </r>
  <r>
    <x v="0"/>
    <x v="1"/>
    <x v="29"/>
    <d v="1899-12-30T09:20:00"/>
    <x v="0"/>
    <s v="老顾客"/>
    <n v="18182299969"/>
    <m/>
    <m/>
    <s v="无意向"/>
    <s v="老顾客预约脱毛"/>
  </r>
  <r>
    <x v="0"/>
    <x v="1"/>
    <x v="30"/>
    <d v="1899-12-30T11:46:00"/>
    <x v="0"/>
    <s v="新顾客"/>
    <n v="15308066160"/>
    <m/>
    <m/>
    <s v="新订单"/>
    <s v="新顾客预约脱毛（李）"/>
  </r>
  <r>
    <x v="0"/>
    <x v="1"/>
    <x v="31"/>
    <d v="1899-12-30T18:55:00"/>
    <x v="0"/>
    <s v="老顾客"/>
    <n v="13438298618"/>
    <m/>
    <m/>
    <s v="无意向"/>
    <s v="老顾客复诊脱毛"/>
  </r>
  <r>
    <x v="0"/>
    <x v="1"/>
    <x v="31"/>
    <d v="1899-12-30T15:35:00"/>
    <x v="0"/>
    <s v="新顾客"/>
    <n v="15928417653"/>
    <m/>
    <m/>
    <s v="新订单"/>
    <s v="脱毛（李）"/>
  </r>
  <r>
    <x v="0"/>
    <x v="1"/>
    <x v="32"/>
    <d v="1899-12-30T16:56:00"/>
    <x v="1"/>
    <s v="新顾客"/>
    <n v="18482076991"/>
    <m/>
    <m/>
    <s v="新订单"/>
    <s v="新顾客预约脱毛（陈）"/>
  </r>
  <r>
    <x v="0"/>
    <x v="1"/>
    <x v="33"/>
    <d v="1899-12-30T23:23:00"/>
    <x v="1"/>
    <s v="新顾客"/>
    <n v="13551293889"/>
    <m/>
    <m/>
    <s v="新订单"/>
    <s v="网页咨询预约脱毛（李）"/>
  </r>
  <r>
    <x v="0"/>
    <x v="1"/>
    <x v="33"/>
    <d v="1899-12-30T17:48:00"/>
    <x v="1"/>
    <s v="新顾客"/>
    <n v="17718340306"/>
    <m/>
    <m/>
    <s v="新订单"/>
    <s v="网页咨询预约冰肌（陈）"/>
  </r>
  <r>
    <x v="0"/>
    <x v="1"/>
    <x v="33"/>
    <d v="1899-12-30T19:58:00"/>
    <x v="1"/>
    <s v="新顾客"/>
    <n v="18981926979"/>
    <m/>
    <m/>
    <s v="新订单"/>
    <s v="网页咨询预约皮肤项目（李）"/>
  </r>
  <r>
    <x v="0"/>
    <x v="1"/>
    <x v="33"/>
    <d v="1899-12-30T17:39:00"/>
    <x v="0"/>
    <s v="新顾客"/>
    <n v="13340868066"/>
    <m/>
    <m/>
    <s v="待跟进"/>
    <s v="新顾客预约韩国皮肤管理（陈）"/>
  </r>
  <r>
    <x v="0"/>
    <x v="1"/>
    <x v="33"/>
    <d v="1899-12-30T13:55:00"/>
    <x v="0"/>
    <s v="新顾客"/>
    <n v="15182819188"/>
    <m/>
    <m/>
    <s v="新订单"/>
    <s v="黑头导出 脱毛（李）"/>
  </r>
  <r>
    <x v="0"/>
    <x v="1"/>
    <x v="34"/>
    <d v="1899-12-30T15:07:00"/>
    <x v="0"/>
    <s v="新顾客"/>
    <n v="2867138085"/>
    <m/>
    <m/>
    <s v="新订单"/>
    <s v="电话咨询皮肤护理未留电话（陈）"/>
  </r>
  <r>
    <x v="0"/>
    <x v="1"/>
    <x v="34"/>
    <d v="1899-12-30T15:45:00"/>
    <x v="0"/>
    <s v="新顾客"/>
    <n v="18408230896"/>
    <m/>
    <m/>
    <s v="新订单"/>
    <s v="新顾客预约黑头和脱毛（陈）"/>
  </r>
  <r>
    <x v="0"/>
    <x v="1"/>
    <x v="34"/>
    <d v="1899-12-30T14:34:00"/>
    <x v="1"/>
    <s v="新顾客"/>
    <n v="18681398118"/>
    <m/>
    <m/>
    <s v="新订单"/>
    <s v="新顾客预约脱毛（陈）"/>
  </r>
  <r>
    <x v="0"/>
    <x v="1"/>
    <x v="34"/>
    <d v="1899-12-30T10:03:00"/>
    <x v="0"/>
    <s v="老顾客"/>
    <n v="13438880956"/>
    <m/>
    <m/>
    <s v="无意向"/>
    <s v="老顾客预约复查脱毛"/>
  </r>
  <r>
    <x v="0"/>
    <x v="1"/>
    <x v="35"/>
    <d v="1899-12-30T18:06:00"/>
    <x v="1"/>
    <s v="新顾客"/>
    <n v="18628330851"/>
    <m/>
    <m/>
    <s v="新订单"/>
    <s v="预约白瓷娃娃（陈）"/>
  </r>
  <r>
    <x v="0"/>
    <x v="1"/>
    <x v="35"/>
    <d v="1899-12-30T20:46:00"/>
    <x v="1"/>
    <s v="新顾客"/>
    <n v="18623107677"/>
    <m/>
    <m/>
    <s v="新订单"/>
    <s v="购买脱毛 预约下周二（陈）"/>
  </r>
  <r>
    <x v="0"/>
    <x v="1"/>
    <x v="35"/>
    <d v="1899-12-30T13:59:00"/>
    <x v="1"/>
    <s v="新顾客"/>
    <n v="13258230765"/>
    <m/>
    <m/>
    <s v="新订单"/>
    <s v="购买的脱毛 明天来（陈）"/>
  </r>
  <r>
    <x v="0"/>
    <x v="1"/>
    <x v="35"/>
    <d v="1899-12-30T12:37:00"/>
    <x v="0"/>
    <s v="找合作"/>
    <n v="13398898804"/>
    <m/>
    <m/>
    <s v="待跟进"/>
    <s v="找合作"/>
  </r>
  <r>
    <x v="0"/>
    <x v="1"/>
    <x v="36"/>
    <d v="1899-12-30T16:11:00"/>
    <x v="1"/>
    <s v="咨询用户"/>
    <n v="14780418602"/>
    <m/>
    <m/>
    <s v="新订单"/>
    <s v="网页咨询脱毛（李）"/>
  </r>
  <r>
    <x v="0"/>
    <x v="1"/>
    <x v="36"/>
    <d v="1899-12-30T10:29:00"/>
    <x v="0"/>
    <s v="新顾客"/>
    <n v="15196625975"/>
    <m/>
    <m/>
    <s v="新订单"/>
    <s v="咨询19元减肥 2位（李）"/>
  </r>
  <r>
    <x v="0"/>
    <x v="1"/>
    <x v="36"/>
    <d v="1899-12-30T19:19:00"/>
    <x v="3"/>
    <s v="新顾客"/>
    <n v="18828058351"/>
    <m/>
    <m/>
    <s v="新订单"/>
    <s v="小气泡（李）"/>
  </r>
  <r>
    <x v="0"/>
    <x v="1"/>
    <x v="36"/>
    <d v="1899-12-30T16:07:00"/>
    <x v="0"/>
    <s v="老顾客"/>
    <n v="18202883731"/>
    <m/>
    <m/>
    <s v="新订单"/>
    <s v="老顾客复诊"/>
  </r>
  <r>
    <x v="0"/>
    <x v="1"/>
    <x v="37"/>
    <d v="1899-12-30T16:55:00"/>
    <x v="1"/>
    <s v="新顾客"/>
    <n v="18200323593"/>
    <m/>
    <m/>
    <s v="新订单"/>
    <s v="新顾客预约脱毛（陈）"/>
  </r>
  <r>
    <x v="0"/>
    <x v="1"/>
    <x v="37"/>
    <d v="1899-12-30T11:47:00"/>
    <x v="1"/>
    <s v="咨询用户"/>
    <n v="18582851425"/>
    <m/>
    <m/>
    <s v="新订单"/>
    <s v="网页咨询脱毛（李）"/>
  </r>
  <r>
    <x v="0"/>
    <x v="1"/>
    <x v="38"/>
    <d v="1899-12-30T15:07:00"/>
    <x v="0"/>
    <s v="老顾客"/>
    <n v="18628979888"/>
    <m/>
    <m/>
    <s v="无意向"/>
    <s v="老顾客预约复诊中医"/>
  </r>
  <r>
    <x v="0"/>
    <x v="1"/>
    <x v="38"/>
    <d v="1899-12-30T11:37:00"/>
    <x v="1"/>
    <s v="咨询用户"/>
    <n v="17313223069"/>
    <m/>
    <m/>
    <s v="新订单"/>
    <s v="网页咨询脱毛（李）"/>
  </r>
  <r>
    <x v="0"/>
    <x v="1"/>
    <x v="38"/>
    <d v="1899-12-30T14:58:00"/>
    <x v="0"/>
    <s v="老顾客"/>
    <n v="18608008829"/>
    <m/>
    <m/>
    <s v="无意向"/>
    <s v="老顾客复查冰肌"/>
  </r>
  <r>
    <x v="0"/>
    <x v="1"/>
    <x v="39"/>
    <d v="1899-12-30T20:20:00"/>
    <x v="1"/>
    <s v="咨询用户"/>
    <n v="18215613020"/>
    <m/>
    <m/>
    <s v="新订单"/>
    <s v="网页咨询脱毛（陈）"/>
  </r>
  <r>
    <x v="0"/>
    <x v="1"/>
    <x v="40"/>
    <d v="1899-12-30T18:00:00"/>
    <x v="3"/>
    <s v="新顾客"/>
    <n v="18382455804"/>
    <m/>
    <m/>
    <s v="新订单"/>
    <s v="咨询脱全面部毛发（李）"/>
  </r>
  <r>
    <x v="0"/>
    <x v="1"/>
    <x v="40"/>
    <d v="1899-12-30T13:55:00"/>
    <x v="0"/>
    <s v="新顾客"/>
    <n v="18382134990"/>
    <m/>
    <m/>
    <s v="新订单"/>
    <s v="新顾客预约脱毛（李）"/>
  </r>
  <r>
    <x v="0"/>
    <x v="1"/>
    <x v="40"/>
    <d v="1899-12-30T10:18:00"/>
    <x v="0"/>
    <s v="新顾客"/>
    <n v="18117808844"/>
    <m/>
    <m/>
    <s v="待跟进"/>
    <s v="顾客咨询雾眉和小气泡，要考虑（李）"/>
  </r>
  <r>
    <x v="0"/>
    <x v="1"/>
    <x v="41"/>
    <d v="1899-12-30T18:01:00"/>
    <x v="0"/>
    <s v="老顾客"/>
    <n v="18628026901"/>
    <m/>
    <m/>
    <s v="无意向"/>
    <s v="老顾客预约复查冰肌"/>
  </r>
  <r>
    <x v="0"/>
    <x v="1"/>
    <x v="41"/>
    <d v="1899-12-30T12:45:00"/>
    <x v="2"/>
    <s v="新顾客"/>
    <n v="17358502381"/>
    <m/>
    <m/>
    <s v="新订单"/>
    <s v="预约小气泡三位（陈）"/>
  </r>
  <r>
    <x v="0"/>
    <x v="1"/>
    <x v="41"/>
    <d v="1899-12-30T10:03:00"/>
    <x v="1"/>
    <s v="新顾客"/>
    <n v="15528023726"/>
    <m/>
    <m/>
    <s v="新订单"/>
    <s v="顾客预约脱毛今天来（陈）"/>
  </r>
  <r>
    <x v="0"/>
    <x v="1"/>
    <x v="41"/>
    <d v="1899-12-30T10:00:00"/>
    <x v="2"/>
    <s v="新顾客"/>
    <n v="18780071530"/>
    <m/>
    <m/>
    <s v="新订单"/>
    <s v="新顾客预约脱毛和祛痘（陈）"/>
  </r>
  <r>
    <x v="0"/>
    <x v="1"/>
    <x v="41"/>
    <d v="1899-12-30T09:22:00"/>
    <x v="0"/>
    <s v="老顾客"/>
    <n v="18980665821"/>
    <m/>
    <m/>
    <s v="无意向"/>
    <s v="老顾客预约复查护理"/>
  </r>
  <r>
    <x v="0"/>
    <x v="1"/>
    <x v="42"/>
    <d v="1899-12-30T17:52:00"/>
    <x v="3"/>
    <s v="400用户"/>
    <n v="13398160603"/>
    <m/>
    <m/>
    <s v="新订单"/>
    <s v="打了两次电话都没人接"/>
  </r>
  <r>
    <x v="0"/>
    <x v="1"/>
    <x v="42"/>
    <d v="1899-12-30T14:22:00"/>
    <x v="0"/>
    <s v="新顾客"/>
    <n v="18323195672"/>
    <m/>
    <m/>
    <s v="新订单"/>
    <s v="顾客咨询脱毛，要考虑一下来不来（李）"/>
  </r>
  <r>
    <x v="0"/>
    <x v="1"/>
    <x v="42"/>
    <d v="1899-12-30T13:46:00"/>
    <x v="2"/>
    <s v="新顾客"/>
    <n v="13438110595"/>
    <m/>
    <m/>
    <s v="新订单"/>
    <s v="预约减肥体验2位（陈）"/>
  </r>
  <r>
    <x v="0"/>
    <x v="1"/>
    <x v="42"/>
    <d v="1899-12-30T13:45:00"/>
    <x v="1"/>
    <s v="新顾客"/>
    <n v="15680360752"/>
    <m/>
    <m/>
    <s v="新订单"/>
    <s v="预约脱毛（陈）"/>
  </r>
  <r>
    <x v="0"/>
    <x v="1"/>
    <x v="42"/>
    <d v="1899-12-30T11:49:00"/>
    <x v="2"/>
    <s v="新顾客"/>
    <n v="15308194078"/>
    <m/>
    <m/>
    <s v="新订单"/>
    <s v="新顾客预约小气泡（陈）"/>
  </r>
  <r>
    <x v="0"/>
    <x v="1"/>
    <x v="42"/>
    <d v="1899-12-30T10:20:00"/>
    <x v="0"/>
    <s v="老顾客"/>
    <n v="15756333033"/>
    <m/>
    <m/>
    <s v="待跟进"/>
    <s v="菊乐店的老顾客预约天府做减肥"/>
  </r>
  <r>
    <x v="0"/>
    <x v="1"/>
    <x v="43"/>
    <d v="1899-12-30T19:15:00"/>
    <x v="3"/>
    <s v="400用户"/>
    <n v="18692912830"/>
    <m/>
    <m/>
    <s v="待跟进"/>
    <s v="顾客是湖南邵阳的，已经离开成都了"/>
  </r>
  <r>
    <x v="0"/>
    <x v="1"/>
    <x v="43"/>
    <d v="1899-12-30T18:41:00"/>
    <x v="1"/>
    <s v="咨询用户"/>
    <n v="15501882602"/>
    <m/>
    <m/>
    <s v="新订单"/>
    <s v="网页咨询小气泡（李）"/>
  </r>
  <r>
    <x v="0"/>
    <x v="1"/>
    <x v="43"/>
    <d v="1899-12-30T17:16:00"/>
    <x v="1"/>
    <s v="咨询用户"/>
    <n v="13880172188"/>
    <m/>
    <m/>
    <s v="新订单"/>
    <s v="网页咨询祛痘（李）"/>
  </r>
  <r>
    <x v="0"/>
    <x v="1"/>
    <x v="43"/>
    <d v="1899-12-30T16:47:00"/>
    <x v="0"/>
    <s v="老顾客"/>
    <n v="18328555311"/>
    <m/>
    <m/>
    <s v="无意向"/>
    <s v="老顾客复查脱毛"/>
  </r>
  <r>
    <x v="0"/>
    <x v="1"/>
    <x v="43"/>
    <d v="1899-12-30T08:43:00"/>
    <x v="0"/>
    <s v="新顾客"/>
    <n v="15008229636"/>
    <m/>
    <m/>
    <s v="新订单"/>
    <s v="脱毛（李）"/>
  </r>
  <r>
    <x v="0"/>
    <x v="1"/>
    <x v="44"/>
    <d v="1899-12-30T19:06:00"/>
    <x v="3"/>
    <s v="重复"/>
    <n v="13547210088"/>
    <m/>
    <m/>
    <s v="新订单"/>
    <s v="重复张小梅已到院"/>
  </r>
  <r>
    <x v="0"/>
    <x v="1"/>
    <x v="44"/>
    <d v="1899-12-30T18:08:00"/>
    <x v="0"/>
    <s v="新顾客"/>
    <n v="18782170337"/>
    <m/>
    <m/>
    <s v="新订单"/>
    <s v="顾客要预约小气泡想要马上过来做，给顾客说了今天预约满了改天约（李）"/>
  </r>
  <r>
    <x v="0"/>
    <x v="1"/>
    <x v="44"/>
    <d v="1899-12-30T16:37:00"/>
    <x v="2"/>
    <s v="新顾客"/>
    <n v="18280367416"/>
    <m/>
    <m/>
    <s v="新订单"/>
    <s v="预约脱毛（陈）"/>
  </r>
  <r>
    <x v="0"/>
    <x v="1"/>
    <x v="44"/>
    <d v="1899-12-30T15:22:00"/>
    <x v="0"/>
    <s v="重复"/>
    <n v="15680462420"/>
    <m/>
    <m/>
    <s v="已到店"/>
    <s v="重复"/>
  </r>
  <r>
    <x v="0"/>
    <x v="1"/>
    <x v="44"/>
    <d v="1899-12-30T13:12:00"/>
    <x v="0"/>
    <s v="老顾客"/>
    <n v="13982229518"/>
    <m/>
    <m/>
    <s v="待跟进"/>
    <s v="老顾客预约复查护理"/>
  </r>
  <r>
    <x v="0"/>
    <x v="1"/>
    <x v="44"/>
    <d v="1899-12-30T11:05:00"/>
    <x v="1"/>
    <s v="咨询用户"/>
    <n v="18702820047"/>
    <m/>
    <m/>
    <s v="新订单"/>
    <s v="网页咨询脱毛（李）"/>
  </r>
  <r>
    <x v="0"/>
    <x v="1"/>
    <x v="44"/>
    <d v="1899-12-30T08:59:00"/>
    <x v="1"/>
    <s v="咨询用户"/>
    <n v="18661287859"/>
    <m/>
    <m/>
    <s v="新订单"/>
    <s v="网页咨询瘦脸针（李）"/>
  </r>
  <r>
    <x v="0"/>
    <x v="1"/>
    <x v="45"/>
    <d v="1899-12-30T18:41:00"/>
    <x v="3"/>
    <s v="400用户"/>
    <n v="18602879861"/>
    <m/>
    <m/>
    <s v="新订单"/>
    <s v="新顾客脱毛（陈）"/>
  </r>
  <r>
    <x v="0"/>
    <x v="1"/>
    <x v="45"/>
    <d v="1899-12-30T21:20:00"/>
    <x v="3"/>
    <s v="400用户"/>
    <n v="13551113128"/>
    <m/>
    <m/>
    <s v="新订单"/>
    <s v="黑脸娃娃（陈）"/>
  </r>
  <r>
    <x v="0"/>
    <x v="1"/>
    <x v="45"/>
    <d v="1899-12-30T15:29:00"/>
    <x v="1"/>
    <s v="咨询用户"/>
    <n v="13404060872"/>
    <m/>
    <m/>
    <s v="新订单"/>
    <s v="网页咨询小气泡（陈）"/>
  </r>
  <r>
    <x v="0"/>
    <x v="1"/>
    <x v="45"/>
    <d v="1899-12-30T18:11:00"/>
    <x v="0"/>
    <s v="重复"/>
    <n v="15095964240"/>
    <m/>
    <m/>
    <s v="新订单"/>
    <s v="重复"/>
  </r>
  <r>
    <x v="0"/>
    <x v="1"/>
    <x v="45"/>
    <d v="1899-12-30T22:06:00"/>
    <x v="1"/>
    <s v="咨询用户"/>
    <n v="13794870793"/>
    <m/>
    <m/>
    <s v="新订单"/>
    <s v="网页咨询肩颈（陈）"/>
  </r>
  <r>
    <x v="0"/>
    <x v="1"/>
    <x v="46"/>
    <d v="1899-12-30T11:22:00"/>
    <x v="1"/>
    <s v="咨询用户"/>
    <n v="18140093786"/>
    <m/>
    <m/>
    <s v="新订单"/>
    <s v="网页咨询脱毛（李））"/>
  </r>
  <r>
    <x v="0"/>
    <x v="1"/>
    <x v="46"/>
    <d v="1899-12-30T18:56:00"/>
    <x v="0"/>
    <s v="新顾客"/>
    <n v="13208211256"/>
    <m/>
    <m/>
    <s v="无意向"/>
    <s v="新顾客瘦脸针（积赞）"/>
  </r>
  <r>
    <x v="0"/>
    <x v="1"/>
    <x v="46"/>
    <d v="1899-12-30T19:09:00"/>
    <x v="0"/>
    <s v="400用户"/>
    <n v="18582305583"/>
    <m/>
    <m/>
    <s v="无意向"/>
    <s v="无我院项目"/>
  </r>
  <r>
    <x v="0"/>
    <x v="1"/>
    <x v="46"/>
    <d v="1899-12-30T15:52:00"/>
    <x v="2"/>
    <s v="新顾客"/>
    <n v="15882665254"/>
    <m/>
    <m/>
    <s v="新订单"/>
    <s v="新顾客小气泡（李）"/>
  </r>
  <r>
    <x v="0"/>
    <x v="1"/>
    <x v="46"/>
    <d v="1899-12-30T14:20:00"/>
    <x v="0"/>
    <s v="重复"/>
    <n v="13558803038"/>
    <m/>
    <m/>
    <s v="无意向"/>
    <s v="老顾客重复"/>
  </r>
  <r>
    <x v="0"/>
    <x v="1"/>
    <x v="46"/>
    <d v="1899-12-30T14:40:00"/>
    <x v="0"/>
    <s v="新顾客"/>
    <n v="15884480911"/>
    <m/>
    <m/>
    <s v="新订单"/>
    <s v="新顾客脱毛（李）"/>
  </r>
  <r>
    <x v="0"/>
    <x v="1"/>
    <x v="46"/>
    <d v="1899-12-30T09:28:00"/>
    <x v="0"/>
    <s v="400用户"/>
    <n v="18908034118"/>
    <m/>
    <m/>
    <s v="新订单"/>
    <s v="新顾客脱毛（李）"/>
  </r>
  <r>
    <x v="0"/>
    <x v="1"/>
    <x v="47"/>
    <d v="1899-12-30T22:49:00"/>
    <x v="1"/>
    <s v="咨询用户"/>
    <n v="15828153780"/>
    <m/>
    <m/>
    <s v="新订单"/>
    <s v="网页咨询小气泡（李）"/>
  </r>
  <r>
    <x v="0"/>
    <x v="1"/>
    <x v="47"/>
    <d v="1899-12-30T20:08:00"/>
    <x v="3"/>
    <s v="400用户"/>
    <n v="17380839862"/>
    <m/>
    <m/>
    <s v="新订单"/>
    <m/>
  </r>
  <r>
    <x v="0"/>
    <x v="1"/>
    <x v="47"/>
    <d v="1899-12-30T16:22:00"/>
    <x v="1"/>
    <s v="咨询用户"/>
    <n v="18628099867"/>
    <m/>
    <m/>
    <s v="新订单"/>
    <s v="网页咨询冷冻（李）"/>
  </r>
  <r>
    <x v="0"/>
    <x v="1"/>
    <x v="47"/>
    <d v="1899-12-30T08:42:00"/>
    <x v="3"/>
    <s v="400用户"/>
    <n v="15997773929"/>
    <m/>
    <m/>
    <s v="新订单"/>
    <s v="未接电话 短信未回复"/>
  </r>
  <r>
    <x v="0"/>
    <x v="1"/>
    <x v="47"/>
    <d v="1899-12-30T13:38:00"/>
    <x v="1"/>
    <s v="老顾客"/>
    <n v="18602829285"/>
    <m/>
    <m/>
    <s v="新订单"/>
    <s v="老顾客"/>
  </r>
  <r>
    <x v="0"/>
    <x v="1"/>
    <x v="48"/>
    <d v="1899-12-30T15:09:00"/>
    <x v="0"/>
    <s v="新顾客"/>
    <n v="18682752510"/>
    <m/>
    <m/>
    <s v="新订单"/>
    <s v="脱毛（李）"/>
  </r>
  <r>
    <x v="0"/>
    <x v="1"/>
    <x v="49"/>
    <d v="1899-12-30T18:10:00"/>
    <x v="1"/>
    <s v="新顾客"/>
    <n v="18000546541"/>
    <m/>
    <m/>
    <s v="新订单"/>
    <s v="咨询脱毛 明天来（陈）"/>
  </r>
  <r>
    <x v="0"/>
    <x v="1"/>
    <x v="49"/>
    <d v="1899-12-30T10:04:00"/>
    <x v="0"/>
    <s v="老顾客"/>
    <n v="13881878045"/>
    <m/>
    <m/>
    <s v="待跟进"/>
    <s v="老顾客预约复查"/>
  </r>
  <r>
    <x v="0"/>
    <x v="1"/>
    <x v="50"/>
    <d v="1899-12-30T13:56:00"/>
    <x v="0"/>
    <s v="新顾客"/>
    <n v="18180933995"/>
    <m/>
    <m/>
    <s v="新订单"/>
    <s v="新顾客预约埋线（李）"/>
  </r>
  <r>
    <x v="0"/>
    <x v="1"/>
    <x v="50"/>
    <d v="1899-12-30T12:47:00"/>
    <x v="0"/>
    <s v="重复"/>
    <n v="15984220336"/>
    <m/>
    <m/>
    <s v="无意向"/>
    <s v="重复"/>
  </r>
  <r>
    <x v="0"/>
    <x v="1"/>
    <x v="50"/>
    <d v="1899-12-30T18:48:00"/>
    <x v="0"/>
    <s v="新顾客"/>
    <n v="15928723482"/>
    <m/>
    <m/>
    <s v="待跟进"/>
    <s v="预约减肥体验（李）"/>
  </r>
  <r>
    <x v="0"/>
    <x v="1"/>
    <x v="50"/>
    <d v="1899-12-30T18:34:00"/>
    <x v="3"/>
    <s v="400用户"/>
    <n v="13551374189"/>
    <m/>
    <m/>
    <s v="新订单"/>
    <s v="脱毛（李）"/>
  </r>
  <r>
    <x v="0"/>
    <x v="1"/>
    <x v="50"/>
    <d v="1899-12-30T14:44:00"/>
    <x v="0"/>
    <s v="新顾客"/>
    <n v="15882062078"/>
    <m/>
    <m/>
    <s v="待跟进"/>
    <s v="新顾客脱毛（陈）"/>
  </r>
  <r>
    <x v="0"/>
    <x v="1"/>
    <x v="50"/>
    <d v="1899-12-30T10:28:00"/>
    <x v="0"/>
    <s v="400用户"/>
    <n v="18200385882"/>
    <m/>
    <m/>
    <s v="无意向"/>
    <s v="老顾客复查脱毛"/>
  </r>
  <r>
    <x v="0"/>
    <x v="1"/>
    <x v="50"/>
    <d v="1899-12-30T11:05:00"/>
    <x v="0"/>
    <s v="新顾客"/>
    <n v="15982331643"/>
    <m/>
    <m/>
    <s v="新订单"/>
    <s v="皮肤管理（陈）"/>
  </r>
  <r>
    <x v="0"/>
    <x v="1"/>
    <x v="50"/>
    <d v="1899-12-30T12:10:00"/>
    <x v="2"/>
    <s v="新顾客"/>
    <n v="15984220336"/>
    <m/>
    <m/>
    <s v="新订单"/>
    <s v="脱毛，马上来（李）"/>
  </r>
  <r>
    <x v="0"/>
    <x v="1"/>
    <x v="51"/>
    <d v="1899-12-30T18:50:00"/>
    <x v="0"/>
    <s v="新顾客"/>
    <n v="15397620319"/>
    <m/>
    <m/>
    <s v="新订单"/>
    <s v="咨询脱毛 不确定好久来（陈）"/>
  </r>
  <r>
    <x v="0"/>
    <x v="1"/>
    <x v="51"/>
    <d v="1899-12-30T13:41:00"/>
    <x v="1"/>
    <s v="新顾客"/>
    <n v="15882184282"/>
    <m/>
    <m/>
    <s v="新订单"/>
    <s v="预约脱毛 马上过来（陈）"/>
  </r>
  <r>
    <x v="0"/>
    <x v="1"/>
    <x v="51"/>
    <d v="1899-12-30T09:22:00"/>
    <x v="1"/>
    <s v="新顾客"/>
    <n v="17380839862"/>
    <m/>
    <m/>
    <s v="新订单"/>
    <s v="咨询脱毛（陈）"/>
  </r>
  <r>
    <x v="0"/>
    <x v="1"/>
    <x v="51"/>
    <d v="1899-12-30T08:31:00"/>
    <x v="3"/>
    <s v="新顾客"/>
    <n v="18602893234"/>
    <m/>
    <m/>
    <s v="新订单"/>
    <s v="预约脱毛（陈）"/>
  </r>
  <r>
    <x v="0"/>
    <x v="1"/>
    <x v="52"/>
    <d v="1899-12-30T22:45:00"/>
    <x v="1"/>
    <s v="新顾客"/>
    <n v="17313221829"/>
    <m/>
    <m/>
    <s v="新订单"/>
    <s v="咨询过的脱毛(陈）"/>
  </r>
  <r>
    <x v="0"/>
    <x v="1"/>
    <x v="52"/>
    <d v="1899-12-30T16:19:00"/>
    <x v="0"/>
    <s v="新顾客"/>
    <n v="15881114755"/>
    <m/>
    <m/>
    <s v="新订单"/>
    <s v="咨询脱毛还要考虑（陈）"/>
  </r>
  <r>
    <x v="0"/>
    <x v="1"/>
    <x v="52"/>
    <d v="1899-12-30T13:45:00"/>
    <x v="1"/>
    <s v="新顾客"/>
    <n v="18623404931"/>
    <m/>
    <m/>
    <s v="新订单"/>
    <s v="预约脱毛（陈）"/>
  </r>
  <r>
    <x v="0"/>
    <x v="1"/>
    <x v="53"/>
    <d v="1899-12-30T19:07:00"/>
    <x v="3"/>
    <s v="新顾客"/>
    <n v="18617231219"/>
    <m/>
    <m/>
    <s v="新订单"/>
    <s v="新顾客预约周六减肥（李）"/>
  </r>
  <r>
    <x v="0"/>
    <x v="1"/>
    <x v="53"/>
    <d v="1899-12-30T20:25:00"/>
    <x v="0"/>
    <s v="新顾客"/>
    <n v="17358505950"/>
    <m/>
    <m/>
    <s v="新订单"/>
    <s v="咨询埋线减肥 空了来咨询（李）"/>
  </r>
  <r>
    <x v="0"/>
    <x v="1"/>
    <x v="53"/>
    <d v="1899-12-30T20:19:00"/>
    <x v="3"/>
    <s v="新顾客"/>
    <n v="13408442436"/>
    <m/>
    <m/>
    <s v="新订单"/>
    <s v="咨询减肥体验八点过了说要来 过几天再预约（李）"/>
  </r>
  <r>
    <x v="0"/>
    <x v="1"/>
    <x v="53"/>
    <d v="1899-12-30T12:01:00"/>
    <x v="0"/>
    <s v="重复"/>
    <n v="17608028580"/>
    <m/>
    <m/>
    <s v="新订单"/>
    <s v="重复"/>
  </r>
  <r>
    <x v="0"/>
    <x v="1"/>
    <x v="53"/>
    <d v="1899-12-30T09:50:00"/>
    <x v="0"/>
    <s v="400用户"/>
    <n v="15397603255"/>
    <m/>
    <m/>
    <s v="新订单"/>
    <s v="脱毛（陈）"/>
  </r>
  <r>
    <x v="0"/>
    <x v="1"/>
    <x v="54"/>
    <d v="1899-12-30T14:37:00"/>
    <x v="0"/>
    <s v="新顾客"/>
    <n v="17360274846"/>
    <m/>
    <m/>
    <s v="新订单"/>
    <s v="顾客预约脱毛（陈）"/>
  </r>
  <r>
    <x v="0"/>
    <x v="1"/>
    <x v="54"/>
    <d v="1899-12-30T11:43:00"/>
    <x v="2"/>
    <s v="新顾客"/>
    <n v="17612897695"/>
    <m/>
    <m/>
    <s v="新订单"/>
    <s v="预约唇毛（陈）"/>
  </r>
  <r>
    <x v="0"/>
    <x v="1"/>
    <x v="54"/>
    <d v="1899-12-30T10:12:00"/>
    <x v="0"/>
    <s v="登记过的"/>
    <n v="18382354252"/>
    <m/>
    <m/>
    <s v="待跟进"/>
    <s v="登记过"/>
  </r>
  <r>
    <x v="0"/>
    <x v="1"/>
    <x v="55"/>
    <d v="1899-12-30T14:03:00"/>
    <x v="2"/>
    <s v="新顾客"/>
    <n v="18781990127"/>
    <s v="团购的脱毛套餐，什么时候可以开做"/>
    <m/>
    <s v="新订单"/>
    <s v="新顾客脱毛.7.26下单（陈）"/>
  </r>
  <r>
    <x v="0"/>
    <x v="1"/>
    <x v="55"/>
    <d v="1899-12-30T16:46:00"/>
    <x v="1"/>
    <s v="新顾客"/>
    <n v="18870428240"/>
    <n v="18870428240"/>
    <m/>
    <s v="新订单"/>
    <s v="咨询水光 （李）"/>
  </r>
  <r>
    <x v="0"/>
    <x v="1"/>
    <x v="55"/>
    <d v="1899-12-30T10:15:00"/>
    <x v="0"/>
    <s v="400用户"/>
    <n v="18323195672"/>
    <m/>
    <m/>
    <s v="无意向"/>
    <s v="已经登记过的"/>
  </r>
  <r>
    <x v="0"/>
    <x v="1"/>
    <x v="55"/>
    <d v="1899-12-30T10:06:00"/>
    <x v="0"/>
    <s v="400用户"/>
    <n v="18382354252"/>
    <m/>
    <m/>
    <s v="无意向"/>
    <s v="昨天已到院未做治疗"/>
  </r>
  <r>
    <x v="0"/>
    <x v="1"/>
    <x v="56"/>
    <d v="1899-12-30T17:17:00"/>
    <x v="0"/>
    <s v="登记过"/>
    <n v="18202891072"/>
    <s v="18202891072李"/>
    <m/>
    <s v="待跟进"/>
    <s v="网页咨询减肥（李）"/>
  </r>
  <r>
    <x v="0"/>
    <x v="1"/>
    <x v="56"/>
    <d v="1899-12-30T15:28:00"/>
    <x v="0"/>
    <s v="新顾客"/>
    <n v="15928780185"/>
    <m/>
    <m/>
    <s v="新订单"/>
    <s v="新顾客预约脱毛2位（陈）"/>
  </r>
  <r>
    <x v="0"/>
    <x v="1"/>
    <x v="56"/>
    <d v="1899-12-30T09:41:00"/>
    <x v="0"/>
    <s v="老顾客"/>
    <n v="15528809666"/>
    <m/>
    <m/>
    <s v="无意向"/>
    <s v="老顾客预约复查"/>
  </r>
  <r>
    <x v="0"/>
    <x v="1"/>
    <x v="57"/>
    <d v="1899-12-30T17:43:00"/>
    <x v="0"/>
    <s v="400用户"/>
    <n v="18200138863"/>
    <m/>
    <m/>
    <s v="无意向"/>
    <s v="重复"/>
  </r>
  <r>
    <x v="0"/>
    <x v="1"/>
    <x v="57"/>
    <d v="1899-12-30T09:14:00"/>
    <x v="1"/>
    <s v="咨询用户"/>
    <n v="15828215100"/>
    <s v="15828215100 马"/>
    <m/>
    <s v="新订单"/>
    <s v="咨询过的脱毛"/>
  </r>
  <r>
    <x v="0"/>
    <x v="1"/>
    <x v="58"/>
    <d v="1899-12-30T18:47:00"/>
    <x v="0"/>
    <s v="400用户"/>
    <n v="18782170337"/>
    <m/>
    <m/>
    <s v="新订单"/>
    <s v="登记过的"/>
  </r>
  <r>
    <x v="0"/>
    <x v="1"/>
    <x v="58"/>
    <d v="1899-12-30T17:17:00"/>
    <x v="0"/>
    <s v="新顾客"/>
    <n v="15984472892"/>
    <m/>
    <m/>
    <s v="无意向"/>
    <s v="顾客咨询全身脱毛听了价格吓昏了马上挂电话（陈）"/>
  </r>
  <r>
    <x v="0"/>
    <x v="1"/>
    <x v="59"/>
    <d v="1899-12-30T14:17:00"/>
    <x v="1"/>
    <s v="咨询用户"/>
    <n v="17778520006"/>
    <n v="17778520006"/>
    <m/>
    <s v="新订单"/>
    <s v="老顾客咨询埋线"/>
  </r>
  <r>
    <x v="0"/>
    <x v="1"/>
    <x v="59"/>
    <d v="1899-12-30T14:06:00"/>
    <x v="1"/>
    <s v="咨询用户"/>
    <n v="18602897762"/>
    <n v="18602897762"/>
    <m/>
    <s v="新订单"/>
    <s v="咨询过的"/>
  </r>
  <r>
    <x v="0"/>
    <x v="1"/>
    <x v="59"/>
    <d v="1899-12-30T09:52:00"/>
    <x v="0"/>
    <s v="老顾客"/>
    <n v="18581858200"/>
    <m/>
    <m/>
    <s v="新订单"/>
    <s v="老顾客"/>
  </r>
  <r>
    <x v="0"/>
    <x v="2"/>
    <x v="60"/>
    <d v="1899-12-30T10:30:00"/>
    <x v="0"/>
    <s v="新顾客"/>
    <n v="17345944305"/>
    <m/>
    <m/>
    <s v="新订单"/>
    <s v="顾客购买的小气泡和减肥 马上来（陈）"/>
  </r>
  <r>
    <x v="0"/>
    <x v="2"/>
    <x v="60"/>
    <d v="1899-12-30T11:00:00"/>
    <x v="1"/>
    <s v="咨询用户"/>
    <n v="15828070350"/>
    <s v="15828070350，刚下单了"/>
    <m/>
    <s v="新订单"/>
    <m/>
  </r>
  <r>
    <x v="0"/>
    <x v="2"/>
    <x v="61"/>
    <d v="1899-12-30T20:39:00"/>
    <x v="1"/>
    <s v="咨询用户"/>
    <n v="15281082253"/>
    <s v="刘 15281082253"/>
    <m/>
    <s v="新订单"/>
    <s v="网页咨询（李）"/>
  </r>
  <r>
    <x v="0"/>
    <x v="2"/>
    <x v="62"/>
    <d v="1899-12-30T19:43:00"/>
    <x v="0"/>
    <s v="老顾客"/>
    <n v="18608008829"/>
    <m/>
    <m/>
    <s v="无意向"/>
    <s v="老顾客预约复查"/>
  </r>
  <r>
    <x v="0"/>
    <x v="2"/>
    <x v="62"/>
    <d v="1899-12-30T19:04:00"/>
    <x v="3"/>
    <s v="重复"/>
    <n v="13550217636"/>
    <m/>
    <m/>
    <s v="待跟进"/>
    <s v="登记过的"/>
  </r>
  <r>
    <x v="0"/>
    <x v="2"/>
    <x v="62"/>
    <d v="1899-12-30T14:22:00"/>
    <x v="1"/>
    <s v="咨询用户"/>
    <n v="18200396129"/>
    <n v="18200396129"/>
    <m/>
    <s v="新订单"/>
    <s v="李登记过的"/>
  </r>
  <r>
    <x v="0"/>
    <x v="2"/>
    <x v="62"/>
    <d v="1899-12-30T10:05:00"/>
    <x v="1"/>
    <s v="咨询用户"/>
    <n v="15281019727"/>
    <s v="丁 15281019727"/>
    <m/>
    <s v="新订单"/>
    <s v="咨询过的"/>
  </r>
  <r>
    <x v="0"/>
    <x v="2"/>
    <x v="63"/>
    <d v="1899-12-30T14:35:00"/>
    <x v="1"/>
    <s v="网页咨询"/>
    <n v="18320900550"/>
    <n v="18320900550"/>
    <m/>
    <s v="新订单"/>
    <s v="老顾客帮新顾客预约肩颈（陈）"/>
  </r>
  <r>
    <x v="0"/>
    <x v="2"/>
    <x v="63"/>
    <d v="1899-12-30T14:15:00"/>
    <x v="1"/>
    <s v="咨询用户"/>
    <n v="13363513687"/>
    <s v="13363513687武"/>
    <m/>
    <s v="新订单"/>
    <s v="网页咨询脱毛年卡（陈）"/>
  </r>
  <r>
    <x v="0"/>
    <x v="2"/>
    <x v="63"/>
    <d v="1899-12-30T09:26:00"/>
    <x v="1"/>
    <s v="登记过的"/>
    <n v="18508138133"/>
    <n v="18508138133"/>
    <m/>
    <s v="新订单"/>
    <s v="陈登记过的"/>
  </r>
  <r>
    <x v="0"/>
    <x v="2"/>
    <x v="64"/>
    <d v="1899-12-30T13:16:00"/>
    <x v="1"/>
    <s v="新顾客"/>
    <n v="17701648881"/>
    <n v="17701648881"/>
    <m/>
    <s v="新订单"/>
    <s v="购买白瓷娃娃（陈）"/>
  </r>
  <r>
    <x v="0"/>
    <x v="2"/>
    <x v="64"/>
    <d v="1899-12-30T11:38:00"/>
    <x v="0"/>
    <s v="400用户"/>
    <n v="18919579175"/>
    <m/>
    <m/>
    <s v="无意向"/>
    <s v="老顾客复查"/>
  </r>
  <r>
    <x v="0"/>
    <x v="2"/>
    <x v="64"/>
    <d v="1899-12-30T08:36:00"/>
    <x v="0"/>
    <s v="新顾客"/>
    <n v="17088869999"/>
    <m/>
    <m/>
    <s v="新订单"/>
    <s v="预约皮肤管理（陈）"/>
  </r>
  <r>
    <x v="0"/>
    <x v="2"/>
    <x v="65"/>
    <d v="1899-12-30T13:21:00"/>
    <x v="0"/>
    <s v="400用户"/>
    <n v="18011397930"/>
    <m/>
    <m/>
    <s v="无意向"/>
    <s v="老顾客复诊"/>
  </r>
  <r>
    <x v="0"/>
    <x v="2"/>
    <x v="65"/>
    <d v="1899-12-30T12:04:00"/>
    <x v="1"/>
    <s v="新顾客"/>
    <n v="17382931027"/>
    <n v="17382931027"/>
    <m/>
    <s v="新订单"/>
    <s v="网页咨询脱毛年卡（陈）"/>
  </r>
  <r>
    <x v="0"/>
    <x v="2"/>
    <x v="66"/>
    <d v="1899-12-30T22:40:00"/>
    <x v="1"/>
    <s v="咨询用户"/>
    <n v="15989141211"/>
    <s v="你好 想去你们哪做项目方便vx15989141211了解一下谢谢"/>
    <m/>
    <s v="新订单"/>
    <m/>
  </r>
  <r>
    <x v="0"/>
    <x v="2"/>
    <x v="67"/>
    <d v="1899-12-30T19:33:00"/>
    <x v="3"/>
    <s v="400用户"/>
    <n v="18980775515"/>
    <m/>
    <m/>
    <s v="新订单"/>
    <s v="老顾客"/>
  </r>
  <r>
    <x v="0"/>
    <x v="2"/>
    <x v="67"/>
    <d v="1899-12-30T18:11:00"/>
    <x v="3"/>
    <s v="400用户"/>
    <n v="15808381935"/>
    <m/>
    <m/>
    <s v="新订单"/>
    <s v="老顾客复查脱毛"/>
  </r>
  <r>
    <x v="0"/>
    <x v="2"/>
    <x v="67"/>
    <d v="1899-12-30T16:17:00"/>
    <x v="1"/>
    <s v="咨询用户"/>
    <n v="18380264617"/>
    <s v="十点可以 我姓彭 18380264617"/>
    <m/>
    <s v="新订单"/>
    <s v="网页咨询黑头（李）"/>
  </r>
  <r>
    <x v="0"/>
    <x v="2"/>
    <x v="67"/>
    <d v="1899-12-30T12:30:00"/>
    <x v="0"/>
    <s v="400用户"/>
    <n v="18215556106"/>
    <m/>
    <m/>
    <s v="无意向"/>
    <s v="老顾客"/>
  </r>
  <r>
    <x v="0"/>
    <x v="2"/>
    <x v="67"/>
    <d v="1899-12-30T12:39:00"/>
    <x v="1"/>
    <s v="咨询用户"/>
    <n v="15600486016"/>
    <n v="15600486016"/>
    <m/>
    <s v="新订单"/>
    <s v="网页咨询眼周细纹（李）"/>
  </r>
  <r>
    <x v="0"/>
    <x v="2"/>
    <x v="68"/>
    <d v="1899-12-30T14:28:00"/>
    <x v="1"/>
    <s v="咨询用户"/>
    <n v="18123228369"/>
    <n v="18123228369"/>
    <m/>
    <s v="新订单"/>
    <s v="新顾客咨询脱毛（李）"/>
  </r>
  <r>
    <x v="0"/>
    <x v="2"/>
    <x v="68"/>
    <d v="1899-12-30T13:46:00"/>
    <x v="0"/>
    <s v="400用户"/>
    <n v="15708473246"/>
    <m/>
    <m/>
    <s v="新订单"/>
    <s v="老顾客复诊"/>
  </r>
  <r>
    <x v="0"/>
    <x v="2"/>
    <x v="68"/>
    <d v="1899-12-30T11:28:00"/>
    <x v="1"/>
    <s v="咨询用户"/>
    <n v="18200192662"/>
    <s v="18200192662任"/>
    <m/>
    <s v="新订单"/>
    <s v="登记过的顾客"/>
  </r>
  <r>
    <x v="0"/>
    <x v="2"/>
    <x v="68"/>
    <d v="1899-12-30T10:41:00"/>
    <x v="1"/>
    <s v="咨询用户"/>
    <n v="18380459389"/>
    <n v="18380459389"/>
    <m/>
    <s v="新订单"/>
    <s v="网页咨询脱毛（李）"/>
  </r>
  <r>
    <x v="0"/>
    <x v="2"/>
    <x v="69"/>
    <d v="1899-12-30T19:29:00"/>
    <x v="0"/>
    <s v="新顾客"/>
    <n v="13857870276"/>
    <m/>
    <m/>
    <s v="新订单"/>
    <s v="咨询黑头导出（陈）"/>
  </r>
  <r>
    <x v="0"/>
    <x v="2"/>
    <x v="70"/>
    <d v="1899-12-30T21:34:00"/>
    <x v="0"/>
    <s v="400用户"/>
    <n v="13595075958"/>
    <m/>
    <m/>
    <s v="新订单"/>
    <s v="顾客九点半想来做治疗，告知已经下班顾客就说那算了不约了"/>
  </r>
  <r>
    <x v="0"/>
    <x v="2"/>
    <x v="70"/>
    <d v="1899-12-30T16:37:00"/>
    <x v="0"/>
    <s v="400用户"/>
    <n v="13258230765"/>
    <m/>
    <m/>
    <s v="新订单"/>
    <s v="老顾客预约脱毛复查"/>
  </r>
  <r>
    <x v="0"/>
    <x v="2"/>
    <x v="70"/>
    <d v="1899-12-30T16:35:00"/>
    <x v="0"/>
    <s v="新顾客"/>
    <n v="18483636807"/>
    <m/>
    <m/>
    <s v="新订单"/>
    <s v="新顾客黑头导出（陈）"/>
  </r>
  <r>
    <x v="0"/>
    <x v="2"/>
    <x v="70"/>
    <d v="1899-12-30T15:01:00"/>
    <x v="0"/>
    <s v="400用户"/>
    <n v="13194994705"/>
    <m/>
    <m/>
    <s v="新订单"/>
    <s v="脱毛（李）"/>
  </r>
  <r>
    <x v="0"/>
    <x v="2"/>
    <x v="70"/>
    <d v="1899-12-30T13:23:00"/>
    <x v="2"/>
    <s v="老顾客"/>
    <n v="14780418602"/>
    <s v="脱毛 1点半的样子"/>
    <m/>
    <s v="无意向"/>
    <s v="老顾客复查脱毛"/>
  </r>
  <r>
    <x v="0"/>
    <x v="2"/>
    <x v="70"/>
    <d v="1899-12-30T10:06:00"/>
    <x v="0"/>
    <s v="老顾客"/>
    <n v="13882194997"/>
    <m/>
    <m/>
    <s v="无意向"/>
    <s v="老顾客预约复查"/>
  </r>
  <r>
    <x v="0"/>
    <x v="2"/>
    <x v="71"/>
    <d v="1899-12-30T19:12:00"/>
    <x v="3"/>
    <s v="老顾客"/>
    <n v="13666166357"/>
    <m/>
    <m/>
    <s v="无意向"/>
    <s v="老顾客重复"/>
  </r>
  <r>
    <x v="0"/>
    <x v="2"/>
    <x v="71"/>
    <d v="1899-12-30T15:01:00"/>
    <x v="3"/>
    <s v="400用户"/>
    <n v="13882227733"/>
    <n v="13882227733"/>
    <m/>
    <s v="新订单"/>
    <s v="网页咨询白瓷娃娃（李）"/>
  </r>
  <r>
    <x v="0"/>
    <x v="2"/>
    <x v="71"/>
    <d v="1899-12-30T14:55:00"/>
    <x v="0"/>
    <s v="400用户"/>
    <n v="18681398857"/>
    <m/>
    <m/>
    <s v="无意向"/>
    <s v="老顾客白雪"/>
  </r>
  <r>
    <x v="0"/>
    <x v="2"/>
    <x v="71"/>
    <d v="1899-12-30T14:11:00"/>
    <x v="0"/>
    <s v="400用户"/>
    <n v="15825901782"/>
    <m/>
    <m/>
    <s v="新订单"/>
    <s v="顾客预约小气泡，但天府店只有一个美容师，最早要5点半才能做，顾客不来了"/>
  </r>
  <r>
    <x v="0"/>
    <x v="2"/>
    <x v="71"/>
    <d v="1899-12-30T12:13:00"/>
    <x v="1"/>
    <s v="咨询用户"/>
    <n v="13550064165"/>
    <s v="我姓黄。13550064165"/>
    <m/>
    <s v="新订单"/>
    <s v="网页咨询脱毛（李）"/>
  </r>
  <r>
    <x v="0"/>
    <x v="2"/>
    <x v="72"/>
    <d v="1899-12-30T16:55:00"/>
    <x v="1"/>
    <s v="咨询用户"/>
    <n v="18382099054"/>
    <n v="18382099054"/>
    <m/>
    <s v="新订单"/>
    <s v="网页咨询脱毛（陈）"/>
  </r>
  <r>
    <x v="0"/>
    <x v="2"/>
    <x v="72"/>
    <d v="1899-12-30T11:02:00"/>
    <x v="0"/>
    <s v="登记过的"/>
    <n v="17358505950"/>
    <m/>
    <m/>
    <s v="待跟进"/>
    <s v="登记过的"/>
  </r>
  <r>
    <x v="0"/>
    <x v="2"/>
    <x v="72"/>
    <d v="1899-12-30T15:30:00"/>
    <x v="0"/>
    <s v="老顾客"/>
    <n v="18628330851"/>
    <m/>
    <m/>
    <s v="无意向"/>
    <s v="老顾客预约复查"/>
  </r>
  <r>
    <x v="0"/>
    <x v="2"/>
    <x v="72"/>
    <d v="1899-12-30T11:12:00"/>
    <x v="1"/>
    <s v="新顾客"/>
    <n v="18628070420"/>
    <n v="18628070420"/>
    <m/>
    <s v="新订单"/>
    <s v="新顾客咨询脱毛（陈）"/>
  </r>
  <r>
    <x v="0"/>
    <x v="2"/>
    <x v="73"/>
    <d v="1899-12-30T18:16:00"/>
    <x v="1"/>
    <s v="咨询用户"/>
    <n v="13408514794"/>
    <n v="13408514794"/>
    <m/>
    <s v="新订单"/>
    <s v="网页咨询脱毛年卡（陈）"/>
  </r>
  <r>
    <x v="0"/>
    <x v="2"/>
    <x v="73"/>
    <d v="1899-12-30T20:35:00"/>
    <x v="1"/>
    <s v="咨询用户"/>
    <n v="18011513572"/>
    <n v="18011513572"/>
    <m/>
    <s v="新订单"/>
    <s v="网页咨询脱毛年卡（陈）"/>
  </r>
  <r>
    <x v="0"/>
    <x v="2"/>
    <x v="73"/>
    <d v="1899-12-30T16:30:00"/>
    <x v="0"/>
    <s v="登记过的"/>
    <n v="17088869999"/>
    <m/>
    <m/>
    <s v="待跟进"/>
    <s v="陈登记过的"/>
  </r>
  <r>
    <x v="0"/>
    <x v="2"/>
    <x v="73"/>
    <d v="1899-12-30T10:30:00"/>
    <x v="0"/>
    <s v="新顾客"/>
    <n v="17340021403"/>
    <m/>
    <m/>
    <s v="已到店"/>
    <s v="新顾客预约小气泡（陈）"/>
  </r>
  <r>
    <x v="0"/>
    <x v="2"/>
    <x v="73"/>
    <d v="1899-12-30T15:24:00"/>
    <x v="1"/>
    <s v="咨询用户"/>
    <n v="18380117721"/>
    <n v="18380117721"/>
    <m/>
    <s v="新订单"/>
    <s v="网页咨询脱毛的年卡（陈）"/>
  </r>
  <r>
    <x v="0"/>
    <x v="2"/>
    <x v="74"/>
    <d v="1899-12-30T21:55:00"/>
    <x v="1"/>
    <s v="咨询用户"/>
    <n v="18782166925"/>
    <n v="18782166925"/>
    <m/>
    <s v="新订单"/>
    <s v="网页咨询脱毛（陈）"/>
  </r>
  <r>
    <x v="0"/>
    <x v="2"/>
    <x v="74"/>
    <d v="1899-12-30T17:12:00"/>
    <x v="0"/>
    <s v="新顾客"/>
    <n v="15739333638"/>
    <m/>
    <m/>
    <s v="新订单"/>
    <s v="预约脱毛2位（陈）"/>
  </r>
  <r>
    <x v="0"/>
    <x v="2"/>
    <x v="74"/>
    <d v="1899-12-30T14:34:00"/>
    <x v="1"/>
    <s v="咨询用户"/>
    <n v="18581618319"/>
    <n v="18581618319"/>
    <m/>
    <s v="新订单"/>
    <s v="网页咨询冰肌祛痘（陈）"/>
  </r>
  <r>
    <x v="0"/>
    <x v="2"/>
    <x v="74"/>
    <d v="1899-12-30T10:33:00"/>
    <x v="1"/>
    <s v="咨询用户"/>
    <n v="17780878778"/>
    <n v="17780878778"/>
    <m/>
    <s v="新订单"/>
    <s v="昨天咨询过的"/>
  </r>
  <r>
    <x v="0"/>
    <x v="2"/>
    <x v="75"/>
    <d v="1899-12-30T21:54:00"/>
    <x v="4"/>
    <m/>
    <n v="15609066553"/>
    <s v="预约医师谷云岗"/>
    <s v="谷云岗"/>
    <s v="新订单"/>
    <s v="顾客说点错了，不需要预约"/>
  </r>
  <r>
    <x v="0"/>
    <x v="2"/>
    <x v="75"/>
    <d v="1899-12-30T16:08:00"/>
    <x v="0"/>
    <s v="400用户"/>
    <n v="15692880651"/>
    <m/>
    <m/>
    <s v="新订单"/>
    <s v="小气泡+脱毛（陈）"/>
  </r>
  <r>
    <x v="0"/>
    <x v="2"/>
    <x v="75"/>
    <d v="1899-12-30T09:14:00"/>
    <x v="1"/>
    <s v="咨询用户"/>
    <n v="18123213812"/>
    <s v="手机:18123213812 李"/>
    <m/>
    <s v="新订单"/>
    <s v="登记过的"/>
  </r>
  <r>
    <x v="0"/>
    <x v="2"/>
    <x v="76"/>
    <d v="1899-12-30T18:14:00"/>
    <x v="3"/>
    <m/>
    <n v="13437122710"/>
    <m/>
    <m/>
    <s v="无意向"/>
    <s v="联系不上多次无人接"/>
  </r>
  <r>
    <x v="0"/>
    <x v="2"/>
    <x v="76"/>
    <d v="1899-12-30T10:48:00"/>
    <x v="2"/>
    <s v="新顾客"/>
    <n v="18224459239"/>
    <s v="预约8.18日来检测"/>
    <m/>
    <s v="新订单"/>
    <s v="新顾客预约明天皮肤检测（陈）"/>
  </r>
  <r>
    <x v="0"/>
    <x v="2"/>
    <x v="77"/>
    <d v="1899-12-30T19:48:00"/>
    <x v="3"/>
    <s v="400用户"/>
    <n v="18030950293"/>
    <m/>
    <m/>
    <s v="新订单"/>
    <s v="老顾客"/>
  </r>
  <r>
    <x v="0"/>
    <x v="2"/>
    <x v="77"/>
    <d v="1899-12-30T11:52:00"/>
    <x v="0"/>
    <s v="新顾客"/>
    <n v="15708487518"/>
    <m/>
    <m/>
    <s v="新订单"/>
    <s v="预约下午来做冰肌（陈）"/>
  </r>
  <r>
    <x v="0"/>
    <x v="2"/>
    <x v="78"/>
    <d v="1899-12-30T16:55:00"/>
    <x v="0"/>
    <s v="400用户"/>
    <n v="13882194997"/>
    <m/>
    <m/>
    <s v="新订单"/>
    <s v="老顾客"/>
  </r>
  <r>
    <x v="0"/>
    <x v="2"/>
    <x v="79"/>
    <d v="1899-12-30T16:27:00"/>
    <x v="0"/>
    <s v="400用户"/>
    <n v="18190860797"/>
    <m/>
    <m/>
    <s v="无意向"/>
    <s v="重复"/>
  </r>
  <r>
    <x v="0"/>
    <x v="2"/>
    <x v="79"/>
    <d v="1899-12-30T12:46:00"/>
    <x v="2"/>
    <m/>
    <n v="17780075867"/>
    <s v="今天下午三点两个人"/>
    <m/>
    <s v="新订单"/>
    <s v="2人，一人做肩颈一人做小气泡（李）"/>
  </r>
  <r>
    <x v="0"/>
    <x v="2"/>
    <x v="79"/>
    <d v="1899-12-30T13:45:00"/>
    <x v="0"/>
    <s v="400用户"/>
    <n v="18180979897"/>
    <m/>
    <m/>
    <s v="无意向"/>
    <s v="登记过的"/>
  </r>
  <r>
    <x v="0"/>
    <x v="2"/>
    <x v="79"/>
    <d v="1899-12-30T11:26:00"/>
    <x v="0"/>
    <s v="400用户"/>
    <n v="18628979888"/>
    <m/>
    <m/>
    <s v="无意向"/>
    <s v="老顾客复查"/>
  </r>
  <r>
    <x v="0"/>
    <x v="2"/>
    <x v="79"/>
    <d v="1899-12-30T10:11:00"/>
    <x v="3"/>
    <s v="400用户"/>
    <n v="18981767926"/>
    <m/>
    <m/>
    <s v="新订单"/>
    <s v="老顾客复查"/>
  </r>
  <r>
    <x v="0"/>
    <x v="2"/>
    <x v="79"/>
    <d v="1899-12-30T10:34:00"/>
    <x v="3"/>
    <s v="400用户"/>
    <n v="15984888997"/>
    <m/>
    <m/>
    <s v="新订单"/>
    <s v="预约脱毛（李）"/>
  </r>
  <r>
    <x v="0"/>
    <x v="2"/>
    <x v="80"/>
    <d v="1899-12-30T18:17:00"/>
    <x v="0"/>
    <s v="新顾客"/>
    <n v="13688333835"/>
    <m/>
    <m/>
    <s v="待跟进"/>
    <s v="下班了顾客想马上来做小气泡 天府店预约满了顾客就不来了（李）"/>
  </r>
  <r>
    <x v="0"/>
    <x v="2"/>
    <x v="80"/>
    <d v="1899-12-30T18:48:00"/>
    <x v="0"/>
    <s v="老顾客"/>
    <n v="18030405922"/>
    <m/>
    <m/>
    <s v="无意向"/>
    <s v="老顾客预约复查"/>
  </r>
  <r>
    <x v="0"/>
    <x v="2"/>
    <x v="80"/>
    <d v="1899-12-30T17:56:00"/>
    <x v="0"/>
    <s v="新顾客"/>
    <n v="18508108066"/>
    <m/>
    <m/>
    <s v="无意向"/>
    <s v="新顾客预约脱毛年卡（陈）"/>
  </r>
  <r>
    <x v="0"/>
    <x v="2"/>
    <x v="80"/>
    <d v="1899-12-30T16:05:00"/>
    <x v="0"/>
    <s v="400用户"/>
    <n v="17361006765"/>
    <m/>
    <m/>
    <s v="新订单"/>
    <s v="新顾客脱毛（陈）"/>
  </r>
  <r>
    <x v="0"/>
    <x v="2"/>
    <x v="80"/>
    <d v="1899-12-30T12:27:00"/>
    <x v="0"/>
    <s v="400用户"/>
    <n v="18011186677"/>
    <m/>
    <m/>
    <s v="新订单"/>
    <s v="新顾客预约小气泡（李）"/>
  </r>
  <r>
    <x v="0"/>
    <x v="2"/>
    <x v="81"/>
    <d v="1899-12-30T13:43:00"/>
    <x v="0"/>
    <s v="老顾客"/>
    <n v="13982196633"/>
    <m/>
    <m/>
    <s v="无意向"/>
    <s v="老顾客预约脱毛复查"/>
  </r>
  <r>
    <x v="0"/>
    <x v="2"/>
    <x v="81"/>
    <d v="1899-12-30T12:55:00"/>
    <x v="3"/>
    <s v="新顾客"/>
    <n v="13133676695"/>
    <m/>
    <m/>
    <s v="新订单"/>
    <s v="咨询脱毛年卡腋毛 （陈）"/>
  </r>
  <r>
    <x v="0"/>
    <x v="2"/>
    <x v="81"/>
    <d v="1899-12-30T10:25:00"/>
    <x v="0"/>
    <s v="新顾客"/>
    <n v="13778812444"/>
    <m/>
    <m/>
    <s v="新订单"/>
    <s v="新顾客预约小气泡马上来（陈）"/>
  </r>
  <r>
    <x v="0"/>
    <x v="2"/>
    <x v="81"/>
    <d v="1899-12-30T10:26:00"/>
    <x v="1"/>
    <s v="咨询用户"/>
    <n v="18393988515"/>
    <n v="18393988515"/>
    <m/>
    <s v="新订单"/>
    <s v="想做小气泡又嫌远（陈）"/>
  </r>
  <r>
    <x v="0"/>
    <x v="2"/>
    <x v="82"/>
    <d v="1899-12-30T18:34:00"/>
    <x v="3"/>
    <s v="400用户"/>
    <n v="18682752510"/>
    <m/>
    <m/>
    <s v="新订单"/>
    <s v="老顾客"/>
  </r>
  <r>
    <x v="0"/>
    <x v="2"/>
    <x v="82"/>
    <d v="1899-12-30T14:05:00"/>
    <x v="0"/>
    <s v="新顾客"/>
    <n v="18428188909"/>
    <m/>
    <m/>
    <s v="新订单"/>
    <s v="预约冰肌和小气泡（李）"/>
  </r>
  <r>
    <x v="0"/>
    <x v="2"/>
    <x v="82"/>
    <d v="1899-12-30T09:05:00"/>
    <x v="1"/>
    <s v="咨询用户"/>
    <n v="18782227162"/>
    <s v="宋宋18782227162"/>
    <m/>
    <s v="新订单"/>
    <s v="网页咨询脱毛（李）"/>
  </r>
  <r>
    <x v="0"/>
    <x v="2"/>
    <x v="83"/>
    <d v="1899-12-30T20:57:00"/>
    <x v="1"/>
    <s v="咨询用户"/>
    <n v="13981852574"/>
    <s v="王燕 13981852574"/>
    <m/>
    <s v="新订单"/>
    <s v="网页咨询祛斑"/>
  </r>
  <r>
    <x v="0"/>
    <x v="2"/>
    <x v="83"/>
    <d v="1899-12-30T23:12:00"/>
    <x v="2"/>
    <m/>
    <n v="13133676695"/>
    <s v="预约，8月25日，上午10时，脱腋毛"/>
    <m/>
    <s v="新订单"/>
    <s v="登记过陈脱毛"/>
  </r>
  <r>
    <x v="0"/>
    <x v="2"/>
    <x v="83"/>
    <d v="1899-12-30T15:44:00"/>
    <x v="0"/>
    <s v="400用户"/>
    <n v="18502897487"/>
    <m/>
    <m/>
    <s v="无意向"/>
    <s v="老顾客赵梓余"/>
  </r>
  <r>
    <x v="0"/>
    <x v="2"/>
    <x v="83"/>
    <d v="1899-12-30T14:45:00"/>
    <x v="0"/>
    <s v="400用户"/>
    <n v="13574787525"/>
    <m/>
    <m/>
    <s v="新订单"/>
    <s v="新顾客减肥（陈）"/>
  </r>
  <r>
    <x v="0"/>
    <x v="2"/>
    <x v="83"/>
    <d v="1899-12-30T14:01:00"/>
    <x v="0"/>
    <s v="400用户"/>
    <n v="18108242751"/>
    <m/>
    <m/>
    <s v="新订单"/>
    <s v="重复"/>
  </r>
  <r>
    <x v="0"/>
    <x v="2"/>
    <x v="83"/>
    <d v="1899-12-30T11:29:00"/>
    <x v="0"/>
    <s v="400用户"/>
    <n v="18109087584"/>
    <m/>
    <m/>
    <s v="新订单"/>
    <s v="新顾客水氧（陈）"/>
  </r>
  <r>
    <x v="0"/>
    <x v="2"/>
    <x v="83"/>
    <d v="1899-12-30T11:24:00"/>
    <x v="0"/>
    <s v="400用户"/>
    <n v="18030517701"/>
    <m/>
    <m/>
    <s v="无意向"/>
    <s v="老顾客陈郁洁"/>
  </r>
  <r>
    <x v="0"/>
    <x v="2"/>
    <x v="84"/>
    <d v="1899-12-30T12:51:00"/>
    <x v="1"/>
    <s v="咨询用户"/>
    <n v="15882304550"/>
    <n v="15882304550"/>
    <m/>
    <s v="新订单"/>
    <s v="新顾客脱毛（陈）"/>
  </r>
  <r>
    <x v="0"/>
    <x v="2"/>
    <x v="84"/>
    <d v="1899-12-30T12:52:00"/>
    <x v="1"/>
    <s v="咨询用户"/>
    <n v="15882124437"/>
    <n v="15882124437"/>
    <m/>
    <s v="新订单"/>
    <s v="新顾客脱毛（陈）"/>
  </r>
  <r>
    <x v="0"/>
    <x v="2"/>
    <x v="84"/>
    <d v="1899-12-30T11:44:00"/>
    <x v="0"/>
    <s v="老顾客"/>
    <n v="15928525009"/>
    <m/>
    <m/>
    <s v="无意向"/>
    <s v="老顾客预约复查"/>
  </r>
  <r>
    <x v="0"/>
    <x v="2"/>
    <x v="84"/>
    <d v="1899-12-30T11:31:00"/>
    <x v="0"/>
    <s v="老顾客"/>
    <n v="18215556106"/>
    <m/>
    <m/>
    <s v="无意向"/>
    <s v="老顾客预约复查祛痘"/>
  </r>
  <r>
    <x v="0"/>
    <x v="2"/>
    <x v="84"/>
    <d v="1899-12-30T11:27:00"/>
    <x v="1"/>
    <s v="新顾客"/>
    <n v="15982325026"/>
    <n v="15982325026"/>
    <m/>
    <s v="新订单"/>
    <s v="新顾客咨询脱毛年卡（陈）"/>
  </r>
  <r>
    <x v="0"/>
    <x v="2"/>
    <x v="85"/>
    <d v="1899-12-30T14:44:00"/>
    <x v="1"/>
    <s v="咨询用户"/>
    <s v="170****7991"/>
    <s v="17058057991微信聊"/>
    <m/>
    <s v="新订单"/>
    <s v="找合作"/>
  </r>
  <r>
    <x v="0"/>
    <x v="2"/>
    <x v="86"/>
    <d v="1899-12-30T09:54:00"/>
    <x v="0"/>
    <s v="400用户"/>
    <s v="186****3934"/>
    <m/>
    <m/>
    <s v="无意向"/>
    <s v="登记过的"/>
  </r>
  <r>
    <x v="0"/>
    <x v="2"/>
    <x v="85"/>
    <d v="1899-12-30T17:13:00"/>
    <x v="0"/>
    <s v="400用户"/>
    <s v="176****2046"/>
    <m/>
    <m/>
    <s v="新订单"/>
    <s v="新顾客小气泡（李）"/>
  </r>
  <r>
    <x v="0"/>
    <x v="2"/>
    <x v="85"/>
    <d v="1899-12-30T09:29:00"/>
    <x v="0"/>
    <s v="老顾客"/>
    <s v="189****4118"/>
    <m/>
    <m/>
    <s v="无意向"/>
    <s v="老顾客复查脱毛"/>
  </r>
  <r>
    <x v="0"/>
    <x v="2"/>
    <x v="87"/>
    <d v="1899-12-30T18:12:00"/>
    <x v="3"/>
    <s v="新顾客"/>
    <s v="173****3475"/>
    <m/>
    <m/>
    <s v="新订单"/>
    <s v="顾客预约马上想来做小气泡 但是天府店约不到就不来了（李）"/>
  </r>
  <r>
    <x v="0"/>
    <x v="2"/>
    <x v="87"/>
    <d v="1899-12-30T17:01:00"/>
    <x v="1"/>
    <s v="咨询用户"/>
    <s v="186****6253"/>
    <s v="袁立玲 18616946253"/>
    <m/>
    <s v="新订单"/>
    <s v="新顾客脱毛（李）"/>
  </r>
  <r>
    <x v="0"/>
    <x v="2"/>
    <x v="87"/>
    <d v="1899-12-30T16:22:00"/>
    <x v="0"/>
    <s v="400用户"/>
    <s v="184****8909"/>
    <m/>
    <m/>
    <s v="新订单"/>
    <s v="登记过的"/>
  </r>
  <r>
    <x v="0"/>
    <x v="2"/>
    <x v="87"/>
    <d v="1899-12-30T14:08:00"/>
    <x v="1"/>
    <s v="咨询用户"/>
    <s v="183****5636"/>
    <s v="曾 18384145636"/>
    <m/>
    <s v="新订单"/>
    <s v="网页咨询埋线减肥（李）"/>
  </r>
  <r>
    <x v="0"/>
    <x v="2"/>
    <x v="87"/>
    <d v="1899-12-30T14:30:00"/>
    <x v="1"/>
    <s v="咨询用户"/>
    <s v="130****9579"/>
    <n v="13099199579"/>
    <m/>
    <s v="新订单"/>
    <s v="网页咨询小气泡（李）"/>
  </r>
  <r>
    <x v="0"/>
    <x v="2"/>
    <x v="87"/>
    <d v="1899-12-30T14:30:00"/>
    <x v="1"/>
    <s v="咨询用户"/>
    <s v="185****9579"/>
    <n v="18565069579"/>
    <m/>
    <s v="新订单"/>
    <s v="网页咨询小气泡（李）"/>
  </r>
  <r>
    <x v="0"/>
    <x v="2"/>
    <x v="87"/>
    <d v="1899-12-30T13:42:00"/>
    <x v="0"/>
    <s v="400用户"/>
    <s v="199****7637"/>
    <m/>
    <m/>
    <s v="新订单"/>
    <s v="咨询埋线减肥（李）"/>
  </r>
  <r>
    <x v="0"/>
    <x v="2"/>
    <x v="87"/>
    <d v="1899-12-30T13:56:00"/>
    <x v="1"/>
    <s v="咨询用户"/>
    <s v="183****7876"/>
    <s v="谢 18380197876"/>
    <m/>
    <s v="新订单"/>
    <s v="网页咨询脱毛（李）"/>
  </r>
  <r>
    <x v="0"/>
    <x v="2"/>
    <x v="88"/>
    <d v="1899-12-30T18:25:00"/>
    <x v="0"/>
    <s v="400用户"/>
    <s v="151****4041"/>
    <m/>
    <m/>
    <s v="新订单"/>
    <s v="吴先生冰肌（李）"/>
  </r>
  <r>
    <x v="0"/>
    <x v="2"/>
    <x v="87"/>
    <d v="1899-12-30T10:05:00"/>
    <x v="1"/>
    <s v="咨询用户"/>
    <s v="156****6774"/>
    <s v="伍萌萌 15608036774"/>
    <m/>
    <s v="新订单"/>
    <s v="网页咨询脱毛（李）"/>
  </r>
  <r>
    <x v="0"/>
    <x v="2"/>
    <x v="88"/>
    <d v="1899-12-30T21:01:00"/>
    <x v="1"/>
    <s v="咨询用户"/>
    <s v="186****3934"/>
    <s v="于18628803934"/>
    <m/>
    <s v="新订单"/>
    <s v="网页咨询脱毛（李）"/>
  </r>
  <r>
    <x v="0"/>
    <x v="2"/>
    <x v="88"/>
    <d v="1899-12-30T15:06:00"/>
    <x v="0"/>
    <s v="400用户"/>
    <s v="159****3941"/>
    <m/>
    <m/>
    <s v="无意向"/>
    <s v="老顾客复查脱毛"/>
  </r>
  <r>
    <x v="0"/>
    <x v="2"/>
    <x v="88"/>
    <d v="1899-12-30T14:12:00"/>
    <x v="1"/>
    <s v="咨询用户"/>
    <s v="185****0521"/>
    <s v="罗女士，18581950521"/>
    <m/>
    <s v="新订单"/>
    <s v="网也咨询脱毛（李）"/>
  </r>
  <r>
    <x v="0"/>
    <x v="2"/>
    <x v="88"/>
    <d v="1899-12-30T13:30:00"/>
    <x v="1"/>
    <s v="咨询用户"/>
    <s v="185****7710"/>
    <s v="18502827710 王宝莹"/>
    <m/>
    <s v="新订单"/>
    <s v="网页咨询冰肌（李）"/>
  </r>
  <r>
    <x v="0"/>
    <x v="2"/>
    <x v="88"/>
    <d v="1899-12-30T09:32:00"/>
    <x v="0"/>
    <s v="400用户"/>
    <s v="184****3835"/>
    <m/>
    <m/>
    <s v="新订单"/>
    <s v="新顾客脱毛（李）"/>
  </r>
  <r>
    <x v="0"/>
    <x v="2"/>
    <x v="89"/>
    <d v="1899-12-30T16:00:00"/>
    <x v="1"/>
    <s v="咨询用户"/>
    <s v="158****7890"/>
    <n v="15892497890"/>
    <m/>
    <s v="新订单"/>
    <s v="新顾客咨询脱毛年卡（陈）"/>
  </r>
  <r>
    <x v="0"/>
    <x v="2"/>
    <x v="89"/>
    <d v="1899-12-30T18:49:00"/>
    <x v="3"/>
    <s v="重复"/>
    <s v="156****9727"/>
    <m/>
    <m/>
    <s v="已到店"/>
    <s v="重复"/>
  </r>
  <r>
    <x v="0"/>
    <x v="2"/>
    <x v="89"/>
    <d v="1899-12-30T15:35:00"/>
    <x v="0"/>
    <s v="找合作"/>
    <s v="131****7530"/>
    <m/>
    <m/>
    <s v="待跟进"/>
    <s v="找合作"/>
  </r>
  <r>
    <x v="0"/>
    <x v="2"/>
    <x v="89"/>
    <d v="1899-12-30T11:20:00"/>
    <x v="1"/>
    <s v="咨询用户"/>
    <s v="151****8330"/>
    <n v="15198028330"/>
    <m/>
    <s v="新订单"/>
    <s v="新顾客预约脱毛（陈）"/>
  </r>
  <r>
    <x v="0"/>
    <x v="2"/>
    <x v="89"/>
    <d v="1899-12-30T10:22:00"/>
    <x v="0"/>
    <s v="找合作"/>
    <s v="182****8363"/>
    <m/>
    <m/>
    <s v="待跟进"/>
    <s v="找合作"/>
  </r>
  <r>
    <x v="0"/>
    <x v="2"/>
    <x v="89"/>
    <d v="1899-12-30T10:02:00"/>
    <x v="1"/>
    <s v="咨询用户"/>
    <s v="139****3406"/>
    <n v="13981613406"/>
    <m/>
    <s v="新订单"/>
    <s v="新顾客预约脱毛（陈）"/>
  </r>
  <r>
    <x v="0"/>
    <x v="2"/>
    <x v="89"/>
    <d v="1899-12-30T15:17:00"/>
    <x v="0"/>
    <s v="找合作"/>
    <s v="173****4846"/>
    <m/>
    <m/>
    <s v="待跟进"/>
    <s v="找合作"/>
  </r>
  <r>
    <x v="0"/>
    <x v="2"/>
    <x v="89"/>
    <d v="1899-12-30T15:01:00"/>
    <x v="0"/>
    <s v="新顾客"/>
    <s v="156****9727"/>
    <m/>
    <m/>
    <s v="新订单"/>
    <s v="新顾客预约今天中医减肥（陈）"/>
  </r>
  <r>
    <x v="0"/>
    <x v="2"/>
    <x v="89"/>
    <d v="1899-12-30T15:01:00"/>
    <x v="3"/>
    <s v="老顾客"/>
    <s v="183****3358"/>
    <m/>
    <m/>
    <s v="无意向"/>
    <s v="老顾客预约脱毛"/>
  </r>
  <r>
    <x v="0"/>
    <x v="2"/>
    <x v="86"/>
    <d v="1899-12-30T20:08:00"/>
    <x v="0"/>
    <s v="找合作"/>
    <s v="185****8973"/>
    <m/>
    <m/>
    <s v="待跟进"/>
    <s v="找合作"/>
  </r>
  <r>
    <x v="0"/>
    <x v="2"/>
    <x v="86"/>
    <d v="1899-12-30T20:13:00"/>
    <x v="0"/>
    <s v="新顾客"/>
    <s v="176****3957"/>
    <m/>
    <m/>
    <s v="新订单"/>
    <s v="咨询减肥想做套餐，有空来看看（李）"/>
  </r>
  <r>
    <x v="0"/>
    <x v="2"/>
    <x v="86"/>
    <d v="1899-12-30T19:39:00"/>
    <x v="0"/>
    <s v="新顾客"/>
    <s v="187****0340"/>
    <m/>
    <m/>
    <s v="新订单"/>
    <s v="咨询纹眉以为680是包干的（李）"/>
  </r>
  <r>
    <x v="0"/>
    <x v="2"/>
    <x v="86"/>
    <d v="1899-12-30T16:32:00"/>
    <x v="1"/>
    <s v="咨询用户"/>
    <s v="177****7798"/>
    <n v="17780587798"/>
    <m/>
    <s v="新订单"/>
    <s v="昨天咨询过的"/>
  </r>
  <r>
    <x v="0"/>
    <x v="2"/>
    <x v="86"/>
    <d v="1899-12-30T16:51:00"/>
    <x v="1"/>
    <s v="咨询用户"/>
    <s v="184****7259"/>
    <s v="陈亭亭，18483667259，明天下午过来"/>
    <m/>
    <s v="新订单"/>
    <s v="新顾客咨询脱毛预约（陈）"/>
  </r>
  <r>
    <x v="0"/>
    <x v="2"/>
    <x v="86"/>
    <d v="1899-12-30T14:19:00"/>
    <x v="1"/>
    <s v="找合作"/>
    <s v="182****6185"/>
    <s v="你加我吧，我这边有客户推荐，18221126185"/>
    <m/>
    <s v="新订单"/>
    <s v="找合作"/>
  </r>
  <r>
    <x v="0"/>
    <x v="2"/>
    <x v="86"/>
    <d v="1899-12-30T14:17:00"/>
    <x v="1"/>
    <s v="咨询用户"/>
    <s v="135****1461"/>
    <n v="13547101461"/>
    <m/>
    <s v="新订单"/>
    <s v="新顾客咨询脱毛预约2位（陈）"/>
  </r>
  <r>
    <x v="0"/>
    <x v="2"/>
    <x v="86"/>
    <d v="1899-12-30T14:12:00"/>
    <x v="0"/>
    <s v="新顾客"/>
    <s v="157****2239"/>
    <m/>
    <m/>
    <s v="新订单"/>
    <s v="新顾客预约瘦脸针今天（陈）"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  <r>
    <x v="1"/>
    <x v="3"/>
    <x v="90"/>
    <m/>
    <x v="5"/>
    <m/>
    <m/>
    <m/>
    <m/>
    <m/>
    <m/>
  </r>
</pivotCacheRecords>
</file>

<file path=xl/pivotCache/pivotCacheRecords8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14" cacheId="10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5:U16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2"/>
        <item h="1" m="1" x="4"/>
        <item h="1" m="1" x="5"/>
        <item h="1" m="1" x="8"/>
        <item m="1" x="3"/>
        <item x="1"/>
        <item h="1" x="0"/>
        <item t="default"/>
      </items>
    </pivotField>
    <pivotField axis="axisPage" showAll="0">
      <items count="68">
        <item m="1" x="52"/>
        <item m="1" x="65"/>
        <item m="1" x="47"/>
        <item m="1" x="37"/>
        <item m="1" x="22"/>
        <item m="1" x="66"/>
        <item m="1" x="50"/>
        <item m="1" x="48"/>
        <item m="1" x="62"/>
        <item x="5"/>
        <item m="1" x="44"/>
        <item m="1" x="58"/>
        <item m="1" x="14"/>
        <item m="1" x="8"/>
        <item m="1" x="26"/>
        <item m="1" x="10"/>
        <item m="1" x="21"/>
        <item m="1" x="36"/>
        <item m="1" x="53"/>
        <item m="1" x="6"/>
        <item m="1" x="24"/>
        <item m="1" x="39"/>
        <item m="1" x="54"/>
        <item m="1" x="7"/>
        <item m="1" x="20"/>
        <item m="1" x="34"/>
        <item m="1" x="49"/>
        <item m="1" x="25"/>
        <item m="1" x="40"/>
        <item m="1" x="55"/>
        <item m="1" x="42"/>
        <item m="1" x="9"/>
        <item m="1" x="41"/>
        <item m="1" x="27"/>
        <item m="1" x="35"/>
        <item m="1" x="63"/>
        <item m="1" x="33"/>
        <item m="1" x="19"/>
        <item m="1" x="51"/>
        <item m="1" x="23"/>
        <item m="1" x="38"/>
        <item m="1" x="11"/>
        <item m="1" x="45"/>
        <item m="1" x="60"/>
        <item m="1" x="32"/>
        <item m="1" x="64"/>
        <item m="1" x="18"/>
        <item m="1" x="17"/>
        <item m="1" x="46"/>
        <item m="1" x="61"/>
        <item m="1" x="16"/>
        <item m="1" x="31"/>
        <item m="1" x="15"/>
        <item m="1" x="59"/>
        <item m="1" x="12"/>
        <item m="1" x="56"/>
        <item m="1" x="29"/>
        <item m="1" x="43"/>
        <item m="1" x="28"/>
        <item m="1" x="57"/>
        <item m="1" x="13"/>
        <item m="1" x="30"/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33">
      <pivotArea type="all" dataOnly="0" outline="0" fieldPosition="0"/>
    </format>
    <format dxfId="32">
      <pivotArea outline="0" collapsedLevelsAreSubtotals="1" fieldPosition="0"/>
    </format>
    <format dxfId="3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9" cacheId="10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m="1" x="4"/>
        <item h="1" x="3"/>
        <item h="1" m="1" x="5"/>
        <item h="1" m="1" x="8"/>
        <item h="1" x="0"/>
        <item x="1"/>
        <item h="1" x="2"/>
        <item t="default"/>
      </items>
    </pivotField>
    <pivotField axis="axisPage" showAll="0">
      <items count="228">
        <item m="1" x="158"/>
        <item m="1" x="121"/>
        <item m="1" x="191"/>
        <item m="1" x="153"/>
        <item m="1" x="118"/>
        <item m="1" x="224"/>
        <item m="1" x="149"/>
        <item m="1" x="219"/>
        <item m="1" x="181"/>
        <item m="1" x="146"/>
        <item m="1" x="217"/>
        <item m="1" x="225"/>
        <item m="1" x="186"/>
        <item m="1" x="151"/>
        <item m="1" x="117"/>
        <item m="1" x="221"/>
        <item m="1" x="184"/>
        <item m="1" x="115"/>
        <item m="1" x="218"/>
        <item m="1" x="180"/>
        <item m="1" x="145"/>
        <item m="1" x="113"/>
        <item m="1" x="142"/>
        <item m="1" x="212"/>
        <item m="1" x="109"/>
        <item m="1" x="209"/>
        <item m="1" x="137"/>
        <item m="1" x="206"/>
        <item m="1" x="171"/>
        <item m="1" x="177"/>
        <item m="1" x="141"/>
        <item m="1" x="111"/>
        <item m="1" x="211"/>
        <item m="1" x="175"/>
        <item m="1" x="139"/>
        <item m="1" x="107"/>
        <item m="1" x="208"/>
        <item m="1" x="173"/>
        <item m="1" x="135"/>
        <item m="1" x="104"/>
        <item m="1" x="205"/>
        <item m="1" x="168"/>
        <item m="1" x="132"/>
        <item m="1" x="103"/>
        <item x="90"/>
        <item m="1" x="101"/>
        <item m="1" x="131"/>
        <item m="1" x="167"/>
        <item m="1" x="204"/>
        <item m="1" x="95"/>
        <item m="1" x="216"/>
        <item m="1" x="164"/>
        <item m="1" x="203"/>
        <item m="1" x="170"/>
        <item m="1" x="96"/>
        <item m="1" x="108"/>
        <item m="1" x="102"/>
        <item m="1" x="182"/>
        <item m="1" x="222"/>
        <item m="1" x="152"/>
        <item m="1" x="125"/>
        <item m="1" x="105"/>
        <item m="1" x="99"/>
        <item m="1" x="136"/>
        <item m="1" x="165"/>
        <item m="1" x="129"/>
        <item m="1" x="193"/>
        <item m="1" x="226"/>
        <item m="1" x="144"/>
        <item m="1" x="169"/>
        <item m="1" x="214"/>
        <item m="1" x="162"/>
        <item m="1" x="187"/>
        <item m="1" x="148"/>
        <item m="1" x="133"/>
        <item m="1" x="179"/>
        <item m="1" x="126"/>
        <item m="1" x="198"/>
        <item m="1" x="190"/>
        <item m="1" x="155"/>
        <item m="1" x="197"/>
        <item m="1" x="199"/>
        <item m="1" x="223"/>
        <item m="1" x="201"/>
        <item m="1" x="128"/>
        <item m="1" x="98"/>
        <item m="1" x="195"/>
        <item m="1" x="160"/>
        <item m="1" x="123"/>
        <item m="1" x="93"/>
        <item m="1" x="196"/>
        <item m="1" x="97"/>
        <item m="1" x="127"/>
        <item m="1" x="163"/>
        <item m="1" x="200"/>
        <item m="1" x="100"/>
        <item m="1" x="130"/>
        <item m="1" x="166"/>
        <item m="1" x="202"/>
        <item m="1" x="161"/>
        <item m="1" x="124"/>
        <item m="1" x="94"/>
        <item m="1" x="194"/>
        <item m="1" x="159"/>
        <item m="1" x="122"/>
        <item m="1" x="92"/>
        <item m="1" x="192"/>
        <item m="1" x="157"/>
        <item m="1" x="120"/>
        <item m="1" x="91"/>
        <item m="1" x="188"/>
        <item m="1" x="154"/>
        <item m="1" x="119"/>
        <item m="1" x="185"/>
        <item m="1" x="147"/>
        <item m="1" x="116"/>
        <item m="1" x="183"/>
        <item m="1" x="220"/>
        <item m="1" x="150"/>
        <item m="1" x="189"/>
        <item m="1" x="156"/>
        <item m="1" x="114"/>
        <item m="1" x="215"/>
        <item m="1" x="143"/>
        <item m="1" x="112"/>
        <item m="1" x="213"/>
        <item m="1" x="176"/>
        <item m="1" x="140"/>
        <item m="1" x="207"/>
        <item m="1" x="106"/>
        <item m="1" x="138"/>
        <item m="1" x="174"/>
        <item m="1" x="210"/>
        <item m="1" x="110"/>
        <item m="1" x="134"/>
        <item m="1" x="172"/>
        <item x="3"/>
        <item x="4"/>
        <item m="1" x="178"/>
        <item x="2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x="30"/>
        <item x="29"/>
        <item x="32"/>
        <item x="37"/>
        <item x="36"/>
        <item x="35"/>
        <item x="34"/>
        <item x="33"/>
        <item x="44"/>
        <item x="43"/>
        <item x="42"/>
        <item x="41"/>
        <item x="40"/>
        <item x="39"/>
        <item x="38"/>
        <item x="28"/>
        <item x="46"/>
        <item x="47"/>
        <item x="45"/>
        <item x="50"/>
        <item x="49"/>
        <item x="48"/>
        <item x="54"/>
        <item x="53"/>
        <item x="52"/>
        <item x="5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71"/>
        <item x="70"/>
        <item x="69"/>
        <item x="74"/>
        <item x="73"/>
        <item x="72"/>
        <item x="75"/>
        <item x="77"/>
        <item x="76"/>
        <item x="81"/>
        <item x="80"/>
        <item x="79"/>
        <item x="78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axis="axisRow" dataField="1" showAll="0">
      <items count="8">
        <item x="3"/>
        <item x="0"/>
        <item x="4"/>
        <item x="2"/>
        <item m="1"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4" type="button" dataOnly="0" labelOnly="1" outline="0" axis="axisRow" fieldPosition="0"/>
    </format>
    <format dxfId="85">
      <pivotArea dataOnly="0" labelOnly="1" fieldPosition="0">
        <references count="1">
          <reference field="4" count="1">
            <x v="5"/>
          </reference>
        </references>
      </pivotArea>
    </format>
    <format dxfId="84">
      <pivotArea dataOnly="0" labelOnly="1" grandRow="1" outline="0" fieldPosition="0"/>
    </format>
    <format dxfId="8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2" cacheId="106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G3:AK23" firstHeaderRow="1" firstDataRow="3" firstDataCol="1"/>
  <pivotFields count="15">
    <pivotField compact="0" outline="0" showAll="0" defaultSubtotal="0"/>
    <pivotField axis="axisCol" compact="0" outline="0" showAll="0" defaultSubtotal="0">
      <items count="7">
        <item h="1" m="1" x="4"/>
        <item h="1" m="1" x="5"/>
        <item h="1" x="3"/>
        <item h="1" m="1" x="6"/>
        <item h="1" x="0"/>
        <item x="1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/>
    <pivotField compact="0" outline="0" showAll="0" defaultSubtotal="0"/>
    <pivotField axis="axisRow" compact="0" outline="0" showAll="0" sortType="descending" defaultSubtotal="0">
      <items count="93">
        <item m="1" x="47"/>
        <item m="1" x="72"/>
        <item m="1" x="73"/>
        <item m="1" x="48"/>
        <item m="1" x="60"/>
        <item m="1" x="68"/>
        <item m="1" x="67"/>
        <item m="1" x="57"/>
        <item m="1" x="62"/>
        <item m="1" x="34"/>
        <item m="1" x="66"/>
        <item m="1" x="29"/>
        <item m="1" x="54"/>
        <item m="1" x="42"/>
        <item m="1" x="77"/>
        <item x="25"/>
        <item m="1" x="38"/>
        <item m="1" x="64"/>
        <item m="1" x="76"/>
        <item m="1" x="65"/>
        <item m="1" x="59"/>
        <item m="1" x="44"/>
        <item m="1" x="51"/>
        <item m="1" x="37"/>
        <item m="1" x="75"/>
        <item m="1" x="61"/>
        <item m="1" x="58"/>
        <item m="1" x="81"/>
        <item m="1" x="28"/>
        <item m="1" x="63"/>
        <item m="1" x="84"/>
        <item m="1" x="80"/>
        <item m="1" x="89"/>
        <item m="1" x="79"/>
        <item m="1" x="78"/>
        <item m="1" x="31"/>
        <item m="1" x="49"/>
        <item m="1" x="83"/>
        <item m="1" x="56"/>
        <item m="1" x="35"/>
        <item m="1" x="74"/>
        <item m="1" x="40"/>
        <item m="1" x="91"/>
        <item m="1" x="85"/>
        <item m="1" x="45"/>
        <item m="1" x="69"/>
        <item m="1" x="90"/>
        <item m="1" x="52"/>
        <item m="1" x="33"/>
        <item m="1" x="41"/>
        <item m="1" x="43"/>
        <item m="1" x="36"/>
        <item m="1" x="87"/>
        <item m="1" x="71"/>
        <item m="1" x="88"/>
        <item m="1" x="32"/>
        <item m="1" x="70"/>
        <item m="1" x="50"/>
        <item m="1" x="27"/>
        <item m="1" x="39"/>
        <item m="1" x="30"/>
        <item m="1" x="86"/>
        <item m="1" x="26"/>
        <item m="1" x="55"/>
        <item m="1" x="92"/>
        <item m="1" x="53"/>
        <item m="1" x="46"/>
        <item m="1" x="82"/>
        <item x="14"/>
        <item x="10"/>
        <item x="13"/>
        <item x="11"/>
        <item x="12"/>
        <item x="6"/>
        <item x="4"/>
        <item x="5"/>
        <item x="1"/>
        <item x="2"/>
        <item x="3"/>
        <item x="0"/>
        <item x="7"/>
        <item x="15"/>
        <item x="9"/>
        <item x="8"/>
        <item x="19"/>
        <item x="17"/>
        <item x="16"/>
        <item x="18"/>
        <item x="22"/>
        <item x="21"/>
        <item x="20"/>
        <item x="23"/>
        <item x="2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6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18">
    <i>
      <x v="69"/>
    </i>
    <i>
      <x v="72"/>
    </i>
    <i>
      <x v="70"/>
    </i>
    <i>
      <x v="68"/>
    </i>
    <i>
      <x v="85"/>
    </i>
    <i>
      <x v="90"/>
    </i>
    <i>
      <x v="88"/>
    </i>
    <i>
      <x v="75"/>
    </i>
    <i>
      <x v="84"/>
    </i>
    <i>
      <x v="91"/>
    </i>
    <i>
      <x v="71"/>
    </i>
    <i>
      <x v="92"/>
    </i>
    <i>
      <x v="89"/>
    </i>
    <i>
      <x v="78"/>
    </i>
    <i>
      <x v="87"/>
    </i>
    <i>
      <x v="86"/>
    </i>
    <i>
      <x v="76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成交价" fld="2" subtotal="count" baseField="7" baseItem="19"/>
    <dataField name="求和项:成交价2" fld="2" baseField="0" baseItem="0"/>
  </dataFields>
  <formats count="29"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1" type="button" dataOnly="0" labelOnly="1" outline="0" axis="axisCol" fieldPosition="0"/>
    </format>
    <format dxfId="114">
      <pivotArea field="-2" type="button" dataOnly="0" labelOnly="1" outline="0" axis="axisCol" fieldPosition="1"/>
    </format>
    <format dxfId="113">
      <pivotArea type="topRight" dataOnly="0" labelOnly="1" outline="0" fieldPosition="0"/>
    </format>
    <format dxfId="112">
      <pivotArea dataOnly="0" labelOnly="1" outline="0" fieldPosition="0">
        <references count="1">
          <reference field="7" count="1">
            <x v="43"/>
          </reference>
        </references>
      </pivotArea>
    </format>
    <format dxfId="111">
      <pivotArea dataOnly="0" labelOnly="1" outline="0" fieldPosition="0">
        <references count="1">
          <reference field="1" count="0"/>
        </references>
      </pivotArea>
    </format>
    <format dxfId="110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109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108">
      <pivotArea outline="0" collapsedLevelsAreSubtotals="1" fieldPosition="0"/>
    </format>
    <format dxfId="107">
      <pivotArea outline="0" collapsedLevelsAreSubtotals="1" fieldPosition="0"/>
    </format>
    <format dxfId="106">
      <pivotArea field="1" type="button" dataOnly="0" labelOnly="1" outline="0" axis="axisCol" fieldPosition="0"/>
    </format>
    <format dxfId="105">
      <pivotArea field="-2" type="button" dataOnly="0" labelOnly="1" outline="0" axis="axisCol" fieldPosition="1"/>
    </format>
    <format dxfId="104">
      <pivotArea type="topRight" dataOnly="0" labelOnly="1" outline="0" fieldPosition="0"/>
    </format>
    <format dxfId="103">
      <pivotArea dataOnly="0" labelOnly="1" outline="0" fieldPosition="0">
        <references count="1">
          <reference field="1" count="0"/>
        </references>
      </pivotArea>
    </format>
    <format dxfId="102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101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1" type="button" dataOnly="0" labelOnly="1" outline="0" axis="axisCol" fieldPosition="0"/>
    </format>
    <format dxfId="96">
      <pivotArea field="-2" type="button" dataOnly="0" labelOnly="1" outline="0" axis="axisCol" fieldPosition="1"/>
    </format>
    <format dxfId="95">
      <pivotArea type="topRight" dataOnly="0" labelOnly="1" outline="0" fieldPosition="0"/>
    </format>
    <format dxfId="94">
      <pivotArea field="7" type="button" dataOnly="0" labelOnly="1" outline="0" axis="axisRow" fieldPosition="0"/>
    </format>
    <format dxfId="93">
      <pivotArea dataOnly="0" labelOnly="1" outline="0" fieldPosition="0">
        <references count="1">
          <reference field="7" count="1">
            <x v="90"/>
          </reference>
        </references>
      </pivotArea>
    </format>
    <format dxfId="92">
      <pivotArea dataOnly="0" labelOnly="1" grandRow="1" outline="0" fieldPosition="0"/>
    </format>
    <format dxfId="91">
      <pivotArea dataOnly="0" labelOnly="1" outline="0" fieldPosition="0">
        <references count="1">
          <reference field="1" count="0"/>
        </references>
      </pivotArea>
    </format>
    <format dxfId="90">
      <pivotArea dataOnly="0" labelOnly="1" outline="0" fieldPosition="0">
        <references count="2">
          <reference field="4294967294" count="1">
            <x v="1"/>
          </reference>
          <reference field="1" count="1" selected="0">
            <x v="5"/>
          </reference>
        </references>
      </pivotArea>
    </format>
    <format dxfId="89">
      <pivotArea dataOnly="0" labelOnly="1" outline="0" fieldPosition="0">
        <references count="2">
          <reference field="4294967294" count="1">
            <x v="1"/>
          </reference>
          <reference field="1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3" cacheId="10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5:F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h="1" x="5"/>
        <item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120">
      <pivotArea type="all" dataOnly="0" outline="0" fieldPosition="0"/>
    </format>
    <format dxfId="119">
      <pivotArea outline="0" collapsedLevelsAreSubtotals="1" fieldPosition="0"/>
    </format>
    <format dxfId="11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12" cacheId="10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8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2"/>
        <item h="1" m="1" x="4"/>
        <item h="1" m="1" x="5"/>
        <item h="1" m="1" x="8"/>
        <item m="1" x="3"/>
        <item x="1"/>
        <item h="1" x="0"/>
        <item t="default"/>
      </items>
    </pivotField>
    <pivotField axis="axisPage" showAll="0">
      <items count="75">
        <item m="1" x="59"/>
        <item m="1" x="41"/>
        <item m="1" x="23"/>
        <item m="1" x="38"/>
        <item m="1" x="72"/>
        <item m="1" x="54"/>
        <item m="1" x="43"/>
        <item m="1" x="25"/>
        <item m="1" x="73"/>
        <item m="1" x="57"/>
        <item m="1" x="55"/>
        <item m="1" x="69"/>
        <item x="6"/>
        <item m="1" x="16"/>
        <item m="1" x="65"/>
        <item m="1" x="50"/>
        <item m="1" x="62"/>
        <item m="1" x="48"/>
        <item m="1" x="10"/>
        <item m="1" x="47"/>
        <item m="1" x="30"/>
        <item m="1" x="9"/>
        <item m="1" x="29"/>
        <item m="1" x="11"/>
        <item m="1" x="28"/>
        <item m="1" x="46"/>
        <item m="1" x="8"/>
        <item m="1" x="61"/>
        <item m="1" x="45"/>
        <item m="1" x="27"/>
        <item m="1" x="7"/>
        <item m="1" x="60"/>
        <item m="1" x="42"/>
        <item m="1" x="24"/>
        <item m="1" x="56"/>
        <item m="1" x="22"/>
        <item m="1" x="39"/>
        <item m="1" x="36"/>
        <item m="1" x="21"/>
        <item m="1" x="37"/>
        <item m="1" x="40"/>
        <item m="1" x="58"/>
        <item m="1" x="26"/>
        <item m="1" x="44"/>
        <item m="1" x="13"/>
        <item m="1" x="51"/>
        <item m="1" x="67"/>
        <item m="1" x="70"/>
        <item m="1" x="35"/>
        <item m="1" x="19"/>
        <item m="1" x="71"/>
        <item m="1" x="20"/>
        <item m="1" x="53"/>
        <item m="1" x="18"/>
        <item m="1" x="52"/>
        <item m="1" x="68"/>
        <item m="1" x="34"/>
        <item m="1" x="17"/>
        <item m="1" x="66"/>
        <item m="1" x="32"/>
        <item m="1" x="14"/>
        <item m="1" x="49"/>
        <item m="1" x="63"/>
        <item m="1" x="31"/>
        <item m="1" x="64"/>
        <item m="1" x="15"/>
        <item m="1" x="33"/>
        <item m="1" x="12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2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/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7" type="button" dataOnly="0" labelOnly="1" outline="0" axis="axisRow" fieldPosition="0"/>
    </format>
    <format dxfId="123">
      <pivotArea dataOnly="0" labelOnly="1" fieldPosition="0">
        <references count="1">
          <reference field="7" count="1">
            <x v="0"/>
          </reference>
        </references>
      </pivotArea>
    </format>
    <format dxfId="122">
      <pivotArea dataOnly="0" labelOnly="1" grandRow="1" outline="0" fieldPosition="0"/>
    </format>
    <format dxfId="12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5" cacheId="10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m="1" x="4"/>
        <item h="1" x="3"/>
        <item h="1" m="1" x="5"/>
        <item h="1" m="1" x="7"/>
        <item h="1" x="0"/>
        <item x="1"/>
        <item h="1" x="2"/>
        <item t="default"/>
      </items>
    </pivotField>
    <pivotField axis="axisPage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8">
    <format dxfId="134">
      <pivotArea outline="0" collapsedLevelsAreSubtotals="1" fieldPosition="0"/>
    </format>
    <format dxfId="13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32">
      <pivotArea type="all" dataOnly="0" outline="0" fieldPosition="0"/>
    </format>
    <format dxfId="1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数据透视表15" cacheId="10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7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m="1" x="6"/>
        <item h="1" x="3"/>
        <item h="1" m="1" x="4"/>
        <item m="1" x="5"/>
        <item h="1" x="1"/>
        <item h="1" x="0"/>
        <item x="2"/>
        <item t="default"/>
      </items>
    </pivotField>
    <pivotField axis="axisPage" showAll="0">
      <items count="153">
        <item m="1" x="89"/>
        <item m="1" x="151"/>
        <item m="1" x="131"/>
        <item m="1" x="109"/>
        <item m="1" x="88"/>
        <item m="1" x="150"/>
        <item m="1" x="130"/>
        <item m="1" x="108"/>
        <item m="1" x="87"/>
        <item m="1" x="149"/>
        <item m="1" x="129"/>
        <item m="1" x="107"/>
        <item m="1" x="86"/>
        <item m="1" x="148"/>
        <item m="1" x="128"/>
        <item m="1" x="106"/>
        <item m="1" x="85"/>
        <item m="1" x="147"/>
        <item m="1" x="125"/>
        <item m="1" x="104"/>
        <item m="1" x="83"/>
        <item m="1" x="145"/>
        <item m="1" x="123"/>
        <item m="1" x="102"/>
        <item m="1" x="81"/>
        <item m="1" x="143"/>
        <item m="1" x="121"/>
        <item x="70"/>
        <item m="1" x="126"/>
        <item m="1" x="105"/>
        <item m="1" x="84"/>
        <item m="1" x="146"/>
        <item m="1" x="124"/>
        <item m="1" x="103"/>
        <item m="1" x="82"/>
        <item m="1" x="144"/>
        <item m="1" x="122"/>
        <item m="1" x="101"/>
        <item m="1" x="80"/>
        <item m="1" x="142"/>
        <item m="1" x="120"/>
        <item m="1" x="100"/>
        <item m="1" x="79"/>
        <item m="1" x="139"/>
        <item m="1" x="117"/>
        <item m="1" x="97"/>
        <item m="1" x="76"/>
        <item m="1" x="136"/>
        <item m="1" x="114"/>
        <item m="1" x="94"/>
        <item m="1" x="74"/>
        <item m="1" x="134"/>
        <item m="1" x="112"/>
        <item m="1" x="92"/>
        <item m="1" x="72"/>
        <item m="1" x="132"/>
        <item m="1" x="110"/>
        <item m="1" x="90"/>
        <item m="1" x="141"/>
        <item m="1" x="119"/>
        <item m="1" x="99"/>
        <item m="1" x="78"/>
        <item m="1" x="138"/>
        <item m="1" x="116"/>
        <item m="1" x="96"/>
        <item m="1" x="75"/>
        <item m="1" x="135"/>
        <item m="1" x="113"/>
        <item m="1" x="93"/>
        <item m="1" x="73"/>
        <item m="1" x="133"/>
        <item m="1" x="111"/>
        <item m="1" x="91"/>
        <item m="1" x="71"/>
        <item m="1" x="127"/>
        <item m="1" x="140"/>
        <item m="1" x="118"/>
        <item m="1" x="95"/>
        <item m="1" x="115"/>
        <item m="1" x="137"/>
        <item m="1" x="77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0"/>
        <item x="49"/>
        <item x="48"/>
        <item x="52"/>
        <item x="51"/>
        <item x="67"/>
        <item x="66"/>
        <item x="65"/>
        <item x="64"/>
        <item x="63"/>
        <item x="62"/>
        <item x="61"/>
        <item x="60"/>
        <item x="59"/>
        <item x="53"/>
        <item x="54"/>
        <item x="55"/>
        <item x="56"/>
        <item x="57"/>
        <item x="58"/>
        <item x="68"/>
        <item x="6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2"/>
    <dataField name="求和项:曝光" fld="6" baseField="0" baseItem="0"/>
    <dataField name="求和项:商户浏览量" fld="9" baseField="0" baseItem="0"/>
  </dataFields>
  <formats count="4">
    <format dxfId="13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8" cacheId="10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2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m="1" x="4"/>
        <item h="1" x="3"/>
        <item h="1" m="1" x="5"/>
        <item h="1" m="1" x="8"/>
        <item h="1" x="0"/>
        <item h="1" x="1"/>
        <item x="2"/>
        <item t="default"/>
      </items>
    </pivotField>
    <pivotField axis="axisPage" showAll="0">
      <items count="228">
        <item m="1" x="158"/>
        <item m="1" x="121"/>
        <item m="1" x="191"/>
        <item m="1" x="153"/>
        <item m="1" x="118"/>
        <item m="1" x="224"/>
        <item m="1" x="149"/>
        <item m="1" x="219"/>
        <item m="1" x="181"/>
        <item m="1" x="146"/>
        <item m="1" x="217"/>
        <item m="1" x="225"/>
        <item m="1" x="186"/>
        <item m="1" x="151"/>
        <item m="1" x="117"/>
        <item m="1" x="221"/>
        <item m="1" x="184"/>
        <item m="1" x="115"/>
        <item m="1" x="218"/>
        <item m="1" x="180"/>
        <item m="1" x="145"/>
        <item m="1" x="113"/>
        <item m="1" x="142"/>
        <item m="1" x="212"/>
        <item m="1" x="109"/>
        <item m="1" x="209"/>
        <item m="1" x="137"/>
        <item m="1" x="206"/>
        <item m="1" x="171"/>
        <item m="1" x="177"/>
        <item m="1" x="141"/>
        <item m="1" x="111"/>
        <item m="1" x="211"/>
        <item m="1" x="175"/>
        <item m="1" x="139"/>
        <item m="1" x="107"/>
        <item m="1" x="208"/>
        <item m="1" x="173"/>
        <item m="1" x="135"/>
        <item m="1" x="104"/>
        <item m="1" x="205"/>
        <item m="1" x="168"/>
        <item m="1" x="132"/>
        <item m="1" x="103"/>
        <item x="90"/>
        <item m="1" x="101"/>
        <item m="1" x="131"/>
        <item m="1" x="167"/>
        <item m="1" x="204"/>
        <item m="1" x="95"/>
        <item m="1" x="216"/>
        <item m="1" x="164"/>
        <item m="1" x="203"/>
        <item m="1" x="170"/>
        <item m="1" x="96"/>
        <item m="1" x="108"/>
        <item m="1" x="102"/>
        <item m="1" x="182"/>
        <item m="1" x="222"/>
        <item m="1" x="152"/>
        <item m="1" x="125"/>
        <item m="1" x="105"/>
        <item m="1" x="99"/>
        <item m="1" x="136"/>
        <item m="1" x="165"/>
        <item m="1" x="129"/>
        <item m="1" x="193"/>
        <item m="1" x="226"/>
        <item m="1" x="144"/>
        <item m="1" x="169"/>
        <item m="1" x="214"/>
        <item m="1" x="162"/>
        <item m="1" x="187"/>
        <item m="1" x="148"/>
        <item m="1" x="133"/>
        <item m="1" x="179"/>
        <item m="1" x="126"/>
        <item m="1" x="198"/>
        <item m="1" x="190"/>
        <item m="1" x="155"/>
        <item m="1" x="197"/>
        <item m="1" x="199"/>
        <item m="1" x="223"/>
        <item m="1" x="201"/>
        <item m="1" x="128"/>
        <item m="1" x="98"/>
        <item m="1" x="195"/>
        <item m="1" x="160"/>
        <item m="1" x="123"/>
        <item m="1" x="93"/>
        <item m="1" x="196"/>
        <item m="1" x="97"/>
        <item m="1" x="127"/>
        <item m="1" x="163"/>
        <item m="1" x="200"/>
        <item m="1" x="100"/>
        <item m="1" x="130"/>
        <item m="1" x="166"/>
        <item m="1" x="202"/>
        <item m="1" x="161"/>
        <item m="1" x="124"/>
        <item m="1" x="94"/>
        <item m="1" x="194"/>
        <item m="1" x="159"/>
        <item m="1" x="122"/>
        <item m="1" x="92"/>
        <item m="1" x="192"/>
        <item m="1" x="157"/>
        <item m="1" x="120"/>
        <item m="1" x="91"/>
        <item m="1" x="188"/>
        <item m="1" x="154"/>
        <item m="1" x="119"/>
        <item m="1" x="185"/>
        <item m="1" x="147"/>
        <item m="1" x="116"/>
        <item m="1" x="183"/>
        <item m="1" x="220"/>
        <item m="1" x="150"/>
        <item m="1" x="189"/>
        <item m="1" x="156"/>
        <item m="1" x="114"/>
        <item m="1" x="215"/>
        <item m="1" x="143"/>
        <item m="1" x="112"/>
        <item m="1" x="213"/>
        <item m="1" x="176"/>
        <item m="1" x="140"/>
        <item m="1" x="207"/>
        <item m="1" x="106"/>
        <item m="1" x="138"/>
        <item m="1" x="174"/>
        <item m="1" x="210"/>
        <item m="1" x="110"/>
        <item m="1" x="134"/>
        <item m="1" x="172"/>
        <item x="3"/>
        <item x="4"/>
        <item m="1" x="178"/>
        <item x="2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x="30"/>
        <item x="29"/>
        <item x="32"/>
        <item x="37"/>
        <item x="36"/>
        <item x="35"/>
        <item x="34"/>
        <item x="33"/>
        <item x="44"/>
        <item x="43"/>
        <item x="42"/>
        <item x="41"/>
        <item x="40"/>
        <item x="39"/>
        <item x="38"/>
        <item x="28"/>
        <item x="46"/>
        <item x="47"/>
        <item x="45"/>
        <item x="50"/>
        <item x="49"/>
        <item x="48"/>
        <item x="54"/>
        <item x="53"/>
        <item x="52"/>
        <item x="5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71"/>
        <item x="70"/>
        <item x="69"/>
        <item x="74"/>
        <item x="73"/>
        <item x="72"/>
        <item x="75"/>
        <item x="77"/>
        <item x="76"/>
        <item x="81"/>
        <item x="80"/>
        <item x="79"/>
        <item x="78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axis="axisRow" dataField="1" showAll="0">
      <items count="8">
        <item x="3"/>
        <item x="0"/>
        <item x="4"/>
        <item x="2"/>
        <item m="1"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/>
    <i>
      <x v="1"/>
    </i>
    <i>
      <x v="2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4" type="button" dataOnly="0" labelOnly="1" outline="0" axis="axisRow" fieldPosition="0"/>
    </format>
    <format dxfId="36">
      <pivotArea dataOnly="0" labelOnly="1" fieldPosition="0">
        <references count="1">
          <reference field="4" count="1">
            <x v="5"/>
          </reference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17" cacheId="108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M3:AQ15" firstHeaderRow="1" firstDataRow="3" firstDataCol="1"/>
  <pivotFields count="6">
    <pivotField showAll="0"/>
    <pivotField axis="axisCol" showAll="0">
      <items count="4">
        <item x="1"/>
        <item h="1" x="2"/>
        <item x="0"/>
        <item t="default"/>
      </items>
    </pivotField>
    <pivotField showAll="0"/>
    <pivotField axis="axisRow" showAll="0" sortType="descending">
      <items count="12">
        <item x="6"/>
        <item x="2"/>
        <item m="1" x="10"/>
        <item x="0"/>
        <item x="9"/>
        <item x="3"/>
        <item x="4"/>
        <item x="1"/>
        <item x="5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10">
    <i>
      <x v="3"/>
    </i>
    <i>
      <x v="7"/>
    </i>
    <i>
      <x v="8"/>
    </i>
    <i/>
    <i>
      <x v="1"/>
    </i>
    <i>
      <x v="9"/>
    </i>
    <i>
      <x v="10"/>
    </i>
    <i>
      <x v="5"/>
    </i>
    <i>
      <x v="6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金额" fld="5" subtotal="count" baseField="3" baseItem="0"/>
    <dataField name="求和项:金额2" fld="5" baseField="0" baseItem="0"/>
  </dataFields>
  <formats count="10"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1" type="button" dataOnly="0" labelOnly="1" outline="0" axis="axisCol" fieldPosition="0"/>
    </format>
    <format dxfId="45">
      <pivotArea field="-2" type="button" dataOnly="0" labelOnly="1" outline="0" axis="axisCol" fieldPosition="1"/>
    </format>
    <format dxfId="44">
      <pivotArea field="3" type="button" dataOnly="0" labelOnly="1" outline="0" axis="axisRow" fieldPosition="0"/>
    </format>
    <format dxfId="43">
      <pivotArea dataOnly="0" labelOnly="1" fieldPosition="0">
        <references count="1">
          <reference field="3" count="1">
            <x v="3"/>
          </reference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13" cacheId="10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2"/>
        <item h="1" m="1" x="4"/>
        <item h="1" m="1" x="5"/>
        <item h="1" m="1" x="8"/>
        <item h="1" m="1" x="3"/>
        <item h="1" x="1"/>
        <item x="0"/>
        <item t="default"/>
      </items>
    </pivotField>
    <pivotField axis="axisPage" showAll="0">
      <items count="68">
        <item m="1" x="52"/>
        <item m="1" x="65"/>
        <item m="1" x="47"/>
        <item m="1" x="37"/>
        <item m="1" x="22"/>
        <item m="1" x="66"/>
        <item m="1" x="50"/>
        <item m="1" x="48"/>
        <item m="1" x="62"/>
        <item x="5"/>
        <item m="1" x="44"/>
        <item m="1" x="58"/>
        <item m="1" x="14"/>
        <item m="1" x="8"/>
        <item m="1" x="26"/>
        <item m="1" x="10"/>
        <item m="1" x="21"/>
        <item m="1" x="36"/>
        <item m="1" x="53"/>
        <item m="1" x="6"/>
        <item m="1" x="24"/>
        <item m="1" x="39"/>
        <item m="1" x="54"/>
        <item m="1" x="7"/>
        <item m="1" x="20"/>
        <item m="1" x="34"/>
        <item m="1" x="49"/>
        <item m="1" x="25"/>
        <item m="1" x="40"/>
        <item m="1" x="55"/>
        <item m="1" x="42"/>
        <item m="1" x="9"/>
        <item m="1" x="41"/>
        <item m="1" x="27"/>
        <item m="1" x="35"/>
        <item m="1" x="63"/>
        <item m="1" x="33"/>
        <item m="1" x="19"/>
        <item m="1" x="51"/>
        <item m="1" x="23"/>
        <item m="1" x="38"/>
        <item m="1" x="11"/>
        <item m="1" x="45"/>
        <item m="1" x="60"/>
        <item m="1" x="32"/>
        <item m="1" x="64"/>
        <item m="1" x="18"/>
        <item m="1" x="17"/>
        <item m="1" x="46"/>
        <item m="1" x="61"/>
        <item m="1" x="16"/>
        <item m="1" x="31"/>
        <item m="1" x="15"/>
        <item m="1" x="59"/>
        <item m="1" x="12"/>
        <item m="1" x="56"/>
        <item m="1" x="29"/>
        <item m="1" x="43"/>
        <item m="1" x="28"/>
        <item m="1" x="57"/>
        <item m="1" x="13"/>
        <item m="1" x="30"/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52">
      <pivotArea type="all" dataOnly="0" outline="0" fieldPosition="0"/>
    </format>
    <format dxfId="51">
      <pivotArea outline="0" collapsedLevelsAreSubtotals="1" fieldPosition="0"/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16" cacheId="10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5:AB16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m="1" x="6"/>
        <item h="1" x="3"/>
        <item m="1" x="4"/>
        <item h="1" m="1" x="5"/>
        <item x="1"/>
        <item h="1" x="0"/>
        <item h="1" x="2"/>
        <item t="default"/>
      </items>
    </pivotField>
    <pivotField axis="axisPage" showAll="0">
      <items count="153">
        <item m="1" x="89"/>
        <item m="1" x="151"/>
        <item m="1" x="131"/>
        <item m="1" x="109"/>
        <item m="1" x="88"/>
        <item m="1" x="150"/>
        <item m="1" x="130"/>
        <item m="1" x="108"/>
        <item m="1" x="87"/>
        <item m="1" x="149"/>
        <item m="1" x="129"/>
        <item m="1" x="107"/>
        <item m="1" x="86"/>
        <item m="1" x="148"/>
        <item m="1" x="128"/>
        <item m="1" x="106"/>
        <item m="1" x="85"/>
        <item m="1" x="147"/>
        <item m="1" x="125"/>
        <item m="1" x="104"/>
        <item m="1" x="83"/>
        <item m="1" x="145"/>
        <item m="1" x="123"/>
        <item m="1" x="102"/>
        <item m="1" x="81"/>
        <item m="1" x="143"/>
        <item m="1" x="121"/>
        <item x="70"/>
        <item m="1" x="126"/>
        <item m="1" x="105"/>
        <item m="1" x="84"/>
        <item m="1" x="146"/>
        <item m="1" x="124"/>
        <item m="1" x="103"/>
        <item m="1" x="82"/>
        <item m="1" x="144"/>
        <item m="1" x="122"/>
        <item m="1" x="101"/>
        <item m="1" x="80"/>
        <item m="1" x="142"/>
        <item m="1" x="120"/>
        <item m="1" x="100"/>
        <item m="1" x="79"/>
        <item m="1" x="139"/>
        <item m="1" x="117"/>
        <item m="1" x="97"/>
        <item m="1" x="76"/>
        <item m="1" x="136"/>
        <item m="1" x="114"/>
        <item m="1" x="94"/>
        <item m="1" x="74"/>
        <item m="1" x="134"/>
        <item m="1" x="112"/>
        <item m="1" x="92"/>
        <item m="1" x="72"/>
        <item m="1" x="132"/>
        <item m="1" x="110"/>
        <item m="1" x="90"/>
        <item m="1" x="141"/>
        <item m="1" x="119"/>
        <item m="1" x="99"/>
        <item m="1" x="78"/>
        <item m="1" x="138"/>
        <item m="1" x="116"/>
        <item m="1" x="96"/>
        <item m="1" x="75"/>
        <item m="1" x="135"/>
        <item m="1" x="113"/>
        <item m="1" x="93"/>
        <item m="1" x="73"/>
        <item m="1" x="133"/>
        <item m="1" x="111"/>
        <item m="1" x="91"/>
        <item m="1" x="71"/>
        <item m="1" x="127"/>
        <item m="1" x="140"/>
        <item m="1" x="118"/>
        <item m="1" x="95"/>
        <item m="1" x="115"/>
        <item m="1" x="137"/>
        <item m="1" x="77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0"/>
        <item x="49"/>
        <item x="48"/>
        <item x="52"/>
        <item x="51"/>
        <item x="67"/>
        <item x="66"/>
        <item x="65"/>
        <item x="64"/>
        <item x="63"/>
        <item x="62"/>
        <item x="61"/>
        <item x="60"/>
        <item x="59"/>
        <item x="53"/>
        <item x="54"/>
        <item x="55"/>
        <item x="56"/>
        <item x="57"/>
        <item x="58"/>
        <item x="68"/>
        <item x="6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3">
    <format dxfId="55">
      <pivotArea type="all" dataOnly="0" outline="0" fieldPosition="0"/>
    </format>
    <format dxfId="54">
      <pivotArea outline="0" collapsedLevelsAreSubtotals="1" fieldPosition="0"/>
    </format>
    <format dxfId="53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4" cacheId="10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5:F1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x="2"/>
        <item h="1" x="5"/>
        <item h="1"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58">
      <pivotArea type="all" dataOnly="0" outline="0" fieldPosition="0"/>
    </format>
    <format dxfId="57">
      <pivotArea outline="0" collapsedLevelsAreSubtotals="1" fieldPosition="0"/>
    </format>
    <format dxfId="5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1" cacheId="10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h="1" m="1" x="4"/>
        <item h="1" x="3"/>
        <item h="1" m="1" x="5"/>
        <item h="1" m="1" x="7"/>
        <item h="1" x="0"/>
        <item h="1" x="1"/>
        <item x="2"/>
        <item t="default"/>
      </items>
    </pivotField>
    <pivotField axis="axisPage" multipleItemSelectionAllowed="1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67">
      <pivotArea outline="0" collapsedLevelsAreSubtotals="1" fieldPosition="0"/>
    </format>
    <format dxfId="6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5">
      <pivotArea type="all" dataOnly="0" outline="0" fieldPosition="0"/>
    </format>
    <format dxfId="6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11" cacheId="10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9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2"/>
        <item h="1" m="1" x="4"/>
        <item h="1" m="1" x="5"/>
        <item h="1" m="1" x="8"/>
        <item h="1" m="1" x="3"/>
        <item h="1" x="1"/>
        <item x="0"/>
        <item t="default"/>
      </items>
    </pivotField>
    <pivotField axis="axisPage" showAll="0">
      <items count="75">
        <item m="1" x="59"/>
        <item m="1" x="41"/>
        <item m="1" x="23"/>
        <item m="1" x="38"/>
        <item m="1" x="72"/>
        <item m="1" x="54"/>
        <item m="1" x="43"/>
        <item m="1" x="25"/>
        <item m="1" x="73"/>
        <item m="1" x="57"/>
        <item m="1" x="55"/>
        <item m="1" x="69"/>
        <item x="6"/>
        <item m="1" x="16"/>
        <item m="1" x="65"/>
        <item m="1" x="50"/>
        <item m="1" x="62"/>
        <item m="1" x="48"/>
        <item m="1" x="10"/>
        <item m="1" x="47"/>
        <item m="1" x="30"/>
        <item m="1" x="9"/>
        <item m="1" x="29"/>
        <item m="1" x="11"/>
        <item m="1" x="28"/>
        <item m="1" x="46"/>
        <item m="1" x="8"/>
        <item m="1" x="61"/>
        <item m="1" x="45"/>
        <item m="1" x="27"/>
        <item m="1" x="7"/>
        <item m="1" x="60"/>
        <item m="1" x="42"/>
        <item m="1" x="24"/>
        <item m="1" x="56"/>
        <item m="1" x="22"/>
        <item m="1" x="39"/>
        <item m="1" x="36"/>
        <item m="1" x="21"/>
        <item m="1" x="37"/>
        <item m="1" x="40"/>
        <item m="1" x="58"/>
        <item m="1" x="26"/>
        <item m="1" x="44"/>
        <item m="1" x="13"/>
        <item m="1" x="51"/>
        <item m="1" x="67"/>
        <item m="1" x="70"/>
        <item m="1" x="35"/>
        <item m="1" x="19"/>
        <item m="1" x="71"/>
        <item m="1" x="20"/>
        <item m="1" x="53"/>
        <item m="1" x="18"/>
        <item m="1" x="52"/>
        <item m="1" x="68"/>
        <item m="1" x="34"/>
        <item m="1" x="17"/>
        <item m="1" x="66"/>
        <item m="1" x="32"/>
        <item m="1" x="14"/>
        <item m="1" x="49"/>
        <item m="1" x="63"/>
        <item m="1" x="31"/>
        <item m="1" x="64"/>
        <item m="1" x="15"/>
        <item m="1" x="33"/>
        <item m="1" x="12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2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/>
    <i>
      <x v="4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7" type="button" dataOnly="0" labelOnly="1" outline="0" axis="axisRow" fieldPosition="0"/>
    </format>
    <format dxfId="70">
      <pivotArea dataOnly="0" labelOnly="1" fieldPosition="0">
        <references count="1">
          <reference field="7" count="1">
            <x v="4"/>
          </reference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18" cacheId="105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S3:AU21" firstHeaderRow="1" firstDataRow="2" firstDataCol="1"/>
  <pivotFields count="8">
    <pivotField showAll="0"/>
    <pivotField axis="axisCol" showAll="0">
      <items count="7">
        <item h="1" x="0"/>
        <item h="1" x="1"/>
        <item x="2"/>
        <item x="3"/>
        <item h="1" x="5"/>
        <item h="1" x="4"/>
        <item t="default"/>
      </items>
    </pivotField>
    <pivotField dataField="1" showAll="0"/>
    <pivotField showAll="0"/>
    <pivotField showAll="0"/>
    <pivotField showAll="0"/>
    <pivotField axis="axisRow" showAll="0" sortType="descending">
      <items count="18">
        <item x="11"/>
        <item x="3"/>
        <item x="2"/>
        <item x="1"/>
        <item x="5"/>
        <item x="4"/>
        <item x="14"/>
        <item x="7"/>
        <item x="13"/>
        <item x="9"/>
        <item x="12"/>
        <item x="10"/>
        <item x="8"/>
        <item x="6"/>
        <item x="0"/>
        <item x="16"/>
        <item x="1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showAll="0"/>
  </pivotFields>
  <rowFields count="1">
    <field x="6"/>
  </rowFields>
  <rowItems count="17">
    <i>
      <x v="14"/>
    </i>
    <i>
      <x v="2"/>
    </i>
    <i>
      <x v="9"/>
    </i>
    <i>
      <x v="5"/>
    </i>
    <i>
      <x v="12"/>
    </i>
    <i>
      <x v="4"/>
    </i>
    <i>
      <x v="16"/>
    </i>
    <i>
      <x v="1"/>
    </i>
    <i>
      <x v="7"/>
    </i>
    <i/>
    <i>
      <x v="8"/>
    </i>
    <i>
      <x v="3"/>
    </i>
    <i>
      <x v="6"/>
    </i>
    <i>
      <x v="13"/>
    </i>
    <i>
      <x v="10"/>
    </i>
    <i>
      <x v="11"/>
    </i>
    <i t="grand"/>
  </rowItems>
  <colFields count="1">
    <field x="1"/>
  </colFields>
  <colItems count="2">
    <i>
      <x v="2"/>
    </i>
    <i>
      <x v="3"/>
    </i>
  </colItems>
  <dataFields count="1">
    <dataField name="计数项:姓名" fld="2" subtotal="count" baseField="0" baseItem="0"/>
  </dataFields>
  <formats count="9"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1" type="button" dataOnly="0" labelOnly="1" outline="0" axis="axisCol" fieldPosition="0"/>
    </format>
    <format dxfId="78">
      <pivotArea type="topRight" dataOnly="0" labelOnly="1" outline="0" fieldPosition="0"/>
    </format>
    <format dxfId="77">
      <pivotArea field="6" type="button" dataOnly="0" labelOnly="1" outline="0" axis="axisRow" fieldPosition="0"/>
    </format>
    <format dxfId="76">
      <pivotArea dataOnly="0" labelOnly="1" fieldPosition="0">
        <references count="1">
          <reference field="6" count="1">
            <x v="15"/>
          </reference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18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26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3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21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34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7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12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17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25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33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2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16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20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29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1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6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11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24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32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5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15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23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28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10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19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31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4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9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14" Type="http://schemas.openxmlformats.org/officeDocument/2006/relationships/hyperlink" Target="https://e.dianping.com/e-beauty/book/orderList?xssuuids=6c3bc0e2-2ba0-47cb-92f1-f889a6deed55&amp;accountId=37973621&amp;shopId=8352512&amp;display=2" TargetMode="External"/><Relationship Id="rId22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27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30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35" Type="http://schemas.openxmlformats.org/officeDocument/2006/relationships/hyperlink" Target="https://e.dianping.com/e-beauty/book/orderList?xssuuids=0cfac518-1fa4-43d2-ac91-663f7a245bab&amp;accountId=37973621&amp;display=2&amp;shopId=8352512" TargetMode="External"/><Relationship Id="rId8" Type="http://schemas.openxmlformats.org/officeDocument/2006/relationships/hyperlink" Target="https://e.dianping.com/e-beauty/book/orderList?xssuuids=6c3bc0e2-2ba0-47cb-92f1-f889a6deed55&amp;accountId=37973621&amp;shopId=8352512&amp;display=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1"/>
  <sheetViews>
    <sheetView showGridLines="0" zoomScale="85" zoomScaleNormal="85" workbookViewId="0">
      <selection activeCell="B3" sqref="B3:I18"/>
    </sheetView>
  </sheetViews>
  <sheetFormatPr defaultColWidth="11" defaultRowHeight="31.5" customHeight="1"/>
  <cols>
    <col min="1" max="1" width="4.375" style="37" customWidth="1"/>
    <col min="2" max="2" width="13.125" style="37" customWidth="1"/>
    <col min="3" max="3" width="24.5" style="37" customWidth="1"/>
    <col min="4" max="4" width="15.375" style="37" customWidth="1"/>
    <col min="5" max="5" width="17" style="37" customWidth="1"/>
    <col min="6" max="6" width="13.5" style="37" customWidth="1"/>
    <col min="7" max="8" width="22" style="37" customWidth="1"/>
    <col min="9" max="9" width="12.875" style="37" bestFit="1" customWidth="1"/>
    <col min="10" max="10" width="11" style="37" customWidth="1"/>
    <col min="11" max="16384" width="11" style="37"/>
  </cols>
  <sheetData>
    <row r="1" spans="2:9" ht="16.5" customHeight="1">
      <c r="B1" s="14" t="str">
        <f>"数据截止时间："&amp;透视表!G26</f>
        <v>数据截止时间：8月31日</v>
      </c>
      <c r="C1" s="198"/>
    </row>
    <row r="2" spans="2:9" ht="16.5" customHeight="1" thickBot="1">
      <c r="B2" s="15" t="s">
        <v>0</v>
      </c>
      <c r="C2" s="182"/>
    </row>
    <row r="3" spans="2:9" ht="22.5" customHeight="1">
      <c r="B3" s="239" t="s">
        <v>1</v>
      </c>
      <c r="C3" s="238"/>
      <c r="D3" s="89" t="str">
        <f>透视表!$G$22</f>
        <v>8月</v>
      </c>
      <c r="E3" s="89" t="str">
        <f>透视表!$G$21</f>
        <v>日均环比</v>
      </c>
      <c r="F3" s="89" t="str">
        <f>透视表!$G$23</f>
        <v>7月</v>
      </c>
      <c r="G3" s="86" t="s">
        <v>2</v>
      </c>
      <c r="H3" s="87" t="s">
        <v>3</v>
      </c>
    </row>
    <row r="4" spans="2:9" ht="22.5" customHeight="1">
      <c r="B4" s="240" t="s">
        <v>4</v>
      </c>
      <c r="C4" s="83" t="s">
        <v>5</v>
      </c>
      <c r="D4" s="199" t="e">
        <f>GETPIVOTDATA("浏览量",透视表!$A$6)</f>
        <v>#REF!</v>
      </c>
      <c r="E4" s="81" t="str">
        <f>IFERROR((D4/透视表!$G$24)/(F4/透视表!$G$25)-1,"-")</f>
        <v>-</v>
      </c>
      <c r="F4" s="199" t="e">
        <f>GETPIVOTDATA("浏览量",透视表!$A$16)</f>
        <v>#REF!</v>
      </c>
      <c r="G4" s="200" t="str">
        <f>IF(E4&gt;=10%,"优",IF(E4&gt;=-10%,"健康",IF(E4&gt;-20%,"关注",IF(E4&lt;=-20%,"重点关注"))))</f>
        <v>优</v>
      </c>
      <c r="H4" s="201">
        <v>9443</v>
      </c>
      <c r="I4" s="122" t="e">
        <f>D4/H4</f>
        <v>#REF!</v>
      </c>
    </row>
    <row r="5" spans="2:9" ht="22.5" customHeight="1">
      <c r="B5" s="238"/>
      <c r="C5" s="83" t="s">
        <v>6</v>
      </c>
      <c r="D5" s="199">
        <f>GETPIVOTDATA("访客数",透视表!$A$6)</f>
        <v>2122</v>
      </c>
      <c r="E5" s="81">
        <f>IFERROR((D5/透视表!$G$24)/(F5/透视表!$G$25)-1,"-")</f>
        <v>3.7842951750237663E-3</v>
      </c>
      <c r="F5" s="199">
        <f>GETPIVOTDATA("访客数",透视表!$A$16)</f>
        <v>2114</v>
      </c>
      <c r="G5" s="200" t="str">
        <f>IF(E5&gt;=10%,"优",IF(E5&gt;=-10%,"健康",IF(E5&gt;-20%,"关注",IF(E5&lt;=-20%,"重点关注"))))</f>
        <v>健康</v>
      </c>
      <c r="H5" s="201">
        <v>3030</v>
      </c>
    </row>
    <row r="6" spans="2:9" ht="22.5" customHeight="1">
      <c r="B6" s="238"/>
      <c r="C6" s="83" t="s">
        <v>7</v>
      </c>
      <c r="D6" s="81">
        <f>ROUND(GETPIVOTDATA("跳失率",透视表!$A$6)&amp;"%",3)</f>
        <v>0.4</v>
      </c>
      <c r="E6" s="202">
        <f>D6-F6</f>
        <v>4.9000000000000044E-2</v>
      </c>
      <c r="F6" s="81">
        <f>ROUND(GETPIVOTDATA("跳失率",透视表!$A$16)&amp;"%",3)</f>
        <v>0.35099999999999998</v>
      </c>
      <c r="G6" s="200" t="str">
        <f>IF(E6&lt;0,"优",IF(E6&gt;=2%,"重点关注","健康"))</f>
        <v>重点关注</v>
      </c>
      <c r="H6" s="88">
        <v>0.37</v>
      </c>
    </row>
    <row r="7" spans="2:9" ht="22.5" customHeight="1">
      <c r="B7" s="238"/>
      <c r="C7" s="83" t="s">
        <v>8</v>
      </c>
      <c r="D7" s="199">
        <f>GETPIVOTDATA("平均停留时长",透视表!$A$6)</f>
        <v>22.63451612903226</v>
      </c>
      <c r="E7" s="81">
        <f>D7/F7-1</f>
        <v>-4.467105979740793E-2</v>
      </c>
      <c r="F7" s="199">
        <f>GETPIVOTDATA("平均停留时长",透视表!$A$16)</f>
        <v>23.692903225806461</v>
      </c>
      <c r="G7" s="200" t="str">
        <f t="shared" ref="G7:G18" si="0">IF(E7&gt;=10%,"优",IF(E7&gt;=-10%,"健康",IF(E7&gt;-20%,"关注",IF(E7&lt;=-20%,"重点关注"))))</f>
        <v>健康</v>
      </c>
      <c r="H7" s="201">
        <v>27</v>
      </c>
    </row>
    <row r="8" spans="2:9" ht="22.5" customHeight="1">
      <c r="B8" s="240" t="s">
        <v>9</v>
      </c>
      <c r="C8" s="83" t="s">
        <v>10</v>
      </c>
      <c r="D8" s="199">
        <f>透视表!$K$26</f>
        <v>162</v>
      </c>
      <c r="E8" s="81">
        <f>IFERROR((D8/透视表!$G$24)/(F8/透视表!$G$25)-1,"-")</f>
        <v>-1.2195121951219523E-2</v>
      </c>
      <c r="F8" s="199">
        <f>透视表!$L$26</f>
        <v>164</v>
      </c>
      <c r="G8" s="200" t="str">
        <f t="shared" si="0"/>
        <v>健康</v>
      </c>
      <c r="H8" s="201"/>
    </row>
    <row r="9" spans="2:9" ht="22.5" customHeight="1">
      <c r="B9" s="238"/>
      <c r="C9" s="83" t="s">
        <v>11</v>
      </c>
      <c r="D9" s="202">
        <f>D8/D5</f>
        <v>7.6343072573044304E-2</v>
      </c>
      <c r="E9" s="202">
        <f>D9-F9</f>
        <v>-1.2349785149405601E-3</v>
      </c>
      <c r="F9" s="202">
        <f>F8/F5</f>
        <v>7.7578051087984864E-2</v>
      </c>
      <c r="G9" s="200" t="str">
        <f t="shared" si="0"/>
        <v>健康</v>
      </c>
      <c r="H9" s="88">
        <v>0.04</v>
      </c>
    </row>
    <row r="10" spans="2:9" ht="22.5" customHeight="1">
      <c r="B10" s="240" t="s">
        <v>12</v>
      </c>
      <c r="C10" s="82" t="s">
        <v>13</v>
      </c>
      <c r="D10" s="203">
        <v>61</v>
      </c>
      <c r="E10" s="31">
        <f>IFERROR((D10/透视表!$G$24)/(F10/透视表!$G$25)-1,"-")</f>
        <v>-0.419047619047619</v>
      </c>
      <c r="F10" s="203">
        <v>105</v>
      </c>
      <c r="G10" s="200" t="str">
        <f t="shared" si="0"/>
        <v>重点关注</v>
      </c>
      <c r="H10" s="201"/>
    </row>
    <row r="11" spans="2:9" ht="22.5" customHeight="1">
      <c r="B11" s="238"/>
      <c r="C11" s="185" t="s">
        <v>14</v>
      </c>
      <c r="D11" s="186">
        <f>D10/D8</f>
        <v>0.37654320987654322</v>
      </c>
      <c r="E11" s="204">
        <f>D11-F11</f>
        <v>-0.26370069256248119</v>
      </c>
      <c r="F11" s="186">
        <f>F10/F8</f>
        <v>0.6402439024390244</v>
      </c>
      <c r="G11" s="205" t="str">
        <f t="shared" si="0"/>
        <v>重点关注</v>
      </c>
      <c r="H11" s="206" t="s">
        <v>15</v>
      </c>
    </row>
    <row r="12" spans="2:9" ht="22.5" customHeight="1">
      <c r="B12" s="238"/>
      <c r="C12" s="82" t="s">
        <v>16</v>
      </c>
      <c r="D12" s="32">
        <v>56</v>
      </c>
      <c r="E12" s="31">
        <f>IFERROR((D12/透视表!$G$24)/(F12/透视表!$G$25)-1,"-")</f>
        <v>-0.42268041237113396</v>
      </c>
      <c r="F12" s="32">
        <v>97</v>
      </c>
      <c r="G12" s="200" t="str">
        <f t="shared" si="0"/>
        <v>重点关注</v>
      </c>
      <c r="H12" s="201"/>
    </row>
    <row r="13" spans="2:9" ht="22.5" customHeight="1">
      <c r="B13" s="238"/>
      <c r="C13" s="83" t="s">
        <v>17</v>
      </c>
      <c r="D13" s="81">
        <f>D12/D10</f>
        <v>0.91803278688524592</v>
      </c>
      <c r="E13" s="202">
        <f>D13-F13</f>
        <v>-5.7767369242779365E-3</v>
      </c>
      <c r="F13" s="81">
        <f>F12/F10</f>
        <v>0.92380952380952386</v>
      </c>
      <c r="G13" s="200" t="str">
        <f t="shared" si="0"/>
        <v>健康</v>
      </c>
      <c r="H13" s="88">
        <v>0.8</v>
      </c>
    </row>
    <row r="14" spans="2:9" ht="22.5" customHeight="1">
      <c r="B14" s="238"/>
      <c r="C14" s="82" t="s">
        <v>18</v>
      </c>
      <c r="D14" s="203">
        <v>23756.7</v>
      </c>
      <c r="E14" s="31">
        <f>IFERROR((D14/透视表!$G$24)/(F14/透视表!$G$25)-1,"-")</f>
        <v>-0.47403692879914983</v>
      </c>
      <c r="F14" s="203">
        <v>45168</v>
      </c>
      <c r="G14" s="200" t="str">
        <f t="shared" si="0"/>
        <v>重点关注</v>
      </c>
      <c r="H14" s="201"/>
    </row>
    <row r="15" spans="2:9" ht="22.5" customHeight="1">
      <c r="B15" s="238"/>
      <c r="C15" s="82" t="s">
        <v>19</v>
      </c>
      <c r="D15" s="203">
        <v>76</v>
      </c>
      <c r="E15" s="31">
        <f>IFERROR((D15/透视表!$G$24)/(F15/透视表!$G$25)-1,"-")</f>
        <v>-0.47945205479452058</v>
      </c>
      <c r="F15" s="203">
        <v>146</v>
      </c>
      <c r="G15" s="200" t="str">
        <f t="shared" si="0"/>
        <v>重点关注</v>
      </c>
      <c r="H15" s="201"/>
    </row>
    <row r="16" spans="2:9" ht="22.5" customHeight="1">
      <c r="B16" s="238"/>
      <c r="C16" s="83" t="s">
        <v>20</v>
      </c>
      <c r="D16" s="84">
        <f>D14/D12</f>
        <v>424.22678571428571</v>
      </c>
      <c r="E16" s="81">
        <f>D16/F16-1</f>
        <v>0.37126086420221638</v>
      </c>
      <c r="F16" s="84">
        <f>F14/F15</f>
        <v>309.36986301369865</v>
      </c>
      <c r="G16" s="200" t="str">
        <f t="shared" si="0"/>
        <v>优</v>
      </c>
      <c r="H16" s="201"/>
    </row>
    <row r="17" spans="2:9" ht="22.5" customHeight="1">
      <c r="B17" s="240" t="s">
        <v>21</v>
      </c>
      <c r="C17" s="83" t="s">
        <v>22</v>
      </c>
      <c r="D17" s="199">
        <f>透视表!$P$25</f>
        <v>5</v>
      </c>
      <c r="E17" s="81">
        <f>IFERROR((D17/透视表!$G$24)/(F17/透视表!$G$25)-1,"-")</f>
        <v>4</v>
      </c>
      <c r="F17" s="199">
        <f>透视表!$Q$25</f>
        <v>1</v>
      </c>
      <c r="G17" s="200" t="str">
        <f t="shared" si="0"/>
        <v>优</v>
      </c>
      <c r="H17" s="201"/>
      <c r="I17" s="184" t="s">
        <v>23</v>
      </c>
    </row>
    <row r="18" spans="2:9" ht="22.5" customHeight="1" thickBot="1">
      <c r="B18" s="238"/>
      <c r="C18" s="85" t="s">
        <v>24</v>
      </c>
      <c r="D18" s="207">
        <v>6</v>
      </c>
      <c r="E18" s="94" t="str">
        <f>IFERROR((D18/透视表!$G$24)/(F18/透视表!$G$25)-1,"-")</f>
        <v>-</v>
      </c>
      <c r="F18" s="207">
        <f>'体验报告-案例数'!$E$16</f>
        <v>0</v>
      </c>
      <c r="G18" s="208" t="str">
        <f t="shared" si="0"/>
        <v>优</v>
      </c>
      <c r="H18" s="209"/>
    </row>
    <row r="19" spans="2:9" ht="111.6" customHeight="1" thickBot="1">
      <c r="B19" s="237" t="s">
        <v>25</v>
      </c>
      <c r="C19" s="238"/>
      <c r="D19" s="238"/>
      <c r="E19" s="238"/>
      <c r="F19" s="238"/>
      <c r="G19" s="238"/>
      <c r="H19" s="238"/>
    </row>
    <row r="20" spans="2:9" ht="19.5" customHeight="1"/>
    <row r="21" spans="2:9" ht="19.5" customHeight="1"/>
  </sheetData>
  <mergeCells count="6">
    <mergeCell ref="B19:H19"/>
    <mergeCell ref="B3:C3"/>
    <mergeCell ref="B4:B7"/>
    <mergeCell ref="B17:B18"/>
    <mergeCell ref="B8:B9"/>
    <mergeCell ref="B10:B16"/>
  </mergeCells>
  <phoneticPr fontId="20" type="noConversion"/>
  <conditionalFormatting sqref="E20:E1048576 E7:E18 E1:E5">
    <cfRule type="cellIs" dxfId="192" priority="4" operator="lessThan">
      <formula>0</formula>
    </cfRule>
  </conditionalFormatting>
  <conditionalFormatting sqref="E6">
    <cfRule type="cellIs" dxfId="191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pane ySplit="1" topLeftCell="A65" activePane="bottomLeft" state="frozen"/>
      <selection pane="bottomLeft" activeCell="A77" sqref="A77:G77"/>
    </sheetView>
  </sheetViews>
  <sheetFormatPr defaultRowHeight="16.5"/>
  <cols>
    <col min="1" max="2" width="10.5" style="71" customWidth="1"/>
    <col min="3" max="3" width="18.625" style="36" customWidth="1"/>
    <col min="4" max="5" width="12.375" style="92" customWidth="1"/>
    <col min="6" max="7" width="15.875" style="92" customWidth="1"/>
  </cols>
  <sheetData>
    <row r="1" spans="1:7" ht="15.75" customHeight="1" thickBot="1">
      <c r="A1" s="70" t="s">
        <v>121</v>
      </c>
      <c r="B1" s="70" t="s">
        <v>122</v>
      </c>
      <c r="C1" s="34" t="s">
        <v>126</v>
      </c>
      <c r="D1" s="91" t="s">
        <v>189</v>
      </c>
      <c r="E1" s="91" t="s">
        <v>190</v>
      </c>
      <c r="F1" s="91" t="s">
        <v>191</v>
      </c>
      <c r="G1" s="91" t="s">
        <v>192</v>
      </c>
    </row>
    <row r="2" spans="1:7" ht="17.25" customHeight="1" thickBot="1">
      <c r="A2" s="71">
        <f t="shared" ref="A2:A33" si="0">YEAR(C2)</f>
        <v>2018</v>
      </c>
      <c r="B2" s="72">
        <f t="shared" ref="B2:B33" si="1">MONTH(C2)</f>
        <v>6</v>
      </c>
      <c r="C2" s="36">
        <v>43268</v>
      </c>
      <c r="D2" s="92">
        <v>121</v>
      </c>
      <c r="E2" s="92">
        <v>46</v>
      </c>
      <c r="F2" s="92">
        <v>61.98</v>
      </c>
      <c r="G2" s="92">
        <v>19.32</v>
      </c>
    </row>
    <row r="3" spans="1:7" ht="17.25" customHeight="1" thickBot="1">
      <c r="A3" s="71">
        <f t="shared" si="0"/>
        <v>2018</v>
      </c>
      <c r="B3" s="72">
        <f t="shared" si="1"/>
        <v>6</v>
      </c>
      <c r="C3" s="36">
        <v>43269</v>
      </c>
      <c r="D3" s="92">
        <v>154</v>
      </c>
      <c r="E3" s="92">
        <v>42</v>
      </c>
      <c r="F3" s="92">
        <v>55.32</v>
      </c>
      <c r="G3" s="92">
        <v>21.71</v>
      </c>
    </row>
    <row r="4" spans="1:7" ht="17.25" customHeight="1" thickBot="1">
      <c r="A4" s="71">
        <f t="shared" si="0"/>
        <v>2018</v>
      </c>
      <c r="B4" s="72">
        <f t="shared" si="1"/>
        <v>6</v>
      </c>
      <c r="C4" s="36">
        <v>43270</v>
      </c>
      <c r="D4" s="92">
        <v>138</v>
      </c>
      <c r="E4" s="92">
        <v>55</v>
      </c>
      <c r="F4" s="92">
        <v>85.48</v>
      </c>
      <c r="G4" s="92">
        <v>17.68</v>
      </c>
    </row>
    <row r="5" spans="1:7" ht="17.25" customHeight="1" thickBot="1">
      <c r="A5" s="71">
        <f t="shared" si="0"/>
        <v>2018</v>
      </c>
      <c r="B5" s="72">
        <f t="shared" si="1"/>
        <v>6</v>
      </c>
      <c r="C5" s="36">
        <v>43271</v>
      </c>
      <c r="D5" s="92">
        <v>245</v>
      </c>
      <c r="E5" s="92">
        <v>80</v>
      </c>
      <c r="F5" s="92">
        <v>33.53</v>
      </c>
      <c r="G5" s="92">
        <v>23.16</v>
      </c>
    </row>
    <row r="6" spans="1:7" ht="17.25" customHeight="1" thickBot="1">
      <c r="A6" s="71">
        <f t="shared" si="0"/>
        <v>2018</v>
      </c>
      <c r="B6" s="72">
        <f t="shared" si="1"/>
        <v>6</v>
      </c>
      <c r="C6" s="36">
        <v>43272</v>
      </c>
      <c r="D6" s="92">
        <v>211</v>
      </c>
      <c r="E6" s="92">
        <v>74</v>
      </c>
      <c r="F6" s="92">
        <v>46.6</v>
      </c>
      <c r="G6" s="92">
        <v>22.02</v>
      </c>
    </row>
    <row r="7" spans="1:7" ht="17.25" customHeight="1" thickBot="1">
      <c r="A7" s="71">
        <f t="shared" si="0"/>
        <v>2018</v>
      </c>
      <c r="B7" s="72">
        <f t="shared" si="1"/>
        <v>6</v>
      </c>
      <c r="C7" s="36">
        <v>43273</v>
      </c>
      <c r="D7" s="92">
        <v>173</v>
      </c>
      <c r="E7" s="92">
        <v>60</v>
      </c>
      <c r="F7" s="92">
        <v>26.51</v>
      </c>
      <c r="G7" s="92">
        <v>34.369999999999997</v>
      </c>
    </row>
    <row r="8" spans="1:7" ht="17.25" customHeight="1" thickBot="1">
      <c r="A8" s="71">
        <f t="shared" si="0"/>
        <v>2018</v>
      </c>
      <c r="B8" s="72">
        <f t="shared" si="1"/>
        <v>6</v>
      </c>
      <c r="C8" s="36">
        <v>43274</v>
      </c>
      <c r="D8" s="92">
        <v>176</v>
      </c>
      <c r="E8" s="92">
        <v>65</v>
      </c>
      <c r="F8" s="92">
        <v>17.78</v>
      </c>
      <c r="G8" s="92">
        <v>40.49</v>
      </c>
    </row>
    <row r="9" spans="1:7" ht="17.25" customHeight="1" thickBot="1">
      <c r="A9" s="71">
        <f t="shared" si="0"/>
        <v>2018</v>
      </c>
      <c r="B9" s="72">
        <f t="shared" si="1"/>
        <v>6</v>
      </c>
      <c r="C9" s="36">
        <v>43275</v>
      </c>
      <c r="D9" s="92">
        <v>204</v>
      </c>
      <c r="E9" s="92">
        <v>64</v>
      </c>
      <c r="F9" s="92">
        <v>24.42</v>
      </c>
      <c r="G9" s="92">
        <v>30.4</v>
      </c>
    </row>
    <row r="10" spans="1:7" ht="17.25" customHeight="1" thickBot="1">
      <c r="A10" s="71">
        <f t="shared" si="0"/>
        <v>2018</v>
      </c>
      <c r="B10" s="72">
        <f t="shared" si="1"/>
        <v>6</v>
      </c>
      <c r="C10" s="36">
        <v>43276</v>
      </c>
      <c r="D10" s="92">
        <v>116</v>
      </c>
      <c r="E10" s="92">
        <v>52</v>
      </c>
      <c r="F10" s="92">
        <v>29.26</v>
      </c>
      <c r="G10" s="92">
        <v>23.62</v>
      </c>
    </row>
    <row r="11" spans="1:7" ht="17.25" customHeight="1" thickBot="1">
      <c r="A11" s="71">
        <f t="shared" si="0"/>
        <v>2018</v>
      </c>
      <c r="B11" s="72">
        <f t="shared" si="1"/>
        <v>6</v>
      </c>
      <c r="C11" s="36">
        <v>43277</v>
      </c>
      <c r="D11" s="92">
        <v>215</v>
      </c>
      <c r="E11" s="92">
        <v>66</v>
      </c>
      <c r="F11" s="92">
        <v>25.83</v>
      </c>
      <c r="G11" s="92">
        <v>31.36</v>
      </c>
    </row>
    <row r="12" spans="1:7" ht="17.25" customHeight="1" thickBot="1">
      <c r="A12" s="71">
        <f t="shared" si="0"/>
        <v>2018</v>
      </c>
      <c r="B12" s="72">
        <f t="shared" si="1"/>
        <v>6</v>
      </c>
      <c r="C12" s="36">
        <v>43278</v>
      </c>
      <c r="D12" s="92">
        <v>215</v>
      </c>
      <c r="E12" s="92">
        <v>70</v>
      </c>
      <c r="F12" s="92">
        <v>13.63</v>
      </c>
      <c r="G12" s="92">
        <v>31.94</v>
      </c>
    </row>
    <row r="13" spans="1:7" ht="17.25" customHeight="1" thickBot="1">
      <c r="A13" s="71">
        <f t="shared" si="0"/>
        <v>2018</v>
      </c>
      <c r="B13" s="72">
        <f t="shared" si="1"/>
        <v>6</v>
      </c>
      <c r="C13" s="36">
        <v>43279</v>
      </c>
      <c r="D13" s="92">
        <v>165</v>
      </c>
      <c r="E13" s="92">
        <v>79</v>
      </c>
      <c r="F13" s="92">
        <v>29.04</v>
      </c>
      <c r="G13" s="92">
        <v>39.479999999999997</v>
      </c>
    </row>
    <row r="14" spans="1:7" ht="17.25" customHeight="1" thickBot="1">
      <c r="A14" s="71">
        <f t="shared" si="0"/>
        <v>2018</v>
      </c>
      <c r="B14" s="72">
        <f t="shared" si="1"/>
        <v>6</v>
      </c>
      <c r="C14" s="36">
        <v>43280</v>
      </c>
      <c r="D14" s="92">
        <v>159</v>
      </c>
      <c r="E14" s="92">
        <v>48</v>
      </c>
      <c r="F14" s="92">
        <v>30.98</v>
      </c>
      <c r="G14" s="92">
        <v>35.659999999999997</v>
      </c>
    </row>
    <row r="15" spans="1:7" ht="17.25" customHeight="1" thickBot="1">
      <c r="A15" s="71">
        <f t="shared" si="0"/>
        <v>2018</v>
      </c>
      <c r="B15" s="72">
        <f t="shared" si="1"/>
        <v>6</v>
      </c>
      <c r="C15" s="36">
        <v>43281</v>
      </c>
      <c r="D15" s="92">
        <v>196</v>
      </c>
      <c r="E15" s="92">
        <v>64</v>
      </c>
      <c r="F15" s="92">
        <v>22.46</v>
      </c>
      <c r="G15" s="92">
        <v>32.35</v>
      </c>
    </row>
    <row r="16" spans="1:7" ht="17.25" customHeight="1" thickBot="1">
      <c r="A16" s="71">
        <f t="shared" si="0"/>
        <v>2018</v>
      </c>
      <c r="B16" s="72">
        <f t="shared" si="1"/>
        <v>7</v>
      </c>
      <c r="C16" s="36">
        <v>43282</v>
      </c>
      <c r="D16" s="92">
        <v>172</v>
      </c>
      <c r="E16" s="92">
        <v>59</v>
      </c>
      <c r="F16" s="92">
        <v>15.22</v>
      </c>
      <c r="G16" s="92">
        <v>38.200000000000003</v>
      </c>
    </row>
    <row r="17" spans="1:7" ht="17.25" customHeight="1" thickBot="1">
      <c r="A17" s="71">
        <f t="shared" si="0"/>
        <v>2018</v>
      </c>
      <c r="B17" s="72">
        <f t="shared" si="1"/>
        <v>7</v>
      </c>
      <c r="C17" s="36">
        <v>43283</v>
      </c>
      <c r="D17" s="92">
        <v>119</v>
      </c>
      <c r="E17" s="92">
        <v>55</v>
      </c>
      <c r="F17" s="92">
        <v>29.31</v>
      </c>
      <c r="G17" s="92">
        <v>31.69</v>
      </c>
    </row>
    <row r="18" spans="1:7" ht="17.25" customHeight="1" thickBot="1">
      <c r="A18" s="71">
        <f t="shared" si="0"/>
        <v>2018</v>
      </c>
      <c r="B18" s="72">
        <f t="shared" si="1"/>
        <v>7</v>
      </c>
      <c r="C18" s="36">
        <v>43284</v>
      </c>
      <c r="D18" s="92">
        <v>223</v>
      </c>
      <c r="E18" s="92">
        <v>74</v>
      </c>
      <c r="F18" s="92">
        <v>21.82</v>
      </c>
      <c r="G18" s="92">
        <v>32.93</v>
      </c>
    </row>
    <row r="19" spans="1:7" ht="17.25" customHeight="1" thickBot="1">
      <c r="A19" s="71">
        <f t="shared" si="0"/>
        <v>2018</v>
      </c>
      <c r="B19" s="72">
        <f t="shared" si="1"/>
        <v>7</v>
      </c>
      <c r="C19" s="36">
        <v>43285</v>
      </c>
      <c r="D19" s="92">
        <v>209</v>
      </c>
      <c r="E19" s="92">
        <v>77</v>
      </c>
      <c r="F19" s="92">
        <v>17.11</v>
      </c>
      <c r="G19" s="92">
        <v>37.229999999999997</v>
      </c>
    </row>
    <row r="20" spans="1:7" ht="17.25" customHeight="1" thickBot="1">
      <c r="A20" s="71">
        <f t="shared" si="0"/>
        <v>2018</v>
      </c>
      <c r="B20" s="72">
        <f t="shared" si="1"/>
        <v>7</v>
      </c>
      <c r="C20" s="36">
        <v>43286</v>
      </c>
      <c r="D20" s="92">
        <v>228</v>
      </c>
      <c r="E20" s="92">
        <v>70</v>
      </c>
      <c r="F20" s="92">
        <v>21.72</v>
      </c>
      <c r="G20" s="92">
        <v>31.97</v>
      </c>
    </row>
    <row r="21" spans="1:7" ht="17.25" customHeight="1" thickBot="1">
      <c r="A21" s="71">
        <f t="shared" si="0"/>
        <v>2018</v>
      </c>
      <c r="B21" s="72">
        <f t="shared" si="1"/>
        <v>7</v>
      </c>
      <c r="C21" s="36">
        <v>43287</v>
      </c>
      <c r="D21" s="92">
        <v>268</v>
      </c>
      <c r="E21" s="92">
        <v>71</v>
      </c>
      <c r="F21" s="92">
        <v>19.73</v>
      </c>
      <c r="G21" s="92">
        <v>43.04</v>
      </c>
    </row>
    <row r="22" spans="1:7" ht="17.25" customHeight="1" thickBot="1">
      <c r="A22" s="71">
        <f t="shared" si="0"/>
        <v>2018</v>
      </c>
      <c r="B22" s="72">
        <f t="shared" si="1"/>
        <v>7</v>
      </c>
      <c r="C22" s="36">
        <v>43288</v>
      </c>
      <c r="D22" s="92">
        <v>160</v>
      </c>
      <c r="E22" s="92">
        <v>56</v>
      </c>
      <c r="F22" s="92">
        <v>16.100000000000001</v>
      </c>
      <c r="G22" s="92">
        <v>30.94</v>
      </c>
    </row>
    <row r="23" spans="1:7" ht="17.25" customHeight="1" thickBot="1">
      <c r="A23" s="71">
        <f t="shared" si="0"/>
        <v>2018</v>
      </c>
      <c r="B23" s="72">
        <f t="shared" si="1"/>
        <v>7</v>
      </c>
      <c r="C23" s="36">
        <v>43289</v>
      </c>
      <c r="D23" s="92">
        <v>175</v>
      </c>
      <c r="E23" s="92">
        <v>53</v>
      </c>
      <c r="F23" s="92">
        <v>21.21</v>
      </c>
      <c r="G23" s="92">
        <v>38.700000000000003</v>
      </c>
    </row>
    <row r="24" spans="1:7" ht="17.25" customHeight="1" thickBot="1">
      <c r="A24" s="71">
        <f t="shared" si="0"/>
        <v>2018</v>
      </c>
      <c r="B24" s="72">
        <f t="shared" si="1"/>
        <v>7</v>
      </c>
      <c r="C24" s="36">
        <v>43290</v>
      </c>
      <c r="D24" s="92">
        <v>165</v>
      </c>
      <c r="E24" s="92">
        <v>66</v>
      </c>
      <c r="F24" s="92">
        <v>13.61</v>
      </c>
      <c r="G24" s="92">
        <v>42.36</v>
      </c>
    </row>
    <row r="25" spans="1:7" ht="17.25" customHeight="1" thickBot="1">
      <c r="A25" s="71">
        <f t="shared" si="0"/>
        <v>2018</v>
      </c>
      <c r="B25" s="72">
        <f t="shared" si="1"/>
        <v>7</v>
      </c>
      <c r="C25" s="36">
        <v>43291</v>
      </c>
      <c r="D25" s="92">
        <v>209</v>
      </c>
      <c r="E25" s="92">
        <v>71</v>
      </c>
      <c r="F25" s="92">
        <v>24.74</v>
      </c>
      <c r="G25" s="92">
        <v>32.15</v>
      </c>
    </row>
    <row r="26" spans="1:7" ht="17.25" customHeight="1" thickBot="1">
      <c r="A26" s="71">
        <f t="shared" si="0"/>
        <v>2018</v>
      </c>
      <c r="B26" s="72">
        <f t="shared" si="1"/>
        <v>7</v>
      </c>
      <c r="C26" s="36">
        <v>43292</v>
      </c>
      <c r="D26" s="92">
        <v>152</v>
      </c>
      <c r="E26" s="92">
        <v>52</v>
      </c>
      <c r="F26" s="92">
        <v>18.899999999999999</v>
      </c>
      <c r="G26" s="92">
        <v>32.18</v>
      </c>
    </row>
    <row r="27" spans="1:7" ht="17.25" customHeight="1" thickBot="1">
      <c r="A27" s="71">
        <f t="shared" si="0"/>
        <v>2018</v>
      </c>
      <c r="B27" s="72">
        <f t="shared" si="1"/>
        <v>7</v>
      </c>
      <c r="C27" s="36">
        <v>43293</v>
      </c>
      <c r="D27" s="92">
        <v>178</v>
      </c>
      <c r="E27" s="92">
        <v>61</v>
      </c>
      <c r="F27" s="92">
        <v>13.73</v>
      </c>
      <c r="G27" s="92">
        <v>33.67</v>
      </c>
    </row>
    <row r="28" spans="1:7" ht="17.25" customHeight="1" thickBot="1">
      <c r="A28" s="71">
        <f t="shared" si="0"/>
        <v>2018</v>
      </c>
      <c r="B28" s="72">
        <f t="shared" si="1"/>
        <v>7</v>
      </c>
      <c r="C28" s="36">
        <v>43294</v>
      </c>
      <c r="D28" s="92">
        <v>252</v>
      </c>
      <c r="E28" s="92">
        <v>74</v>
      </c>
      <c r="F28" s="92">
        <v>37.04</v>
      </c>
      <c r="G28" s="92">
        <v>39.89</v>
      </c>
    </row>
    <row r="29" spans="1:7" ht="17.25" customHeight="1" thickBot="1">
      <c r="A29" s="71">
        <f t="shared" si="0"/>
        <v>2018</v>
      </c>
      <c r="B29" s="72">
        <f t="shared" si="1"/>
        <v>7</v>
      </c>
      <c r="C29" s="36">
        <v>43295</v>
      </c>
      <c r="D29" s="92">
        <v>259</v>
      </c>
      <c r="E29" s="92">
        <v>90</v>
      </c>
      <c r="F29" s="92">
        <v>23.08</v>
      </c>
      <c r="G29" s="92">
        <v>29.11</v>
      </c>
    </row>
    <row r="30" spans="1:7" ht="17.25" customHeight="1" thickBot="1">
      <c r="A30" s="71">
        <f t="shared" si="0"/>
        <v>2018</v>
      </c>
      <c r="B30" s="72">
        <f t="shared" si="1"/>
        <v>7</v>
      </c>
      <c r="C30" s="36">
        <v>43296</v>
      </c>
      <c r="D30" s="92">
        <v>296</v>
      </c>
      <c r="E30" s="92">
        <v>81</v>
      </c>
      <c r="F30" s="92">
        <v>14.51</v>
      </c>
      <c r="G30" s="92">
        <v>39.18</v>
      </c>
    </row>
    <row r="31" spans="1:7" ht="17.25" customHeight="1" thickBot="1">
      <c r="A31" s="71">
        <f t="shared" si="0"/>
        <v>2018</v>
      </c>
      <c r="B31" s="72">
        <f t="shared" si="1"/>
        <v>7</v>
      </c>
      <c r="C31" s="36">
        <v>43297</v>
      </c>
      <c r="D31" s="92">
        <v>354</v>
      </c>
      <c r="E31" s="92">
        <v>90</v>
      </c>
      <c r="F31" s="92">
        <v>23.81</v>
      </c>
      <c r="G31" s="92">
        <v>36.409999999999997</v>
      </c>
    </row>
    <row r="32" spans="1:7" ht="17.25" customHeight="1" thickBot="1">
      <c r="A32" s="71">
        <f t="shared" si="0"/>
        <v>2018</v>
      </c>
      <c r="B32" s="72">
        <f t="shared" si="1"/>
        <v>7</v>
      </c>
      <c r="C32" s="36">
        <v>43298</v>
      </c>
      <c r="D32" s="92">
        <v>275</v>
      </c>
      <c r="E32" s="92">
        <v>76</v>
      </c>
      <c r="F32" s="92">
        <v>21.98</v>
      </c>
      <c r="G32" s="92">
        <v>30.72</v>
      </c>
    </row>
    <row r="33" spans="1:7" ht="17.25" customHeight="1" thickBot="1">
      <c r="A33" s="71">
        <f t="shared" si="0"/>
        <v>2018</v>
      </c>
      <c r="B33" s="72">
        <f t="shared" si="1"/>
        <v>7</v>
      </c>
      <c r="C33" s="36">
        <v>43299</v>
      </c>
      <c r="D33" s="92">
        <v>326</v>
      </c>
      <c r="E33" s="92">
        <v>90</v>
      </c>
      <c r="F33" s="92">
        <v>17.170000000000002</v>
      </c>
      <c r="G33" s="92">
        <v>42.55</v>
      </c>
    </row>
    <row r="34" spans="1:7" ht="17.25" customHeight="1" thickBot="1">
      <c r="A34" s="71">
        <f t="shared" ref="A34:A65" si="2">YEAR(C34)</f>
        <v>2018</v>
      </c>
      <c r="B34" s="72">
        <f t="shared" ref="B34:B65" si="3">MONTH(C34)</f>
        <v>7</v>
      </c>
      <c r="C34" s="36">
        <v>43300</v>
      </c>
      <c r="D34" s="92">
        <v>407</v>
      </c>
      <c r="E34" s="92">
        <v>94</v>
      </c>
      <c r="F34" s="92">
        <v>55.88</v>
      </c>
      <c r="G34" s="92">
        <v>38.33</v>
      </c>
    </row>
    <row r="35" spans="1:7" ht="17.25" customHeight="1" thickBot="1">
      <c r="A35" s="71">
        <f t="shared" si="2"/>
        <v>2018</v>
      </c>
      <c r="B35" s="72">
        <f t="shared" si="3"/>
        <v>7</v>
      </c>
      <c r="C35" s="36">
        <v>43301</v>
      </c>
      <c r="D35" s="92">
        <v>306</v>
      </c>
      <c r="E35" s="92">
        <v>98</v>
      </c>
      <c r="F35" s="92">
        <v>21.58</v>
      </c>
      <c r="G35" s="92">
        <v>38.08</v>
      </c>
    </row>
    <row r="36" spans="1:7" ht="17.25" customHeight="1" thickBot="1">
      <c r="A36" s="71">
        <f t="shared" si="2"/>
        <v>2018</v>
      </c>
      <c r="B36" s="72">
        <f t="shared" si="3"/>
        <v>7</v>
      </c>
      <c r="C36" s="36">
        <v>43302</v>
      </c>
      <c r="D36" s="92">
        <v>175</v>
      </c>
      <c r="E36" s="92">
        <v>62</v>
      </c>
      <c r="F36" s="92">
        <v>19.39</v>
      </c>
      <c r="G36" s="92">
        <v>35.869999999999997</v>
      </c>
    </row>
    <row r="37" spans="1:7" ht="17.25" customHeight="1" thickBot="1">
      <c r="A37" s="71">
        <f t="shared" si="2"/>
        <v>2018</v>
      </c>
      <c r="B37" s="72">
        <f t="shared" si="3"/>
        <v>7</v>
      </c>
      <c r="C37" s="36">
        <v>43303</v>
      </c>
      <c r="D37" s="92">
        <v>306</v>
      </c>
      <c r="E37" s="92">
        <v>92</v>
      </c>
      <c r="F37" s="92">
        <v>18.07</v>
      </c>
      <c r="G37" s="92">
        <v>34.64</v>
      </c>
    </row>
    <row r="38" spans="1:7" ht="17.25" customHeight="1" thickBot="1">
      <c r="A38" s="71">
        <f t="shared" si="2"/>
        <v>2018</v>
      </c>
      <c r="B38" s="72">
        <f t="shared" si="3"/>
        <v>7</v>
      </c>
      <c r="C38" s="36">
        <v>43304</v>
      </c>
      <c r="D38" s="92">
        <v>187</v>
      </c>
      <c r="E38" s="92">
        <v>65</v>
      </c>
      <c r="F38" s="92">
        <v>16.89</v>
      </c>
      <c r="G38" s="92">
        <v>34.86</v>
      </c>
    </row>
    <row r="39" spans="1:7" ht="17.25" customHeight="1" thickBot="1">
      <c r="A39" s="71">
        <f t="shared" si="2"/>
        <v>2018</v>
      </c>
      <c r="B39" s="72">
        <f t="shared" si="3"/>
        <v>7</v>
      </c>
      <c r="C39" s="36">
        <v>43305</v>
      </c>
      <c r="D39" s="92">
        <v>222</v>
      </c>
      <c r="E39" s="92">
        <v>67</v>
      </c>
      <c r="F39" s="92">
        <v>12.87</v>
      </c>
      <c r="G39" s="92">
        <v>38.9</v>
      </c>
    </row>
    <row r="40" spans="1:7" ht="17.25" customHeight="1" thickBot="1">
      <c r="A40" s="71">
        <f t="shared" si="2"/>
        <v>2018</v>
      </c>
      <c r="B40" s="72">
        <f t="shared" si="3"/>
        <v>7</v>
      </c>
      <c r="C40" s="36">
        <v>43306</v>
      </c>
      <c r="D40" s="92">
        <v>165</v>
      </c>
      <c r="E40" s="92">
        <v>57</v>
      </c>
      <c r="F40" s="92">
        <v>31.35</v>
      </c>
      <c r="G40" s="92">
        <v>29.29</v>
      </c>
    </row>
    <row r="41" spans="1:7" ht="17.25" customHeight="1" thickBot="1">
      <c r="A41" s="71">
        <f t="shared" si="2"/>
        <v>2018</v>
      </c>
      <c r="B41" s="72">
        <f t="shared" si="3"/>
        <v>7</v>
      </c>
      <c r="C41" s="36">
        <v>43307</v>
      </c>
      <c r="D41" s="92">
        <v>164</v>
      </c>
      <c r="E41" s="92">
        <v>56</v>
      </c>
      <c r="F41" s="92">
        <v>27.94</v>
      </c>
      <c r="G41" s="92">
        <v>36.380000000000003</v>
      </c>
    </row>
    <row r="42" spans="1:7" ht="17.25" customHeight="1" thickBot="1">
      <c r="A42" s="71">
        <f t="shared" si="2"/>
        <v>2018</v>
      </c>
      <c r="B42" s="72">
        <f t="shared" si="3"/>
        <v>7</v>
      </c>
      <c r="C42" s="36">
        <v>43308</v>
      </c>
      <c r="D42" s="92">
        <v>160</v>
      </c>
      <c r="E42" s="92">
        <v>51</v>
      </c>
      <c r="F42" s="92">
        <v>20.420000000000002</v>
      </c>
      <c r="G42" s="92">
        <v>27.99</v>
      </c>
    </row>
    <row r="43" spans="1:7" ht="17.25" customHeight="1" thickBot="1">
      <c r="A43" s="71">
        <f t="shared" si="2"/>
        <v>2018</v>
      </c>
      <c r="B43" s="72">
        <f t="shared" si="3"/>
        <v>7</v>
      </c>
      <c r="C43" s="36">
        <v>43309</v>
      </c>
      <c r="D43" s="92">
        <v>153</v>
      </c>
      <c r="E43" s="92">
        <v>41</v>
      </c>
      <c r="F43" s="92">
        <v>56.78</v>
      </c>
      <c r="G43" s="92">
        <v>34.31</v>
      </c>
    </row>
    <row r="44" spans="1:7" ht="17.25" customHeight="1" thickBot="1">
      <c r="A44" s="71">
        <f t="shared" si="2"/>
        <v>2018</v>
      </c>
      <c r="B44" s="72">
        <f t="shared" si="3"/>
        <v>7</v>
      </c>
      <c r="C44" s="36">
        <v>43310</v>
      </c>
      <c r="D44" s="92">
        <v>153</v>
      </c>
      <c r="E44" s="92">
        <v>57</v>
      </c>
      <c r="F44" s="92">
        <v>21.03</v>
      </c>
      <c r="G44" s="92">
        <v>32.47</v>
      </c>
    </row>
    <row r="45" spans="1:7" ht="17.25" customHeight="1" thickBot="1">
      <c r="A45" s="71">
        <f t="shared" si="2"/>
        <v>2018</v>
      </c>
      <c r="B45" s="72">
        <f t="shared" si="3"/>
        <v>7</v>
      </c>
      <c r="C45" s="36">
        <v>43311</v>
      </c>
      <c r="D45" s="92">
        <v>185</v>
      </c>
      <c r="E45" s="92">
        <v>61</v>
      </c>
      <c r="F45" s="92">
        <v>32.56</v>
      </c>
      <c r="G45" s="92">
        <v>29.75</v>
      </c>
    </row>
    <row r="46" spans="1:7" ht="17.25" customHeight="1" thickBot="1">
      <c r="A46" s="71">
        <f t="shared" si="2"/>
        <v>2018</v>
      </c>
      <c r="B46" s="72">
        <f t="shared" si="3"/>
        <v>7</v>
      </c>
      <c r="C46" s="36">
        <v>43312</v>
      </c>
      <c r="D46" s="92">
        <v>125</v>
      </c>
      <c r="E46" s="92">
        <v>47</v>
      </c>
      <c r="F46" s="92">
        <v>28.93</v>
      </c>
      <c r="G46" s="92">
        <v>34.86</v>
      </c>
    </row>
    <row r="47" spans="1:7" ht="17.25" customHeight="1" thickBot="1">
      <c r="A47" s="71">
        <f t="shared" si="2"/>
        <v>2018</v>
      </c>
      <c r="B47" s="72">
        <f t="shared" si="3"/>
        <v>8</v>
      </c>
      <c r="C47" s="36">
        <v>43313</v>
      </c>
      <c r="D47" s="92">
        <v>164</v>
      </c>
      <c r="E47" s="92">
        <v>38</v>
      </c>
      <c r="F47" s="92">
        <v>26.83</v>
      </c>
      <c r="G47" s="92">
        <v>43.89</v>
      </c>
    </row>
    <row r="48" spans="1:7" ht="17.25" customHeight="1" thickBot="1">
      <c r="A48" s="71">
        <f t="shared" si="2"/>
        <v>2018</v>
      </c>
      <c r="B48" s="72">
        <f t="shared" si="3"/>
        <v>8</v>
      </c>
      <c r="C48" s="36">
        <v>43314</v>
      </c>
      <c r="D48" s="92">
        <v>141</v>
      </c>
      <c r="E48" s="92">
        <v>49</v>
      </c>
      <c r="F48" s="92">
        <v>34.14</v>
      </c>
      <c r="G48" s="92">
        <v>43.58</v>
      </c>
    </row>
    <row r="49" spans="1:7" ht="17.25" customHeight="1" thickBot="1">
      <c r="A49" s="71">
        <f t="shared" si="2"/>
        <v>2018</v>
      </c>
      <c r="B49" s="72">
        <f t="shared" si="3"/>
        <v>8</v>
      </c>
      <c r="C49" s="36">
        <v>43315</v>
      </c>
      <c r="D49" s="92">
        <v>162</v>
      </c>
      <c r="E49" s="92">
        <v>57</v>
      </c>
      <c r="F49" s="92">
        <v>13.8</v>
      </c>
      <c r="G49" s="92">
        <v>34.369999999999997</v>
      </c>
    </row>
    <row r="50" spans="1:7" ht="17.25" customHeight="1" thickBot="1">
      <c r="A50" s="71">
        <f t="shared" si="2"/>
        <v>2018</v>
      </c>
      <c r="B50" s="72">
        <f t="shared" si="3"/>
        <v>8</v>
      </c>
      <c r="C50" s="36">
        <v>43316</v>
      </c>
      <c r="D50" s="92">
        <v>151</v>
      </c>
      <c r="E50" s="92">
        <v>40</v>
      </c>
      <c r="F50" s="92">
        <v>16.760000000000002</v>
      </c>
      <c r="G50" s="92">
        <v>37.299999999999997</v>
      </c>
    </row>
    <row r="51" spans="1:7" ht="17.25" customHeight="1" thickBot="1">
      <c r="A51" s="71">
        <f t="shared" si="2"/>
        <v>2018</v>
      </c>
      <c r="B51" s="72">
        <f t="shared" si="3"/>
        <v>8</v>
      </c>
      <c r="C51" s="36">
        <v>43317</v>
      </c>
      <c r="D51" s="92">
        <v>153</v>
      </c>
      <c r="E51" s="92">
        <v>46</v>
      </c>
      <c r="F51" s="92">
        <v>14.79</v>
      </c>
      <c r="G51" s="92">
        <v>36.950000000000003</v>
      </c>
    </row>
    <row r="52" spans="1:7" ht="17.25" customHeight="1" thickBot="1">
      <c r="A52" s="71">
        <f t="shared" si="2"/>
        <v>2018</v>
      </c>
      <c r="B52" s="72">
        <f t="shared" si="3"/>
        <v>8</v>
      </c>
      <c r="C52" s="36">
        <v>43318</v>
      </c>
      <c r="D52" s="92">
        <v>163</v>
      </c>
      <c r="E52" s="92">
        <v>56</v>
      </c>
      <c r="F52" s="92">
        <v>21.18</v>
      </c>
      <c r="G52" s="92">
        <v>39.69</v>
      </c>
    </row>
    <row r="53" spans="1:7" ht="17.25" customHeight="1" thickBot="1">
      <c r="A53" s="71">
        <f t="shared" si="2"/>
        <v>2018</v>
      </c>
      <c r="B53" s="72">
        <f t="shared" si="3"/>
        <v>8</v>
      </c>
      <c r="C53" s="36">
        <v>43319</v>
      </c>
      <c r="D53" s="92">
        <v>165</v>
      </c>
      <c r="E53" s="92">
        <v>54</v>
      </c>
      <c r="F53" s="92">
        <v>22.41</v>
      </c>
      <c r="G53" s="92">
        <v>30.94</v>
      </c>
    </row>
    <row r="54" spans="1:7" ht="17.25" customHeight="1" thickBot="1">
      <c r="A54" s="71">
        <f t="shared" si="2"/>
        <v>2018</v>
      </c>
      <c r="B54" s="72">
        <f t="shared" si="3"/>
        <v>8</v>
      </c>
      <c r="C54" s="36">
        <v>43320</v>
      </c>
      <c r="D54" s="92">
        <v>217</v>
      </c>
      <c r="E54" s="92">
        <v>64</v>
      </c>
      <c r="F54" s="92">
        <v>19.34</v>
      </c>
      <c r="G54" s="92">
        <v>40.54</v>
      </c>
    </row>
    <row r="55" spans="1:7" ht="17.25" customHeight="1" thickBot="1">
      <c r="A55" s="71">
        <f t="shared" si="2"/>
        <v>2018</v>
      </c>
      <c r="B55" s="72">
        <f t="shared" si="3"/>
        <v>8</v>
      </c>
      <c r="C55" s="36">
        <v>43321</v>
      </c>
      <c r="D55" s="92">
        <v>181</v>
      </c>
      <c r="E55" s="92">
        <v>47</v>
      </c>
      <c r="F55" s="92">
        <v>35.409999999999997</v>
      </c>
      <c r="G55" s="92">
        <v>47.26</v>
      </c>
    </row>
    <row r="56" spans="1:7" ht="17.25" customHeight="1" thickBot="1">
      <c r="A56" s="71">
        <f t="shared" si="2"/>
        <v>2018</v>
      </c>
      <c r="B56" s="72">
        <f t="shared" si="3"/>
        <v>8</v>
      </c>
      <c r="C56" s="36">
        <v>43322</v>
      </c>
      <c r="D56" s="92">
        <v>131</v>
      </c>
      <c r="E56" s="92">
        <v>50</v>
      </c>
      <c r="F56" s="92">
        <v>16.54</v>
      </c>
      <c r="G56" s="92">
        <v>38.130000000000003</v>
      </c>
    </row>
    <row r="57" spans="1:7" ht="17.25" customHeight="1" thickBot="1">
      <c r="A57" s="71">
        <f t="shared" si="2"/>
        <v>2018</v>
      </c>
      <c r="B57" s="72">
        <f t="shared" si="3"/>
        <v>8</v>
      </c>
      <c r="C57" s="36">
        <v>43323</v>
      </c>
      <c r="D57" s="92">
        <v>107</v>
      </c>
      <c r="E57" s="92">
        <v>45</v>
      </c>
      <c r="F57" s="92">
        <v>13.25</v>
      </c>
      <c r="G57" s="92">
        <v>38.51</v>
      </c>
    </row>
    <row r="58" spans="1:7" ht="17.25" customHeight="1" thickBot="1">
      <c r="A58" s="71">
        <f t="shared" si="2"/>
        <v>2018</v>
      </c>
      <c r="B58" s="72">
        <f t="shared" si="3"/>
        <v>8</v>
      </c>
      <c r="C58" s="36">
        <v>43324</v>
      </c>
      <c r="D58" s="92">
        <v>156</v>
      </c>
      <c r="E58" s="92">
        <v>55</v>
      </c>
      <c r="F58" s="92">
        <v>17.54</v>
      </c>
      <c r="G58" s="92">
        <v>35.380000000000003</v>
      </c>
    </row>
    <row r="59" spans="1:7" ht="17.25" customHeight="1" thickBot="1">
      <c r="A59" s="71">
        <f t="shared" si="2"/>
        <v>2018</v>
      </c>
      <c r="B59" s="72">
        <f t="shared" si="3"/>
        <v>8</v>
      </c>
      <c r="C59" s="36">
        <v>43325</v>
      </c>
      <c r="D59" s="92">
        <v>168</v>
      </c>
      <c r="E59" s="92">
        <v>41</v>
      </c>
      <c r="F59" s="92">
        <v>31.92</v>
      </c>
      <c r="G59" s="92">
        <v>34.049999999999997</v>
      </c>
    </row>
    <row r="60" spans="1:7" ht="17.25" customHeight="1" thickBot="1">
      <c r="A60" s="71">
        <f t="shared" si="2"/>
        <v>2018</v>
      </c>
      <c r="B60" s="72">
        <f t="shared" si="3"/>
        <v>8</v>
      </c>
      <c r="C60" s="36">
        <v>43326</v>
      </c>
      <c r="D60" s="92">
        <v>141</v>
      </c>
      <c r="E60" s="92">
        <v>48</v>
      </c>
      <c r="F60" s="92">
        <v>35.9</v>
      </c>
      <c r="G60" s="92">
        <v>38.270000000000003</v>
      </c>
    </row>
    <row r="61" spans="1:7" ht="17.25" customHeight="1" thickBot="1">
      <c r="A61" s="71">
        <f t="shared" si="2"/>
        <v>2018</v>
      </c>
      <c r="B61" s="72">
        <f t="shared" si="3"/>
        <v>8</v>
      </c>
      <c r="C61" s="36">
        <v>43327</v>
      </c>
      <c r="D61" s="92">
        <v>210</v>
      </c>
      <c r="E61" s="92">
        <v>67</v>
      </c>
      <c r="F61" s="92">
        <v>41.49</v>
      </c>
      <c r="G61" s="92">
        <v>36.61</v>
      </c>
    </row>
    <row r="62" spans="1:7" ht="17.25" customHeight="1" thickBot="1">
      <c r="A62" s="71">
        <f t="shared" si="2"/>
        <v>2018</v>
      </c>
      <c r="B62" s="72">
        <f t="shared" si="3"/>
        <v>8</v>
      </c>
      <c r="C62" s="36">
        <v>43328</v>
      </c>
      <c r="D62" s="92">
        <v>195</v>
      </c>
      <c r="E62" s="92">
        <v>72</v>
      </c>
      <c r="F62" s="92">
        <v>27.13</v>
      </c>
      <c r="G62" s="92">
        <v>40.28</v>
      </c>
    </row>
    <row r="63" spans="1:7" ht="17.25" customHeight="1" thickBot="1">
      <c r="A63" s="71">
        <f t="shared" si="2"/>
        <v>2018</v>
      </c>
      <c r="B63" s="72">
        <f t="shared" si="3"/>
        <v>8</v>
      </c>
      <c r="C63" s="36">
        <v>43329</v>
      </c>
      <c r="D63" s="92">
        <v>121</v>
      </c>
      <c r="E63" s="92">
        <v>58</v>
      </c>
      <c r="F63" s="92">
        <v>15.63</v>
      </c>
      <c r="G63" s="92">
        <v>43.54</v>
      </c>
    </row>
    <row r="64" spans="1:7" ht="17.25" customHeight="1" thickBot="1">
      <c r="A64" s="71">
        <f t="shared" si="2"/>
        <v>2018</v>
      </c>
      <c r="B64" s="72">
        <f t="shared" si="3"/>
        <v>8</v>
      </c>
      <c r="C64" s="36">
        <v>43330</v>
      </c>
      <c r="D64" s="92">
        <v>155</v>
      </c>
      <c r="E64" s="92">
        <v>62</v>
      </c>
      <c r="F64" s="92">
        <v>24.93</v>
      </c>
      <c r="G64" s="92">
        <v>34.36</v>
      </c>
    </row>
    <row r="65" spans="1:7" ht="17.25" customHeight="1" thickBot="1">
      <c r="A65" s="71">
        <f t="shared" si="2"/>
        <v>2018</v>
      </c>
      <c r="B65" s="72">
        <f t="shared" si="3"/>
        <v>8</v>
      </c>
      <c r="C65" s="36">
        <v>43331</v>
      </c>
      <c r="D65" s="92">
        <v>116</v>
      </c>
      <c r="E65" s="92">
        <v>54</v>
      </c>
      <c r="F65" s="92">
        <v>17.39</v>
      </c>
      <c r="G65" s="92">
        <v>46.6</v>
      </c>
    </row>
    <row r="66" spans="1:7" ht="17.25" customHeight="1" thickBot="1">
      <c r="A66" s="71">
        <f t="shared" ref="A66:A77" si="4">YEAR(C66)</f>
        <v>2018</v>
      </c>
      <c r="B66" s="72">
        <f t="shared" ref="B66:B77" si="5">MONTH(C66)</f>
        <v>8</v>
      </c>
      <c r="C66" s="36">
        <v>43332</v>
      </c>
      <c r="D66" s="92">
        <v>225</v>
      </c>
      <c r="E66" s="92">
        <v>71</v>
      </c>
      <c r="F66" s="92">
        <v>18.48</v>
      </c>
      <c r="G66" s="92">
        <v>42.69</v>
      </c>
    </row>
    <row r="67" spans="1:7" ht="17.25" customHeight="1" thickBot="1">
      <c r="A67" s="71">
        <f t="shared" si="4"/>
        <v>2018</v>
      </c>
      <c r="B67" s="72">
        <f t="shared" si="5"/>
        <v>8</v>
      </c>
      <c r="C67" s="36">
        <v>43333</v>
      </c>
      <c r="D67" s="92">
        <v>317</v>
      </c>
      <c r="E67" s="92">
        <v>95</v>
      </c>
      <c r="F67" s="92">
        <v>28.36</v>
      </c>
      <c r="G67" s="92">
        <v>39.78</v>
      </c>
    </row>
    <row r="68" spans="1:7" ht="17.25" customHeight="1" thickBot="1">
      <c r="A68" s="71">
        <f t="shared" si="4"/>
        <v>2018</v>
      </c>
      <c r="B68" s="72">
        <f t="shared" si="5"/>
        <v>8</v>
      </c>
      <c r="C68" s="36">
        <v>43334</v>
      </c>
      <c r="D68" s="92">
        <v>250</v>
      </c>
      <c r="E68" s="92">
        <v>77</v>
      </c>
      <c r="F68" s="92">
        <v>30.36</v>
      </c>
      <c r="G68" s="92">
        <v>36.64</v>
      </c>
    </row>
    <row r="69" spans="1:7" ht="17.25" customHeight="1" thickBot="1">
      <c r="A69" s="71">
        <f t="shared" si="4"/>
        <v>2018</v>
      </c>
      <c r="B69" s="72">
        <f t="shared" si="5"/>
        <v>8</v>
      </c>
      <c r="C69" s="36">
        <v>43335</v>
      </c>
      <c r="D69" s="92">
        <v>232</v>
      </c>
      <c r="E69" s="92">
        <v>96</v>
      </c>
      <c r="F69" s="92">
        <v>21.44</v>
      </c>
      <c r="G69" s="92">
        <v>35.520000000000003</v>
      </c>
    </row>
    <row r="70" spans="1:7" ht="17.25" customHeight="1" thickBot="1">
      <c r="A70" s="71">
        <f t="shared" si="4"/>
        <v>2018</v>
      </c>
      <c r="B70" s="72">
        <f t="shared" si="5"/>
        <v>8</v>
      </c>
      <c r="C70" s="36">
        <v>43338</v>
      </c>
      <c r="D70" s="92">
        <v>267</v>
      </c>
      <c r="E70" s="92">
        <v>104</v>
      </c>
      <c r="F70" s="92">
        <v>18.23</v>
      </c>
      <c r="G70" s="92">
        <v>40.909999999999997</v>
      </c>
    </row>
    <row r="71" spans="1:7" ht="17.25" customHeight="1" thickBot="1">
      <c r="A71" s="71">
        <f t="shared" si="4"/>
        <v>2018</v>
      </c>
      <c r="B71" s="72">
        <f t="shared" si="5"/>
        <v>8</v>
      </c>
      <c r="C71" s="36">
        <v>43337</v>
      </c>
      <c r="D71" s="92">
        <v>384</v>
      </c>
      <c r="E71" s="92">
        <v>134</v>
      </c>
      <c r="F71" s="92">
        <v>14.09</v>
      </c>
      <c r="G71" s="92">
        <v>43.8</v>
      </c>
    </row>
    <row r="72" spans="1:7" ht="17.25" customHeight="1" thickBot="1">
      <c r="A72" s="71">
        <f t="shared" si="4"/>
        <v>2018</v>
      </c>
      <c r="B72" s="72">
        <f t="shared" si="5"/>
        <v>8</v>
      </c>
      <c r="C72" s="36">
        <v>43336</v>
      </c>
      <c r="D72" s="92">
        <v>275</v>
      </c>
      <c r="E72" s="92">
        <v>89</v>
      </c>
      <c r="F72" s="92">
        <v>20.6</v>
      </c>
      <c r="G72" s="92">
        <v>51.67</v>
      </c>
    </row>
    <row r="73" spans="1:7" ht="17.25" customHeight="1" thickBot="1">
      <c r="A73" s="71">
        <f t="shared" si="4"/>
        <v>2018</v>
      </c>
      <c r="B73" s="72">
        <f t="shared" si="5"/>
        <v>8</v>
      </c>
      <c r="C73" s="36">
        <v>43341</v>
      </c>
      <c r="D73" s="92">
        <v>238</v>
      </c>
      <c r="E73" s="92">
        <v>85</v>
      </c>
      <c r="F73" s="92">
        <v>14.76</v>
      </c>
      <c r="G73" s="92">
        <v>39.74</v>
      </c>
    </row>
    <row r="74" spans="1:7" ht="17.25" customHeight="1" thickBot="1">
      <c r="A74" s="71">
        <f t="shared" si="4"/>
        <v>2018</v>
      </c>
      <c r="B74" s="72">
        <f t="shared" si="5"/>
        <v>8</v>
      </c>
      <c r="C74" s="36">
        <v>43340</v>
      </c>
      <c r="D74" s="92">
        <v>251</v>
      </c>
      <c r="E74" s="92">
        <v>79</v>
      </c>
      <c r="F74" s="92">
        <v>18.02</v>
      </c>
      <c r="G74" s="92">
        <v>40.35</v>
      </c>
    </row>
    <row r="75" spans="1:7" ht="17.25" customHeight="1" thickBot="1">
      <c r="A75" s="71">
        <f t="shared" si="4"/>
        <v>2018</v>
      </c>
      <c r="B75" s="72">
        <f t="shared" si="5"/>
        <v>8</v>
      </c>
      <c r="C75" s="36">
        <v>43339</v>
      </c>
      <c r="D75" s="92">
        <v>321</v>
      </c>
      <c r="E75" s="92">
        <v>106</v>
      </c>
      <c r="F75" s="92">
        <v>16.3</v>
      </c>
      <c r="G75" s="92">
        <v>42.29</v>
      </c>
    </row>
    <row r="76" spans="1:7" ht="17.25" customHeight="1" thickBot="1">
      <c r="A76" s="71">
        <f t="shared" si="4"/>
        <v>2018</v>
      </c>
      <c r="B76" s="72">
        <f t="shared" si="5"/>
        <v>8</v>
      </c>
      <c r="C76" s="36">
        <v>43343</v>
      </c>
      <c r="D76" s="92">
        <v>299</v>
      </c>
      <c r="E76" s="92">
        <v>93</v>
      </c>
      <c r="F76" s="92">
        <v>27.03</v>
      </c>
      <c r="G76" s="92">
        <v>44.95</v>
      </c>
    </row>
    <row r="77" spans="1:7" ht="17.25" customHeight="1" thickBot="1">
      <c r="A77" s="71">
        <f t="shared" si="4"/>
        <v>2018</v>
      </c>
      <c r="B77" s="72">
        <f t="shared" si="5"/>
        <v>8</v>
      </c>
      <c r="C77" s="36">
        <v>43342</v>
      </c>
      <c r="D77" s="92">
        <v>327</v>
      </c>
      <c r="E77" s="92">
        <v>90</v>
      </c>
      <c r="F77" s="92">
        <v>27.62</v>
      </c>
      <c r="G77" s="92">
        <v>42.79</v>
      </c>
    </row>
    <row r="78" spans="1:7" ht="13.5">
      <c r="A78">
        <f>YEAR(C77)</f>
        <v>2018</v>
      </c>
      <c r="B78">
        <f>MONTH(C77)</f>
        <v>8</v>
      </c>
      <c r="C78" s="236">
        <v>43343</v>
      </c>
      <c r="D78">
        <v>299</v>
      </c>
      <c r="E78">
        <v>93</v>
      </c>
      <c r="F78">
        <v>27.03</v>
      </c>
      <c r="G78">
        <v>44.95</v>
      </c>
    </row>
    <row r="79" spans="1:7" ht="13.5">
      <c r="A79">
        <f>YEAR(C77)</f>
        <v>2018</v>
      </c>
      <c r="B79">
        <f>MONTH(C77)</f>
        <v>8</v>
      </c>
      <c r="C79" s="236">
        <v>43344</v>
      </c>
      <c r="D79">
        <v>178</v>
      </c>
      <c r="E79">
        <v>60</v>
      </c>
      <c r="F79">
        <v>14.83</v>
      </c>
      <c r="G79">
        <v>43.06</v>
      </c>
    </row>
    <row r="80" spans="1:7" ht="13.5">
      <c r="A80">
        <f>YEAR(C77)</f>
        <v>2018</v>
      </c>
      <c r="B80">
        <f>MONTH(C77)</f>
        <v>8</v>
      </c>
      <c r="C80" s="236">
        <v>43345</v>
      </c>
      <c r="D80">
        <v>156</v>
      </c>
      <c r="E80">
        <v>57</v>
      </c>
      <c r="F80">
        <v>12.6</v>
      </c>
      <c r="G80">
        <v>40.46</v>
      </c>
    </row>
    <row r="81" spans="1:7" ht="13.5">
      <c r="A81">
        <f>YEAR(C77)</f>
        <v>2018</v>
      </c>
      <c r="B81">
        <f>MONTH(C77)</f>
        <v>8</v>
      </c>
      <c r="C81" s="236">
        <v>43346</v>
      </c>
      <c r="D81">
        <v>228</v>
      </c>
      <c r="E81">
        <v>73</v>
      </c>
      <c r="F81">
        <v>25.21</v>
      </c>
      <c r="G81">
        <v>46.85</v>
      </c>
    </row>
    <row r="82" spans="1:7" ht="13.5">
      <c r="A82">
        <f>YEAR(C77)</f>
        <v>2018</v>
      </c>
      <c r="B82">
        <f>MONTH(C77)</f>
        <v>8</v>
      </c>
      <c r="C82" s="236">
        <v>43347</v>
      </c>
      <c r="D82">
        <v>171</v>
      </c>
      <c r="E82">
        <v>60</v>
      </c>
      <c r="F82">
        <v>34.31</v>
      </c>
      <c r="G82">
        <v>40.369999999999997</v>
      </c>
    </row>
    <row r="83" spans="1:7" ht="13.5">
      <c r="A83">
        <f>YEAR(C77)</f>
        <v>2018</v>
      </c>
      <c r="B83">
        <f>MONTH(C77)</f>
        <v>8</v>
      </c>
      <c r="C83" s="236">
        <v>43348</v>
      </c>
      <c r="D83">
        <v>201</v>
      </c>
      <c r="E83">
        <v>63</v>
      </c>
      <c r="F83">
        <v>25.64</v>
      </c>
      <c r="G83">
        <v>36.880000000000003</v>
      </c>
    </row>
    <row r="84" spans="1:7" ht="13.5">
      <c r="A84">
        <f>YEAR(C77)</f>
        <v>2018</v>
      </c>
      <c r="B84">
        <f>MONTH(C77)</f>
        <v>8</v>
      </c>
      <c r="C84" s="236">
        <v>43349</v>
      </c>
      <c r="D84">
        <v>177</v>
      </c>
      <c r="E84">
        <v>80</v>
      </c>
      <c r="F84">
        <v>15.91</v>
      </c>
      <c r="G84">
        <v>39.270000000000003</v>
      </c>
    </row>
  </sheetData>
  <phoneticPr fontId="20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"/>
  <sheetViews>
    <sheetView topLeftCell="A37" workbookViewId="0">
      <selection activeCell="H183" sqref="H183"/>
    </sheetView>
  </sheetViews>
  <sheetFormatPr defaultColWidth="8.875" defaultRowHeight="16.5"/>
  <cols>
    <col min="1" max="2" width="7.5" style="117" customWidth="1"/>
    <col min="3" max="3" width="26.125" style="118" customWidth="1"/>
    <col min="4" max="5" width="18.5" style="118" bestFit="1" customWidth="1"/>
    <col min="6" max="6" width="13.875" style="118" bestFit="1" customWidth="1"/>
    <col min="7" max="7" width="31.375" style="118" customWidth="1"/>
    <col min="8" max="8" width="8.875" style="113" customWidth="1"/>
    <col min="9" max="16384" width="8.875" style="113"/>
  </cols>
  <sheetData>
    <row r="1" spans="1:7">
      <c r="A1" s="111" t="s">
        <v>121</v>
      </c>
      <c r="B1" s="111" t="s">
        <v>122</v>
      </c>
      <c r="C1" s="112" t="s">
        <v>193</v>
      </c>
      <c r="D1" s="112" t="s">
        <v>194</v>
      </c>
      <c r="E1" s="112" t="s">
        <v>195</v>
      </c>
      <c r="F1" s="112" t="s">
        <v>196</v>
      </c>
      <c r="G1" s="112" t="s">
        <v>197</v>
      </c>
    </row>
    <row r="2" spans="1:7">
      <c r="A2" s="114">
        <v>2018</v>
      </c>
      <c r="B2" s="114">
        <v>9</v>
      </c>
      <c r="C2" s="115" t="s">
        <v>728</v>
      </c>
      <c r="D2" s="116" t="s">
        <v>729</v>
      </c>
      <c r="E2" s="116" t="s">
        <v>730</v>
      </c>
      <c r="F2" s="115" t="s">
        <v>30</v>
      </c>
      <c r="G2" s="115" t="s">
        <v>731</v>
      </c>
    </row>
    <row r="3" spans="1:7">
      <c r="A3" s="114">
        <v>2018</v>
      </c>
      <c r="B3" s="114">
        <v>9</v>
      </c>
      <c r="C3" s="115" t="s">
        <v>732</v>
      </c>
      <c r="D3" s="116" t="s">
        <v>733</v>
      </c>
      <c r="E3" s="116" t="s">
        <v>734</v>
      </c>
      <c r="F3" s="115" t="s">
        <v>30</v>
      </c>
      <c r="G3" s="115" t="s">
        <v>731</v>
      </c>
    </row>
    <row r="4" spans="1:7">
      <c r="A4" s="114">
        <v>2018</v>
      </c>
      <c r="B4" s="114">
        <v>9</v>
      </c>
      <c r="C4" s="115" t="s">
        <v>735</v>
      </c>
      <c r="D4" s="116" t="s">
        <v>736</v>
      </c>
      <c r="E4" s="116" t="s">
        <v>737</v>
      </c>
      <c r="F4" s="115" t="s">
        <v>29</v>
      </c>
      <c r="G4" s="115" t="s">
        <v>731</v>
      </c>
    </row>
    <row r="5" spans="1:7">
      <c r="A5" s="114">
        <v>2018</v>
      </c>
      <c r="B5" s="114">
        <v>9</v>
      </c>
      <c r="C5" s="115" t="s">
        <v>738</v>
      </c>
      <c r="D5" s="116" t="s">
        <v>739</v>
      </c>
      <c r="E5" s="116" t="s">
        <v>740</v>
      </c>
      <c r="F5" s="115" t="s">
        <v>29</v>
      </c>
      <c r="G5" s="115" t="s">
        <v>731</v>
      </c>
    </row>
    <row r="6" spans="1:7">
      <c r="A6" s="114">
        <v>2018</v>
      </c>
      <c r="B6" s="114">
        <v>9</v>
      </c>
      <c r="C6" s="115" t="s">
        <v>741</v>
      </c>
      <c r="D6" s="116" t="s">
        <v>742</v>
      </c>
      <c r="E6" s="116" t="s">
        <v>743</v>
      </c>
      <c r="F6" s="115" t="s">
        <v>47</v>
      </c>
      <c r="G6" s="115" t="s">
        <v>731</v>
      </c>
    </row>
    <row r="7" spans="1:7">
      <c r="A7" s="114">
        <v>2018</v>
      </c>
      <c r="B7" s="114">
        <v>9</v>
      </c>
      <c r="C7" s="115" t="s">
        <v>744</v>
      </c>
      <c r="D7" s="116" t="s">
        <v>745</v>
      </c>
      <c r="E7" s="116" t="s">
        <v>746</v>
      </c>
      <c r="F7" s="115" t="s">
        <v>38</v>
      </c>
      <c r="G7" s="115" t="s">
        <v>731</v>
      </c>
    </row>
    <row r="8" spans="1:7">
      <c r="A8" s="114">
        <v>2018</v>
      </c>
      <c r="B8" s="114">
        <v>9</v>
      </c>
      <c r="C8" s="115" t="s">
        <v>747</v>
      </c>
      <c r="D8" s="116" t="s">
        <v>748</v>
      </c>
      <c r="E8" s="116" t="s">
        <v>749</v>
      </c>
      <c r="F8" s="115" t="s">
        <v>29</v>
      </c>
      <c r="G8" s="115" t="s">
        <v>731</v>
      </c>
    </row>
    <row r="9" spans="1:7">
      <c r="A9" s="114">
        <v>2018</v>
      </c>
      <c r="B9" s="114">
        <v>9</v>
      </c>
      <c r="C9" s="115" t="s">
        <v>750</v>
      </c>
      <c r="D9" s="116" t="s">
        <v>751</v>
      </c>
      <c r="E9" s="116" t="s">
        <v>752</v>
      </c>
      <c r="F9" s="115" t="s">
        <v>30</v>
      </c>
      <c r="G9" s="115" t="s">
        <v>731</v>
      </c>
    </row>
    <row r="10" spans="1:7">
      <c r="A10" s="114">
        <v>2018</v>
      </c>
      <c r="B10" s="114">
        <v>9</v>
      </c>
      <c r="C10" s="115" t="s">
        <v>753</v>
      </c>
      <c r="D10" s="116" t="s">
        <v>754</v>
      </c>
      <c r="E10" s="116" t="s">
        <v>755</v>
      </c>
      <c r="F10" s="115" t="s">
        <v>30</v>
      </c>
      <c r="G10" s="115" t="s">
        <v>731</v>
      </c>
    </row>
    <row r="11" spans="1:7">
      <c r="A11" s="114">
        <v>2018</v>
      </c>
      <c r="B11" s="114">
        <v>9</v>
      </c>
      <c r="C11" s="115" t="s">
        <v>756</v>
      </c>
      <c r="D11" s="116" t="s">
        <v>757</v>
      </c>
      <c r="E11" s="116" t="s">
        <v>758</v>
      </c>
      <c r="F11" s="115" t="s">
        <v>30</v>
      </c>
      <c r="G11" s="115" t="s">
        <v>731</v>
      </c>
    </row>
    <row r="12" spans="1:7">
      <c r="A12" s="114">
        <v>2018</v>
      </c>
      <c r="B12" s="114">
        <v>9</v>
      </c>
      <c r="C12" s="115" t="s">
        <v>759</v>
      </c>
      <c r="D12" s="116" t="s">
        <v>760</v>
      </c>
      <c r="E12" s="116" t="s">
        <v>761</v>
      </c>
      <c r="F12" s="115" t="s">
        <v>29</v>
      </c>
      <c r="G12" s="115" t="s">
        <v>731</v>
      </c>
    </row>
    <row r="13" spans="1:7">
      <c r="A13" s="114">
        <v>2018</v>
      </c>
      <c r="B13" s="114">
        <v>9</v>
      </c>
      <c r="C13" s="115" t="s">
        <v>762</v>
      </c>
      <c r="D13" s="116" t="s">
        <v>763</v>
      </c>
      <c r="E13" s="116" t="s">
        <v>764</v>
      </c>
      <c r="F13" s="115" t="s">
        <v>44</v>
      </c>
      <c r="G13" s="115" t="s">
        <v>731</v>
      </c>
    </row>
    <row r="14" spans="1:7">
      <c r="A14" s="114">
        <v>2018</v>
      </c>
      <c r="B14" s="114">
        <v>9</v>
      </c>
      <c r="C14" s="115" t="s">
        <v>765</v>
      </c>
      <c r="D14" s="116" t="s">
        <v>766</v>
      </c>
      <c r="E14" s="116" t="s">
        <v>767</v>
      </c>
      <c r="F14" s="115" t="s">
        <v>51</v>
      </c>
      <c r="G14" s="115" t="s">
        <v>731</v>
      </c>
    </row>
    <row r="15" spans="1:7">
      <c r="A15" s="114">
        <v>2018</v>
      </c>
      <c r="B15" s="114">
        <v>9</v>
      </c>
      <c r="C15" s="115" t="s">
        <v>768</v>
      </c>
      <c r="D15" s="116" t="s">
        <v>769</v>
      </c>
      <c r="E15" s="116" t="s">
        <v>770</v>
      </c>
      <c r="F15" s="115" t="s">
        <v>49</v>
      </c>
      <c r="G15" s="115" t="s">
        <v>731</v>
      </c>
    </row>
    <row r="16" spans="1:7">
      <c r="A16" s="114">
        <v>2018</v>
      </c>
      <c r="B16" s="114">
        <v>9</v>
      </c>
      <c r="C16" s="115" t="s">
        <v>386</v>
      </c>
      <c r="D16" s="116" t="s">
        <v>771</v>
      </c>
      <c r="E16" s="116" t="s">
        <v>772</v>
      </c>
      <c r="F16" s="115" t="s">
        <v>29</v>
      </c>
      <c r="G16" s="115" t="s">
        <v>731</v>
      </c>
    </row>
    <row r="17" spans="1:7">
      <c r="A17" s="114">
        <v>2018</v>
      </c>
      <c r="B17" s="114">
        <v>9</v>
      </c>
      <c r="C17" s="115" t="s">
        <v>387</v>
      </c>
      <c r="D17" s="116" t="s">
        <v>773</v>
      </c>
      <c r="E17" s="116" t="s">
        <v>774</v>
      </c>
      <c r="F17" s="115" t="s">
        <v>30</v>
      </c>
      <c r="G17" s="115" t="s">
        <v>731</v>
      </c>
    </row>
    <row r="18" spans="1:7">
      <c r="A18" s="114">
        <v>2018</v>
      </c>
      <c r="B18" s="114">
        <v>8</v>
      </c>
      <c r="C18" s="115" t="s">
        <v>388</v>
      </c>
      <c r="D18" s="116" t="s">
        <v>775</v>
      </c>
      <c r="E18" s="116" t="s">
        <v>775</v>
      </c>
      <c r="F18" s="115" t="s">
        <v>40</v>
      </c>
      <c r="G18" s="115" t="s">
        <v>731</v>
      </c>
    </row>
    <row r="19" spans="1:7">
      <c r="A19" s="114">
        <v>2018</v>
      </c>
      <c r="B19" s="114">
        <v>8</v>
      </c>
      <c r="C19" s="115" t="s">
        <v>389</v>
      </c>
      <c r="D19" s="116" t="s">
        <v>776</v>
      </c>
      <c r="E19" s="116" t="s">
        <v>777</v>
      </c>
      <c r="F19" s="115" t="s">
        <v>29</v>
      </c>
      <c r="G19" s="115" t="s">
        <v>731</v>
      </c>
    </row>
    <row r="20" spans="1:7">
      <c r="A20" s="114">
        <v>2018</v>
      </c>
      <c r="B20" s="114">
        <v>8</v>
      </c>
      <c r="C20" s="115" t="s">
        <v>283</v>
      </c>
      <c r="D20" s="116" t="s">
        <v>778</v>
      </c>
      <c r="E20" s="116" t="s">
        <v>779</v>
      </c>
      <c r="F20" s="115" t="s">
        <v>34</v>
      </c>
      <c r="G20" s="115" t="s">
        <v>731</v>
      </c>
    </row>
    <row r="21" spans="1:7">
      <c r="A21" s="114">
        <v>2018</v>
      </c>
      <c r="B21" s="114">
        <v>8</v>
      </c>
      <c r="C21" s="115" t="s">
        <v>390</v>
      </c>
      <c r="D21" s="116" t="s">
        <v>780</v>
      </c>
      <c r="E21" s="116" t="s">
        <v>781</v>
      </c>
      <c r="F21" s="115" t="s">
        <v>29</v>
      </c>
      <c r="G21" s="115" t="s">
        <v>731</v>
      </c>
    </row>
    <row r="22" spans="1:7">
      <c r="A22" s="114">
        <v>2018</v>
      </c>
      <c r="B22" s="114">
        <v>8</v>
      </c>
      <c r="C22" s="115" t="s">
        <v>302</v>
      </c>
      <c r="D22" s="116" t="s">
        <v>782</v>
      </c>
      <c r="E22" s="116" t="s">
        <v>783</v>
      </c>
      <c r="F22" s="115" t="s">
        <v>29</v>
      </c>
      <c r="G22" s="115" t="s">
        <v>731</v>
      </c>
    </row>
    <row r="23" spans="1:7">
      <c r="A23" s="114">
        <v>2018</v>
      </c>
      <c r="B23" s="114">
        <v>8</v>
      </c>
      <c r="C23" s="115" t="s">
        <v>391</v>
      </c>
      <c r="D23" s="116" t="s">
        <v>784</v>
      </c>
      <c r="E23" s="116" t="s">
        <v>785</v>
      </c>
      <c r="F23" s="115" t="s">
        <v>29</v>
      </c>
      <c r="G23" s="115" t="s">
        <v>731</v>
      </c>
    </row>
    <row r="24" spans="1:7">
      <c r="A24" s="114">
        <v>2018</v>
      </c>
      <c r="B24" s="114">
        <v>8</v>
      </c>
      <c r="C24" s="115" t="s">
        <v>376</v>
      </c>
      <c r="D24" s="116" t="s">
        <v>786</v>
      </c>
      <c r="E24" s="116" t="s">
        <v>787</v>
      </c>
      <c r="F24" s="115" t="s">
        <v>29</v>
      </c>
      <c r="G24" s="115" t="s">
        <v>731</v>
      </c>
    </row>
    <row r="25" spans="1:7">
      <c r="A25" s="114">
        <v>2018</v>
      </c>
      <c r="B25" s="114">
        <v>8</v>
      </c>
      <c r="C25" s="115" t="s">
        <v>392</v>
      </c>
      <c r="D25" s="116" t="s">
        <v>788</v>
      </c>
      <c r="E25" s="116" t="s">
        <v>789</v>
      </c>
      <c r="F25" s="115" t="s">
        <v>29</v>
      </c>
      <c r="G25" s="115" t="s">
        <v>731</v>
      </c>
    </row>
    <row r="26" spans="1:7">
      <c r="A26" s="114">
        <v>2018</v>
      </c>
      <c r="B26" s="114">
        <v>8</v>
      </c>
      <c r="C26" s="115" t="s">
        <v>393</v>
      </c>
      <c r="D26" s="116" t="s">
        <v>790</v>
      </c>
      <c r="E26" s="116" t="s">
        <v>791</v>
      </c>
      <c r="F26" s="115" t="s">
        <v>49</v>
      </c>
      <c r="G26" s="115" t="s">
        <v>731</v>
      </c>
    </row>
    <row r="27" spans="1:7">
      <c r="A27" s="114">
        <v>2018</v>
      </c>
      <c r="B27" s="114">
        <v>8</v>
      </c>
      <c r="C27" s="115" t="s">
        <v>394</v>
      </c>
      <c r="D27" s="116" t="s">
        <v>792</v>
      </c>
      <c r="E27" s="116" t="s">
        <v>793</v>
      </c>
      <c r="F27" s="115" t="s">
        <v>30</v>
      </c>
      <c r="G27" s="115" t="s">
        <v>731</v>
      </c>
    </row>
    <row r="28" spans="1:7">
      <c r="A28" s="114">
        <v>2018</v>
      </c>
      <c r="B28" s="114">
        <v>8</v>
      </c>
      <c r="C28" s="115" t="s">
        <v>395</v>
      </c>
      <c r="D28" s="116" t="s">
        <v>794</v>
      </c>
      <c r="E28" s="116" t="s">
        <v>795</v>
      </c>
      <c r="F28" s="115" t="s">
        <v>29</v>
      </c>
      <c r="G28" s="115" t="s">
        <v>731</v>
      </c>
    </row>
    <row r="29" spans="1:7">
      <c r="A29" s="114">
        <v>2018</v>
      </c>
      <c r="B29" s="114">
        <v>8</v>
      </c>
      <c r="C29" s="115" t="s">
        <v>396</v>
      </c>
      <c r="D29" s="116" t="s">
        <v>796</v>
      </c>
      <c r="E29" s="116" t="s">
        <v>797</v>
      </c>
      <c r="F29" s="115" t="s">
        <v>40</v>
      </c>
      <c r="G29" s="115" t="s">
        <v>731</v>
      </c>
    </row>
    <row r="30" spans="1:7">
      <c r="A30" s="114">
        <v>2018</v>
      </c>
      <c r="B30" s="114">
        <v>8</v>
      </c>
      <c r="C30" s="115" t="s">
        <v>375</v>
      </c>
      <c r="D30" s="116" t="s">
        <v>798</v>
      </c>
      <c r="E30" s="116" t="s">
        <v>799</v>
      </c>
      <c r="F30" s="115" t="s">
        <v>29</v>
      </c>
      <c r="G30" s="115" t="s">
        <v>731</v>
      </c>
    </row>
    <row r="31" spans="1:7">
      <c r="A31" s="114">
        <v>2018</v>
      </c>
      <c r="B31" s="114">
        <v>8</v>
      </c>
      <c r="C31" s="115" t="s">
        <v>377</v>
      </c>
      <c r="D31" s="116" t="s">
        <v>800</v>
      </c>
      <c r="E31" s="116" t="s">
        <v>801</v>
      </c>
      <c r="F31" s="115" t="s">
        <v>34</v>
      </c>
      <c r="G31" s="115" t="s">
        <v>731</v>
      </c>
    </row>
    <row r="32" spans="1:7">
      <c r="A32" s="114">
        <v>2018</v>
      </c>
      <c r="B32" s="114">
        <v>8</v>
      </c>
      <c r="C32" s="115" t="s">
        <v>378</v>
      </c>
      <c r="D32" s="116" t="s">
        <v>802</v>
      </c>
      <c r="E32" s="116" t="s">
        <v>803</v>
      </c>
      <c r="F32" s="115" t="s">
        <v>40</v>
      </c>
      <c r="G32" s="115" t="s">
        <v>731</v>
      </c>
    </row>
    <row r="33" spans="1:7">
      <c r="A33" s="114">
        <v>2018</v>
      </c>
      <c r="B33" s="114">
        <v>8</v>
      </c>
      <c r="C33" s="115" t="s">
        <v>379</v>
      </c>
      <c r="D33" s="116" t="s">
        <v>804</v>
      </c>
      <c r="E33" s="116" t="s">
        <v>805</v>
      </c>
      <c r="F33" s="115" t="s">
        <v>29</v>
      </c>
      <c r="G33" s="115" t="s">
        <v>731</v>
      </c>
    </row>
    <row r="34" spans="1:7">
      <c r="A34" s="114">
        <v>2018</v>
      </c>
      <c r="B34" s="114">
        <v>8</v>
      </c>
      <c r="C34" s="115" t="s">
        <v>303</v>
      </c>
      <c r="D34" s="116" t="s">
        <v>806</v>
      </c>
      <c r="E34" s="116" t="s">
        <v>807</v>
      </c>
      <c r="F34" s="115" t="s">
        <v>29</v>
      </c>
      <c r="G34" s="115" t="s">
        <v>731</v>
      </c>
    </row>
    <row r="35" spans="1:7">
      <c r="A35" s="114">
        <v>2018</v>
      </c>
      <c r="B35" s="114">
        <v>8</v>
      </c>
      <c r="C35" s="115" t="s">
        <v>380</v>
      </c>
      <c r="D35" s="116" t="s">
        <v>808</v>
      </c>
      <c r="E35" s="116" t="s">
        <v>809</v>
      </c>
      <c r="F35" s="115" t="s">
        <v>29</v>
      </c>
      <c r="G35" s="115" t="s">
        <v>731</v>
      </c>
    </row>
    <row r="36" spans="1:7">
      <c r="A36" s="114">
        <v>2018</v>
      </c>
      <c r="B36" s="114">
        <v>8</v>
      </c>
      <c r="C36" s="115" t="s">
        <v>381</v>
      </c>
      <c r="D36" s="116" t="s">
        <v>810</v>
      </c>
      <c r="E36" s="116" t="s">
        <v>811</v>
      </c>
      <c r="F36" s="115" t="s">
        <v>30</v>
      </c>
      <c r="G36" s="115" t="s">
        <v>731</v>
      </c>
    </row>
    <row r="37" spans="1:7">
      <c r="A37" s="114">
        <v>2018</v>
      </c>
      <c r="B37" s="114">
        <v>8</v>
      </c>
      <c r="C37" s="115" t="s">
        <v>382</v>
      </c>
      <c r="D37" s="116" t="s">
        <v>812</v>
      </c>
      <c r="E37" s="116" t="s">
        <v>813</v>
      </c>
      <c r="F37" s="115" t="s">
        <v>29</v>
      </c>
      <c r="G37" s="115" t="s">
        <v>731</v>
      </c>
    </row>
    <row r="38" spans="1:7">
      <c r="A38" s="114">
        <v>2018</v>
      </c>
      <c r="B38" s="114">
        <v>8</v>
      </c>
      <c r="C38" s="115" t="s">
        <v>383</v>
      </c>
      <c r="D38" s="116" t="s">
        <v>814</v>
      </c>
      <c r="E38" s="116" t="s">
        <v>815</v>
      </c>
      <c r="F38" s="115" t="s">
        <v>31</v>
      </c>
      <c r="G38" s="115" t="s">
        <v>731</v>
      </c>
    </row>
    <row r="39" spans="1:7">
      <c r="A39" s="114">
        <v>2018</v>
      </c>
      <c r="B39" s="114">
        <v>8</v>
      </c>
      <c r="C39" s="115" t="s">
        <v>384</v>
      </c>
      <c r="D39" s="116" t="s">
        <v>816</v>
      </c>
      <c r="E39" s="116" t="s">
        <v>817</v>
      </c>
      <c r="F39" s="115" t="s">
        <v>36</v>
      </c>
      <c r="G39" s="115" t="s">
        <v>731</v>
      </c>
    </row>
    <row r="40" spans="1:7">
      <c r="A40" s="114">
        <v>2018</v>
      </c>
      <c r="B40" s="114">
        <v>8</v>
      </c>
      <c r="C40" s="115" t="s">
        <v>369</v>
      </c>
      <c r="D40" s="116" t="s">
        <v>818</v>
      </c>
      <c r="E40" s="116" t="s">
        <v>819</v>
      </c>
      <c r="F40" s="115" t="s">
        <v>30</v>
      </c>
      <c r="G40" s="115" t="s">
        <v>731</v>
      </c>
    </row>
    <row r="41" spans="1:7">
      <c r="A41" s="114">
        <v>2018</v>
      </c>
      <c r="B41" s="114">
        <v>8</v>
      </c>
      <c r="C41" s="115" t="s">
        <v>368</v>
      </c>
      <c r="D41" s="116" t="s">
        <v>820</v>
      </c>
      <c r="E41" s="116" t="s">
        <v>821</v>
      </c>
      <c r="F41" s="115" t="s">
        <v>47</v>
      </c>
      <c r="G41" s="115" t="s">
        <v>731</v>
      </c>
    </row>
    <row r="42" spans="1:7">
      <c r="A42" s="114">
        <v>2018</v>
      </c>
      <c r="B42" s="114">
        <v>8</v>
      </c>
      <c r="C42" s="115" t="s">
        <v>366</v>
      </c>
      <c r="D42" s="116" t="s">
        <v>822</v>
      </c>
      <c r="E42" s="116" t="s">
        <v>823</v>
      </c>
      <c r="F42" s="115" t="s">
        <v>31</v>
      </c>
      <c r="G42" s="115" t="s">
        <v>731</v>
      </c>
    </row>
    <row r="43" spans="1:7">
      <c r="A43" s="114">
        <v>2018</v>
      </c>
      <c r="B43" s="114">
        <v>8</v>
      </c>
      <c r="C43" s="115" t="s">
        <v>365</v>
      </c>
      <c r="D43" s="116" t="s">
        <v>824</v>
      </c>
      <c r="E43" s="116" t="s">
        <v>825</v>
      </c>
      <c r="F43" s="115" t="s">
        <v>29</v>
      </c>
      <c r="G43" s="115" t="s">
        <v>731</v>
      </c>
    </row>
    <row r="44" spans="1:7">
      <c r="A44" s="114">
        <v>2018</v>
      </c>
      <c r="B44" s="114">
        <v>8</v>
      </c>
      <c r="C44" s="115" t="s">
        <v>385</v>
      </c>
      <c r="D44" s="116" t="s">
        <v>826</v>
      </c>
      <c r="E44" s="116" t="s">
        <v>827</v>
      </c>
      <c r="F44" s="115" t="s">
        <v>29</v>
      </c>
      <c r="G44" s="115" t="s">
        <v>731</v>
      </c>
    </row>
    <row r="45" spans="1:7">
      <c r="A45" s="114">
        <v>2018</v>
      </c>
      <c r="B45" s="114">
        <v>8</v>
      </c>
      <c r="C45" s="115" t="s">
        <v>367</v>
      </c>
      <c r="D45" s="116" t="s">
        <v>828</v>
      </c>
      <c r="E45" s="116" t="s">
        <v>829</v>
      </c>
      <c r="F45" s="115" t="s">
        <v>29</v>
      </c>
      <c r="G45" s="115" t="s">
        <v>731</v>
      </c>
    </row>
    <row r="46" spans="1:7">
      <c r="A46" s="114">
        <v>2018</v>
      </c>
      <c r="B46" s="114">
        <v>8</v>
      </c>
      <c r="C46" s="115" t="s">
        <v>370</v>
      </c>
      <c r="D46" s="116" t="s">
        <v>830</v>
      </c>
      <c r="E46" s="116" t="s">
        <v>831</v>
      </c>
      <c r="F46" s="115" t="s">
        <v>30</v>
      </c>
      <c r="G46" s="115" t="s">
        <v>731</v>
      </c>
    </row>
    <row r="47" spans="1:7">
      <c r="A47" s="114">
        <v>2018</v>
      </c>
      <c r="B47" s="114">
        <v>8</v>
      </c>
      <c r="C47" s="115" t="s">
        <v>371</v>
      </c>
      <c r="D47" s="116" t="s">
        <v>832</v>
      </c>
      <c r="E47" s="116" t="s">
        <v>833</v>
      </c>
      <c r="F47" s="115" t="s">
        <v>46</v>
      </c>
      <c r="G47" s="115" t="s">
        <v>731</v>
      </c>
    </row>
    <row r="48" spans="1:7">
      <c r="A48" s="114">
        <v>2018</v>
      </c>
      <c r="B48" s="114">
        <v>8</v>
      </c>
      <c r="C48" s="115" t="s">
        <v>372</v>
      </c>
      <c r="D48" s="116" t="s">
        <v>834</v>
      </c>
      <c r="E48" s="116" t="s">
        <v>835</v>
      </c>
      <c r="F48" s="115" t="s">
        <v>36</v>
      </c>
      <c r="G48" s="115" t="s">
        <v>731</v>
      </c>
    </row>
    <row r="49" spans="1:7">
      <c r="A49" s="114">
        <v>2018</v>
      </c>
      <c r="B49" s="114">
        <v>8</v>
      </c>
      <c r="C49" s="115" t="s">
        <v>373</v>
      </c>
      <c r="D49" s="116" t="s">
        <v>836</v>
      </c>
      <c r="E49" s="116" t="s">
        <v>837</v>
      </c>
      <c r="F49" s="115" t="s">
        <v>29</v>
      </c>
      <c r="G49" s="115" t="s">
        <v>731</v>
      </c>
    </row>
    <row r="50" spans="1:7">
      <c r="A50" s="114">
        <v>2018</v>
      </c>
      <c r="B50" s="114">
        <v>8</v>
      </c>
      <c r="C50" s="115" t="s">
        <v>374</v>
      </c>
      <c r="D50" s="116" t="s">
        <v>838</v>
      </c>
      <c r="E50" s="116" t="s">
        <v>839</v>
      </c>
      <c r="F50" s="115" t="s">
        <v>29</v>
      </c>
      <c r="G50" s="115" t="s">
        <v>731</v>
      </c>
    </row>
    <row r="51" spans="1:7">
      <c r="A51" s="114">
        <v>2018</v>
      </c>
      <c r="B51" s="114">
        <v>8</v>
      </c>
      <c r="C51" s="115" t="s">
        <v>364</v>
      </c>
      <c r="D51" s="116" t="s">
        <v>840</v>
      </c>
      <c r="E51" s="116" t="s">
        <v>841</v>
      </c>
      <c r="F51" s="115" t="s">
        <v>30</v>
      </c>
      <c r="G51" s="115" t="s">
        <v>731</v>
      </c>
    </row>
    <row r="52" spans="1:7">
      <c r="A52" s="114">
        <v>2018</v>
      </c>
      <c r="B52" s="114">
        <v>8</v>
      </c>
      <c r="C52" s="115" t="s">
        <v>355</v>
      </c>
      <c r="D52" s="116" t="s">
        <v>842</v>
      </c>
      <c r="E52" s="116" t="s">
        <v>843</v>
      </c>
      <c r="F52" s="115" t="s">
        <v>34</v>
      </c>
      <c r="G52" s="115" t="s">
        <v>731</v>
      </c>
    </row>
    <row r="53" spans="1:7">
      <c r="A53" s="114">
        <v>2018</v>
      </c>
      <c r="B53" s="114">
        <v>8</v>
      </c>
      <c r="C53" s="115" t="s">
        <v>356</v>
      </c>
      <c r="D53" s="116" t="s">
        <v>844</v>
      </c>
      <c r="E53" s="116" t="s">
        <v>845</v>
      </c>
      <c r="F53" s="115" t="s">
        <v>31</v>
      </c>
      <c r="G53" s="115" t="s">
        <v>731</v>
      </c>
    </row>
    <row r="54" spans="1:7">
      <c r="A54" s="114">
        <v>2018</v>
      </c>
      <c r="B54" s="114">
        <v>8</v>
      </c>
      <c r="C54" s="119" t="s">
        <v>357</v>
      </c>
      <c r="D54" s="116" t="s">
        <v>846</v>
      </c>
      <c r="E54" s="116" t="s">
        <v>847</v>
      </c>
      <c r="F54" s="115" t="s">
        <v>29</v>
      </c>
      <c r="G54" s="115" t="s">
        <v>731</v>
      </c>
    </row>
    <row r="55" spans="1:7">
      <c r="A55" s="114">
        <v>2018</v>
      </c>
      <c r="B55" s="114">
        <v>8</v>
      </c>
      <c r="C55" s="115" t="s">
        <v>358</v>
      </c>
      <c r="D55" s="116" t="s">
        <v>848</v>
      </c>
      <c r="E55" s="116" t="s">
        <v>849</v>
      </c>
      <c r="F55" s="115" t="s">
        <v>44</v>
      </c>
      <c r="G55" s="115" t="s">
        <v>731</v>
      </c>
    </row>
    <row r="56" spans="1:7">
      <c r="A56" s="114">
        <v>2018</v>
      </c>
      <c r="B56" s="114">
        <v>8</v>
      </c>
      <c r="C56" s="115" t="s">
        <v>359</v>
      </c>
      <c r="D56" s="116" t="s">
        <v>850</v>
      </c>
      <c r="E56" s="116" t="s">
        <v>851</v>
      </c>
      <c r="F56" s="115" t="s">
        <v>29</v>
      </c>
      <c r="G56" s="115" t="s">
        <v>731</v>
      </c>
    </row>
    <row r="57" spans="1:7">
      <c r="A57" s="114">
        <v>2018</v>
      </c>
      <c r="B57" s="114">
        <v>8</v>
      </c>
      <c r="C57" s="115" t="s">
        <v>360</v>
      </c>
      <c r="D57" s="116" t="s">
        <v>852</v>
      </c>
      <c r="E57" s="116" t="s">
        <v>853</v>
      </c>
      <c r="F57" s="115" t="s">
        <v>38</v>
      </c>
      <c r="G57" s="115" t="s">
        <v>731</v>
      </c>
    </row>
    <row r="58" spans="1:7">
      <c r="A58" s="114">
        <v>2018</v>
      </c>
      <c r="B58" s="114">
        <v>8</v>
      </c>
      <c r="C58" s="115" t="s">
        <v>361</v>
      </c>
      <c r="D58" s="116" t="s">
        <v>854</v>
      </c>
      <c r="E58" s="116" t="s">
        <v>855</v>
      </c>
      <c r="F58" s="115" t="s">
        <v>29</v>
      </c>
      <c r="G58" s="115" t="s">
        <v>731</v>
      </c>
    </row>
    <row r="59" spans="1:7">
      <c r="A59" s="114">
        <v>2018</v>
      </c>
      <c r="B59" s="114">
        <v>8</v>
      </c>
      <c r="C59" s="115" t="s">
        <v>362</v>
      </c>
      <c r="D59" s="116" t="s">
        <v>856</v>
      </c>
      <c r="E59" s="116" t="s">
        <v>857</v>
      </c>
      <c r="F59" s="115" t="s">
        <v>31</v>
      </c>
      <c r="G59" s="115" t="s">
        <v>731</v>
      </c>
    </row>
    <row r="60" spans="1:7">
      <c r="A60" s="114">
        <v>2018</v>
      </c>
      <c r="B60" s="114">
        <v>8</v>
      </c>
      <c r="C60" s="115" t="s">
        <v>354</v>
      </c>
      <c r="D60" s="116" t="s">
        <v>858</v>
      </c>
      <c r="E60" s="116" t="s">
        <v>859</v>
      </c>
      <c r="F60" s="115" t="s">
        <v>44</v>
      </c>
      <c r="G60" s="115" t="s">
        <v>731</v>
      </c>
    </row>
    <row r="61" spans="1:7">
      <c r="A61" s="114">
        <v>2018</v>
      </c>
      <c r="B61" s="114">
        <v>8</v>
      </c>
      <c r="C61" s="115" t="s">
        <v>363</v>
      </c>
      <c r="D61" s="116" t="s">
        <v>860</v>
      </c>
      <c r="E61" s="116" t="s">
        <v>861</v>
      </c>
      <c r="F61" s="115" t="s">
        <v>31</v>
      </c>
      <c r="G61" s="115" t="s">
        <v>731</v>
      </c>
    </row>
    <row r="62" spans="1:7">
      <c r="A62" s="114">
        <v>2018</v>
      </c>
      <c r="B62" s="114">
        <v>8</v>
      </c>
      <c r="C62" s="115" t="s">
        <v>353</v>
      </c>
      <c r="D62" s="116" t="s">
        <v>862</v>
      </c>
      <c r="E62" s="116" t="s">
        <v>863</v>
      </c>
      <c r="F62" s="115" t="s">
        <v>34</v>
      </c>
      <c r="G62" s="115" t="s">
        <v>731</v>
      </c>
    </row>
    <row r="63" spans="1:7">
      <c r="A63" s="114">
        <v>2018</v>
      </c>
      <c r="B63" s="114">
        <v>8</v>
      </c>
      <c r="C63" s="115" t="s">
        <v>352</v>
      </c>
      <c r="D63" s="116" t="s">
        <v>864</v>
      </c>
      <c r="E63" s="116" t="s">
        <v>865</v>
      </c>
      <c r="F63" s="115" t="s">
        <v>29</v>
      </c>
      <c r="G63" s="115" t="s">
        <v>731</v>
      </c>
    </row>
    <row r="64" spans="1:7">
      <c r="A64" s="114">
        <v>2018</v>
      </c>
      <c r="B64" s="114">
        <v>8</v>
      </c>
      <c r="C64" s="115" t="s">
        <v>351</v>
      </c>
      <c r="D64" s="116" t="s">
        <v>866</v>
      </c>
      <c r="E64" s="116" t="s">
        <v>867</v>
      </c>
      <c r="F64" s="115" t="s">
        <v>29</v>
      </c>
      <c r="G64" s="115" t="s">
        <v>731</v>
      </c>
    </row>
    <row r="65" spans="1:7">
      <c r="A65" s="114">
        <v>2018</v>
      </c>
      <c r="B65" s="114">
        <v>8</v>
      </c>
      <c r="C65" s="115" t="s">
        <v>350</v>
      </c>
      <c r="D65" s="116" t="s">
        <v>868</v>
      </c>
      <c r="E65" s="116" t="s">
        <v>869</v>
      </c>
      <c r="F65" s="115" t="s">
        <v>29</v>
      </c>
      <c r="G65" s="115" t="s">
        <v>731</v>
      </c>
    </row>
    <row r="66" spans="1:7">
      <c r="A66" s="114">
        <v>2018</v>
      </c>
      <c r="B66" s="114">
        <v>8</v>
      </c>
      <c r="C66" s="115" t="s">
        <v>349</v>
      </c>
      <c r="D66" s="116" t="s">
        <v>870</v>
      </c>
      <c r="E66" s="116" t="s">
        <v>871</v>
      </c>
      <c r="F66" s="115" t="s">
        <v>42</v>
      </c>
      <c r="G66" s="115" t="s">
        <v>731</v>
      </c>
    </row>
    <row r="67" spans="1:7">
      <c r="A67" s="114">
        <v>2018</v>
      </c>
      <c r="B67" s="114">
        <v>8</v>
      </c>
      <c r="C67" s="115" t="s">
        <v>348</v>
      </c>
      <c r="D67" s="116" t="s">
        <v>872</v>
      </c>
      <c r="E67" s="116" t="s">
        <v>873</v>
      </c>
      <c r="F67" s="115" t="s">
        <v>29</v>
      </c>
      <c r="G67" s="115" t="s">
        <v>731</v>
      </c>
    </row>
    <row r="68" spans="1:7">
      <c r="A68" s="114">
        <v>2018</v>
      </c>
      <c r="B68" s="114">
        <v>8</v>
      </c>
      <c r="C68" s="115" t="s">
        <v>347</v>
      </c>
      <c r="D68" s="116" t="s">
        <v>874</v>
      </c>
      <c r="E68" s="116" t="s">
        <v>875</v>
      </c>
      <c r="F68" s="115" t="s">
        <v>29</v>
      </c>
      <c r="G68" s="115" t="s">
        <v>731</v>
      </c>
    </row>
    <row r="69" spans="1:7">
      <c r="A69" s="114">
        <v>2018</v>
      </c>
      <c r="B69" s="114">
        <v>8</v>
      </c>
      <c r="C69" s="115" t="s">
        <v>346</v>
      </c>
      <c r="D69" s="116" t="s">
        <v>876</v>
      </c>
      <c r="E69" s="116" t="s">
        <v>877</v>
      </c>
      <c r="F69" s="115" t="s">
        <v>29</v>
      </c>
      <c r="G69" s="115" t="s">
        <v>731</v>
      </c>
    </row>
    <row r="70" spans="1:7">
      <c r="A70" s="114">
        <v>2018</v>
      </c>
      <c r="B70" s="114">
        <v>8</v>
      </c>
      <c r="C70" s="115" t="s">
        <v>345</v>
      </c>
      <c r="D70" s="116" t="s">
        <v>878</v>
      </c>
      <c r="E70" s="116" t="s">
        <v>879</v>
      </c>
      <c r="F70" s="115" t="s">
        <v>29</v>
      </c>
      <c r="G70" s="115" t="s">
        <v>731</v>
      </c>
    </row>
    <row r="71" spans="1:7">
      <c r="A71" s="114">
        <v>2018</v>
      </c>
      <c r="B71" s="114">
        <v>8</v>
      </c>
      <c r="C71" s="115" t="s">
        <v>344</v>
      </c>
      <c r="D71" s="116" t="s">
        <v>880</v>
      </c>
      <c r="E71" s="116" t="s">
        <v>881</v>
      </c>
      <c r="F71" s="115" t="s">
        <v>38</v>
      </c>
      <c r="G71" s="115" t="s">
        <v>731</v>
      </c>
    </row>
    <row r="72" spans="1:7">
      <c r="A72" s="114">
        <v>2018</v>
      </c>
      <c r="B72" s="114">
        <v>8</v>
      </c>
      <c r="C72" s="115" t="s">
        <v>343</v>
      </c>
      <c r="D72" s="116" t="s">
        <v>882</v>
      </c>
      <c r="E72" s="116" t="s">
        <v>883</v>
      </c>
      <c r="F72" s="115" t="s">
        <v>29</v>
      </c>
      <c r="G72" s="115" t="s">
        <v>731</v>
      </c>
    </row>
    <row r="73" spans="1:7">
      <c r="A73" s="114">
        <v>2018</v>
      </c>
      <c r="B73" s="114">
        <v>8</v>
      </c>
      <c r="C73" s="115" t="s">
        <v>342</v>
      </c>
      <c r="D73" s="116" t="s">
        <v>884</v>
      </c>
      <c r="E73" s="116" t="s">
        <v>885</v>
      </c>
      <c r="F73" s="115" t="s">
        <v>29</v>
      </c>
      <c r="G73" s="115" t="s">
        <v>731</v>
      </c>
    </row>
    <row r="74" spans="1:7">
      <c r="A74" s="114">
        <v>2018</v>
      </c>
      <c r="B74" s="114">
        <v>8</v>
      </c>
      <c r="C74" s="115" t="s">
        <v>341</v>
      </c>
      <c r="D74" s="116" t="s">
        <v>886</v>
      </c>
      <c r="E74" s="116" t="s">
        <v>887</v>
      </c>
      <c r="F74" s="115" t="s">
        <v>38</v>
      </c>
      <c r="G74" s="115" t="s">
        <v>731</v>
      </c>
    </row>
    <row r="75" spans="1:7">
      <c r="A75" s="114">
        <v>2018</v>
      </c>
      <c r="B75" s="114">
        <v>8</v>
      </c>
      <c r="C75" s="115" t="s">
        <v>340</v>
      </c>
      <c r="D75" s="116" t="s">
        <v>888</v>
      </c>
      <c r="E75" s="116" t="s">
        <v>889</v>
      </c>
      <c r="F75" s="115" t="s">
        <v>46</v>
      </c>
      <c r="G75" s="115" t="s">
        <v>731</v>
      </c>
    </row>
    <row r="76" spans="1:7">
      <c r="A76" s="114">
        <v>2018</v>
      </c>
      <c r="B76" s="114">
        <v>8</v>
      </c>
      <c r="C76" s="115" t="s">
        <v>339</v>
      </c>
      <c r="D76" s="116" t="s">
        <v>890</v>
      </c>
      <c r="E76" s="116" t="s">
        <v>891</v>
      </c>
      <c r="F76" s="115" t="s">
        <v>36</v>
      </c>
      <c r="G76" s="115" t="s">
        <v>731</v>
      </c>
    </row>
    <row r="77" spans="1:7">
      <c r="A77" s="114">
        <v>2018</v>
      </c>
      <c r="B77" s="114">
        <v>8</v>
      </c>
      <c r="C77" s="115" t="s">
        <v>287</v>
      </c>
      <c r="D77" s="116" t="s">
        <v>892</v>
      </c>
      <c r="E77" s="116" t="s">
        <v>893</v>
      </c>
      <c r="F77" s="115" t="s">
        <v>42</v>
      </c>
      <c r="G77" s="115" t="s">
        <v>731</v>
      </c>
    </row>
    <row r="78" spans="1:7">
      <c r="A78" s="114">
        <v>2018</v>
      </c>
      <c r="B78" s="114">
        <v>8</v>
      </c>
      <c r="C78" s="115" t="s">
        <v>295</v>
      </c>
      <c r="D78" s="116" t="s">
        <v>894</v>
      </c>
      <c r="E78" s="116" t="s">
        <v>895</v>
      </c>
      <c r="F78" s="115" t="s">
        <v>42</v>
      </c>
      <c r="G78" s="115" t="s">
        <v>731</v>
      </c>
    </row>
    <row r="79" spans="1:7">
      <c r="A79" s="114">
        <v>2018</v>
      </c>
      <c r="B79" s="114">
        <v>8</v>
      </c>
      <c r="C79" s="115" t="s">
        <v>338</v>
      </c>
      <c r="D79" s="116" t="s">
        <v>896</v>
      </c>
      <c r="E79" s="116" t="s">
        <v>897</v>
      </c>
      <c r="F79" s="115" t="s">
        <v>30</v>
      </c>
      <c r="G79" s="115" t="s">
        <v>731</v>
      </c>
    </row>
    <row r="80" spans="1:7">
      <c r="A80" s="114">
        <v>2018</v>
      </c>
      <c r="B80" s="114">
        <v>8</v>
      </c>
      <c r="C80" s="115" t="s">
        <v>337</v>
      </c>
      <c r="D80" s="116" t="s">
        <v>898</v>
      </c>
      <c r="E80" s="116" t="s">
        <v>899</v>
      </c>
      <c r="F80" s="115" t="s">
        <v>29</v>
      </c>
      <c r="G80" s="115" t="s">
        <v>731</v>
      </c>
    </row>
    <row r="81" spans="1:7">
      <c r="A81" s="114">
        <v>2018</v>
      </c>
      <c r="B81" s="114">
        <v>8</v>
      </c>
      <c r="C81" s="115" t="s">
        <v>336</v>
      </c>
      <c r="D81" s="116" t="s">
        <v>900</v>
      </c>
      <c r="E81" s="116" t="s">
        <v>901</v>
      </c>
      <c r="F81" s="115" t="s">
        <v>34</v>
      </c>
      <c r="G81" s="115" t="s">
        <v>731</v>
      </c>
    </row>
    <row r="82" spans="1:7">
      <c r="A82" s="114">
        <v>2018</v>
      </c>
      <c r="B82" s="114">
        <v>8</v>
      </c>
      <c r="C82" s="115" t="s">
        <v>335</v>
      </c>
      <c r="D82" s="116" t="s">
        <v>902</v>
      </c>
      <c r="E82" s="116" t="s">
        <v>903</v>
      </c>
      <c r="F82" s="115" t="s">
        <v>29</v>
      </c>
      <c r="G82" s="115" t="s">
        <v>731</v>
      </c>
    </row>
    <row r="83" spans="1:7">
      <c r="A83" s="114">
        <v>2018</v>
      </c>
      <c r="B83" s="114">
        <v>8</v>
      </c>
      <c r="C83" s="115" t="s">
        <v>334</v>
      </c>
      <c r="D83" s="116" t="s">
        <v>904</v>
      </c>
      <c r="E83" s="116" t="s">
        <v>905</v>
      </c>
      <c r="F83" s="115" t="s">
        <v>36</v>
      </c>
      <c r="G83" s="115" t="s">
        <v>731</v>
      </c>
    </row>
    <row r="84" spans="1:7">
      <c r="A84" s="114">
        <v>2018</v>
      </c>
      <c r="B84" s="114">
        <v>8</v>
      </c>
      <c r="C84" s="115" t="s">
        <v>333</v>
      </c>
      <c r="D84" s="116" t="s">
        <v>906</v>
      </c>
      <c r="E84" s="116" t="s">
        <v>907</v>
      </c>
      <c r="F84" s="115" t="s">
        <v>50</v>
      </c>
      <c r="G84" s="115" t="s">
        <v>731</v>
      </c>
    </row>
    <row r="85" spans="1:7">
      <c r="A85" s="114">
        <v>2018</v>
      </c>
      <c r="B85" s="114">
        <v>8</v>
      </c>
      <c r="C85" s="115" t="s">
        <v>332</v>
      </c>
      <c r="D85" s="116" t="s">
        <v>908</v>
      </c>
      <c r="E85" s="116" t="s">
        <v>909</v>
      </c>
      <c r="F85" s="115" t="s">
        <v>29</v>
      </c>
      <c r="G85" s="115" t="s">
        <v>731</v>
      </c>
    </row>
    <row r="86" spans="1:7">
      <c r="A86" s="114">
        <v>2018</v>
      </c>
      <c r="B86" s="114">
        <v>8</v>
      </c>
      <c r="C86" s="115" t="s">
        <v>331</v>
      </c>
      <c r="D86" s="116" t="s">
        <v>910</v>
      </c>
      <c r="E86" s="116" t="s">
        <v>911</v>
      </c>
      <c r="F86" s="115" t="s">
        <v>30</v>
      </c>
      <c r="G86" s="115" t="s">
        <v>731</v>
      </c>
    </row>
    <row r="87" spans="1:7">
      <c r="A87" s="114">
        <v>2018</v>
      </c>
      <c r="B87" s="114">
        <v>8</v>
      </c>
      <c r="C87" s="115" t="s">
        <v>912</v>
      </c>
      <c r="D87" s="116" t="s">
        <v>913</v>
      </c>
      <c r="E87" s="116" t="s">
        <v>913</v>
      </c>
      <c r="F87" s="115" t="s">
        <v>40</v>
      </c>
      <c r="G87" s="115" t="s">
        <v>731</v>
      </c>
    </row>
    <row r="88" spans="1:7">
      <c r="A88" s="114">
        <v>2018</v>
      </c>
      <c r="B88" s="114">
        <v>8</v>
      </c>
      <c r="C88" s="115" t="s">
        <v>330</v>
      </c>
      <c r="D88" s="116" t="s">
        <v>914</v>
      </c>
      <c r="E88" s="116" t="s">
        <v>915</v>
      </c>
      <c r="F88" s="115" t="s">
        <v>34</v>
      </c>
      <c r="G88" s="115" t="s">
        <v>731</v>
      </c>
    </row>
    <row r="89" spans="1:7">
      <c r="A89" s="114">
        <v>2018</v>
      </c>
      <c r="B89" s="114">
        <v>8</v>
      </c>
      <c r="C89" s="115" t="s">
        <v>329</v>
      </c>
      <c r="D89" s="116" t="s">
        <v>916</v>
      </c>
      <c r="E89" s="116" t="s">
        <v>917</v>
      </c>
      <c r="F89" s="115" t="s">
        <v>29</v>
      </c>
      <c r="G89" s="115" t="s">
        <v>731</v>
      </c>
    </row>
    <row r="90" spans="1:7">
      <c r="A90" s="114">
        <v>2018</v>
      </c>
      <c r="B90" s="114">
        <v>8</v>
      </c>
      <c r="C90" s="115" t="s">
        <v>328</v>
      </c>
      <c r="D90" s="116" t="s">
        <v>918</v>
      </c>
      <c r="E90" s="116" t="s">
        <v>919</v>
      </c>
      <c r="F90" s="115" t="s">
        <v>29</v>
      </c>
      <c r="G90" s="115" t="s">
        <v>731</v>
      </c>
    </row>
    <row r="91" spans="1:7">
      <c r="A91" s="114">
        <v>2018</v>
      </c>
      <c r="B91" s="114">
        <v>8</v>
      </c>
      <c r="C91" s="115" t="s">
        <v>327</v>
      </c>
      <c r="D91" s="116" t="s">
        <v>920</v>
      </c>
      <c r="E91" s="116" t="s">
        <v>921</v>
      </c>
      <c r="F91" s="115" t="s">
        <v>29</v>
      </c>
      <c r="G91" s="115" t="s">
        <v>731</v>
      </c>
    </row>
    <row r="92" spans="1:7">
      <c r="A92" s="114">
        <v>2018</v>
      </c>
      <c r="B92" s="114">
        <v>8</v>
      </c>
      <c r="C92" s="115" t="s">
        <v>326</v>
      </c>
      <c r="D92" s="116" t="s">
        <v>922</v>
      </c>
      <c r="E92" s="116" t="s">
        <v>923</v>
      </c>
      <c r="F92" s="115" t="s">
        <v>29</v>
      </c>
      <c r="G92" s="115" t="s">
        <v>731</v>
      </c>
    </row>
    <row r="93" spans="1:7">
      <c r="A93" s="114">
        <v>2018</v>
      </c>
      <c r="B93" s="114">
        <v>8</v>
      </c>
      <c r="C93" s="115" t="s">
        <v>325</v>
      </c>
      <c r="D93" s="116" t="s">
        <v>924</v>
      </c>
      <c r="E93" s="116" t="s">
        <v>925</v>
      </c>
      <c r="F93" s="115" t="s">
        <v>38</v>
      </c>
      <c r="G93" s="115" t="s">
        <v>731</v>
      </c>
    </row>
    <row r="94" spans="1:7">
      <c r="A94" s="114">
        <v>2018</v>
      </c>
      <c r="B94" s="114">
        <v>8</v>
      </c>
      <c r="C94" s="115" t="s">
        <v>298</v>
      </c>
      <c r="D94" s="116" t="s">
        <v>926</v>
      </c>
      <c r="E94" s="116" t="s">
        <v>927</v>
      </c>
      <c r="F94" s="115" t="s">
        <v>29</v>
      </c>
      <c r="G94" s="115" t="s">
        <v>731</v>
      </c>
    </row>
    <row r="95" spans="1:7">
      <c r="A95" s="114">
        <v>2018</v>
      </c>
      <c r="B95" s="114">
        <v>8</v>
      </c>
      <c r="C95" s="115" t="s">
        <v>276</v>
      </c>
      <c r="D95" s="116" t="s">
        <v>928</v>
      </c>
      <c r="E95" s="116" t="s">
        <v>929</v>
      </c>
      <c r="F95" s="115" t="s">
        <v>31</v>
      </c>
      <c r="G95" s="115" t="s">
        <v>731</v>
      </c>
    </row>
    <row r="96" spans="1:7">
      <c r="A96" s="114">
        <v>2018</v>
      </c>
      <c r="B96" s="114">
        <v>8</v>
      </c>
      <c r="C96" s="115" t="s">
        <v>324</v>
      </c>
      <c r="D96" s="116" t="s">
        <v>930</v>
      </c>
      <c r="E96" s="116" t="s">
        <v>931</v>
      </c>
      <c r="F96" s="115" t="s">
        <v>29</v>
      </c>
      <c r="G96" s="115" t="s">
        <v>731</v>
      </c>
    </row>
    <row r="97" spans="1:7">
      <c r="A97" s="114">
        <v>2018</v>
      </c>
      <c r="B97" s="114">
        <v>8</v>
      </c>
      <c r="C97" s="115" t="s">
        <v>323</v>
      </c>
      <c r="D97" s="116" t="s">
        <v>932</v>
      </c>
      <c r="E97" s="116" t="s">
        <v>933</v>
      </c>
      <c r="F97" s="115" t="s">
        <v>29</v>
      </c>
      <c r="G97" s="115" t="s">
        <v>731</v>
      </c>
    </row>
    <row r="98" spans="1:7">
      <c r="A98" s="114">
        <v>2018</v>
      </c>
      <c r="B98" s="114">
        <v>8</v>
      </c>
      <c r="C98" s="115" t="s">
        <v>322</v>
      </c>
      <c r="D98" s="116" t="s">
        <v>934</v>
      </c>
      <c r="E98" s="116" t="s">
        <v>935</v>
      </c>
      <c r="F98" s="115" t="s">
        <v>29</v>
      </c>
      <c r="G98" s="115" t="s">
        <v>731</v>
      </c>
    </row>
    <row r="99" spans="1:7">
      <c r="A99" s="114">
        <v>2018</v>
      </c>
      <c r="B99" s="114">
        <v>8</v>
      </c>
      <c r="C99" s="115" t="s">
        <v>321</v>
      </c>
      <c r="D99" s="116" t="s">
        <v>936</v>
      </c>
      <c r="E99" s="116" t="s">
        <v>937</v>
      </c>
      <c r="F99" s="115" t="s">
        <v>29</v>
      </c>
      <c r="G99" s="115" t="s">
        <v>731</v>
      </c>
    </row>
    <row r="100" spans="1:7">
      <c r="A100" s="114">
        <v>2018</v>
      </c>
      <c r="B100" s="114">
        <v>8</v>
      </c>
      <c r="C100" s="115" t="s">
        <v>320</v>
      </c>
      <c r="D100" s="116" t="s">
        <v>938</v>
      </c>
      <c r="E100" s="116" t="s">
        <v>939</v>
      </c>
      <c r="F100" s="115" t="s">
        <v>29</v>
      </c>
      <c r="G100" s="115" t="s">
        <v>731</v>
      </c>
    </row>
    <row r="101" spans="1:7">
      <c r="A101" s="114">
        <v>2018</v>
      </c>
      <c r="B101" s="114">
        <v>8</v>
      </c>
      <c r="C101" s="115" t="s">
        <v>319</v>
      </c>
      <c r="D101" s="116" t="s">
        <v>940</v>
      </c>
      <c r="E101" s="116" t="s">
        <v>941</v>
      </c>
      <c r="F101" s="115" t="s">
        <v>29</v>
      </c>
      <c r="G101" s="115" t="s">
        <v>731</v>
      </c>
    </row>
    <row r="102" spans="1:7">
      <c r="A102" s="114">
        <v>2018</v>
      </c>
      <c r="B102" s="114">
        <v>8</v>
      </c>
      <c r="C102" s="115" t="s">
        <v>318</v>
      </c>
      <c r="D102" s="116" t="s">
        <v>942</v>
      </c>
      <c r="E102" s="116" t="s">
        <v>943</v>
      </c>
      <c r="F102" s="115" t="s">
        <v>29</v>
      </c>
      <c r="G102" s="115" t="s">
        <v>731</v>
      </c>
    </row>
    <row r="103" spans="1:7">
      <c r="A103" s="114">
        <v>2018</v>
      </c>
      <c r="B103" s="114">
        <v>8</v>
      </c>
      <c r="C103" s="115" t="s">
        <v>317</v>
      </c>
      <c r="D103" s="116" t="s">
        <v>944</v>
      </c>
      <c r="E103" s="116" t="s">
        <v>945</v>
      </c>
      <c r="F103" s="115" t="s">
        <v>44</v>
      </c>
      <c r="G103" s="115" t="s">
        <v>731</v>
      </c>
    </row>
    <row r="104" spans="1:7">
      <c r="A104" s="114">
        <v>2018</v>
      </c>
      <c r="B104" s="114">
        <v>7</v>
      </c>
      <c r="C104" s="115" t="s">
        <v>316</v>
      </c>
      <c r="D104" s="116" t="s">
        <v>946</v>
      </c>
      <c r="E104" s="116" t="s">
        <v>947</v>
      </c>
      <c r="F104" s="115" t="s">
        <v>36</v>
      </c>
      <c r="G104" s="115" t="s">
        <v>731</v>
      </c>
    </row>
    <row r="105" spans="1:7">
      <c r="A105" s="114">
        <v>2018</v>
      </c>
      <c r="B105" s="114">
        <v>7</v>
      </c>
      <c r="C105" s="115" t="s">
        <v>315</v>
      </c>
      <c r="D105" s="116" t="s">
        <v>948</v>
      </c>
      <c r="E105" s="116" t="s">
        <v>949</v>
      </c>
      <c r="F105" s="115" t="s">
        <v>30</v>
      </c>
      <c r="G105" s="115" t="s">
        <v>731</v>
      </c>
    </row>
    <row r="106" spans="1:7">
      <c r="A106" s="114">
        <v>2018</v>
      </c>
      <c r="B106" s="114">
        <v>7</v>
      </c>
      <c r="C106" s="115" t="s">
        <v>314</v>
      </c>
      <c r="D106" s="116" t="s">
        <v>950</v>
      </c>
      <c r="E106" s="116" t="s">
        <v>951</v>
      </c>
      <c r="F106" s="115" t="s">
        <v>30</v>
      </c>
      <c r="G106" s="115" t="s">
        <v>731</v>
      </c>
    </row>
    <row r="107" spans="1:7">
      <c r="A107" s="114">
        <v>2018</v>
      </c>
      <c r="B107" s="114">
        <v>7</v>
      </c>
      <c r="C107" s="115" t="s">
        <v>313</v>
      </c>
      <c r="D107" s="116" t="s">
        <v>952</v>
      </c>
      <c r="E107" s="116" t="s">
        <v>953</v>
      </c>
      <c r="F107" s="115" t="s">
        <v>29</v>
      </c>
      <c r="G107" s="115" t="s">
        <v>731</v>
      </c>
    </row>
    <row r="108" spans="1:7">
      <c r="A108" s="114">
        <v>2018</v>
      </c>
      <c r="B108" s="114">
        <v>7</v>
      </c>
      <c r="C108" s="115" t="s">
        <v>312</v>
      </c>
      <c r="D108" s="116" t="s">
        <v>954</v>
      </c>
      <c r="E108" s="116" t="s">
        <v>955</v>
      </c>
      <c r="F108" s="115" t="s">
        <v>50</v>
      </c>
      <c r="G108" s="115" t="s">
        <v>731</v>
      </c>
    </row>
    <row r="109" spans="1:7">
      <c r="A109" s="114">
        <v>2018</v>
      </c>
      <c r="B109" s="114">
        <v>7</v>
      </c>
      <c r="C109" s="115" t="s">
        <v>311</v>
      </c>
      <c r="D109" s="116" t="s">
        <v>956</v>
      </c>
      <c r="E109" s="116" t="s">
        <v>957</v>
      </c>
      <c r="F109" s="115" t="s">
        <v>29</v>
      </c>
      <c r="G109" s="115" t="s">
        <v>731</v>
      </c>
    </row>
    <row r="110" spans="1:7">
      <c r="A110" s="114">
        <v>2018</v>
      </c>
      <c r="B110" s="114">
        <v>7</v>
      </c>
      <c r="C110" s="115" t="s">
        <v>310</v>
      </c>
      <c r="D110" s="116" t="s">
        <v>958</v>
      </c>
      <c r="E110" s="116" t="s">
        <v>959</v>
      </c>
      <c r="F110" s="115" t="s">
        <v>51</v>
      </c>
      <c r="G110" s="115" t="s">
        <v>731</v>
      </c>
    </row>
    <row r="111" spans="1:7">
      <c r="A111" s="114">
        <v>2018</v>
      </c>
      <c r="B111" s="114">
        <v>7</v>
      </c>
      <c r="C111" s="115" t="s">
        <v>309</v>
      </c>
      <c r="D111" s="116" t="s">
        <v>960</v>
      </c>
      <c r="E111" s="116" t="s">
        <v>961</v>
      </c>
      <c r="F111" s="115" t="s">
        <v>30</v>
      </c>
      <c r="G111" s="115" t="s">
        <v>731</v>
      </c>
    </row>
    <row r="112" spans="1:7">
      <c r="A112" s="114">
        <v>2018</v>
      </c>
      <c r="B112" s="114">
        <v>7</v>
      </c>
      <c r="C112" s="115" t="s">
        <v>308</v>
      </c>
      <c r="D112" s="116" t="s">
        <v>962</v>
      </c>
      <c r="E112" s="116" t="s">
        <v>963</v>
      </c>
      <c r="F112" s="115" t="s">
        <v>47</v>
      </c>
      <c r="G112" s="115" t="s">
        <v>731</v>
      </c>
    </row>
    <row r="113" spans="1:7">
      <c r="A113" s="114">
        <v>2018</v>
      </c>
      <c r="B113" s="114">
        <v>7</v>
      </c>
      <c r="C113" s="118" t="s">
        <v>307</v>
      </c>
      <c r="D113" s="121" t="s">
        <v>964</v>
      </c>
      <c r="E113" s="121" t="s">
        <v>965</v>
      </c>
      <c r="F113" s="118" t="s">
        <v>29</v>
      </c>
      <c r="G113" s="118" t="s">
        <v>731</v>
      </c>
    </row>
    <row r="114" spans="1:7">
      <c r="A114" s="114">
        <v>2018</v>
      </c>
      <c r="B114" s="114">
        <v>7</v>
      </c>
      <c r="C114" s="118" t="s">
        <v>306</v>
      </c>
      <c r="D114" s="121" t="s">
        <v>966</v>
      </c>
      <c r="E114" s="121" t="s">
        <v>967</v>
      </c>
      <c r="F114" s="118" t="s">
        <v>29</v>
      </c>
      <c r="G114" s="118" t="s">
        <v>731</v>
      </c>
    </row>
    <row r="115" spans="1:7">
      <c r="A115" s="114">
        <v>2018</v>
      </c>
      <c r="B115" s="114">
        <v>7</v>
      </c>
      <c r="C115" s="118" t="s">
        <v>305</v>
      </c>
      <c r="D115" s="121" t="s">
        <v>968</v>
      </c>
      <c r="E115" s="121" t="s">
        <v>969</v>
      </c>
      <c r="F115" s="118" t="s">
        <v>29</v>
      </c>
      <c r="G115" s="118" t="s">
        <v>731</v>
      </c>
    </row>
    <row r="116" spans="1:7">
      <c r="A116" s="114">
        <v>2018</v>
      </c>
      <c r="B116" s="114">
        <v>7</v>
      </c>
      <c r="C116" s="118" t="s">
        <v>304</v>
      </c>
      <c r="D116" s="121" t="s">
        <v>970</v>
      </c>
      <c r="E116" s="121" t="s">
        <v>971</v>
      </c>
      <c r="F116" s="118" t="s">
        <v>31</v>
      </c>
      <c r="G116" s="118" t="s">
        <v>731</v>
      </c>
    </row>
    <row r="117" spans="1:7">
      <c r="A117" s="114">
        <v>2018</v>
      </c>
      <c r="B117" s="114">
        <v>7</v>
      </c>
      <c r="C117" s="118" t="s">
        <v>301</v>
      </c>
      <c r="D117" s="121" t="s">
        <v>972</v>
      </c>
      <c r="E117" s="121" t="s">
        <v>973</v>
      </c>
      <c r="F117" s="118" t="s">
        <v>29</v>
      </c>
      <c r="G117" s="118" t="s">
        <v>731</v>
      </c>
    </row>
    <row r="118" spans="1:7">
      <c r="A118" s="114">
        <v>2018</v>
      </c>
      <c r="B118" s="114">
        <v>7</v>
      </c>
      <c r="C118" s="118" t="s">
        <v>300</v>
      </c>
      <c r="D118" s="121" t="s">
        <v>974</v>
      </c>
      <c r="E118" s="121" t="s">
        <v>975</v>
      </c>
      <c r="F118" s="118" t="s">
        <v>31</v>
      </c>
      <c r="G118" s="118" t="s">
        <v>731</v>
      </c>
    </row>
    <row r="119" spans="1:7">
      <c r="A119" s="114">
        <v>2018</v>
      </c>
      <c r="B119" s="114">
        <v>7</v>
      </c>
      <c r="C119" s="118" t="s">
        <v>299</v>
      </c>
      <c r="D119" s="121" t="s">
        <v>976</v>
      </c>
      <c r="E119" s="121" t="s">
        <v>977</v>
      </c>
      <c r="F119" s="118" t="s">
        <v>29</v>
      </c>
      <c r="G119" s="118" t="s">
        <v>731</v>
      </c>
    </row>
    <row r="120" spans="1:7">
      <c r="A120" s="114">
        <v>2018</v>
      </c>
      <c r="B120" s="114">
        <v>7</v>
      </c>
      <c r="C120" s="118" t="s">
        <v>297</v>
      </c>
      <c r="D120" s="121" t="s">
        <v>978</v>
      </c>
      <c r="E120" s="121" t="s">
        <v>979</v>
      </c>
      <c r="F120" s="118" t="s">
        <v>29</v>
      </c>
      <c r="G120" s="118" t="s">
        <v>731</v>
      </c>
    </row>
    <row r="121" spans="1:7">
      <c r="A121" s="114">
        <v>2018</v>
      </c>
      <c r="B121" s="114">
        <v>7</v>
      </c>
      <c r="C121" s="118" t="s">
        <v>296</v>
      </c>
      <c r="D121" s="121" t="s">
        <v>980</v>
      </c>
      <c r="E121" s="121" t="s">
        <v>981</v>
      </c>
      <c r="F121" s="118" t="s">
        <v>29</v>
      </c>
      <c r="G121" s="118" t="s">
        <v>731</v>
      </c>
    </row>
    <row r="122" spans="1:7">
      <c r="A122" s="114">
        <v>2018</v>
      </c>
      <c r="B122" s="114">
        <v>7</v>
      </c>
      <c r="C122" s="118" t="s">
        <v>294</v>
      </c>
      <c r="D122" s="121" t="s">
        <v>982</v>
      </c>
      <c r="E122" s="121" t="s">
        <v>983</v>
      </c>
      <c r="F122" s="118" t="s">
        <v>29</v>
      </c>
      <c r="G122" s="118" t="s">
        <v>731</v>
      </c>
    </row>
    <row r="123" spans="1:7">
      <c r="A123" s="114">
        <v>2018</v>
      </c>
      <c r="B123" s="114">
        <v>7</v>
      </c>
      <c r="C123" s="118" t="s">
        <v>293</v>
      </c>
      <c r="D123" s="121" t="s">
        <v>984</v>
      </c>
      <c r="E123" s="121" t="s">
        <v>985</v>
      </c>
      <c r="F123" s="118" t="s">
        <v>29</v>
      </c>
      <c r="G123" s="118" t="s">
        <v>731</v>
      </c>
    </row>
    <row r="124" spans="1:7">
      <c r="A124" s="114">
        <v>2018</v>
      </c>
      <c r="B124" s="114">
        <v>7</v>
      </c>
      <c r="C124" s="118" t="s">
        <v>292</v>
      </c>
      <c r="D124" s="121" t="s">
        <v>986</v>
      </c>
      <c r="E124" s="121" t="s">
        <v>987</v>
      </c>
      <c r="F124" s="118" t="s">
        <v>29</v>
      </c>
      <c r="G124" s="118" t="s">
        <v>731</v>
      </c>
    </row>
    <row r="125" spans="1:7">
      <c r="A125" s="114">
        <v>2018</v>
      </c>
      <c r="B125" s="114">
        <v>7</v>
      </c>
      <c r="C125" s="118" t="s">
        <v>291</v>
      </c>
      <c r="D125" s="121" t="s">
        <v>988</v>
      </c>
      <c r="E125" s="121" t="s">
        <v>989</v>
      </c>
      <c r="F125" s="118" t="s">
        <v>30</v>
      </c>
      <c r="G125" s="118" t="s">
        <v>731</v>
      </c>
    </row>
    <row r="126" spans="1:7">
      <c r="A126" s="114">
        <v>2018</v>
      </c>
      <c r="B126" s="114">
        <v>7</v>
      </c>
      <c r="C126" s="118" t="s">
        <v>290</v>
      </c>
      <c r="D126" s="121" t="s">
        <v>990</v>
      </c>
      <c r="E126" s="121" t="s">
        <v>991</v>
      </c>
      <c r="F126" s="118" t="s">
        <v>30</v>
      </c>
      <c r="G126" s="118" t="s">
        <v>731</v>
      </c>
    </row>
    <row r="127" spans="1:7">
      <c r="A127" s="114">
        <v>2018</v>
      </c>
      <c r="B127" s="114">
        <v>7</v>
      </c>
      <c r="C127" s="118" t="s">
        <v>289</v>
      </c>
      <c r="D127" s="121" t="s">
        <v>992</v>
      </c>
      <c r="E127" s="121" t="s">
        <v>993</v>
      </c>
      <c r="F127" s="118" t="s">
        <v>29</v>
      </c>
      <c r="G127" s="118" t="s">
        <v>731</v>
      </c>
    </row>
    <row r="128" spans="1:7">
      <c r="A128" s="114">
        <v>2018</v>
      </c>
      <c r="B128" s="114">
        <v>7</v>
      </c>
      <c r="C128" s="118" t="s">
        <v>288</v>
      </c>
      <c r="D128" s="121" t="s">
        <v>994</v>
      </c>
      <c r="E128" s="121" t="s">
        <v>995</v>
      </c>
      <c r="F128" s="118" t="s">
        <v>30</v>
      </c>
      <c r="G128" s="118" t="s">
        <v>731</v>
      </c>
    </row>
    <row r="129" spans="1:7">
      <c r="A129" s="114">
        <v>2018</v>
      </c>
      <c r="B129" s="114">
        <v>7</v>
      </c>
      <c r="C129" s="118" t="s">
        <v>286</v>
      </c>
      <c r="D129" s="121" t="s">
        <v>996</v>
      </c>
      <c r="E129" s="121" t="s">
        <v>997</v>
      </c>
      <c r="F129" s="118" t="s">
        <v>29</v>
      </c>
      <c r="G129" s="118" t="s">
        <v>731</v>
      </c>
    </row>
    <row r="130" spans="1:7">
      <c r="A130" s="114">
        <v>2018</v>
      </c>
      <c r="B130" s="114">
        <v>7</v>
      </c>
      <c r="C130" s="118" t="s">
        <v>285</v>
      </c>
      <c r="D130" s="121" t="s">
        <v>998</v>
      </c>
      <c r="E130" s="121" t="s">
        <v>999</v>
      </c>
      <c r="F130" s="118" t="s">
        <v>30</v>
      </c>
      <c r="G130" s="118" t="s">
        <v>731</v>
      </c>
    </row>
    <row r="131" spans="1:7">
      <c r="A131" s="114">
        <v>2018</v>
      </c>
      <c r="B131" s="114">
        <v>7</v>
      </c>
      <c r="C131" s="118" t="s">
        <v>284</v>
      </c>
      <c r="D131" s="121" t="s">
        <v>1000</v>
      </c>
      <c r="E131" s="121" t="s">
        <v>1001</v>
      </c>
      <c r="F131" s="118" t="s">
        <v>29</v>
      </c>
      <c r="G131" s="118" t="s">
        <v>731</v>
      </c>
    </row>
    <row r="132" spans="1:7">
      <c r="A132" s="114">
        <v>2018</v>
      </c>
      <c r="B132" s="114">
        <v>7</v>
      </c>
      <c r="C132" s="118" t="s">
        <v>282</v>
      </c>
      <c r="D132" s="121" t="s">
        <v>1002</v>
      </c>
      <c r="E132" s="121" t="s">
        <v>1003</v>
      </c>
      <c r="F132" s="118" t="s">
        <v>30</v>
      </c>
      <c r="G132" s="118" t="s">
        <v>731</v>
      </c>
    </row>
    <row r="133" spans="1:7">
      <c r="A133" s="114">
        <v>2018</v>
      </c>
      <c r="B133" s="114">
        <v>7</v>
      </c>
      <c r="C133" s="118" t="s">
        <v>281</v>
      </c>
      <c r="D133" s="121" t="s">
        <v>1004</v>
      </c>
      <c r="E133" s="121" t="s">
        <v>1005</v>
      </c>
      <c r="F133" s="118" t="s">
        <v>30</v>
      </c>
      <c r="G133" s="118" t="s">
        <v>731</v>
      </c>
    </row>
    <row r="134" spans="1:7">
      <c r="A134" s="114">
        <v>2018</v>
      </c>
      <c r="B134" s="114">
        <v>7</v>
      </c>
      <c r="C134" s="118" t="s">
        <v>280</v>
      </c>
      <c r="D134" s="121" t="s">
        <v>1006</v>
      </c>
      <c r="E134" s="121" t="s">
        <v>1007</v>
      </c>
      <c r="F134" s="118" t="s">
        <v>30</v>
      </c>
      <c r="G134" s="118" t="s">
        <v>731</v>
      </c>
    </row>
    <row r="135" spans="1:7">
      <c r="A135" s="114">
        <v>2018</v>
      </c>
      <c r="B135" s="114">
        <v>7</v>
      </c>
      <c r="C135" s="118" t="s">
        <v>279</v>
      </c>
      <c r="D135" s="121" t="s">
        <v>1008</v>
      </c>
      <c r="E135" s="121" t="s">
        <v>1009</v>
      </c>
      <c r="F135" s="118" t="s">
        <v>29</v>
      </c>
      <c r="G135" s="118" t="s">
        <v>731</v>
      </c>
    </row>
    <row r="136" spans="1:7">
      <c r="A136" s="114">
        <v>2018</v>
      </c>
      <c r="B136" s="114">
        <v>7</v>
      </c>
      <c r="C136" s="118" t="s">
        <v>278</v>
      </c>
      <c r="D136" s="121" t="s">
        <v>1010</v>
      </c>
      <c r="E136" s="121" t="s">
        <v>1011</v>
      </c>
      <c r="F136" s="118" t="s">
        <v>29</v>
      </c>
      <c r="G136" s="118" t="s">
        <v>731</v>
      </c>
    </row>
    <row r="137" spans="1:7">
      <c r="A137" s="114">
        <v>2018</v>
      </c>
      <c r="B137" s="114">
        <v>7</v>
      </c>
      <c r="C137" s="118" t="s">
        <v>1012</v>
      </c>
      <c r="D137" s="121" t="s">
        <v>1013</v>
      </c>
      <c r="E137" s="121" t="s">
        <v>1014</v>
      </c>
      <c r="F137" s="118" t="s">
        <v>40</v>
      </c>
      <c r="G137" s="118" t="s">
        <v>731</v>
      </c>
    </row>
    <row r="138" spans="1:7">
      <c r="A138" s="114">
        <v>2018</v>
      </c>
      <c r="B138" s="114">
        <v>7</v>
      </c>
      <c r="C138" s="118" t="s">
        <v>277</v>
      </c>
      <c r="D138" s="121" t="s">
        <v>1015</v>
      </c>
      <c r="E138" s="121" t="s">
        <v>1016</v>
      </c>
      <c r="F138" s="118" t="s">
        <v>29</v>
      </c>
      <c r="G138" s="118" t="s">
        <v>731</v>
      </c>
    </row>
    <row r="139" spans="1:7">
      <c r="A139" s="114">
        <v>2018</v>
      </c>
      <c r="B139" s="114">
        <v>7</v>
      </c>
      <c r="C139" s="118" t="s">
        <v>275</v>
      </c>
      <c r="D139" s="121" t="s">
        <v>1017</v>
      </c>
      <c r="E139" s="121" t="s">
        <v>1018</v>
      </c>
      <c r="F139" s="118" t="s">
        <v>34</v>
      </c>
      <c r="G139" s="118" t="s">
        <v>731</v>
      </c>
    </row>
    <row r="140" spans="1:7">
      <c r="A140" s="114">
        <v>2018</v>
      </c>
      <c r="B140" s="114">
        <v>7</v>
      </c>
      <c r="C140" s="118" t="s">
        <v>274</v>
      </c>
      <c r="D140" s="121" t="s">
        <v>1019</v>
      </c>
      <c r="E140" s="121" t="s">
        <v>1020</v>
      </c>
      <c r="F140" s="118" t="s">
        <v>36</v>
      </c>
      <c r="G140" s="118" t="s">
        <v>731</v>
      </c>
    </row>
    <row r="141" spans="1:7">
      <c r="A141" s="114">
        <v>2018</v>
      </c>
      <c r="B141" s="114">
        <v>7</v>
      </c>
      <c r="C141" s="118" t="s">
        <v>273</v>
      </c>
      <c r="D141" s="121" t="s">
        <v>1021</v>
      </c>
      <c r="E141" s="121" t="s">
        <v>1022</v>
      </c>
      <c r="F141" s="118" t="s">
        <v>36</v>
      </c>
      <c r="G141" s="118" t="s">
        <v>731</v>
      </c>
    </row>
    <row r="142" spans="1:7">
      <c r="A142" s="114">
        <v>2018</v>
      </c>
      <c r="B142" s="114">
        <v>7</v>
      </c>
      <c r="C142" s="118" t="s">
        <v>272</v>
      </c>
      <c r="D142" s="121" t="s">
        <v>1023</v>
      </c>
      <c r="E142" s="121" t="s">
        <v>1024</v>
      </c>
      <c r="F142" s="118" t="s">
        <v>31</v>
      </c>
      <c r="G142" s="118" t="s">
        <v>731</v>
      </c>
    </row>
    <row r="143" spans="1:7">
      <c r="A143" s="114">
        <v>2018</v>
      </c>
      <c r="B143" s="114">
        <v>7</v>
      </c>
      <c r="C143" s="118" t="s">
        <v>271</v>
      </c>
      <c r="D143" s="121" t="s">
        <v>1025</v>
      </c>
      <c r="E143" s="121" t="s">
        <v>1026</v>
      </c>
      <c r="F143" s="118" t="s">
        <v>36</v>
      </c>
      <c r="G143" s="118" t="s">
        <v>731</v>
      </c>
    </row>
    <row r="144" spans="1:7">
      <c r="A144" s="114">
        <v>2018</v>
      </c>
      <c r="B144" s="114">
        <v>7</v>
      </c>
      <c r="C144" s="118" t="s">
        <v>270</v>
      </c>
      <c r="D144" s="121" t="s">
        <v>1027</v>
      </c>
      <c r="E144" s="121" t="s">
        <v>1028</v>
      </c>
      <c r="F144" s="118" t="s">
        <v>29</v>
      </c>
      <c r="G144" s="118" t="s">
        <v>731</v>
      </c>
    </row>
    <row r="145" spans="1:7">
      <c r="A145" s="114">
        <v>2018</v>
      </c>
      <c r="B145" s="114">
        <v>7</v>
      </c>
      <c r="C145" s="118" t="s">
        <v>269</v>
      </c>
      <c r="D145" s="121" t="s">
        <v>1029</v>
      </c>
      <c r="E145" s="121" t="s">
        <v>1030</v>
      </c>
      <c r="F145" s="118" t="s">
        <v>30</v>
      </c>
      <c r="G145" s="118" t="s">
        <v>731</v>
      </c>
    </row>
    <row r="146" spans="1:7">
      <c r="A146" s="114">
        <v>2018</v>
      </c>
      <c r="B146" s="114">
        <v>7</v>
      </c>
      <c r="C146" s="118" t="s">
        <v>268</v>
      </c>
      <c r="D146" s="121" t="s">
        <v>1031</v>
      </c>
      <c r="E146" s="121" t="s">
        <v>1032</v>
      </c>
      <c r="F146" s="118" t="s">
        <v>30</v>
      </c>
      <c r="G146" s="118" t="s">
        <v>731</v>
      </c>
    </row>
    <row r="147" spans="1:7">
      <c r="A147" s="114">
        <v>2018</v>
      </c>
      <c r="B147" s="114">
        <v>7</v>
      </c>
      <c r="C147" s="118" t="s">
        <v>267</v>
      </c>
      <c r="D147" s="121" t="s">
        <v>1033</v>
      </c>
      <c r="E147" s="121" t="s">
        <v>1034</v>
      </c>
      <c r="F147" s="118" t="s">
        <v>34</v>
      </c>
      <c r="G147" s="118" t="s">
        <v>731</v>
      </c>
    </row>
    <row r="148" spans="1:7">
      <c r="A148" s="114">
        <v>2018</v>
      </c>
      <c r="B148" s="114">
        <v>7</v>
      </c>
      <c r="C148" s="118" t="s">
        <v>266</v>
      </c>
      <c r="D148" s="121" t="s">
        <v>1035</v>
      </c>
      <c r="E148" s="121" t="s">
        <v>1036</v>
      </c>
      <c r="F148" s="118" t="s">
        <v>29</v>
      </c>
      <c r="G148" s="118" t="s">
        <v>731</v>
      </c>
    </row>
    <row r="149" spans="1:7">
      <c r="A149" s="114">
        <v>2018</v>
      </c>
      <c r="B149" s="114">
        <v>7</v>
      </c>
      <c r="C149" s="118" t="s">
        <v>265</v>
      </c>
      <c r="D149" s="121" t="s">
        <v>1037</v>
      </c>
      <c r="E149" s="121" t="s">
        <v>1038</v>
      </c>
      <c r="F149" s="118" t="s">
        <v>29</v>
      </c>
      <c r="G149" s="118" t="s">
        <v>731</v>
      </c>
    </row>
    <row r="150" spans="1:7">
      <c r="A150" s="114">
        <v>2018</v>
      </c>
      <c r="B150" s="114">
        <v>7</v>
      </c>
      <c r="C150" s="118" t="s">
        <v>264</v>
      </c>
      <c r="D150" s="121" t="s">
        <v>1039</v>
      </c>
      <c r="E150" s="121" t="s">
        <v>1040</v>
      </c>
      <c r="F150" s="118" t="s">
        <v>29</v>
      </c>
      <c r="G150" s="118" t="s">
        <v>731</v>
      </c>
    </row>
    <row r="151" spans="1:7">
      <c r="A151" s="114">
        <v>2018</v>
      </c>
      <c r="B151" s="114">
        <v>7</v>
      </c>
      <c r="C151" s="113" t="s">
        <v>263</v>
      </c>
      <c r="D151" s="123" t="s">
        <v>1041</v>
      </c>
      <c r="E151" s="123" t="s">
        <v>1042</v>
      </c>
      <c r="F151" s="113" t="s">
        <v>29</v>
      </c>
      <c r="G151" s="113" t="s">
        <v>731</v>
      </c>
    </row>
    <row r="152" spans="1:7">
      <c r="A152" s="114">
        <v>2018</v>
      </c>
      <c r="B152" s="114">
        <v>7</v>
      </c>
      <c r="C152" s="118" t="s">
        <v>1043</v>
      </c>
      <c r="D152" s="121" t="s">
        <v>1044</v>
      </c>
      <c r="E152" s="121" t="s">
        <v>1045</v>
      </c>
      <c r="F152" s="118" t="s">
        <v>40</v>
      </c>
      <c r="G152" s="118" t="s">
        <v>731</v>
      </c>
    </row>
    <row r="153" spans="1:7">
      <c r="A153" s="114">
        <v>2018</v>
      </c>
      <c r="B153" s="114">
        <v>7</v>
      </c>
      <c r="C153" s="118" t="s">
        <v>262</v>
      </c>
      <c r="D153" s="121" t="s">
        <v>1046</v>
      </c>
      <c r="E153" s="121" t="s">
        <v>1047</v>
      </c>
      <c r="F153" s="118" t="s">
        <v>29</v>
      </c>
      <c r="G153" s="118" t="s">
        <v>731</v>
      </c>
    </row>
    <row r="154" spans="1:7">
      <c r="A154" s="114">
        <v>2018</v>
      </c>
      <c r="B154" s="114">
        <v>7</v>
      </c>
      <c r="C154" s="118" t="s">
        <v>261</v>
      </c>
      <c r="D154" s="121" t="s">
        <v>1048</v>
      </c>
      <c r="E154" s="121" t="s">
        <v>1049</v>
      </c>
      <c r="F154" s="118" t="s">
        <v>29</v>
      </c>
      <c r="G154" s="118" t="s">
        <v>731</v>
      </c>
    </row>
    <row r="155" spans="1:7">
      <c r="A155" s="114">
        <v>2018</v>
      </c>
      <c r="B155" s="114">
        <v>7</v>
      </c>
      <c r="C155" s="118" t="s">
        <v>260</v>
      </c>
      <c r="D155" s="121" t="s">
        <v>1050</v>
      </c>
      <c r="E155" s="121" t="s">
        <v>1051</v>
      </c>
      <c r="F155" s="118" t="s">
        <v>29</v>
      </c>
      <c r="G155" s="118" t="s">
        <v>731</v>
      </c>
    </row>
    <row r="156" spans="1:7">
      <c r="A156" s="114">
        <v>2018</v>
      </c>
      <c r="B156" s="114">
        <v>7</v>
      </c>
      <c r="C156" s="118" t="s">
        <v>259</v>
      </c>
      <c r="D156" s="121" t="s">
        <v>1052</v>
      </c>
      <c r="E156" s="121" t="s">
        <v>1053</v>
      </c>
      <c r="F156" s="118" t="s">
        <v>46</v>
      </c>
      <c r="G156" s="118" t="s">
        <v>731</v>
      </c>
    </row>
    <row r="157" spans="1:7">
      <c r="A157" s="114">
        <v>2018</v>
      </c>
      <c r="B157" s="114">
        <v>7</v>
      </c>
      <c r="C157" s="118" t="s">
        <v>258</v>
      </c>
      <c r="D157" s="121" t="s">
        <v>1054</v>
      </c>
      <c r="E157" s="121" t="s">
        <v>1055</v>
      </c>
      <c r="F157" s="118" t="s">
        <v>29</v>
      </c>
      <c r="G157" s="118" t="s">
        <v>731</v>
      </c>
    </row>
    <row r="158" spans="1:7">
      <c r="A158" s="114">
        <v>2018</v>
      </c>
      <c r="B158" s="114">
        <v>7</v>
      </c>
      <c r="C158" s="118" t="s">
        <v>257</v>
      </c>
      <c r="D158" s="121" t="s">
        <v>1056</v>
      </c>
      <c r="E158" s="121" t="s">
        <v>1057</v>
      </c>
      <c r="F158" s="118" t="s">
        <v>34</v>
      </c>
      <c r="G158" s="118" t="s">
        <v>731</v>
      </c>
    </row>
    <row r="159" spans="1:7">
      <c r="A159" s="114">
        <v>2018</v>
      </c>
      <c r="B159" s="114">
        <v>7</v>
      </c>
      <c r="C159" s="118" t="s">
        <v>256</v>
      </c>
      <c r="D159" s="121" t="s">
        <v>1058</v>
      </c>
      <c r="E159" s="121" t="s">
        <v>1059</v>
      </c>
      <c r="F159" s="118" t="s">
        <v>29</v>
      </c>
      <c r="G159" s="118" t="s">
        <v>731</v>
      </c>
    </row>
    <row r="160" spans="1:7">
      <c r="A160" s="114">
        <v>2018</v>
      </c>
      <c r="B160" s="114">
        <v>7</v>
      </c>
      <c r="C160" s="118" t="s">
        <v>255</v>
      </c>
      <c r="D160" s="121" t="s">
        <v>1060</v>
      </c>
      <c r="E160" s="121" t="s">
        <v>1061</v>
      </c>
      <c r="F160" s="118" t="s">
        <v>30</v>
      </c>
      <c r="G160" s="118" t="s">
        <v>731</v>
      </c>
    </row>
    <row r="161" spans="1:7">
      <c r="A161" s="114">
        <v>2018</v>
      </c>
      <c r="B161" s="114">
        <v>7</v>
      </c>
      <c r="C161" s="118" t="s">
        <v>254</v>
      </c>
      <c r="D161" s="121" t="s">
        <v>1062</v>
      </c>
      <c r="E161" s="121" t="s">
        <v>1063</v>
      </c>
      <c r="F161" s="118" t="s">
        <v>38</v>
      </c>
      <c r="G161" s="118" t="s">
        <v>731</v>
      </c>
    </row>
    <row r="162" spans="1:7">
      <c r="A162" s="114">
        <v>2018</v>
      </c>
      <c r="B162" s="114">
        <v>7</v>
      </c>
      <c r="C162" s="118" t="s">
        <v>253</v>
      </c>
      <c r="D162" s="121" t="s">
        <v>1064</v>
      </c>
      <c r="E162" s="121" t="s">
        <v>1065</v>
      </c>
      <c r="F162" s="118" t="s">
        <v>36</v>
      </c>
      <c r="G162" s="113" t="s">
        <v>731</v>
      </c>
    </row>
    <row r="163" spans="1:7">
      <c r="A163" s="114">
        <v>2018</v>
      </c>
      <c r="B163" s="114">
        <v>7</v>
      </c>
      <c r="C163" s="118" t="s">
        <v>252</v>
      </c>
      <c r="D163" s="121" t="s">
        <v>1066</v>
      </c>
      <c r="E163" s="121" t="s">
        <v>1067</v>
      </c>
      <c r="F163" s="118" t="s">
        <v>29</v>
      </c>
      <c r="G163" s="118" t="s">
        <v>731</v>
      </c>
    </row>
    <row r="164" spans="1:7">
      <c r="A164" s="114">
        <v>2018</v>
      </c>
      <c r="B164" s="114">
        <v>7</v>
      </c>
      <c r="C164" s="118" t="s">
        <v>251</v>
      </c>
      <c r="D164" s="121" t="s">
        <v>1068</v>
      </c>
      <c r="E164" s="121" t="s">
        <v>1069</v>
      </c>
      <c r="F164" s="118" t="s">
        <v>30</v>
      </c>
      <c r="G164" s="118" t="s">
        <v>731</v>
      </c>
    </row>
    <row r="165" spans="1:7">
      <c r="A165" s="114">
        <v>2018</v>
      </c>
      <c r="B165" s="114">
        <v>7</v>
      </c>
      <c r="C165" s="118" t="s">
        <v>250</v>
      </c>
      <c r="D165" s="121" t="s">
        <v>1070</v>
      </c>
      <c r="E165" s="121" t="s">
        <v>1071</v>
      </c>
      <c r="F165" s="118" t="s">
        <v>29</v>
      </c>
      <c r="G165" s="118" t="s">
        <v>731</v>
      </c>
    </row>
    <row r="166" spans="1:7">
      <c r="A166" s="114">
        <v>2018</v>
      </c>
      <c r="B166" s="114">
        <v>7</v>
      </c>
      <c r="C166" s="118" t="s">
        <v>1072</v>
      </c>
      <c r="D166" s="121" t="s">
        <v>1073</v>
      </c>
      <c r="E166" s="121" t="s">
        <v>1074</v>
      </c>
      <c r="F166" s="118" t="s">
        <v>29</v>
      </c>
      <c r="G166" s="118" t="s">
        <v>731</v>
      </c>
    </row>
    <row r="167" spans="1:7">
      <c r="A167" s="114">
        <v>2018</v>
      </c>
      <c r="B167" s="114">
        <v>7</v>
      </c>
      <c r="C167" s="118" t="s">
        <v>249</v>
      </c>
      <c r="D167" s="121" t="s">
        <v>1075</v>
      </c>
      <c r="E167" s="121" t="s">
        <v>1076</v>
      </c>
      <c r="F167" s="118" t="s">
        <v>52</v>
      </c>
      <c r="G167" s="118" t="s">
        <v>731</v>
      </c>
    </row>
    <row r="168" spans="1:7">
      <c r="A168" s="114">
        <v>2018</v>
      </c>
      <c r="B168" s="114">
        <v>7</v>
      </c>
      <c r="C168" s="118" t="s">
        <v>248</v>
      </c>
      <c r="D168" s="121" t="s">
        <v>1077</v>
      </c>
      <c r="E168" s="121" t="s">
        <v>1078</v>
      </c>
      <c r="F168" s="118" t="s">
        <v>29</v>
      </c>
      <c r="G168" s="118" t="s">
        <v>731</v>
      </c>
    </row>
    <row r="169" spans="1:7">
      <c r="A169" s="114">
        <v>2018</v>
      </c>
      <c r="B169" s="114">
        <v>7</v>
      </c>
      <c r="C169" s="118" t="s">
        <v>247</v>
      </c>
      <c r="D169" s="121" t="s">
        <v>1079</v>
      </c>
      <c r="E169" s="121" t="s">
        <v>1080</v>
      </c>
      <c r="F169" s="118" t="s">
        <v>29</v>
      </c>
      <c r="G169" s="118" t="s">
        <v>731</v>
      </c>
    </row>
    <row r="170" spans="1:7">
      <c r="A170" s="114">
        <v>2018</v>
      </c>
      <c r="B170" s="114">
        <v>7</v>
      </c>
      <c r="C170" s="118" t="s">
        <v>246</v>
      </c>
      <c r="D170" s="121" t="s">
        <v>1081</v>
      </c>
      <c r="E170" s="121" t="s">
        <v>1082</v>
      </c>
      <c r="F170" s="118" t="s">
        <v>29</v>
      </c>
      <c r="G170" s="118" t="s">
        <v>731</v>
      </c>
    </row>
    <row r="171" spans="1:7">
      <c r="A171" s="114">
        <v>2018</v>
      </c>
      <c r="B171" s="114">
        <v>7</v>
      </c>
      <c r="C171" s="118" t="s">
        <v>245</v>
      </c>
      <c r="D171" s="121" t="s">
        <v>1083</v>
      </c>
      <c r="E171" s="121" t="s">
        <v>1084</v>
      </c>
      <c r="F171" s="118" t="s">
        <v>29</v>
      </c>
      <c r="G171" s="118" t="s">
        <v>731</v>
      </c>
    </row>
    <row r="172" spans="1:7">
      <c r="A172" s="114">
        <v>2018</v>
      </c>
      <c r="B172" s="114">
        <v>7</v>
      </c>
      <c r="C172" s="118" t="s">
        <v>244</v>
      </c>
      <c r="D172" s="121" t="s">
        <v>1085</v>
      </c>
      <c r="E172" s="121" t="s">
        <v>1086</v>
      </c>
      <c r="F172" s="118" t="s">
        <v>30</v>
      </c>
      <c r="G172" s="118" t="s">
        <v>731</v>
      </c>
    </row>
    <row r="173" spans="1:7">
      <c r="A173" s="114">
        <v>2018</v>
      </c>
      <c r="B173" s="114">
        <v>7</v>
      </c>
      <c r="C173" s="118" t="s">
        <v>243</v>
      </c>
      <c r="D173" s="121" t="s">
        <v>1087</v>
      </c>
      <c r="E173" s="121" t="s">
        <v>1088</v>
      </c>
      <c r="F173" s="118" t="s">
        <v>29</v>
      </c>
      <c r="G173" s="118" t="s">
        <v>731</v>
      </c>
    </row>
    <row r="174" spans="1:7">
      <c r="A174" s="114">
        <v>2018</v>
      </c>
      <c r="B174" s="114">
        <v>7</v>
      </c>
      <c r="C174" s="118" t="s">
        <v>242</v>
      </c>
      <c r="D174" s="121" t="s">
        <v>1089</v>
      </c>
      <c r="E174" s="121" t="s">
        <v>1090</v>
      </c>
      <c r="F174" s="118" t="s">
        <v>34</v>
      </c>
      <c r="G174" s="118" t="s">
        <v>731</v>
      </c>
    </row>
    <row r="175" spans="1:7">
      <c r="A175" s="114">
        <v>2018</v>
      </c>
      <c r="B175" s="114">
        <v>7</v>
      </c>
      <c r="C175" s="118" t="s">
        <v>241</v>
      </c>
      <c r="D175" s="121" t="s">
        <v>1091</v>
      </c>
      <c r="E175" s="121" t="s">
        <v>1092</v>
      </c>
      <c r="F175" s="118" t="s">
        <v>31</v>
      </c>
      <c r="G175" s="118" t="s">
        <v>731</v>
      </c>
    </row>
    <row r="176" spans="1:7">
      <c r="A176" s="114">
        <v>2018</v>
      </c>
      <c r="B176" s="114">
        <v>7</v>
      </c>
      <c r="C176" s="118" t="s">
        <v>240</v>
      </c>
      <c r="D176" s="121" t="s">
        <v>1093</v>
      </c>
      <c r="E176" s="121" t="s">
        <v>1094</v>
      </c>
      <c r="F176" s="118" t="s">
        <v>31</v>
      </c>
      <c r="G176" s="118" t="s">
        <v>731</v>
      </c>
    </row>
    <row r="177" spans="1:7">
      <c r="A177" s="114">
        <v>2018</v>
      </c>
      <c r="B177" s="114">
        <v>7</v>
      </c>
      <c r="C177" s="118" t="s">
        <v>239</v>
      </c>
      <c r="D177" s="121" t="s">
        <v>1095</v>
      </c>
      <c r="E177" s="121" t="s">
        <v>1096</v>
      </c>
      <c r="F177" s="118" t="s">
        <v>29</v>
      </c>
      <c r="G177" s="118" t="s">
        <v>731</v>
      </c>
    </row>
    <row r="178" spans="1:7">
      <c r="A178" s="114">
        <v>2018</v>
      </c>
      <c r="B178" s="114">
        <v>7</v>
      </c>
      <c r="C178" s="118" t="s">
        <v>238</v>
      </c>
      <c r="D178" s="121" t="s">
        <v>1097</v>
      </c>
      <c r="E178" s="121" t="s">
        <v>1098</v>
      </c>
      <c r="F178" s="118" t="s">
        <v>29</v>
      </c>
      <c r="G178" s="118" t="s">
        <v>731</v>
      </c>
    </row>
    <row r="179" spans="1:7">
      <c r="A179" s="114">
        <v>2018</v>
      </c>
      <c r="B179" s="114">
        <v>7</v>
      </c>
      <c r="C179" s="118" t="s">
        <v>237</v>
      </c>
      <c r="D179" s="121" t="s">
        <v>1099</v>
      </c>
      <c r="E179" s="121" t="s">
        <v>1100</v>
      </c>
      <c r="F179" s="118" t="s">
        <v>29</v>
      </c>
      <c r="G179" s="118" t="s">
        <v>731</v>
      </c>
    </row>
    <row r="180" spans="1:7">
      <c r="A180" s="114">
        <v>2018</v>
      </c>
      <c r="B180" s="114">
        <v>7</v>
      </c>
      <c r="C180" s="118" t="s">
        <v>236</v>
      </c>
      <c r="D180" s="121" t="s">
        <v>1101</v>
      </c>
      <c r="E180" s="121" t="s">
        <v>1101</v>
      </c>
      <c r="F180" s="118" t="s">
        <v>29</v>
      </c>
      <c r="G180" s="118" t="s">
        <v>731</v>
      </c>
    </row>
    <row r="181" spans="1:7">
      <c r="A181" s="114">
        <v>2018</v>
      </c>
      <c r="B181" s="114">
        <v>7</v>
      </c>
      <c r="C181" s="118" t="s">
        <v>235</v>
      </c>
      <c r="D181" s="121" t="s">
        <v>1102</v>
      </c>
      <c r="E181" s="121" t="s">
        <v>1103</v>
      </c>
      <c r="F181" s="118" t="s">
        <v>34</v>
      </c>
      <c r="G181" s="118" t="s">
        <v>731</v>
      </c>
    </row>
    <row r="182" spans="1:7">
      <c r="A182" s="114">
        <v>2018</v>
      </c>
      <c r="B182" s="114">
        <v>7</v>
      </c>
      <c r="C182" s="118" t="s">
        <v>234</v>
      </c>
      <c r="D182" s="121" t="s">
        <v>1104</v>
      </c>
      <c r="E182" s="121" t="s">
        <v>1105</v>
      </c>
      <c r="F182" s="118" t="s">
        <v>51</v>
      </c>
      <c r="G182" s="118" t="s">
        <v>731</v>
      </c>
    </row>
    <row r="183" spans="1:7">
      <c r="A183" s="114">
        <v>2018</v>
      </c>
      <c r="B183" s="114">
        <v>7</v>
      </c>
      <c r="C183" s="118" t="s">
        <v>233</v>
      </c>
      <c r="D183" s="121" t="s">
        <v>1106</v>
      </c>
      <c r="E183" s="121" t="s">
        <v>1107</v>
      </c>
      <c r="F183" s="118" t="s">
        <v>38</v>
      </c>
      <c r="G183" s="118" t="s">
        <v>731</v>
      </c>
    </row>
    <row r="184" spans="1:7">
      <c r="A184" s="114">
        <v>2018</v>
      </c>
      <c r="B184" s="114">
        <v>6</v>
      </c>
      <c r="C184" s="118" t="s">
        <v>232</v>
      </c>
      <c r="D184" s="121" t="s">
        <v>1108</v>
      </c>
      <c r="E184" s="121" t="s">
        <v>1109</v>
      </c>
      <c r="F184" s="118" t="s">
        <v>30</v>
      </c>
      <c r="G184" s="118" t="s">
        <v>731</v>
      </c>
    </row>
    <row r="185" spans="1:7">
      <c r="A185" s="114">
        <v>2018</v>
      </c>
      <c r="B185" s="114">
        <v>6</v>
      </c>
      <c r="C185" s="118" t="s">
        <v>231</v>
      </c>
      <c r="D185" s="121" t="s">
        <v>1110</v>
      </c>
      <c r="E185" s="121" t="s">
        <v>1111</v>
      </c>
      <c r="F185" s="118" t="s">
        <v>29</v>
      </c>
      <c r="G185" s="118" t="s">
        <v>731</v>
      </c>
    </row>
    <row r="186" spans="1:7">
      <c r="A186" s="114">
        <v>2018</v>
      </c>
      <c r="B186" s="114">
        <v>6</v>
      </c>
      <c r="C186" s="118" t="s">
        <v>230</v>
      </c>
      <c r="D186" s="121" t="s">
        <v>1112</v>
      </c>
      <c r="E186" s="121" t="s">
        <v>1113</v>
      </c>
      <c r="F186" s="118" t="s">
        <v>30</v>
      </c>
      <c r="G186" s="118" t="s">
        <v>731</v>
      </c>
    </row>
    <row r="187" spans="1:7">
      <c r="A187" s="114">
        <v>2018</v>
      </c>
      <c r="B187" s="114">
        <v>6</v>
      </c>
      <c r="C187" s="118" t="s">
        <v>229</v>
      </c>
      <c r="D187" s="121" t="s">
        <v>1114</v>
      </c>
      <c r="E187" s="121" t="s">
        <v>1115</v>
      </c>
      <c r="F187" s="118" t="s">
        <v>29</v>
      </c>
      <c r="G187" s="118" t="s">
        <v>731</v>
      </c>
    </row>
    <row r="188" spans="1:7">
      <c r="A188" s="114">
        <v>2018</v>
      </c>
      <c r="B188" s="114">
        <v>6</v>
      </c>
      <c r="C188" s="118" t="s">
        <v>228</v>
      </c>
      <c r="D188" s="121" t="s">
        <v>1116</v>
      </c>
      <c r="E188" s="121" t="s">
        <v>1117</v>
      </c>
      <c r="F188" s="118" t="s">
        <v>29</v>
      </c>
      <c r="G188" s="118" t="s">
        <v>731</v>
      </c>
    </row>
    <row r="189" spans="1:7">
      <c r="A189" s="114">
        <v>2018</v>
      </c>
      <c r="B189" s="114">
        <v>6</v>
      </c>
      <c r="C189" s="118" t="s">
        <v>227</v>
      </c>
      <c r="D189" s="121" t="s">
        <v>1118</v>
      </c>
      <c r="E189" s="121" t="s">
        <v>1119</v>
      </c>
      <c r="F189" s="118" t="s">
        <v>29</v>
      </c>
      <c r="G189" s="118" t="s">
        <v>731</v>
      </c>
    </row>
    <row r="190" spans="1:7">
      <c r="A190" s="114">
        <v>2018</v>
      </c>
      <c r="B190" s="114">
        <v>6</v>
      </c>
      <c r="C190" s="118" t="s">
        <v>1120</v>
      </c>
      <c r="D190" s="121" t="s">
        <v>1121</v>
      </c>
      <c r="E190" s="121" t="s">
        <v>1122</v>
      </c>
      <c r="F190" s="118" t="s">
        <v>40</v>
      </c>
      <c r="G190" s="118" t="s">
        <v>731</v>
      </c>
    </row>
    <row r="191" spans="1:7">
      <c r="A191" s="114">
        <v>2018</v>
      </c>
      <c r="B191" s="114">
        <v>6</v>
      </c>
      <c r="C191" s="118" t="s">
        <v>226</v>
      </c>
      <c r="D191" s="121" t="s">
        <v>1123</v>
      </c>
      <c r="E191" s="121" t="s">
        <v>1124</v>
      </c>
      <c r="F191" s="118" t="s">
        <v>29</v>
      </c>
      <c r="G191" s="118" t="s">
        <v>731</v>
      </c>
    </row>
    <row r="192" spans="1:7">
      <c r="A192" s="114">
        <v>2018</v>
      </c>
      <c r="B192" s="114">
        <v>6</v>
      </c>
      <c r="C192" s="118" t="s">
        <v>225</v>
      </c>
      <c r="D192" s="121" t="s">
        <v>1125</v>
      </c>
      <c r="E192" s="121" t="s">
        <v>1126</v>
      </c>
      <c r="F192" s="118" t="s">
        <v>29</v>
      </c>
      <c r="G192" s="118" t="s">
        <v>731</v>
      </c>
    </row>
    <row r="193" spans="1:7">
      <c r="A193" s="114">
        <v>2018</v>
      </c>
      <c r="B193" s="114">
        <v>6</v>
      </c>
      <c r="C193" s="118" t="s">
        <v>607</v>
      </c>
      <c r="D193" s="121" t="s">
        <v>1127</v>
      </c>
      <c r="E193" s="121" t="s">
        <v>1128</v>
      </c>
      <c r="F193" s="118" t="s">
        <v>40</v>
      </c>
      <c r="G193" s="118" t="s">
        <v>731</v>
      </c>
    </row>
    <row r="194" spans="1:7">
      <c r="A194" s="114">
        <v>2018</v>
      </c>
      <c r="B194" s="114">
        <v>6</v>
      </c>
      <c r="C194" s="118" t="s">
        <v>224</v>
      </c>
      <c r="D194" s="121" t="s">
        <v>1129</v>
      </c>
      <c r="E194" s="121" t="s">
        <v>1130</v>
      </c>
      <c r="F194" s="118" t="s">
        <v>36</v>
      </c>
      <c r="G194" s="118" t="s">
        <v>731</v>
      </c>
    </row>
    <row r="195" spans="1:7">
      <c r="A195" s="114">
        <v>2018</v>
      </c>
      <c r="B195" s="114">
        <v>6</v>
      </c>
      <c r="C195" s="118" t="s">
        <v>223</v>
      </c>
      <c r="D195" s="121" t="s">
        <v>1131</v>
      </c>
      <c r="E195" s="121" t="s">
        <v>1132</v>
      </c>
      <c r="F195" s="118" t="s">
        <v>34</v>
      </c>
      <c r="G195" s="118" t="s">
        <v>731</v>
      </c>
    </row>
    <row r="196" spans="1:7">
      <c r="A196" s="114">
        <v>2018</v>
      </c>
      <c r="B196" s="114">
        <v>6</v>
      </c>
      <c r="C196" s="118" t="s">
        <v>222</v>
      </c>
      <c r="D196" s="121" t="s">
        <v>1133</v>
      </c>
      <c r="E196" s="121" t="s">
        <v>1134</v>
      </c>
      <c r="F196" s="118" t="s">
        <v>30</v>
      </c>
      <c r="G196" s="118" t="s">
        <v>731</v>
      </c>
    </row>
    <row r="197" spans="1:7">
      <c r="A197" s="114">
        <v>2018</v>
      </c>
      <c r="B197" s="114">
        <v>6</v>
      </c>
      <c r="C197" s="118" t="s">
        <v>221</v>
      </c>
      <c r="D197" s="121" t="s">
        <v>1135</v>
      </c>
      <c r="E197" s="121" t="s">
        <v>1136</v>
      </c>
      <c r="F197" s="118" t="s">
        <v>44</v>
      </c>
      <c r="G197" s="118" t="s">
        <v>731</v>
      </c>
    </row>
    <row r="198" spans="1:7">
      <c r="A198" s="114">
        <v>2018</v>
      </c>
      <c r="B198" s="114">
        <v>6</v>
      </c>
      <c r="C198" s="118" t="s">
        <v>220</v>
      </c>
      <c r="D198" s="121" t="s">
        <v>1137</v>
      </c>
      <c r="E198" s="121" t="s">
        <v>1138</v>
      </c>
      <c r="F198" s="118" t="s">
        <v>29</v>
      </c>
      <c r="G198" s="118" t="s">
        <v>731</v>
      </c>
    </row>
    <row r="199" spans="1:7">
      <c r="A199" s="114">
        <v>2018</v>
      </c>
      <c r="B199" s="114">
        <v>6</v>
      </c>
      <c r="C199" s="118" t="s">
        <v>219</v>
      </c>
      <c r="D199" s="121" t="s">
        <v>1139</v>
      </c>
      <c r="E199" s="121" t="s">
        <v>1140</v>
      </c>
      <c r="F199" s="118" t="s">
        <v>30</v>
      </c>
      <c r="G199" s="118" t="s">
        <v>731</v>
      </c>
    </row>
    <row r="200" spans="1:7">
      <c r="A200" s="114">
        <v>2018</v>
      </c>
      <c r="B200" s="114">
        <v>6</v>
      </c>
      <c r="C200" s="118" t="s">
        <v>218</v>
      </c>
      <c r="D200" s="121" t="s">
        <v>1141</v>
      </c>
      <c r="E200" s="121" t="s">
        <v>1142</v>
      </c>
      <c r="F200" s="118" t="s">
        <v>29</v>
      </c>
      <c r="G200" s="118" t="s">
        <v>731</v>
      </c>
    </row>
    <row r="201" spans="1:7">
      <c r="A201" s="114">
        <v>2018</v>
      </c>
      <c r="B201" s="114">
        <v>6</v>
      </c>
      <c r="C201" s="118" t="s">
        <v>217</v>
      </c>
      <c r="D201" s="121" t="s">
        <v>1143</v>
      </c>
      <c r="E201" s="121" t="s">
        <v>1144</v>
      </c>
      <c r="F201" s="118" t="s">
        <v>29</v>
      </c>
      <c r="G201" s="118" t="s">
        <v>731</v>
      </c>
    </row>
    <row r="202" spans="1:7">
      <c r="A202" s="114">
        <v>2018</v>
      </c>
      <c r="B202" s="114">
        <v>6</v>
      </c>
      <c r="C202" s="118" t="s">
        <v>216</v>
      </c>
      <c r="D202" s="121" t="s">
        <v>1145</v>
      </c>
      <c r="E202" s="121" t="s">
        <v>1146</v>
      </c>
      <c r="F202" s="118" t="s">
        <v>44</v>
      </c>
      <c r="G202" s="118" t="s">
        <v>731</v>
      </c>
    </row>
    <row r="203" spans="1:7">
      <c r="A203" s="114">
        <v>2018</v>
      </c>
      <c r="B203" s="114">
        <v>6</v>
      </c>
      <c r="C203" s="118" t="s">
        <v>1147</v>
      </c>
      <c r="D203" s="121" t="s">
        <v>1148</v>
      </c>
      <c r="E203" s="121" t="s">
        <v>1148</v>
      </c>
      <c r="F203" s="118" t="s">
        <v>40</v>
      </c>
      <c r="G203" s="118" t="s">
        <v>731</v>
      </c>
    </row>
    <row r="204" spans="1:7">
      <c r="A204" s="114">
        <v>2018</v>
      </c>
      <c r="B204" s="114">
        <v>6</v>
      </c>
      <c r="C204" s="118" t="s">
        <v>215</v>
      </c>
      <c r="D204" s="121" t="s">
        <v>1149</v>
      </c>
      <c r="E204" s="121" t="s">
        <v>1150</v>
      </c>
      <c r="F204" s="118" t="s">
        <v>29</v>
      </c>
      <c r="G204" s="118" t="s">
        <v>731</v>
      </c>
    </row>
    <row r="205" spans="1:7">
      <c r="A205" s="114">
        <v>2018</v>
      </c>
      <c r="B205" s="114">
        <v>6</v>
      </c>
      <c r="C205" s="118" t="s">
        <v>214</v>
      </c>
      <c r="D205" s="121" t="s">
        <v>1151</v>
      </c>
      <c r="E205" s="121" t="s">
        <v>1152</v>
      </c>
      <c r="F205" s="118" t="s">
        <v>51</v>
      </c>
      <c r="G205" s="118" t="s">
        <v>731</v>
      </c>
    </row>
    <row r="206" spans="1:7">
      <c r="A206" s="114">
        <v>2018</v>
      </c>
      <c r="B206" s="114">
        <v>6</v>
      </c>
      <c r="C206" s="118" t="s">
        <v>213</v>
      </c>
      <c r="D206" s="121" t="s">
        <v>1153</v>
      </c>
      <c r="E206" s="121" t="s">
        <v>1154</v>
      </c>
      <c r="F206" s="118" t="s">
        <v>29</v>
      </c>
      <c r="G206" s="118" t="s">
        <v>731</v>
      </c>
    </row>
    <row r="207" spans="1:7">
      <c r="A207" s="114">
        <v>2018</v>
      </c>
      <c r="B207" s="114">
        <v>6</v>
      </c>
      <c r="C207" s="118" t="s">
        <v>212</v>
      </c>
      <c r="D207" s="121" t="s">
        <v>1155</v>
      </c>
      <c r="E207" s="121" t="s">
        <v>1156</v>
      </c>
      <c r="F207" s="118" t="s">
        <v>29</v>
      </c>
      <c r="G207" s="118" t="s">
        <v>731</v>
      </c>
    </row>
    <row r="208" spans="1:7">
      <c r="A208" s="114">
        <v>2018</v>
      </c>
      <c r="B208" s="114">
        <v>6</v>
      </c>
      <c r="C208" s="118" t="s">
        <v>211</v>
      </c>
      <c r="D208" s="121" t="s">
        <v>1157</v>
      </c>
      <c r="E208" s="121" t="s">
        <v>1158</v>
      </c>
      <c r="F208" s="118" t="s">
        <v>29</v>
      </c>
      <c r="G208" s="118" t="s">
        <v>731</v>
      </c>
    </row>
    <row r="209" spans="1:7">
      <c r="A209" s="114">
        <v>2018</v>
      </c>
      <c r="B209" s="114">
        <v>6</v>
      </c>
      <c r="C209" s="118" t="s">
        <v>210</v>
      </c>
      <c r="D209" s="121" t="s">
        <v>1159</v>
      </c>
      <c r="E209" s="121" t="s">
        <v>1160</v>
      </c>
      <c r="F209" s="118" t="s">
        <v>38</v>
      </c>
      <c r="G209" s="118" t="s">
        <v>731</v>
      </c>
    </row>
    <row r="210" spans="1:7">
      <c r="A210">
        <v>2018</v>
      </c>
      <c r="B210">
        <v>6</v>
      </c>
      <c r="C210" t="s">
        <v>209</v>
      </c>
      <c r="D210" t="s">
        <v>1161</v>
      </c>
      <c r="E210" t="s">
        <v>1162</v>
      </c>
      <c r="F210" t="s">
        <v>29</v>
      </c>
      <c r="G210" t="s">
        <v>731</v>
      </c>
    </row>
    <row r="211" spans="1:7">
      <c r="A211">
        <v>2018</v>
      </c>
      <c r="B211">
        <v>6</v>
      </c>
      <c r="C211" t="s">
        <v>208</v>
      </c>
      <c r="D211" t="s">
        <v>1163</v>
      </c>
      <c r="E211" t="s">
        <v>1164</v>
      </c>
      <c r="F211" t="s">
        <v>34</v>
      </c>
      <c r="G211" t="s">
        <v>731</v>
      </c>
    </row>
    <row r="212" spans="1:7">
      <c r="A212">
        <v>2018</v>
      </c>
      <c r="B212">
        <v>6</v>
      </c>
      <c r="C212" t="s">
        <v>207</v>
      </c>
      <c r="D212" t="s">
        <v>1165</v>
      </c>
      <c r="E212" t="s">
        <v>1166</v>
      </c>
      <c r="F212" t="s">
        <v>29</v>
      </c>
      <c r="G212" t="s">
        <v>731</v>
      </c>
    </row>
    <row r="213" spans="1:7">
      <c r="A213">
        <v>2018</v>
      </c>
      <c r="B213">
        <v>6</v>
      </c>
      <c r="C213" t="s">
        <v>206</v>
      </c>
      <c r="D213" t="s">
        <v>1167</v>
      </c>
      <c r="E213" t="s">
        <v>1168</v>
      </c>
      <c r="F213" t="s">
        <v>42</v>
      </c>
      <c r="G213" t="s">
        <v>731</v>
      </c>
    </row>
    <row r="214" spans="1:7">
      <c r="A214">
        <v>2018</v>
      </c>
      <c r="B214">
        <v>6</v>
      </c>
      <c r="C214" t="s">
        <v>1169</v>
      </c>
      <c r="D214" t="s">
        <v>1170</v>
      </c>
      <c r="E214" t="s">
        <v>1170</v>
      </c>
      <c r="F214" t="s">
        <v>40</v>
      </c>
      <c r="G214" t="s">
        <v>731</v>
      </c>
    </row>
    <row r="215" spans="1:7">
      <c r="A215">
        <v>2018</v>
      </c>
      <c r="B215">
        <v>6</v>
      </c>
      <c r="C215" t="s">
        <v>205</v>
      </c>
      <c r="D215" t="s">
        <v>1171</v>
      </c>
      <c r="E215" t="s">
        <v>1172</v>
      </c>
      <c r="F215" t="s">
        <v>30</v>
      </c>
      <c r="G215" t="s">
        <v>731</v>
      </c>
    </row>
    <row r="216" spans="1:7">
      <c r="A216">
        <v>2018</v>
      </c>
      <c r="B216">
        <v>6</v>
      </c>
      <c r="C216" t="s">
        <v>204</v>
      </c>
      <c r="D216" t="s">
        <v>1173</v>
      </c>
      <c r="E216" t="s">
        <v>1174</v>
      </c>
      <c r="F216" t="s">
        <v>30</v>
      </c>
      <c r="G216" t="s">
        <v>731</v>
      </c>
    </row>
    <row r="217" spans="1:7">
      <c r="A217">
        <v>2018</v>
      </c>
      <c r="B217">
        <v>6</v>
      </c>
      <c r="C217" t="s">
        <v>1175</v>
      </c>
      <c r="D217" t="s">
        <v>1176</v>
      </c>
      <c r="E217" t="s">
        <v>1177</v>
      </c>
      <c r="F217" t="s">
        <v>40</v>
      </c>
      <c r="G217" t="s">
        <v>731</v>
      </c>
    </row>
    <row r="218" spans="1:7">
      <c r="A218">
        <v>2018</v>
      </c>
      <c r="B218">
        <v>6</v>
      </c>
      <c r="C218" t="s">
        <v>203</v>
      </c>
      <c r="D218" t="s">
        <v>1178</v>
      </c>
      <c r="E218" t="s">
        <v>1179</v>
      </c>
      <c r="F218" t="s">
        <v>29</v>
      </c>
      <c r="G218" t="s">
        <v>731</v>
      </c>
    </row>
    <row r="219" spans="1:7">
      <c r="A219">
        <v>2018</v>
      </c>
      <c r="B219">
        <v>6</v>
      </c>
      <c r="C219" t="s">
        <v>202</v>
      </c>
      <c r="D219" t="s">
        <v>1180</v>
      </c>
      <c r="E219" t="s">
        <v>1181</v>
      </c>
      <c r="F219" t="s">
        <v>49</v>
      </c>
      <c r="G219" t="s">
        <v>731</v>
      </c>
    </row>
    <row r="220" spans="1:7">
      <c r="A220">
        <v>2018</v>
      </c>
      <c r="B220">
        <v>6</v>
      </c>
      <c r="C220" t="s">
        <v>1182</v>
      </c>
      <c r="D220" t="s">
        <v>1183</v>
      </c>
      <c r="E220" t="s">
        <v>1183</v>
      </c>
      <c r="F220" t="s">
        <v>40</v>
      </c>
      <c r="G220" t="s">
        <v>731</v>
      </c>
    </row>
    <row r="221" spans="1:7">
      <c r="A221">
        <v>2018</v>
      </c>
      <c r="B221">
        <v>6</v>
      </c>
      <c r="C221" t="s">
        <v>201</v>
      </c>
      <c r="D221" t="s">
        <v>1184</v>
      </c>
      <c r="E221" t="s">
        <v>1185</v>
      </c>
      <c r="F221" t="s">
        <v>29</v>
      </c>
      <c r="G221" t="s">
        <v>731</v>
      </c>
    </row>
    <row r="222" spans="1:7">
      <c r="A222">
        <v>2018</v>
      </c>
      <c r="B222">
        <v>5</v>
      </c>
      <c r="C222" t="s">
        <v>200</v>
      </c>
      <c r="D222" t="s">
        <v>1186</v>
      </c>
      <c r="E222" t="s">
        <v>1187</v>
      </c>
      <c r="F222" t="s">
        <v>29</v>
      </c>
      <c r="G222" t="s">
        <v>731</v>
      </c>
    </row>
    <row r="223" spans="1:7">
      <c r="A223">
        <v>2018</v>
      </c>
      <c r="B223">
        <v>5</v>
      </c>
      <c r="C223" t="s">
        <v>199</v>
      </c>
      <c r="D223" t="s">
        <v>1188</v>
      </c>
      <c r="E223" t="s">
        <v>1189</v>
      </c>
      <c r="F223" t="s">
        <v>29</v>
      </c>
      <c r="G223" t="s">
        <v>731</v>
      </c>
    </row>
    <row r="224" spans="1:7">
      <c r="A224">
        <v>2018</v>
      </c>
      <c r="B224">
        <v>5</v>
      </c>
      <c r="C224" t="s">
        <v>198</v>
      </c>
      <c r="D224" t="s">
        <v>1190</v>
      </c>
      <c r="E224" t="s">
        <v>1191</v>
      </c>
      <c r="F224" t="s">
        <v>29</v>
      </c>
      <c r="G224" t="s">
        <v>731</v>
      </c>
    </row>
    <row r="225" spans="1:7">
      <c r="A225">
        <v>2018</v>
      </c>
      <c r="B225">
        <v>5</v>
      </c>
      <c r="C225" t="s">
        <v>1192</v>
      </c>
      <c r="D225" t="s">
        <v>1193</v>
      </c>
      <c r="E225" t="s">
        <v>1194</v>
      </c>
      <c r="F225" t="s">
        <v>29</v>
      </c>
      <c r="G225" t="s">
        <v>731</v>
      </c>
    </row>
    <row r="226" spans="1:7">
      <c r="A226">
        <v>2018</v>
      </c>
      <c r="B226">
        <v>5</v>
      </c>
      <c r="C226" t="s">
        <v>1195</v>
      </c>
      <c r="D226" t="s">
        <v>1196</v>
      </c>
      <c r="E226" t="s">
        <v>1197</v>
      </c>
      <c r="F226" t="s">
        <v>42</v>
      </c>
      <c r="G226" t="s">
        <v>731</v>
      </c>
    </row>
    <row r="227" spans="1:7">
      <c r="A227">
        <v>2018</v>
      </c>
      <c r="B227">
        <v>5</v>
      </c>
      <c r="C227" t="s">
        <v>1198</v>
      </c>
      <c r="D227" t="s">
        <v>1199</v>
      </c>
      <c r="E227" t="s">
        <v>1200</v>
      </c>
      <c r="F227" t="s">
        <v>29</v>
      </c>
      <c r="G227" t="s">
        <v>731</v>
      </c>
    </row>
    <row r="228" spans="1:7">
      <c r="A228">
        <v>2018</v>
      </c>
      <c r="B228">
        <v>5</v>
      </c>
      <c r="C228" t="s">
        <v>1201</v>
      </c>
      <c r="D228" t="s">
        <v>1202</v>
      </c>
      <c r="E228" t="s">
        <v>1203</v>
      </c>
      <c r="F228" t="s">
        <v>30</v>
      </c>
      <c r="G228" t="s">
        <v>731</v>
      </c>
    </row>
    <row r="229" spans="1:7">
      <c r="A229">
        <v>2018</v>
      </c>
      <c r="B229">
        <v>5</v>
      </c>
      <c r="C229" t="s">
        <v>1204</v>
      </c>
      <c r="D229" t="s">
        <v>1205</v>
      </c>
      <c r="E229" t="s">
        <v>1206</v>
      </c>
      <c r="F229" t="s">
        <v>29</v>
      </c>
      <c r="G229" t="s">
        <v>731</v>
      </c>
    </row>
    <row r="230" spans="1:7">
      <c r="A230">
        <v>2018</v>
      </c>
      <c r="B230">
        <v>5</v>
      </c>
      <c r="C230" t="s">
        <v>1207</v>
      </c>
      <c r="D230" t="s">
        <v>1208</v>
      </c>
      <c r="E230" t="s">
        <v>1209</v>
      </c>
      <c r="F230" t="s">
        <v>29</v>
      </c>
      <c r="G230" t="s">
        <v>731</v>
      </c>
    </row>
    <row r="231" spans="1:7">
      <c r="A231">
        <v>2018</v>
      </c>
      <c r="B231">
        <v>5</v>
      </c>
      <c r="C231" t="s">
        <v>1210</v>
      </c>
      <c r="D231" t="s">
        <v>1211</v>
      </c>
      <c r="E231" t="s">
        <v>1212</v>
      </c>
      <c r="F231" t="s">
        <v>30</v>
      </c>
      <c r="G231" t="s">
        <v>731</v>
      </c>
    </row>
    <row r="232" spans="1:7">
      <c r="A232">
        <v>2018</v>
      </c>
      <c r="B232">
        <v>5</v>
      </c>
      <c r="C232" t="s">
        <v>1213</v>
      </c>
      <c r="D232" t="s">
        <v>1214</v>
      </c>
      <c r="E232" t="s">
        <v>1215</v>
      </c>
      <c r="F232" t="s">
        <v>30</v>
      </c>
      <c r="G232" t="s">
        <v>731</v>
      </c>
    </row>
    <row r="233" spans="1:7">
      <c r="A233">
        <v>2018</v>
      </c>
      <c r="B233">
        <v>5</v>
      </c>
      <c r="C233" t="s">
        <v>1216</v>
      </c>
      <c r="D233" t="s">
        <v>1217</v>
      </c>
      <c r="E233" t="s">
        <v>1218</v>
      </c>
      <c r="F233" t="s">
        <v>50</v>
      </c>
      <c r="G233" t="s">
        <v>731</v>
      </c>
    </row>
    <row r="234" spans="1:7">
      <c r="A234">
        <v>2018</v>
      </c>
      <c r="B234">
        <v>5</v>
      </c>
      <c r="C234" t="s">
        <v>1219</v>
      </c>
      <c r="D234" t="s">
        <v>1220</v>
      </c>
      <c r="E234" t="s">
        <v>1221</v>
      </c>
      <c r="F234" t="s">
        <v>29</v>
      </c>
      <c r="G234" t="s">
        <v>731</v>
      </c>
    </row>
    <row r="235" spans="1:7">
      <c r="A235">
        <v>2018</v>
      </c>
      <c r="B235">
        <v>5</v>
      </c>
      <c r="C235" t="s">
        <v>1222</v>
      </c>
      <c r="D235" t="s">
        <v>1223</v>
      </c>
      <c r="E235" t="s">
        <v>1224</v>
      </c>
      <c r="F235" t="s">
        <v>30</v>
      </c>
      <c r="G235" t="s">
        <v>731</v>
      </c>
    </row>
    <row r="236" spans="1:7">
      <c r="A236">
        <v>2018</v>
      </c>
      <c r="B236">
        <v>5</v>
      </c>
      <c r="C236" t="s">
        <v>1225</v>
      </c>
      <c r="D236" t="s">
        <v>1226</v>
      </c>
      <c r="E236" t="s">
        <v>1227</v>
      </c>
      <c r="F236" t="s">
        <v>29</v>
      </c>
      <c r="G236" t="s">
        <v>731</v>
      </c>
    </row>
    <row r="237" spans="1:7">
      <c r="A237">
        <v>2018</v>
      </c>
      <c r="B237">
        <v>5</v>
      </c>
      <c r="C237" t="s">
        <v>1228</v>
      </c>
      <c r="D237" t="s">
        <v>1229</v>
      </c>
      <c r="E237" t="s">
        <v>1230</v>
      </c>
      <c r="F237" t="s">
        <v>29</v>
      </c>
      <c r="G237" t="s">
        <v>731</v>
      </c>
    </row>
    <row r="238" spans="1:7">
      <c r="A238">
        <v>2018</v>
      </c>
      <c r="B238">
        <v>5</v>
      </c>
      <c r="C238" t="s">
        <v>1231</v>
      </c>
      <c r="D238" t="s">
        <v>1232</v>
      </c>
      <c r="E238" t="s">
        <v>1233</v>
      </c>
      <c r="F238" t="s">
        <v>30</v>
      </c>
      <c r="G238" t="s">
        <v>731</v>
      </c>
    </row>
    <row r="239" spans="1:7">
      <c r="A239">
        <v>2018</v>
      </c>
      <c r="B239">
        <v>5</v>
      </c>
      <c r="C239" t="s">
        <v>1234</v>
      </c>
      <c r="D239" t="s">
        <v>1235</v>
      </c>
      <c r="E239" t="s">
        <v>1236</v>
      </c>
      <c r="F239" t="s">
        <v>29</v>
      </c>
      <c r="G239" t="s">
        <v>731</v>
      </c>
    </row>
    <row r="240" spans="1:7">
      <c r="A240">
        <v>2018</v>
      </c>
      <c r="B240">
        <v>5</v>
      </c>
      <c r="C240" t="s">
        <v>1237</v>
      </c>
      <c r="D240" t="s">
        <v>1238</v>
      </c>
      <c r="E240" t="s">
        <v>1239</v>
      </c>
      <c r="F240" t="s">
        <v>34</v>
      </c>
      <c r="G240" t="s">
        <v>731</v>
      </c>
    </row>
    <row r="241" spans="1:7">
      <c r="A241">
        <v>2018</v>
      </c>
      <c r="B241">
        <v>5</v>
      </c>
      <c r="C241" t="s">
        <v>1240</v>
      </c>
      <c r="D241" t="s">
        <v>1241</v>
      </c>
      <c r="E241" t="s">
        <v>1242</v>
      </c>
      <c r="F241" t="s">
        <v>29</v>
      </c>
      <c r="G241" t="s">
        <v>731</v>
      </c>
    </row>
    <row r="242" spans="1:7">
      <c r="A242">
        <v>2018</v>
      </c>
      <c r="B242">
        <v>5</v>
      </c>
      <c r="C242" t="s">
        <v>1243</v>
      </c>
      <c r="D242" t="s">
        <v>1244</v>
      </c>
      <c r="E242" t="s">
        <v>1245</v>
      </c>
      <c r="F242" t="s">
        <v>34</v>
      </c>
      <c r="G242" t="s">
        <v>731</v>
      </c>
    </row>
    <row r="243" spans="1:7">
      <c r="A243">
        <v>2018</v>
      </c>
      <c r="B243">
        <v>5</v>
      </c>
      <c r="C243" t="s">
        <v>1246</v>
      </c>
      <c r="D243" t="s">
        <v>1247</v>
      </c>
      <c r="E243" t="s">
        <v>1248</v>
      </c>
      <c r="F243" t="s">
        <v>36</v>
      </c>
      <c r="G243" t="s">
        <v>731</v>
      </c>
    </row>
    <row r="244" spans="1:7">
      <c r="A244">
        <v>2018</v>
      </c>
      <c r="B244">
        <v>5</v>
      </c>
      <c r="C244" t="s">
        <v>1249</v>
      </c>
      <c r="D244" t="s">
        <v>1250</v>
      </c>
      <c r="E244" t="s">
        <v>1251</v>
      </c>
      <c r="F244" t="s">
        <v>1252</v>
      </c>
      <c r="G244" t="s">
        <v>731</v>
      </c>
    </row>
    <row r="245" spans="1:7">
      <c r="A245">
        <v>2018</v>
      </c>
      <c r="B245">
        <v>5</v>
      </c>
      <c r="C245" t="s">
        <v>1253</v>
      </c>
      <c r="D245" t="s">
        <v>1254</v>
      </c>
      <c r="E245" t="s">
        <v>1255</v>
      </c>
      <c r="F245" t="s">
        <v>44</v>
      </c>
      <c r="G245" t="s">
        <v>731</v>
      </c>
    </row>
    <row r="246" spans="1:7">
      <c r="A246">
        <v>2018</v>
      </c>
      <c r="B246">
        <v>5</v>
      </c>
      <c r="C246" t="s">
        <v>1256</v>
      </c>
      <c r="D246" t="s">
        <v>1257</v>
      </c>
      <c r="E246" t="s">
        <v>1258</v>
      </c>
      <c r="F246" t="s">
        <v>44</v>
      </c>
      <c r="G246" t="s">
        <v>731</v>
      </c>
    </row>
    <row r="247" spans="1:7">
      <c r="A247">
        <v>2018</v>
      </c>
      <c r="B247">
        <v>5</v>
      </c>
      <c r="C247" t="s">
        <v>1259</v>
      </c>
      <c r="D247" t="s">
        <v>1260</v>
      </c>
      <c r="E247" t="s">
        <v>1261</v>
      </c>
      <c r="F247" t="s">
        <v>49</v>
      </c>
      <c r="G247" t="s">
        <v>731</v>
      </c>
    </row>
    <row r="248" spans="1:7">
      <c r="A248">
        <v>2018</v>
      </c>
      <c r="B248">
        <v>5</v>
      </c>
      <c r="C248" t="s">
        <v>1262</v>
      </c>
      <c r="D248" t="s">
        <v>1263</v>
      </c>
      <c r="E248" t="s">
        <v>1264</v>
      </c>
      <c r="F248" t="s">
        <v>44</v>
      </c>
      <c r="G248" t="s">
        <v>731</v>
      </c>
    </row>
    <row r="249" spans="1:7">
      <c r="A249">
        <v>2018</v>
      </c>
      <c r="B249">
        <v>5</v>
      </c>
      <c r="C249" t="s">
        <v>1265</v>
      </c>
      <c r="D249" t="s">
        <v>1266</v>
      </c>
      <c r="E249" t="s">
        <v>1267</v>
      </c>
      <c r="F249" t="s">
        <v>30</v>
      </c>
      <c r="G249" t="s">
        <v>731</v>
      </c>
    </row>
    <row r="250" spans="1:7">
      <c r="A250">
        <v>2018</v>
      </c>
      <c r="B250">
        <v>4</v>
      </c>
      <c r="C250" t="s">
        <v>1268</v>
      </c>
      <c r="D250" t="s">
        <v>1269</v>
      </c>
      <c r="E250" t="s">
        <v>1270</v>
      </c>
      <c r="F250" t="s">
        <v>29</v>
      </c>
      <c r="G250" t="s">
        <v>731</v>
      </c>
    </row>
    <row r="251" spans="1:7">
      <c r="A251">
        <v>2018</v>
      </c>
      <c r="B251">
        <v>4</v>
      </c>
      <c r="C251" t="s">
        <v>1271</v>
      </c>
      <c r="D251" t="s">
        <v>1272</v>
      </c>
      <c r="E251" t="s">
        <v>1273</v>
      </c>
      <c r="F251" t="s">
        <v>29</v>
      </c>
      <c r="G251" t="s">
        <v>731</v>
      </c>
    </row>
    <row r="252" spans="1:7">
      <c r="A252">
        <v>2018</v>
      </c>
      <c r="B252">
        <v>4</v>
      </c>
      <c r="C252" t="s">
        <v>1274</v>
      </c>
      <c r="D252" t="s">
        <v>1275</v>
      </c>
      <c r="E252" t="s">
        <v>1276</v>
      </c>
      <c r="F252" t="s">
        <v>44</v>
      </c>
      <c r="G252" t="s">
        <v>731</v>
      </c>
    </row>
    <row r="253" spans="1:7">
      <c r="A253">
        <v>2018</v>
      </c>
      <c r="B253">
        <v>4</v>
      </c>
      <c r="C253" t="s">
        <v>1277</v>
      </c>
      <c r="D253" t="s">
        <v>1278</v>
      </c>
      <c r="E253" t="s">
        <v>1279</v>
      </c>
      <c r="F253" t="s">
        <v>51</v>
      </c>
      <c r="G253" t="s">
        <v>731</v>
      </c>
    </row>
    <row r="254" spans="1:7">
      <c r="A254">
        <v>2018</v>
      </c>
      <c r="B254">
        <v>4</v>
      </c>
      <c r="C254" t="s">
        <v>1280</v>
      </c>
      <c r="D254" t="s">
        <v>1281</v>
      </c>
      <c r="E254" t="s">
        <v>1282</v>
      </c>
      <c r="F254" t="s">
        <v>29</v>
      </c>
      <c r="G254" t="s">
        <v>731</v>
      </c>
    </row>
    <row r="255" spans="1:7">
      <c r="A255">
        <v>2018</v>
      </c>
      <c r="B255">
        <v>4</v>
      </c>
      <c r="C255" t="s">
        <v>1283</v>
      </c>
      <c r="D255" t="s">
        <v>1284</v>
      </c>
      <c r="E255" t="s">
        <v>1285</v>
      </c>
      <c r="F255" t="s">
        <v>30</v>
      </c>
      <c r="G255" t="s">
        <v>731</v>
      </c>
    </row>
    <row r="256" spans="1:7">
      <c r="A256">
        <v>2018</v>
      </c>
      <c r="B256">
        <v>4</v>
      </c>
      <c r="C256" t="s">
        <v>1286</v>
      </c>
      <c r="D256" t="s">
        <v>1287</v>
      </c>
      <c r="E256" t="s">
        <v>1288</v>
      </c>
      <c r="F256" t="s">
        <v>52</v>
      </c>
      <c r="G256" t="s">
        <v>731</v>
      </c>
    </row>
    <row r="257" spans="1:7">
      <c r="A257">
        <v>2018</v>
      </c>
      <c r="B257">
        <v>4</v>
      </c>
      <c r="C257" t="s">
        <v>1289</v>
      </c>
      <c r="D257" t="s">
        <v>1290</v>
      </c>
      <c r="E257" t="s">
        <v>1291</v>
      </c>
      <c r="F257" t="s">
        <v>29</v>
      </c>
      <c r="G257" t="s">
        <v>731</v>
      </c>
    </row>
    <row r="258" spans="1:7">
      <c r="A258">
        <v>2018</v>
      </c>
      <c r="B258">
        <v>4</v>
      </c>
      <c r="C258" t="s">
        <v>1292</v>
      </c>
      <c r="D258" t="s">
        <v>1293</v>
      </c>
      <c r="E258" t="s">
        <v>1294</v>
      </c>
      <c r="F258" t="s">
        <v>29</v>
      </c>
      <c r="G258" t="s">
        <v>731</v>
      </c>
    </row>
    <row r="259" spans="1:7">
      <c r="A259">
        <v>2018</v>
      </c>
      <c r="B259">
        <v>4</v>
      </c>
      <c r="C259" t="s">
        <v>1295</v>
      </c>
      <c r="D259" t="s">
        <v>1296</v>
      </c>
      <c r="E259" t="s">
        <v>1297</v>
      </c>
      <c r="F259" t="s">
        <v>44</v>
      </c>
      <c r="G259" t="s">
        <v>731</v>
      </c>
    </row>
    <row r="260" spans="1:7">
      <c r="A260">
        <v>2018</v>
      </c>
      <c r="B260">
        <v>3</v>
      </c>
      <c r="C260" t="s">
        <v>1298</v>
      </c>
      <c r="D260" t="s">
        <v>1299</v>
      </c>
      <c r="E260" t="s">
        <v>1300</v>
      </c>
      <c r="F260" t="s">
        <v>30</v>
      </c>
      <c r="G260" t="s">
        <v>731</v>
      </c>
    </row>
  </sheetData>
  <phoneticPr fontId="20" type="noConversion"/>
  <conditionalFormatting sqref="C212:C1048576 C1:C183">
    <cfRule type="duplicateValues" dxfId="30" priority="20"/>
  </conditionalFormatting>
  <conditionalFormatting sqref="D1:D183">
    <cfRule type="duplicateValues" dxfId="29" priority="19"/>
  </conditionalFormatting>
  <conditionalFormatting sqref="D212:D1048576">
    <cfRule type="duplicateValues" dxfId="28" priority="18"/>
  </conditionalFormatting>
  <conditionalFormatting sqref="E212:E1048576 E1:E183">
    <cfRule type="duplicateValues" dxfId="27" priority="17"/>
  </conditionalFormatting>
  <conditionalFormatting sqref="C184:C193">
    <cfRule type="duplicateValues" dxfId="26" priority="16"/>
  </conditionalFormatting>
  <conditionalFormatting sqref="D184:D193">
    <cfRule type="duplicateValues" dxfId="25" priority="14"/>
  </conditionalFormatting>
  <conditionalFormatting sqref="E184:E193">
    <cfRule type="duplicateValues" dxfId="24" priority="13"/>
  </conditionalFormatting>
  <conditionalFormatting sqref="C194:C195">
    <cfRule type="duplicateValues" dxfId="23" priority="12"/>
  </conditionalFormatting>
  <conditionalFormatting sqref="D194:D195">
    <cfRule type="duplicateValues" dxfId="22" priority="10"/>
  </conditionalFormatting>
  <conditionalFormatting sqref="E194:E195">
    <cfRule type="duplicateValues" dxfId="21" priority="9"/>
  </conditionalFormatting>
  <conditionalFormatting sqref="C196:C209">
    <cfRule type="duplicateValues" dxfId="20" priority="4"/>
  </conditionalFormatting>
  <conditionalFormatting sqref="D196:D209">
    <cfRule type="duplicateValues" dxfId="19" priority="2"/>
  </conditionalFormatting>
  <conditionalFormatting sqref="E196:E209">
    <cfRule type="duplicateValues" dxfId="1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6"/>
  <sheetViews>
    <sheetView topLeftCell="A91" zoomScale="85" zoomScaleNormal="85" workbookViewId="0">
      <selection activeCell="K256" sqref="K256"/>
    </sheetView>
  </sheetViews>
  <sheetFormatPr defaultColWidth="9" defaultRowHeight="16.5"/>
  <cols>
    <col min="1" max="2" width="9" style="66" customWidth="1"/>
    <col min="3" max="3" width="16.875" style="38" customWidth="1"/>
    <col min="4" max="4" width="16.875" style="174" customWidth="1"/>
    <col min="5" max="5" width="11.625" style="174" customWidth="1"/>
    <col min="6" max="6" width="14.875" style="174" customWidth="1"/>
    <col min="7" max="7" width="15.5" style="174" customWidth="1"/>
    <col min="8" max="8" width="28.875" style="174" customWidth="1"/>
    <col min="9" max="9" width="12.125" style="174" customWidth="1"/>
    <col min="10" max="10" width="9" style="37" customWidth="1"/>
    <col min="11" max="16384" width="9" style="37"/>
  </cols>
  <sheetData>
    <row r="1" spans="1:9" s="174" customFormat="1">
      <c r="A1" s="65" t="s">
        <v>121</v>
      </c>
      <c r="B1" s="65" t="s">
        <v>122</v>
      </c>
      <c r="C1" s="39" t="s">
        <v>126</v>
      </c>
      <c r="D1" s="39" t="s">
        <v>397</v>
      </c>
      <c r="E1" s="40" t="s">
        <v>398</v>
      </c>
      <c r="F1" s="40" t="s">
        <v>399</v>
      </c>
      <c r="G1" s="40" t="s">
        <v>400</v>
      </c>
      <c r="H1" s="40" t="s">
        <v>401</v>
      </c>
      <c r="I1" s="40" t="s">
        <v>402</v>
      </c>
    </row>
    <row r="2" spans="1:9" s="174" customFormat="1" ht="12" customHeight="1">
      <c r="A2" s="183">
        <v>2018</v>
      </c>
      <c r="B2" s="183">
        <v>9</v>
      </c>
      <c r="C2" s="38" t="s">
        <v>1301</v>
      </c>
      <c r="D2" s="96" t="s">
        <v>1302</v>
      </c>
      <c r="E2" s="174" t="s">
        <v>149</v>
      </c>
      <c r="F2" s="174" t="s">
        <v>418</v>
      </c>
      <c r="G2" s="174" t="s">
        <v>1303</v>
      </c>
      <c r="H2" t="s">
        <v>1304</v>
      </c>
      <c r="I2" s="174" t="s">
        <v>1305</v>
      </c>
    </row>
    <row r="3" spans="1:9" s="174" customFormat="1" ht="12" customHeight="1">
      <c r="A3" s="183">
        <v>2018</v>
      </c>
      <c r="B3" s="183">
        <v>9</v>
      </c>
      <c r="C3" s="38" t="s">
        <v>1301</v>
      </c>
      <c r="D3" s="96" t="s">
        <v>1306</v>
      </c>
      <c r="E3" s="174" t="s">
        <v>153</v>
      </c>
      <c r="F3" s="174" t="s">
        <v>403</v>
      </c>
      <c r="G3" s="174" t="s">
        <v>1307</v>
      </c>
      <c r="H3" t="s">
        <v>1308</v>
      </c>
      <c r="I3" s="174" t="s">
        <v>404</v>
      </c>
    </row>
    <row r="4" spans="1:9" s="174" customFormat="1" ht="12" customHeight="1">
      <c r="A4" s="183">
        <v>2018</v>
      </c>
      <c r="B4" s="183">
        <v>9</v>
      </c>
      <c r="C4" s="38" t="s">
        <v>1301</v>
      </c>
      <c r="D4" s="96" t="s">
        <v>1309</v>
      </c>
      <c r="E4" s="174" t="s">
        <v>149</v>
      </c>
      <c r="F4" s="174" t="s">
        <v>403</v>
      </c>
      <c r="G4" s="174" t="s">
        <v>1310</v>
      </c>
      <c r="H4" t="s">
        <v>1304</v>
      </c>
      <c r="I4" s="174" t="s">
        <v>404</v>
      </c>
    </row>
    <row r="5" spans="1:9" s="174" customFormat="1" ht="12" customHeight="1">
      <c r="A5" s="183">
        <v>2018</v>
      </c>
      <c r="B5" s="183">
        <v>9</v>
      </c>
      <c r="C5" s="38" t="s">
        <v>1301</v>
      </c>
      <c r="D5" s="96" t="s">
        <v>1311</v>
      </c>
      <c r="E5" s="174" t="s">
        <v>149</v>
      </c>
      <c r="F5" s="174" t="s">
        <v>418</v>
      </c>
      <c r="G5" s="174" t="s">
        <v>1312</v>
      </c>
      <c r="H5" t="s">
        <v>1304</v>
      </c>
      <c r="I5" s="174" t="s">
        <v>404</v>
      </c>
    </row>
    <row r="6" spans="1:9" s="174" customFormat="1" ht="12" customHeight="1">
      <c r="A6" s="183">
        <v>2018</v>
      </c>
      <c r="B6" s="183">
        <v>9</v>
      </c>
      <c r="C6" s="38" t="s">
        <v>1301</v>
      </c>
      <c r="D6" s="96" t="s">
        <v>1313</v>
      </c>
      <c r="E6" s="174" t="s">
        <v>149</v>
      </c>
      <c r="F6" s="174" t="s">
        <v>418</v>
      </c>
      <c r="G6" s="174" t="s">
        <v>1314</v>
      </c>
      <c r="H6" t="s">
        <v>1304</v>
      </c>
      <c r="I6" s="174" t="s">
        <v>404</v>
      </c>
    </row>
    <row r="7" spans="1:9" s="174" customFormat="1" ht="12.6" customHeight="1">
      <c r="A7" s="183">
        <v>2018</v>
      </c>
      <c r="B7" s="183">
        <v>9</v>
      </c>
      <c r="C7" s="38" t="s">
        <v>1315</v>
      </c>
      <c r="D7" s="96" t="s">
        <v>1316</v>
      </c>
      <c r="E7" s="174" t="s">
        <v>149</v>
      </c>
      <c r="F7" s="174" t="s">
        <v>406</v>
      </c>
      <c r="G7" s="174" t="s">
        <v>1317</v>
      </c>
      <c r="H7" t="s">
        <v>1304</v>
      </c>
      <c r="I7" s="174" t="s">
        <v>404</v>
      </c>
    </row>
    <row r="8" spans="1:9" s="174" customFormat="1">
      <c r="A8" s="183">
        <v>2018</v>
      </c>
      <c r="B8" s="183">
        <v>9</v>
      </c>
      <c r="C8" s="38" t="s">
        <v>1315</v>
      </c>
      <c r="D8" s="96" t="s">
        <v>1318</v>
      </c>
      <c r="E8" s="174" t="s">
        <v>149</v>
      </c>
      <c r="F8" s="174" t="s">
        <v>406</v>
      </c>
      <c r="G8" s="174" t="s">
        <v>1317</v>
      </c>
      <c r="H8" t="s">
        <v>1304</v>
      </c>
      <c r="I8" s="174" t="s">
        <v>409</v>
      </c>
    </row>
    <row r="9" spans="1:9" s="174" customFormat="1">
      <c r="A9" s="183">
        <v>2018</v>
      </c>
      <c r="B9" s="183">
        <v>9</v>
      </c>
      <c r="C9" s="36" t="s">
        <v>1315</v>
      </c>
      <c r="D9" s="96" t="s">
        <v>1319</v>
      </c>
      <c r="E9" s="41" t="s">
        <v>149</v>
      </c>
      <c r="F9" s="92" t="s">
        <v>418</v>
      </c>
      <c r="G9" s="92" t="s">
        <v>1320</v>
      </c>
      <c r="H9" s="92" t="s">
        <v>1304</v>
      </c>
      <c r="I9" s="92" t="s">
        <v>404</v>
      </c>
    </row>
    <row r="10" spans="1:9" s="174" customFormat="1">
      <c r="A10" s="183">
        <v>2018</v>
      </c>
      <c r="B10" s="183">
        <v>9</v>
      </c>
      <c r="C10" s="36" t="s">
        <v>1315</v>
      </c>
      <c r="D10" s="96" t="s">
        <v>1321</v>
      </c>
      <c r="E10" s="41" t="s">
        <v>9</v>
      </c>
      <c r="F10" s="92" t="s">
        <v>415</v>
      </c>
      <c r="G10" s="92" t="s">
        <v>1317</v>
      </c>
      <c r="H10" s="92" t="s">
        <v>1322</v>
      </c>
      <c r="I10" s="92" t="s">
        <v>404</v>
      </c>
    </row>
    <row r="11" spans="1:9" s="174" customFormat="1">
      <c r="A11" s="183">
        <v>2018</v>
      </c>
      <c r="B11" s="183">
        <v>9</v>
      </c>
      <c r="C11" s="38" t="s">
        <v>1315</v>
      </c>
      <c r="D11" s="41" t="s">
        <v>1323</v>
      </c>
      <c r="E11" s="174" t="s">
        <v>9</v>
      </c>
      <c r="F11" s="174" t="s">
        <v>415</v>
      </c>
      <c r="G11" s="174" t="s">
        <v>1324</v>
      </c>
      <c r="H11" t="s">
        <v>1325</v>
      </c>
      <c r="I11" s="174" t="s">
        <v>404</v>
      </c>
    </row>
    <row r="12" spans="1:9" s="174" customFormat="1">
      <c r="A12" s="183">
        <v>2018</v>
      </c>
      <c r="B12" s="183">
        <v>9</v>
      </c>
      <c r="C12" s="38" t="s">
        <v>1315</v>
      </c>
      <c r="D12" s="41" t="s">
        <v>1326</v>
      </c>
      <c r="E12" s="174" t="s">
        <v>149</v>
      </c>
      <c r="F12" s="174" t="s">
        <v>420</v>
      </c>
      <c r="G12" s="174" t="s">
        <v>1327</v>
      </c>
      <c r="H12" t="s">
        <v>1304</v>
      </c>
      <c r="I12" s="174" t="s">
        <v>405</v>
      </c>
    </row>
    <row r="13" spans="1:9" s="174" customFormat="1">
      <c r="A13" s="183">
        <v>2018</v>
      </c>
      <c r="B13" s="183">
        <v>9</v>
      </c>
      <c r="C13" s="36" t="s">
        <v>1315</v>
      </c>
      <c r="D13" s="96" t="s">
        <v>1328</v>
      </c>
      <c r="E13" s="41" t="s">
        <v>9</v>
      </c>
      <c r="F13" s="92" t="s">
        <v>415</v>
      </c>
      <c r="G13" s="92" t="s">
        <v>1329</v>
      </c>
      <c r="H13" s="92" t="s">
        <v>1330</v>
      </c>
      <c r="I13" s="92" t="s">
        <v>404</v>
      </c>
    </row>
    <row r="14" spans="1:9" s="174" customFormat="1">
      <c r="A14" s="183">
        <v>2018</v>
      </c>
      <c r="B14" s="183">
        <v>8</v>
      </c>
      <c r="C14" s="36" t="s">
        <v>1331</v>
      </c>
      <c r="D14" s="96" t="s">
        <v>1332</v>
      </c>
      <c r="E14" s="41" t="s">
        <v>9</v>
      </c>
      <c r="F14" s="92" t="s">
        <v>403</v>
      </c>
      <c r="G14" s="92" t="s">
        <v>1333</v>
      </c>
      <c r="H14" s="92" t="s">
        <v>1334</v>
      </c>
      <c r="I14" s="92" t="s">
        <v>404</v>
      </c>
    </row>
    <row r="15" spans="1:9" s="174" customFormat="1">
      <c r="A15" s="183">
        <v>2018</v>
      </c>
      <c r="B15" s="183">
        <v>9</v>
      </c>
      <c r="C15" s="36" t="s">
        <v>1335</v>
      </c>
      <c r="D15" s="96" t="s">
        <v>1336</v>
      </c>
      <c r="E15" s="41" t="s">
        <v>149</v>
      </c>
      <c r="F15" s="92" t="s">
        <v>418</v>
      </c>
      <c r="G15" s="92" t="s">
        <v>1337</v>
      </c>
      <c r="H15" s="92" t="s">
        <v>1304</v>
      </c>
      <c r="I15" s="92" t="s">
        <v>404</v>
      </c>
    </row>
    <row r="16" spans="1:9" s="174" customFormat="1">
      <c r="A16" s="183">
        <v>2018</v>
      </c>
      <c r="B16" s="183">
        <v>9</v>
      </c>
      <c r="C16" s="36" t="s">
        <v>1338</v>
      </c>
      <c r="D16" s="96" t="s">
        <v>1339</v>
      </c>
      <c r="E16" s="41" t="s">
        <v>147</v>
      </c>
      <c r="F16" s="92" t="s">
        <v>418</v>
      </c>
      <c r="G16" s="92" t="s">
        <v>1340</v>
      </c>
      <c r="H16" s="92" t="s">
        <v>1304</v>
      </c>
      <c r="I16" s="92" t="s">
        <v>404</v>
      </c>
    </row>
    <row r="17" spans="1:9" s="174" customFormat="1">
      <c r="A17" s="183">
        <v>2018</v>
      </c>
      <c r="B17" s="183">
        <v>9</v>
      </c>
      <c r="C17" s="36" t="s">
        <v>1338</v>
      </c>
      <c r="D17" s="96" t="s">
        <v>1341</v>
      </c>
      <c r="E17" s="41" t="s">
        <v>149</v>
      </c>
      <c r="F17" s="92" t="s">
        <v>418</v>
      </c>
      <c r="G17" s="92" t="s">
        <v>1342</v>
      </c>
      <c r="H17" s="92" t="s">
        <v>1304</v>
      </c>
      <c r="I17" s="92" t="s">
        <v>404</v>
      </c>
    </row>
    <row r="18" spans="1:9" s="174" customFormat="1">
      <c r="A18" s="183">
        <v>2018</v>
      </c>
      <c r="B18" s="183">
        <v>9</v>
      </c>
      <c r="C18" s="36" t="s">
        <v>1338</v>
      </c>
      <c r="D18" s="96" t="s">
        <v>1343</v>
      </c>
      <c r="E18" s="41" t="s">
        <v>149</v>
      </c>
      <c r="F18" s="92" t="s">
        <v>418</v>
      </c>
      <c r="G18" s="92" t="s">
        <v>1344</v>
      </c>
      <c r="H18" s="92" t="s">
        <v>1304</v>
      </c>
      <c r="I18" s="92" t="s">
        <v>404</v>
      </c>
    </row>
    <row r="19" spans="1:9" s="174" customFormat="1">
      <c r="A19" s="183">
        <v>2018</v>
      </c>
      <c r="B19" s="183">
        <v>9</v>
      </c>
      <c r="C19" s="36" t="s">
        <v>1338</v>
      </c>
      <c r="D19" s="96" t="s">
        <v>1345</v>
      </c>
      <c r="E19" s="41" t="s">
        <v>149</v>
      </c>
      <c r="F19" s="92" t="s">
        <v>418</v>
      </c>
      <c r="G19" s="92" t="s">
        <v>1346</v>
      </c>
      <c r="H19" s="92" t="s">
        <v>1304</v>
      </c>
      <c r="I19" s="92" t="s">
        <v>404</v>
      </c>
    </row>
    <row r="20" spans="1:9" s="174" customFormat="1">
      <c r="A20" s="183">
        <v>2018</v>
      </c>
      <c r="B20" s="183">
        <v>9</v>
      </c>
      <c r="C20" s="36" t="s">
        <v>1338</v>
      </c>
      <c r="D20" s="96" t="s">
        <v>1347</v>
      </c>
      <c r="E20" s="41" t="s">
        <v>149</v>
      </c>
      <c r="F20" s="92" t="s">
        <v>418</v>
      </c>
      <c r="G20" s="92" t="s">
        <v>1348</v>
      </c>
      <c r="H20" s="92" t="s">
        <v>1304</v>
      </c>
      <c r="I20" s="92" t="s">
        <v>404</v>
      </c>
    </row>
    <row r="21" spans="1:9" s="174" customFormat="1">
      <c r="A21" s="183">
        <v>2018</v>
      </c>
      <c r="B21" s="183">
        <v>9</v>
      </c>
      <c r="C21" s="36" t="s">
        <v>1349</v>
      </c>
      <c r="D21" s="96" t="s">
        <v>1350</v>
      </c>
      <c r="E21" s="41" t="s">
        <v>149</v>
      </c>
      <c r="F21" s="92" t="s">
        <v>418</v>
      </c>
      <c r="G21" s="92" t="s">
        <v>1351</v>
      </c>
      <c r="H21" s="92" t="s">
        <v>1304</v>
      </c>
      <c r="I21" s="92" t="s">
        <v>404</v>
      </c>
    </row>
    <row r="22" spans="1:9" s="174" customFormat="1">
      <c r="A22" s="183">
        <v>2018</v>
      </c>
      <c r="B22" s="183">
        <v>9</v>
      </c>
      <c r="C22" s="36" t="s">
        <v>1338</v>
      </c>
      <c r="D22" s="96" t="s">
        <v>1352</v>
      </c>
      <c r="E22" s="41" t="s">
        <v>149</v>
      </c>
      <c r="F22" s="92" t="s">
        <v>418</v>
      </c>
      <c r="G22" s="92" t="s">
        <v>1353</v>
      </c>
      <c r="H22" s="92" t="s">
        <v>1304</v>
      </c>
      <c r="I22" s="92" t="s">
        <v>409</v>
      </c>
    </row>
    <row r="23" spans="1:9" s="174" customFormat="1">
      <c r="A23" s="183">
        <v>2018</v>
      </c>
      <c r="B23" s="183">
        <v>9</v>
      </c>
      <c r="C23" s="36" t="s">
        <v>1349</v>
      </c>
      <c r="D23" s="96" t="s">
        <v>1354</v>
      </c>
      <c r="E23" s="41" t="s">
        <v>149</v>
      </c>
      <c r="F23" s="92" t="s">
        <v>418</v>
      </c>
      <c r="G23" s="92" t="s">
        <v>1355</v>
      </c>
      <c r="H23" s="92" t="s">
        <v>1304</v>
      </c>
      <c r="I23" s="92" t="s">
        <v>409</v>
      </c>
    </row>
    <row r="24" spans="1:9" s="174" customFormat="1">
      <c r="A24" s="183">
        <v>2018</v>
      </c>
      <c r="B24" s="183">
        <v>9</v>
      </c>
      <c r="C24" s="36" t="s">
        <v>1349</v>
      </c>
      <c r="D24" s="96" t="s">
        <v>1356</v>
      </c>
      <c r="E24" s="41" t="s">
        <v>149</v>
      </c>
      <c r="F24" s="92" t="s">
        <v>418</v>
      </c>
      <c r="G24" s="92" t="s">
        <v>1357</v>
      </c>
      <c r="H24" s="92" t="s">
        <v>1304</v>
      </c>
      <c r="I24" s="92" t="s">
        <v>404</v>
      </c>
    </row>
    <row r="25" spans="1:9" s="174" customFormat="1">
      <c r="A25" s="183">
        <v>2018</v>
      </c>
      <c r="B25" s="183">
        <v>9</v>
      </c>
      <c r="C25" s="36" t="s">
        <v>1349</v>
      </c>
      <c r="D25" s="96" t="s">
        <v>1358</v>
      </c>
      <c r="E25" s="41" t="s">
        <v>149</v>
      </c>
      <c r="F25" s="92" t="s">
        <v>418</v>
      </c>
      <c r="G25" s="92" t="s">
        <v>1359</v>
      </c>
      <c r="H25" s="92" t="s">
        <v>1304</v>
      </c>
      <c r="I25" s="92" t="s">
        <v>404</v>
      </c>
    </row>
    <row r="26" spans="1:9" s="174" customFormat="1">
      <c r="A26" s="183">
        <v>2018</v>
      </c>
      <c r="B26" s="183">
        <v>9</v>
      </c>
      <c r="C26" s="36" t="s">
        <v>1349</v>
      </c>
      <c r="D26" s="96" t="s">
        <v>1360</v>
      </c>
      <c r="E26" s="41" t="s">
        <v>149</v>
      </c>
      <c r="F26" s="92" t="s">
        <v>418</v>
      </c>
      <c r="G26" s="92" t="s">
        <v>1361</v>
      </c>
      <c r="H26" s="92" t="s">
        <v>1304</v>
      </c>
      <c r="I26" s="92" t="s">
        <v>404</v>
      </c>
    </row>
    <row r="27" spans="1:9" s="174" customFormat="1">
      <c r="A27" s="183">
        <v>2018</v>
      </c>
      <c r="B27" s="183">
        <v>9</v>
      </c>
      <c r="C27" s="36" t="s">
        <v>1362</v>
      </c>
      <c r="D27" s="96" t="s">
        <v>1363</v>
      </c>
      <c r="E27" s="41" t="s">
        <v>149</v>
      </c>
      <c r="F27" s="92" t="s">
        <v>403</v>
      </c>
      <c r="G27" s="92" t="s">
        <v>1364</v>
      </c>
      <c r="H27" s="92" t="s">
        <v>1304</v>
      </c>
      <c r="I27" s="92" t="s">
        <v>405</v>
      </c>
    </row>
    <row r="28" spans="1:9" s="174" customFormat="1">
      <c r="A28" s="183">
        <v>2018</v>
      </c>
      <c r="B28" s="183">
        <v>9</v>
      </c>
      <c r="C28" s="36" t="s">
        <v>1362</v>
      </c>
      <c r="D28" s="96" t="s">
        <v>1365</v>
      </c>
      <c r="E28" s="41" t="s">
        <v>149</v>
      </c>
      <c r="F28" s="92" t="s">
        <v>418</v>
      </c>
      <c r="G28" s="92" t="s">
        <v>1366</v>
      </c>
      <c r="H28" s="92" t="s">
        <v>1304</v>
      </c>
      <c r="I28" s="92" t="s">
        <v>404</v>
      </c>
    </row>
    <row r="29" spans="1:9" s="174" customFormat="1">
      <c r="A29" s="183">
        <v>2018</v>
      </c>
      <c r="B29" s="183">
        <v>9</v>
      </c>
      <c r="C29" s="36" t="s">
        <v>1362</v>
      </c>
      <c r="D29" s="96" t="s">
        <v>1367</v>
      </c>
      <c r="E29" s="41" t="s">
        <v>149</v>
      </c>
      <c r="F29" s="92" t="s">
        <v>418</v>
      </c>
      <c r="G29" s="92" t="s">
        <v>1368</v>
      </c>
      <c r="H29" s="92" t="s">
        <v>1304</v>
      </c>
      <c r="I29" s="92" t="s">
        <v>409</v>
      </c>
    </row>
    <row r="30" spans="1:9" s="174" customFormat="1">
      <c r="A30" s="183">
        <v>2018</v>
      </c>
      <c r="B30" s="183">
        <v>8</v>
      </c>
      <c r="C30" s="36" t="s">
        <v>1369</v>
      </c>
      <c r="D30" s="96" t="s">
        <v>1370</v>
      </c>
      <c r="E30" s="41" t="s">
        <v>9</v>
      </c>
      <c r="F30" s="92" t="s">
        <v>415</v>
      </c>
      <c r="G30" s="92" t="s">
        <v>455</v>
      </c>
      <c r="H30" s="92" t="s">
        <v>1371</v>
      </c>
      <c r="I30" s="92" t="s">
        <v>404</v>
      </c>
    </row>
    <row r="31" spans="1:9" s="174" customFormat="1">
      <c r="A31" s="183">
        <v>2018</v>
      </c>
      <c r="B31" s="183">
        <v>8</v>
      </c>
      <c r="C31" s="36" t="s">
        <v>1369</v>
      </c>
      <c r="D31" s="96" t="s">
        <v>1372</v>
      </c>
      <c r="E31" s="41" t="s">
        <v>147</v>
      </c>
      <c r="F31" s="92" t="s">
        <v>406</v>
      </c>
      <c r="G31" s="92" t="s">
        <v>456</v>
      </c>
      <c r="H31" s="92" t="s">
        <v>1304</v>
      </c>
      <c r="I31" s="92" t="s">
        <v>419</v>
      </c>
    </row>
    <row r="32" spans="1:9" s="174" customFormat="1">
      <c r="A32" s="183">
        <v>2018</v>
      </c>
      <c r="B32" s="183">
        <v>8</v>
      </c>
      <c r="C32" s="36" t="s">
        <v>1369</v>
      </c>
      <c r="D32" s="96" t="s">
        <v>1373</v>
      </c>
      <c r="E32" s="41" t="s">
        <v>149</v>
      </c>
      <c r="F32" s="92" t="s">
        <v>416</v>
      </c>
      <c r="G32" s="92" t="s">
        <v>457</v>
      </c>
      <c r="H32" s="92" t="s">
        <v>1304</v>
      </c>
      <c r="I32" s="92" t="s">
        <v>405</v>
      </c>
    </row>
    <row r="33" spans="1:9" s="174" customFormat="1">
      <c r="A33" s="183">
        <v>2018</v>
      </c>
      <c r="B33" s="183">
        <v>8</v>
      </c>
      <c r="C33" s="36" t="s">
        <v>1369</v>
      </c>
      <c r="D33" s="96" t="s">
        <v>1374</v>
      </c>
      <c r="E33" s="41" t="s">
        <v>9</v>
      </c>
      <c r="F33" s="92" t="s">
        <v>415</v>
      </c>
      <c r="G33" s="92" t="s">
        <v>458</v>
      </c>
      <c r="H33" s="92" t="s">
        <v>1375</v>
      </c>
      <c r="I33" s="92" t="s">
        <v>404</v>
      </c>
    </row>
    <row r="34" spans="1:9" s="174" customFormat="1">
      <c r="A34" s="183">
        <v>2018</v>
      </c>
      <c r="B34" s="183">
        <v>8</v>
      </c>
      <c r="C34" s="36" t="s">
        <v>1369</v>
      </c>
      <c r="D34" s="96" t="s">
        <v>1376</v>
      </c>
      <c r="E34" s="41" t="s">
        <v>149</v>
      </c>
      <c r="F34" s="92" t="s">
        <v>416</v>
      </c>
      <c r="G34" s="92" t="s">
        <v>459</v>
      </c>
      <c r="H34" s="92" t="s">
        <v>1304</v>
      </c>
      <c r="I34" s="92" t="s">
        <v>405</v>
      </c>
    </row>
    <row r="35" spans="1:9" s="174" customFormat="1">
      <c r="A35" s="183">
        <v>2018</v>
      </c>
      <c r="B35" s="183">
        <v>8</v>
      </c>
      <c r="C35" s="36" t="s">
        <v>1369</v>
      </c>
      <c r="D35" s="96" t="s">
        <v>1377</v>
      </c>
      <c r="E35" s="41" t="s">
        <v>9</v>
      </c>
      <c r="F35" s="92" t="s">
        <v>415</v>
      </c>
      <c r="G35" s="92" t="s">
        <v>460</v>
      </c>
      <c r="H35" s="92" t="s">
        <v>1378</v>
      </c>
      <c r="I35" s="92" t="s">
        <v>404</v>
      </c>
    </row>
    <row r="36" spans="1:9" s="174" customFormat="1">
      <c r="A36" s="183">
        <v>2018</v>
      </c>
      <c r="B36" s="183">
        <v>8</v>
      </c>
      <c r="C36" s="36" t="s">
        <v>1369</v>
      </c>
      <c r="D36" s="96" t="s">
        <v>1379</v>
      </c>
      <c r="E36" s="41" t="s">
        <v>149</v>
      </c>
      <c r="F36" s="92" t="s">
        <v>416</v>
      </c>
      <c r="G36" s="92" t="s">
        <v>461</v>
      </c>
      <c r="H36" s="92" t="s">
        <v>1304</v>
      </c>
      <c r="I36" s="92" t="s">
        <v>405</v>
      </c>
    </row>
    <row r="37" spans="1:9" s="174" customFormat="1">
      <c r="A37" s="183">
        <v>2018</v>
      </c>
      <c r="B37" s="183">
        <v>8</v>
      </c>
      <c r="C37" s="36" t="s">
        <v>1369</v>
      </c>
      <c r="D37" s="96" t="s">
        <v>1380</v>
      </c>
      <c r="E37" s="41" t="s">
        <v>149</v>
      </c>
      <c r="F37" s="92" t="s">
        <v>403</v>
      </c>
      <c r="G37" s="92" t="s">
        <v>456</v>
      </c>
      <c r="H37" s="92" t="s">
        <v>1304</v>
      </c>
      <c r="I37" s="92" t="s">
        <v>404</v>
      </c>
    </row>
    <row r="38" spans="1:9" s="174" customFormat="1">
      <c r="A38" s="183">
        <v>2018</v>
      </c>
      <c r="B38" s="183">
        <v>8</v>
      </c>
      <c r="C38" s="36" t="s">
        <v>1369</v>
      </c>
      <c r="D38" s="96" t="s">
        <v>1381</v>
      </c>
      <c r="E38" s="41" t="s">
        <v>147</v>
      </c>
      <c r="F38" s="92" t="s">
        <v>411</v>
      </c>
      <c r="G38" s="92" t="s">
        <v>462</v>
      </c>
      <c r="H38" s="92" t="s">
        <v>1304</v>
      </c>
      <c r="I38" s="92" t="s">
        <v>409</v>
      </c>
    </row>
    <row r="39" spans="1:9" s="174" customFormat="1">
      <c r="A39" s="183">
        <v>2018</v>
      </c>
      <c r="B39" s="183">
        <v>8</v>
      </c>
      <c r="C39" s="36" t="s">
        <v>1382</v>
      </c>
      <c r="D39" s="96" t="s">
        <v>1383</v>
      </c>
      <c r="E39" s="41" t="s">
        <v>149</v>
      </c>
      <c r="F39" s="92" t="s">
        <v>416</v>
      </c>
      <c r="G39" s="92" t="s">
        <v>463</v>
      </c>
      <c r="H39" s="92" t="s">
        <v>1304</v>
      </c>
      <c r="I39" s="92" t="s">
        <v>405</v>
      </c>
    </row>
    <row r="40" spans="1:9" s="174" customFormat="1">
      <c r="A40" s="183">
        <v>2018</v>
      </c>
      <c r="B40" s="183">
        <v>8</v>
      </c>
      <c r="C40" s="36" t="s">
        <v>1382</v>
      </c>
      <c r="D40" s="96" t="s">
        <v>1384</v>
      </c>
      <c r="E40" s="41" t="s">
        <v>149</v>
      </c>
      <c r="F40" s="92" t="s">
        <v>403</v>
      </c>
      <c r="G40" s="92" t="s">
        <v>464</v>
      </c>
      <c r="H40" s="92" t="s">
        <v>1304</v>
      </c>
      <c r="I40" s="92" t="s">
        <v>404</v>
      </c>
    </row>
    <row r="41" spans="1:9" s="174" customFormat="1">
      <c r="A41" s="183">
        <v>2018</v>
      </c>
      <c r="B41" s="183">
        <v>8</v>
      </c>
      <c r="C41" s="36" t="s">
        <v>1382</v>
      </c>
      <c r="D41" s="96" t="s">
        <v>1385</v>
      </c>
      <c r="E41" s="41" t="s">
        <v>149</v>
      </c>
      <c r="F41" s="92" t="s">
        <v>403</v>
      </c>
      <c r="G41" s="92" t="s">
        <v>465</v>
      </c>
      <c r="H41" s="92" t="s">
        <v>1304</v>
      </c>
      <c r="I41" s="92" t="s">
        <v>404</v>
      </c>
    </row>
    <row r="42" spans="1:9" s="174" customFormat="1">
      <c r="A42" s="183">
        <v>2018</v>
      </c>
      <c r="B42" s="183">
        <v>8</v>
      </c>
      <c r="C42" s="36" t="s">
        <v>1382</v>
      </c>
      <c r="D42" s="96" t="s">
        <v>1386</v>
      </c>
      <c r="E42" s="41" t="s">
        <v>9</v>
      </c>
      <c r="F42" s="92" t="s">
        <v>415</v>
      </c>
      <c r="G42" s="92" t="s">
        <v>466</v>
      </c>
      <c r="H42" s="92" t="s">
        <v>1387</v>
      </c>
      <c r="I42" s="92" t="s">
        <v>404</v>
      </c>
    </row>
    <row r="43" spans="1:9" s="174" customFormat="1">
      <c r="A43" s="183">
        <v>2018</v>
      </c>
      <c r="B43" s="183">
        <v>8</v>
      </c>
      <c r="C43" s="36" t="s">
        <v>1382</v>
      </c>
      <c r="D43" s="96" t="s">
        <v>1388</v>
      </c>
      <c r="E43" s="41" t="s">
        <v>9</v>
      </c>
      <c r="F43" s="92" t="s">
        <v>415</v>
      </c>
      <c r="G43" s="92" t="s">
        <v>467</v>
      </c>
      <c r="H43" s="92" t="s">
        <v>468</v>
      </c>
      <c r="I43" s="92" t="s">
        <v>404</v>
      </c>
    </row>
    <row r="44" spans="1:9" s="174" customFormat="1">
      <c r="A44" s="183">
        <v>2018</v>
      </c>
      <c r="B44" s="183">
        <v>8</v>
      </c>
      <c r="C44" s="36" t="s">
        <v>1382</v>
      </c>
      <c r="D44" s="96" t="s">
        <v>1389</v>
      </c>
      <c r="E44" s="41" t="s">
        <v>9</v>
      </c>
      <c r="F44" s="92" t="s">
        <v>416</v>
      </c>
      <c r="G44" s="92" t="s">
        <v>469</v>
      </c>
      <c r="H44" s="92" t="s">
        <v>470</v>
      </c>
      <c r="I44" s="92" t="s">
        <v>404</v>
      </c>
    </row>
    <row r="45" spans="1:9" s="174" customFormat="1">
      <c r="A45" s="183">
        <v>2018</v>
      </c>
      <c r="B45" s="183">
        <v>8</v>
      </c>
      <c r="C45" s="36" t="s">
        <v>1382</v>
      </c>
      <c r="D45" s="96" t="s">
        <v>1390</v>
      </c>
      <c r="E45" s="41" t="s">
        <v>9</v>
      </c>
      <c r="F45" s="92" t="s">
        <v>415</v>
      </c>
      <c r="G45" s="92" t="s">
        <v>471</v>
      </c>
      <c r="H45" s="92" t="s">
        <v>1391</v>
      </c>
      <c r="I45" s="92" t="s">
        <v>404</v>
      </c>
    </row>
    <row r="46" spans="1:9" s="174" customFormat="1">
      <c r="A46" s="183">
        <v>2018</v>
      </c>
      <c r="B46" s="183">
        <v>8</v>
      </c>
      <c r="C46" s="36" t="s">
        <v>1382</v>
      </c>
      <c r="D46" s="96" t="s">
        <v>1392</v>
      </c>
      <c r="E46" s="41" t="s">
        <v>149</v>
      </c>
      <c r="F46" s="92" t="s">
        <v>403</v>
      </c>
      <c r="G46" s="92" t="s">
        <v>472</v>
      </c>
      <c r="H46" s="92" t="s">
        <v>1304</v>
      </c>
      <c r="I46" s="92" t="s">
        <v>404</v>
      </c>
    </row>
    <row r="47" spans="1:9" s="174" customFormat="1">
      <c r="A47" s="183">
        <v>2018</v>
      </c>
      <c r="B47" s="183">
        <v>8</v>
      </c>
      <c r="C47" s="36" t="s">
        <v>1382</v>
      </c>
      <c r="D47" s="96" t="s">
        <v>1393</v>
      </c>
      <c r="E47" s="41" t="s">
        <v>149</v>
      </c>
      <c r="F47" s="92" t="s">
        <v>418</v>
      </c>
      <c r="G47" s="92" t="s">
        <v>436</v>
      </c>
      <c r="H47" s="92" t="s">
        <v>1304</v>
      </c>
      <c r="I47" s="92" t="s">
        <v>409</v>
      </c>
    </row>
    <row r="48" spans="1:9" s="174" customFormat="1">
      <c r="A48" s="183">
        <v>2018</v>
      </c>
      <c r="B48" s="183">
        <v>8</v>
      </c>
      <c r="C48" s="36" t="s">
        <v>1394</v>
      </c>
      <c r="D48" s="96" t="s">
        <v>1395</v>
      </c>
      <c r="E48" s="41" t="s">
        <v>9</v>
      </c>
      <c r="F48" s="92" t="s">
        <v>415</v>
      </c>
      <c r="G48" s="92" t="s">
        <v>433</v>
      </c>
      <c r="H48" s="92" t="s">
        <v>434</v>
      </c>
      <c r="I48" s="92" t="s">
        <v>404</v>
      </c>
    </row>
    <row r="49" spans="1:11" s="174" customFormat="1">
      <c r="A49" s="183">
        <v>2018</v>
      </c>
      <c r="B49" s="183">
        <v>8</v>
      </c>
      <c r="C49" s="36" t="s">
        <v>1394</v>
      </c>
      <c r="D49" s="96" t="s">
        <v>1396</v>
      </c>
      <c r="E49" s="41" t="s">
        <v>149</v>
      </c>
      <c r="F49" s="92" t="s">
        <v>418</v>
      </c>
      <c r="G49" s="92" t="s">
        <v>437</v>
      </c>
      <c r="H49" s="92" t="s">
        <v>1304</v>
      </c>
      <c r="I49" s="92" t="s">
        <v>404</v>
      </c>
    </row>
    <row r="50" spans="1:11" s="174" customFormat="1">
      <c r="A50" s="183">
        <v>2018</v>
      </c>
      <c r="B50" s="183">
        <v>8</v>
      </c>
      <c r="C50" s="36" t="s">
        <v>1394</v>
      </c>
      <c r="D50" s="96" t="s">
        <v>1397</v>
      </c>
      <c r="E50" s="41" t="s">
        <v>149</v>
      </c>
      <c r="F50" s="92" t="s">
        <v>411</v>
      </c>
      <c r="G50" s="92" t="s">
        <v>438</v>
      </c>
      <c r="H50" s="92" t="s">
        <v>1304</v>
      </c>
      <c r="I50" s="92" t="s">
        <v>409</v>
      </c>
    </row>
    <row r="51" spans="1:11" s="174" customFormat="1">
      <c r="A51" s="183">
        <v>2018</v>
      </c>
      <c r="B51" s="183">
        <v>8</v>
      </c>
      <c r="C51" s="36" t="s">
        <v>1398</v>
      </c>
      <c r="D51" s="96" t="s">
        <v>1399</v>
      </c>
      <c r="E51" s="41" t="s">
        <v>147</v>
      </c>
      <c r="F51" s="92" t="s">
        <v>403</v>
      </c>
      <c r="G51" s="92" t="s">
        <v>439</v>
      </c>
      <c r="H51" s="92" t="s">
        <v>1304</v>
      </c>
      <c r="I51" s="92" t="s">
        <v>404</v>
      </c>
    </row>
    <row r="52" spans="1:11" s="174" customFormat="1">
      <c r="A52" s="183">
        <v>2018</v>
      </c>
      <c r="B52" s="183">
        <v>8</v>
      </c>
      <c r="C52" s="36" t="s">
        <v>1398</v>
      </c>
      <c r="D52" s="96" t="s">
        <v>1400</v>
      </c>
      <c r="E52" s="41" t="s">
        <v>9</v>
      </c>
      <c r="F52" s="92" t="s">
        <v>415</v>
      </c>
      <c r="G52" s="92" t="s">
        <v>440</v>
      </c>
      <c r="H52" s="92" t="s">
        <v>1401</v>
      </c>
      <c r="I52" s="92" t="s">
        <v>404</v>
      </c>
      <c r="J52" s="37"/>
      <c r="K52" s="37"/>
    </row>
    <row r="53" spans="1:11">
      <c r="A53" s="183">
        <v>2018</v>
      </c>
      <c r="B53" s="183">
        <v>8</v>
      </c>
      <c r="C53" s="36" t="s">
        <v>1398</v>
      </c>
      <c r="D53" s="96" t="s">
        <v>1402</v>
      </c>
      <c r="E53" s="41" t="s">
        <v>149</v>
      </c>
      <c r="F53" s="92" t="s">
        <v>418</v>
      </c>
      <c r="G53" s="92" t="s">
        <v>441</v>
      </c>
      <c r="H53" s="92" t="s">
        <v>1304</v>
      </c>
      <c r="I53" s="92" t="s">
        <v>404</v>
      </c>
    </row>
    <row r="54" spans="1:11">
      <c r="A54" s="183">
        <v>2018</v>
      </c>
      <c r="B54" s="183">
        <v>8</v>
      </c>
      <c r="C54" s="36" t="s">
        <v>1398</v>
      </c>
      <c r="D54" s="96" t="s">
        <v>1403</v>
      </c>
      <c r="E54" s="41" t="s">
        <v>9</v>
      </c>
      <c r="F54" s="92" t="s">
        <v>415</v>
      </c>
      <c r="G54" s="92" t="s">
        <v>442</v>
      </c>
      <c r="H54" s="92" t="s">
        <v>1404</v>
      </c>
      <c r="I54" s="92" t="s">
        <v>404</v>
      </c>
    </row>
    <row r="55" spans="1:11">
      <c r="A55" s="183">
        <v>2018</v>
      </c>
      <c r="B55" s="183">
        <v>8</v>
      </c>
      <c r="C55" s="36" t="s">
        <v>1398</v>
      </c>
      <c r="D55" s="96" t="s">
        <v>1405</v>
      </c>
      <c r="E55" s="41" t="s">
        <v>9</v>
      </c>
      <c r="F55" s="92" t="s">
        <v>415</v>
      </c>
      <c r="G55" s="92" t="s">
        <v>443</v>
      </c>
      <c r="H55" s="92" t="s">
        <v>1406</v>
      </c>
      <c r="I55" s="92" t="s">
        <v>404</v>
      </c>
    </row>
    <row r="56" spans="1:11">
      <c r="A56" s="183">
        <v>2018</v>
      </c>
      <c r="B56" s="183">
        <v>8</v>
      </c>
      <c r="C56" s="36" t="s">
        <v>1398</v>
      </c>
      <c r="D56" s="41" t="s">
        <v>1407</v>
      </c>
      <c r="E56" s="41" t="s">
        <v>9</v>
      </c>
      <c r="F56" s="92" t="s">
        <v>415</v>
      </c>
      <c r="G56" s="92" t="s">
        <v>444</v>
      </c>
      <c r="H56" s="92" t="s">
        <v>1408</v>
      </c>
      <c r="I56" s="92" t="s">
        <v>404</v>
      </c>
    </row>
    <row r="57" spans="1:11">
      <c r="A57" s="183">
        <v>2018</v>
      </c>
      <c r="B57" s="183">
        <v>8</v>
      </c>
      <c r="C57" s="38" t="s">
        <v>1398</v>
      </c>
      <c r="D57" s="41" t="s">
        <v>1409</v>
      </c>
      <c r="E57" s="41" t="s">
        <v>149</v>
      </c>
      <c r="F57" s="92" t="s">
        <v>418</v>
      </c>
      <c r="G57" s="92" t="s">
        <v>445</v>
      </c>
      <c r="H57" s="92" t="s">
        <v>1304</v>
      </c>
      <c r="I57" s="92" t="s">
        <v>404</v>
      </c>
    </row>
    <row r="58" spans="1:11">
      <c r="A58" s="183">
        <v>2018</v>
      </c>
      <c r="B58" s="183">
        <v>8</v>
      </c>
      <c r="C58" s="36" t="s">
        <v>1398</v>
      </c>
      <c r="D58" s="96" t="s">
        <v>1410</v>
      </c>
      <c r="E58" s="41" t="s">
        <v>9</v>
      </c>
      <c r="F58" s="92" t="s">
        <v>415</v>
      </c>
      <c r="G58" s="92" t="s">
        <v>446</v>
      </c>
      <c r="H58" s="92" t="s">
        <v>1411</v>
      </c>
      <c r="I58" s="92" t="s">
        <v>404</v>
      </c>
    </row>
    <row r="59" spans="1:11">
      <c r="A59" s="183">
        <v>2018</v>
      </c>
      <c r="B59" s="183">
        <v>8</v>
      </c>
      <c r="C59" s="36" t="s">
        <v>1412</v>
      </c>
      <c r="D59" s="96" t="s">
        <v>1413</v>
      </c>
      <c r="E59" s="41" t="s">
        <v>149</v>
      </c>
      <c r="F59" s="92" t="s">
        <v>418</v>
      </c>
      <c r="G59" s="92" t="s">
        <v>447</v>
      </c>
      <c r="H59" s="92" t="s">
        <v>1304</v>
      </c>
      <c r="I59" s="92" t="s">
        <v>404</v>
      </c>
    </row>
    <row r="60" spans="1:11">
      <c r="A60" s="183">
        <v>2018</v>
      </c>
      <c r="B60" s="183">
        <v>8</v>
      </c>
      <c r="C60" s="36" t="s">
        <v>1398</v>
      </c>
      <c r="D60" s="96" t="s">
        <v>1414</v>
      </c>
      <c r="E60" s="41" t="s">
        <v>9</v>
      </c>
      <c r="F60" s="92" t="s">
        <v>415</v>
      </c>
      <c r="G60" s="92" t="s">
        <v>448</v>
      </c>
      <c r="H60" s="92" t="s">
        <v>1415</v>
      </c>
      <c r="I60" s="92" t="s">
        <v>404</v>
      </c>
    </row>
    <row r="61" spans="1:11">
      <c r="A61" s="183">
        <v>2018</v>
      </c>
      <c r="B61" s="183">
        <v>8</v>
      </c>
      <c r="C61" s="36" t="s">
        <v>1412</v>
      </c>
      <c r="D61" s="96" t="s">
        <v>1416</v>
      </c>
      <c r="E61" s="41" t="s">
        <v>9</v>
      </c>
      <c r="F61" s="92" t="s">
        <v>415</v>
      </c>
      <c r="G61" s="92" t="s">
        <v>436</v>
      </c>
      <c r="H61" s="92" t="s">
        <v>449</v>
      </c>
      <c r="I61" s="92" t="s">
        <v>404</v>
      </c>
    </row>
    <row r="62" spans="1:11">
      <c r="A62" s="183">
        <v>2018</v>
      </c>
      <c r="B62" s="183">
        <v>8</v>
      </c>
      <c r="C62" s="36" t="s">
        <v>1412</v>
      </c>
      <c r="D62" s="96" t="s">
        <v>1417</v>
      </c>
      <c r="E62" s="41" t="s">
        <v>149</v>
      </c>
      <c r="F62" s="92" t="s">
        <v>418</v>
      </c>
      <c r="G62" s="92" t="s">
        <v>450</v>
      </c>
      <c r="H62" s="92" t="s">
        <v>1304</v>
      </c>
      <c r="I62" s="92" t="s">
        <v>409</v>
      </c>
    </row>
    <row r="63" spans="1:11">
      <c r="A63" s="183">
        <v>2018</v>
      </c>
      <c r="B63" s="183">
        <v>8</v>
      </c>
      <c r="C63" s="36" t="s">
        <v>1412</v>
      </c>
      <c r="D63" s="41" t="s">
        <v>1418</v>
      </c>
      <c r="E63" s="92" t="s">
        <v>9</v>
      </c>
      <c r="F63" s="92" t="s">
        <v>415</v>
      </c>
      <c r="G63" s="44" t="s">
        <v>451</v>
      </c>
      <c r="H63" s="44" t="s">
        <v>452</v>
      </c>
      <c r="I63" s="92" t="s">
        <v>404</v>
      </c>
    </row>
    <row r="64" spans="1:11">
      <c r="A64" s="183">
        <v>2018</v>
      </c>
      <c r="B64" s="183">
        <v>8</v>
      </c>
      <c r="C64" s="36" t="s">
        <v>1412</v>
      </c>
      <c r="D64" s="41" t="s">
        <v>1419</v>
      </c>
      <c r="E64" s="92" t="s">
        <v>9</v>
      </c>
      <c r="F64" s="92" t="s">
        <v>415</v>
      </c>
      <c r="G64" s="44" t="s">
        <v>453</v>
      </c>
      <c r="H64" s="44" t="s">
        <v>1420</v>
      </c>
      <c r="I64" s="92" t="s">
        <v>404</v>
      </c>
    </row>
    <row r="65" spans="1:9">
      <c r="A65" s="183">
        <v>2018</v>
      </c>
      <c r="B65" s="183">
        <v>8</v>
      </c>
      <c r="C65" s="36" t="s">
        <v>1412</v>
      </c>
      <c r="D65" s="41" t="s">
        <v>1421</v>
      </c>
      <c r="E65" s="92" t="s">
        <v>149</v>
      </c>
      <c r="F65" s="92" t="s">
        <v>418</v>
      </c>
      <c r="G65" s="44" t="s">
        <v>454</v>
      </c>
      <c r="H65" s="44" t="s">
        <v>1304</v>
      </c>
      <c r="I65" s="92" t="s">
        <v>404</v>
      </c>
    </row>
    <row r="66" spans="1:9">
      <c r="A66" s="183">
        <v>2018</v>
      </c>
      <c r="B66" s="183">
        <v>8</v>
      </c>
      <c r="C66" s="36" t="s">
        <v>1422</v>
      </c>
      <c r="D66" s="41" t="s">
        <v>1423</v>
      </c>
      <c r="E66" s="92" t="s">
        <v>147</v>
      </c>
      <c r="F66" s="92" t="s">
        <v>418</v>
      </c>
      <c r="G66" s="44" t="s">
        <v>1424</v>
      </c>
      <c r="H66" s="44" t="s">
        <v>1304</v>
      </c>
      <c r="I66" s="92" t="s">
        <v>404</v>
      </c>
    </row>
    <row r="67" spans="1:9">
      <c r="A67" s="183">
        <v>2018</v>
      </c>
      <c r="B67" s="183">
        <v>8</v>
      </c>
      <c r="C67" s="36" t="s">
        <v>1422</v>
      </c>
      <c r="D67" s="41" t="s">
        <v>1425</v>
      </c>
      <c r="E67" s="92" t="s">
        <v>149</v>
      </c>
      <c r="F67" s="92" t="s">
        <v>403</v>
      </c>
      <c r="G67" s="44" t="s">
        <v>441</v>
      </c>
      <c r="H67" s="44" t="s">
        <v>1304</v>
      </c>
      <c r="I67" s="92" t="s">
        <v>404</v>
      </c>
    </row>
    <row r="68" spans="1:9">
      <c r="A68" s="183">
        <v>2018</v>
      </c>
      <c r="B68" s="183">
        <v>8</v>
      </c>
      <c r="C68" s="36" t="s">
        <v>1422</v>
      </c>
      <c r="D68" s="41" t="s">
        <v>1426</v>
      </c>
      <c r="E68" s="92" t="s">
        <v>9</v>
      </c>
      <c r="F68" s="92" t="s">
        <v>415</v>
      </c>
      <c r="G68" s="44" t="s">
        <v>1427</v>
      </c>
      <c r="H68" s="44" t="s">
        <v>431</v>
      </c>
      <c r="I68" s="92" t="s">
        <v>404</v>
      </c>
    </row>
    <row r="69" spans="1:9">
      <c r="A69" s="183">
        <v>2018</v>
      </c>
      <c r="B69" s="183">
        <v>8</v>
      </c>
      <c r="C69" s="36" t="s">
        <v>1428</v>
      </c>
      <c r="D69" s="41" t="s">
        <v>1429</v>
      </c>
      <c r="E69" s="92" t="s">
        <v>9</v>
      </c>
      <c r="F69" s="92" t="s">
        <v>415</v>
      </c>
      <c r="G69" s="44" t="s">
        <v>1430</v>
      </c>
      <c r="H69" s="44" t="s">
        <v>1431</v>
      </c>
      <c r="I69" s="92" t="s">
        <v>404</v>
      </c>
    </row>
    <row r="70" spans="1:9">
      <c r="A70" s="183">
        <v>2018</v>
      </c>
      <c r="B70" s="183">
        <v>8</v>
      </c>
      <c r="C70" s="36" t="s">
        <v>1428</v>
      </c>
      <c r="D70" s="41" t="s">
        <v>1432</v>
      </c>
      <c r="E70" s="92" t="s">
        <v>153</v>
      </c>
      <c r="F70" s="92"/>
      <c r="G70" s="44" t="s">
        <v>1433</v>
      </c>
      <c r="H70" s="44" t="s">
        <v>432</v>
      </c>
      <c r="I70" s="92" t="s">
        <v>404</v>
      </c>
    </row>
    <row r="71" spans="1:9">
      <c r="A71" s="183">
        <v>2018</v>
      </c>
      <c r="B71" s="183">
        <v>7</v>
      </c>
      <c r="C71" s="36" t="s">
        <v>1434</v>
      </c>
      <c r="D71" s="41" t="s">
        <v>1435</v>
      </c>
      <c r="E71" s="92" t="s">
        <v>153</v>
      </c>
      <c r="F71" s="92" t="s">
        <v>403</v>
      </c>
      <c r="G71" s="44" t="s">
        <v>1436</v>
      </c>
      <c r="H71" s="44" t="s">
        <v>421</v>
      </c>
      <c r="I71" s="92" t="s">
        <v>404</v>
      </c>
    </row>
    <row r="72" spans="1:9">
      <c r="A72" s="183">
        <v>2018</v>
      </c>
      <c r="B72" s="183">
        <v>8</v>
      </c>
      <c r="C72" s="36" t="s">
        <v>1428</v>
      </c>
      <c r="D72" s="41" t="s">
        <v>1437</v>
      </c>
      <c r="E72" s="92" t="s">
        <v>149</v>
      </c>
      <c r="F72" s="92" t="s">
        <v>418</v>
      </c>
      <c r="G72" s="44" t="s">
        <v>1438</v>
      </c>
      <c r="H72" s="44" t="s">
        <v>1304</v>
      </c>
      <c r="I72" s="92" t="s">
        <v>409</v>
      </c>
    </row>
    <row r="73" spans="1:9">
      <c r="A73" s="183">
        <v>2018</v>
      </c>
      <c r="B73" s="183">
        <v>8</v>
      </c>
      <c r="C73" s="36" t="s">
        <v>1428</v>
      </c>
      <c r="D73" s="41" t="s">
        <v>1439</v>
      </c>
      <c r="E73" s="92" t="s">
        <v>149</v>
      </c>
      <c r="F73" s="92" t="s">
        <v>418</v>
      </c>
      <c r="G73" s="44" t="s">
        <v>1440</v>
      </c>
      <c r="H73" s="44" t="s">
        <v>1304</v>
      </c>
      <c r="I73" s="92" t="s">
        <v>404</v>
      </c>
    </row>
    <row r="74" spans="1:9">
      <c r="A74" s="183">
        <v>2018</v>
      </c>
      <c r="B74" s="183">
        <v>8</v>
      </c>
      <c r="C74" s="36" t="s">
        <v>1428</v>
      </c>
      <c r="D74" s="41" t="s">
        <v>1441</v>
      </c>
      <c r="E74" s="92" t="s">
        <v>149</v>
      </c>
      <c r="F74" s="92" t="s">
        <v>418</v>
      </c>
      <c r="G74" s="44" t="s">
        <v>1442</v>
      </c>
      <c r="H74" s="44" t="s">
        <v>1304</v>
      </c>
      <c r="I74" s="92" t="s">
        <v>404</v>
      </c>
    </row>
    <row r="75" spans="1:9">
      <c r="A75" s="183">
        <v>2018</v>
      </c>
      <c r="B75" s="183">
        <v>8</v>
      </c>
      <c r="C75" s="36" t="s">
        <v>1428</v>
      </c>
      <c r="D75" s="41" t="s">
        <v>1443</v>
      </c>
      <c r="E75" s="92" t="s">
        <v>149</v>
      </c>
      <c r="F75" s="92" t="s">
        <v>418</v>
      </c>
      <c r="G75" s="44" t="s">
        <v>1442</v>
      </c>
      <c r="H75" s="44" t="s">
        <v>1304</v>
      </c>
      <c r="I75" s="92" t="s">
        <v>404</v>
      </c>
    </row>
    <row r="76" spans="1:9">
      <c r="A76" s="183">
        <v>2018</v>
      </c>
      <c r="B76" s="183">
        <v>8</v>
      </c>
      <c r="C76" s="36" t="s">
        <v>1444</v>
      </c>
      <c r="D76" s="41" t="s">
        <v>1445</v>
      </c>
      <c r="E76" s="92" t="s">
        <v>153</v>
      </c>
      <c r="F76" s="92" t="s">
        <v>411</v>
      </c>
      <c r="G76" s="44" t="s">
        <v>1446</v>
      </c>
      <c r="H76" s="44" t="s">
        <v>1447</v>
      </c>
      <c r="I76" s="92" t="s">
        <v>409</v>
      </c>
    </row>
    <row r="77" spans="1:9">
      <c r="A77" s="183">
        <v>2018</v>
      </c>
      <c r="B77" s="183">
        <v>8</v>
      </c>
      <c r="C77" s="36" t="s">
        <v>1428</v>
      </c>
      <c r="D77" s="41" t="s">
        <v>1448</v>
      </c>
      <c r="E77" s="92" t="s">
        <v>149</v>
      </c>
      <c r="F77" s="92" t="s">
        <v>418</v>
      </c>
      <c r="G77" s="44" t="s">
        <v>1449</v>
      </c>
      <c r="H77" s="44" t="s">
        <v>1304</v>
      </c>
      <c r="I77" s="92" t="s">
        <v>404</v>
      </c>
    </row>
    <row r="78" spans="1:9">
      <c r="A78" s="183">
        <v>2018</v>
      </c>
      <c r="B78" s="183">
        <v>8</v>
      </c>
      <c r="C78" s="36" t="s">
        <v>1428</v>
      </c>
      <c r="D78" s="41" t="s">
        <v>1450</v>
      </c>
      <c r="E78" s="92" t="s">
        <v>149</v>
      </c>
      <c r="F78" s="92" t="s">
        <v>418</v>
      </c>
      <c r="G78" s="44" t="s">
        <v>1451</v>
      </c>
      <c r="H78" s="44" t="s">
        <v>1304</v>
      </c>
      <c r="I78" s="92" t="s">
        <v>409</v>
      </c>
    </row>
    <row r="79" spans="1:9">
      <c r="A79" s="183">
        <v>2018</v>
      </c>
      <c r="B79" s="183">
        <v>8</v>
      </c>
      <c r="C79" s="36" t="s">
        <v>1331</v>
      </c>
      <c r="D79" s="41" t="s">
        <v>1452</v>
      </c>
      <c r="E79" s="92" t="s">
        <v>9</v>
      </c>
      <c r="F79" s="92" t="s">
        <v>415</v>
      </c>
      <c r="G79" s="44" t="s">
        <v>1453</v>
      </c>
      <c r="H79" s="44" t="s">
        <v>1454</v>
      </c>
      <c r="I79" s="92" t="s">
        <v>404</v>
      </c>
    </row>
    <row r="80" spans="1:9">
      <c r="A80" s="183">
        <v>2018</v>
      </c>
      <c r="B80" s="183">
        <v>8</v>
      </c>
      <c r="C80" s="36" t="s">
        <v>1331</v>
      </c>
      <c r="D80" s="41" t="s">
        <v>1455</v>
      </c>
      <c r="E80" s="92" t="s">
        <v>9</v>
      </c>
      <c r="F80" s="92" t="s">
        <v>415</v>
      </c>
      <c r="G80" s="44" t="s">
        <v>1456</v>
      </c>
      <c r="H80" s="44" t="s">
        <v>1457</v>
      </c>
      <c r="I80" s="92" t="s">
        <v>404</v>
      </c>
    </row>
    <row r="81" spans="1:9">
      <c r="A81" s="183">
        <v>2018</v>
      </c>
      <c r="B81" s="183">
        <v>8</v>
      </c>
      <c r="C81" s="36" t="s">
        <v>1331</v>
      </c>
      <c r="D81" s="41" t="s">
        <v>1458</v>
      </c>
      <c r="E81" s="92" t="s">
        <v>149</v>
      </c>
      <c r="F81" s="92" t="s">
        <v>411</v>
      </c>
      <c r="G81" s="44" t="s">
        <v>1459</v>
      </c>
      <c r="H81" s="44" t="s">
        <v>1304</v>
      </c>
      <c r="I81" s="92" t="s">
        <v>409</v>
      </c>
    </row>
    <row r="82" spans="1:9">
      <c r="A82" s="183">
        <v>2018</v>
      </c>
      <c r="B82" s="183">
        <v>8</v>
      </c>
      <c r="C82" s="36" t="s">
        <v>1331</v>
      </c>
      <c r="D82" s="41" t="s">
        <v>1460</v>
      </c>
      <c r="E82" s="92" t="s">
        <v>149</v>
      </c>
      <c r="F82" s="92" t="s">
        <v>411</v>
      </c>
      <c r="G82" s="44" t="s">
        <v>1461</v>
      </c>
      <c r="H82" s="44" t="s">
        <v>1304</v>
      </c>
      <c r="I82" s="92" t="s">
        <v>409</v>
      </c>
    </row>
    <row r="83" spans="1:9">
      <c r="A83" s="183">
        <v>2018</v>
      </c>
      <c r="B83" s="183">
        <v>8</v>
      </c>
      <c r="C83" s="36" t="s">
        <v>1462</v>
      </c>
      <c r="D83" s="41" t="s">
        <v>1463</v>
      </c>
      <c r="E83" s="92" t="s">
        <v>149</v>
      </c>
      <c r="F83" s="92" t="s">
        <v>411</v>
      </c>
      <c r="G83" s="44" t="s">
        <v>1464</v>
      </c>
      <c r="H83" s="44" t="s">
        <v>1304</v>
      </c>
      <c r="I83" s="92" t="s">
        <v>409</v>
      </c>
    </row>
    <row r="84" spans="1:9">
      <c r="A84" s="183">
        <v>2018</v>
      </c>
      <c r="B84" s="183">
        <v>8</v>
      </c>
      <c r="C84" s="36" t="s">
        <v>1462</v>
      </c>
      <c r="D84" s="41" t="s">
        <v>1465</v>
      </c>
      <c r="E84" s="92" t="s">
        <v>147</v>
      </c>
      <c r="F84" s="92" t="s">
        <v>403</v>
      </c>
      <c r="G84" s="44" t="s">
        <v>1433</v>
      </c>
      <c r="H84" s="44" t="s">
        <v>1304</v>
      </c>
      <c r="I84" s="92" t="s">
        <v>404</v>
      </c>
    </row>
    <row r="85" spans="1:9">
      <c r="A85" s="183">
        <v>2018</v>
      </c>
      <c r="B85" s="183">
        <v>8</v>
      </c>
      <c r="C85" s="36" t="s">
        <v>1462</v>
      </c>
      <c r="D85" s="41" t="s">
        <v>1466</v>
      </c>
      <c r="E85" s="92" t="s">
        <v>147</v>
      </c>
      <c r="F85" s="92" t="s">
        <v>406</v>
      </c>
      <c r="G85" s="44" t="s">
        <v>1467</v>
      </c>
      <c r="H85" s="44" t="s">
        <v>1304</v>
      </c>
      <c r="I85" s="92" t="s">
        <v>404</v>
      </c>
    </row>
    <row r="86" spans="1:9">
      <c r="A86" s="183">
        <v>2018</v>
      </c>
      <c r="B86" s="183">
        <v>8</v>
      </c>
      <c r="C86" s="36" t="s">
        <v>1462</v>
      </c>
      <c r="D86" s="41" t="s">
        <v>1468</v>
      </c>
      <c r="E86" s="92" t="s">
        <v>149</v>
      </c>
      <c r="F86" s="92" t="s">
        <v>403</v>
      </c>
      <c r="G86" s="44" t="s">
        <v>1467</v>
      </c>
      <c r="H86" s="44" t="s">
        <v>1304</v>
      </c>
      <c r="I86" s="92" t="s">
        <v>404</v>
      </c>
    </row>
    <row r="87" spans="1:9">
      <c r="A87" s="183">
        <v>2018</v>
      </c>
      <c r="B87" s="183">
        <v>8</v>
      </c>
      <c r="C87" s="36" t="s">
        <v>1462</v>
      </c>
      <c r="D87" s="41" t="s">
        <v>1469</v>
      </c>
      <c r="E87" s="92" t="s">
        <v>9</v>
      </c>
      <c r="F87" s="92" t="s">
        <v>415</v>
      </c>
      <c r="G87" s="44" t="s">
        <v>1470</v>
      </c>
      <c r="H87" s="44" t="s">
        <v>1471</v>
      </c>
      <c r="I87" s="92" t="s">
        <v>404</v>
      </c>
    </row>
    <row r="88" spans="1:9">
      <c r="A88" s="183">
        <v>2018</v>
      </c>
      <c r="B88" s="183">
        <v>8</v>
      </c>
      <c r="C88" s="36" t="s">
        <v>1472</v>
      </c>
      <c r="D88" s="41" t="s">
        <v>1473</v>
      </c>
      <c r="E88" s="92" t="s">
        <v>149</v>
      </c>
      <c r="F88" s="92" t="s">
        <v>403</v>
      </c>
      <c r="G88" s="44" t="s">
        <v>1474</v>
      </c>
      <c r="H88" s="44" t="s">
        <v>1304</v>
      </c>
      <c r="I88" s="92" t="s">
        <v>405</v>
      </c>
    </row>
    <row r="89" spans="1:9">
      <c r="A89" s="183">
        <v>2018</v>
      </c>
      <c r="B89" s="183">
        <v>8</v>
      </c>
      <c r="C89" s="36" t="s">
        <v>1472</v>
      </c>
      <c r="D89" s="41" t="s">
        <v>1475</v>
      </c>
      <c r="E89" s="92" t="s">
        <v>149</v>
      </c>
      <c r="F89" s="92" t="s">
        <v>411</v>
      </c>
      <c r="G89" s="44" t="s">
        <v>1476</v>
      </c>
      <c r="H89" s="44" t="s">
        <v>1304</v>
      </c>
      <c r="I89" s="92" t="s">
        <v>409</v>
      </c>
    </row>
    <row r="90" spans="1:9">
      <c r="A90" s="183">
        <v>2018</v>
      </c>
      <c r="B90" s="183">
        <v>8</v>
      </c>
      <c r="C90" s="36" t="s">
        <v>1472</v>
      </c>
      <c r="D90" s="41" t="s">
        <v>1477</v>
      </c>
      <c r="E90" s="92" t="s">
        <v>147</v>
      </c>
      <c r="F90" s="92" t="s">
        <v>406</v>
      </c>
      <c r="G90" s="44" t="s">
        <v>1478</v>
      </c>
      <c r="H90" s="44" t="s">
        <v>1304</v>
      </c>
      <c r="I90" s="92" t="s">
        <v>409</v>
      </c>
    </row>
    <row r="91" spans="1:9">
      <c r="A91" s="183">
        <v>2018</v>
      </c>
      <c r="B91" s="183">
        <v>8</v>
      </c>
      <c r="C91" s="36" t="s">
        <v>1472</v>
      </c>
      <c r="D91" s="41" t="s">
        <v>1479</v>
      </c>
      <c r="E91" s="92" t="s">
        <v>149</v>
      </c>
      <c r="F91" s="92" t="s">
        <v>403</v>
      </c>
      <c r="G91" s="44" t="s">
        <v>1480</v>
      </c>
      <c r="H91" s="44" t="s">
        <v>1304</v>
      </c>
      <c r="I91" s="92" t="s">
        <v>409</v>
      </c>
    </row>
    <row r="92" spans="1:9">
      <c r="A92" s="183">
        <v>2018</v>
      </c>
      <c r="B92" s="183">
        <v>8</v>
      </c>
      <c r="C92" s="36" t="s">
        <v>1472</v>
      </c>
      <c r="D92" s="41" t="s">
        <v>1481</v>
      </c>
      <c r="E92" s="92" t="s">
        <v>149</v>
      </c>
      <c r="F92" s="92" t="s">
        <v>406</v>
      </c>
      <c r="G92" s="44" t="s">
        <v>1478</v>
      </c>
      <c r="H92" s="44" t="s">
        <v>1304</v>
      </c>
      <c r="I92" s="92" t="s">
        <v>405</v>
      </c>
    </row>
    <row r="93" spans="1:9">
      <c r="A93" s="183">
        <v>2018</v>
      </c>
      <c r="B93" s="183">
        <v>8</v>
      </c>
      <c r="C93" s="36" t="s">
        <v>1472</v>
      </c>
      <c r="D93" s="41" t="s">
        <v>1482</v>
      </c>
      <c r="E93" s="92" t="s">
        <v>149</v>
      </c>
      <c r="F93" s="92" t="s">
        <v>418</v>
      </c>
      <c r="G93" s="44" t="s">
        <v>1483</v>
      </c>
      <c r="H93" s="44" t="s">
        <v>1304</v>
      </c>
      <c r="I93" s="92" t="s">
        <v>409</v>
      </c>
    </row>
    <row r="94" spans="1:9">
      <c r="A94" s="183">
        <v>2018</v>
      </c>
      <c r="B94" s="183">
        <v>8</v>
      </c>
      <c r="C94" s="36" t="s">
        <v>1472</v>
      </c>
      <c r="D94" s="41" t="s">
        <v>1484</v>
      </c>
      <c r="E94" s="92" t="s">
        <v>149</v>
      </c>
      <c r="F94" s="92" t="s">
        <v>418</v>
      </c>
      <c r="G94" s="44" t="s">
        <v>1483</v>
      </c>
      <c r="H94" s="44" t="s">
        <v>1304</v>
      </c>
      <c r="I94" s="92" t="s">
        <v>404</v>
      </c>
    </row>
    <row r="95" spans="1:9">
      <c r="A95" s="183">
        <v>2018</v>
      </c>
      <c r="B95" s="183">
        <v>8</v>
      </c>
      <c r="C95" s="36" t="s">
        <v>1472</v>
      </c>
      <c r="D95" s="41" t="s">
        <v>1485</v>
      </c>
      <c r="E95" s="92" t="s">
        <v>149</v>
      </c>
      <c r="F95" s="92" t="s">
        <v>418</v>
      </c>
      <c r="G95" s="44" t="s">
        <v>1353</v>
      </c>
      <c r="H95" s="44" t="s">
        <v>1304</v>
      </c>
      <c r="I95" s="92" t="s">
        <v>409</v>
      </c>
    </row>
    <row r="96" spans="1:9">
      <c r="A96" s="183">
        <v>2018</v>
      </c>
      <c r="B96" s="183">
        <v>8</v>
      </c>
      <c r="C96" s="36" t="s">
        <v>1472</v>
      </c>
      <c r="D96" s="41" t="s">
        <v>1486</v>
      </c>
      <c r="E96" s="92" t="s">
        <v>149</v>
      </c>
      <c r="F96" s="92" t="s">
        <v>418</v>
      </c>
      <c r="G96" s="44" t="s">
        <v>1478</v>
      </c>
      <c r="H96" s="44" t="s">
        <v>1304</v>
      </c>
      <c r="I96" s="92" t="s">
        <v>404</v>
      </c>
    </row>
    <row r="97" spans="1:9">
      <c r="A97" s="183">
        <v>2018</v>
      </c>
      <c r="B97" s="183">
        <v>8</v>
      </c>
      <c r="C97" s="36" t="s">
        <v>1487</v>
      </c>
      <c r="D97" s="41" t="s">
        <v>1488</v>
      </c>
      <c r="E97" s="92" t="s">
        <v>149</v>
      </c>
      <c r="F97" s="92" t="s">
        <v>418</v>
      </c>
      <c r="G97" s="44" t="s">
        <v>1489</v>
      </c>
      <c r="H97" s="44" t="s">
        <v>1304</v>
      </c>
      <c r="I97" s="92" t="s">
        <v>409</v>
      </c>
    </row>
    <row r="98" spans="1:9">
      <c r="A98" s="183">
        <v>2018</v>
      </c>
      <c r="B98" s="183">
        <v>8</v>
      </c>
      <c r="C98" s="36" t="s">
        <v>1487</v>
      </c>
      <c r="D98" s="41" t="s">
        <v>1490</v>
      </c>
      <c r="E98" s="92" t="s">
        <v>153</v>
      </c>
      <c r="F98" s="92"/>
      <c r="G98" s="44" t="s">
        <v>1491</v>
      </c>
      <c r="H98" s="44" t="s">
        <v>430</v>
      </c>
      <c r="I98" s="92" t="s">
        <v>404</v>
      </c>
    </row>
    <row r="99" spans="1:9">
      <c r="A99" s="183">
        <v>2018</v>
      </c>
      <c r="B99" s="183">
        <v>8</v>
      </c>
      <c r="C99" s="36" t="s">
        <v>1487</v>
      </c>
      <c r="D99" s="41" t="s">
        <v>1492</v>
      </c>
      <c r="E99" s="92" t="s">
        <v>149</v>
      </c>
      <c r="F99" s="92" t="s">
        <v>418</v>
      </c>
      <c r="G99" s="44" t="s">
        <v>1493</v>
      </c>
      <c r="H99" s="44" t="s">
        <v>1304</v>
      </c>
      <c r="I99" s="92" t="s">
        <v>409</v>
      </c>
    </row>
    <row r="100" spans="1:9">
      <c r="A100" s="183">
        <v>2018</v>
      </c>
      <c r="B100" s="183">
        <v>8</v>
      </c>
      <c r="C100" s="36" t="s">
        <v>1487</v>
      </c>
      <c r="D100" s="41" t="s">
        <v>1494</v>
      </c>
      <c r="E100" s="92" t="s">
        <v>149</v>
      </c>
      <c r="F100" s="92" t="s">
        <v>418</v>
      </c>
      <c r="G100" s="44" t="s">
        <v>1495</v>
      </c>
      <c r="H100" s="44" t="s">
        <v>1304</v>
      </c>
      <c r="I100" s="92" t="s">
        <v>409</v>
      </c>
    </row>
    <row r="101" spans="1:9">
      <c r="A101" s="183">
        <v>2018</v>
      </c>
      <c r="B101" s="183">
        <v>8</v>
      </c>
      <c r="C101" s="36" t="s">
        <v>1487</v>
      </c>
      <c r="D101" s="41" t="s">
        <v>1496</v>
      </c>
      <c r="E101" s="92" t="s">
        <v>147</v>
      </c>
      <c r="F101" s="92" t="s">
        <v>418</v>
      </c>
      <c r="G101" s="44" t="s">
        <v>1497</v>
      </c>
      <c r="H101" s="44" t="s">
        <v>1304</v>
      </c>
      <c r="I101" s="92" t="s">
        <v>404</v>
      </c>
    </row>
    <row r="102" spans="1:9">
      <c r="A102" s="183">
        <v>2018</v>
      </c>
      <c r="B102" s="183">
        <v>8</v>
      </c>
      <c r="C102" s="36" t="s">
        <v>1487</v>
      </c>
      <c r="D102" s="41" t="s">
        <v>1498</v>
      </c>
      <c r="E102" s="92" t="s">
        <v>147</v>
      </c>
      <c r="F102" s="92" t="s">
        <v>418</v>
      </c>
      <c r="G102" s="44" t="s">
        <v>1499</v>
      </c>
      <c r="H102" s="44" t="s">
        <v>1304</v>
      </c>
      <c r="I102" s="92" t="s">
        <v>404</v>
      </c>
    </row>
    <row r="103" spans="1:9">
      <c r="A103" s="183">
        <v>2018</v>
      </c>
      <c r="B103" s="183">
        <v>8</v>
      </c>
      <c r="C103" s="36" t="s">
        <v>1500</v>
      </c>
      <c r="D103" s="41" t="s">
        <v>1501</v>
      </c>
      <c r="E103" s="92" t="s">
        <v>149</v>
      </c>
      <c r="F103" s="92" t="s">
        <v>418</v>
      </c>
      <c r="G103" s="44" t="s">
        <v>1502</v>
      </c>
      <c r="H103" s="44" t="s">
        <v>1304</v>
      </c>
      <c r="I103" s="92" t="s">
        <v>404</v>
      </c>
    </row>
    <row r="104" spans="1:9">
      <c r="A104" s="183">
        <v>2018</v>
      </c>
      <c r="B104" s="183">
        <v>8</v>
      </c>
      <c r="C104" s="36" t="s">
        <v>1503</v>
      </c>
      <c r="D104" s="41" t="s">
        <v>1504</v>
      </c>
      <c r="E104" s="92" t="s">
        <v>147</v>
      </c>
      <c r="F104" s="92" t="s">
        <v>418</v>
      </c>
      <c r="G104" s="44" t="s">
        <v>1505</v>
      </c>
      <c r="H104" s="44" t="s">
        <v>1304</v>
      </c>
      <c r="I104" s="92" t="s">
        <v>404</v>
      </c>
    </row>
    <row r="105" spans="1:9">
      <c r="A105" s="183">
        <v>2018</v>
      </c>
      <c r="B105" s="183">
        <v>8</v>
      </c>
      <c r="C105" s="36" t="s">
        <v>1506</v>
      </c>
      <c r="D105" s="41" t="s">
        <v>1507</v>
      </c>
      <c r="E105" s="92" t="s">
        <v>147</v>
      </c>
      <c r="F105" s="92"/>
      <c r="G105" s="44" t="s">
        <v>1508</v>
      </c>
      <c r="H105" s="44" t="s">
        <v>1304</v>
      </c>
      <c r="I105" s="92" t="s">
        <v>409</v>
      </c>
    </row>
    <row r="106" spans="1:9">
      <c r="A106" s="183">
        <v>2018</v>
      </c>
      <c r="B106" s="183">
        <v>8</v>
      </c>
      <c r="C106" s="36" t="s">
        <v>1503</v>
      </c>
      <c r="D106" s="41" t="s">
        <v>1509</v>
      </c>
      <c r="E106" s="92" t="s">
        <v>147</v>
      </c>
      <c r="F106" s="92" t="s">
        <v>1510</v>
      </c>
      <c r="G106" s="44" t="s">
        <v>1511</v>
      </c>
      <c r="H106" s="44" t="s">
        <v>1304</v>
      </c>
      <c r="I106" s="92" t="s">
        <v>409</v>
      </c>
    </row>
    <row r="107" spans="1:9">
      <c r="A107" s="183">
        <v>2018</v>
      </c>
      <c r="B107" s="183">
        <v>8</v>
      </c>
      <c r="C107" s="36" t="s">
        <v>1503</v>
      </c>
      <c r="D107" s="41" t="s">
        <v>1512</v>
      </c>
      <c r="E107" s="92" t="s">
        <v>149</v>
      </c>
      <c r="F107" s="92" t="s">
        <v>403</v>
      </c>
      <c r="G107" s="44" t="s">
        <v>1513</v>
      </c>
      <c r="H107" s="44" t="s">
        <v>1304</v>
      </c>
      <c r="I107" s="92" t="s">
        <v>404</v>
      </c>
    </row>
    <row r="108" spans="1:9">
      <c r="A108" s="183">
        <v>2018</v>
      </c>
      <c r="B108" s="183">
        <v>8</v>
      </c>
      <c r="C108" s="36" t="s">
        <v>1506</v>
      </c>
      <c r="D108" s="41" t="s">
        <v>1514</v>
      </c>
      <c r="E108" s="92" t="s">
        <v>153</v>
      </c>
      <c r="F108" s="92" t="s">
        <v>403</v>
      </c>
      <c r="G108" s="44" t="s">
        <v>1515</v>
      </c>
      <c r="H108" s="44" t="s">
        <v>429</v>
      </c>
      <c r="I108" s="92" t="s">
        <v>404</v>
      </c>
    </row>
    <row r="109" spans="1:9">
      <c r="A109" s="183">
        <v>2018</v>
      </c>
      <c r="B109" s="183">
        <v>8</v>
      </c>
      <c r="C109" s="36" t="s">
        <v>1516</v>
      </c>
      <c r="D109" s="41" t="s">
        <v>1517</v>
      </c>
      <c r="E109" s="92" t="s">
        <v>152</v>
      </c>
      <c r="F109" s="92"/>
      <c r="G109" s="44" t="s">
        <v>1518</v>
      </c>
      <c r="H109" s="44" t="s">
        <v>428</v>
      </c>
      <c r="I109" s="92" t="s">
        <v>404</v>
      </c>
    </row>
    <row r="110" spans="1:9">
      <c r="A110" s="183">
        <v>2018</v>
      </c>
      <c r="B110" s="183">
        <v>8</v>
      </c>
      <c r="C110" s="36" t="s">
        <v>1516</v>
      </c>
      <c r="D110" s="41" t="s">
        <v>1519</v>
      </c>
      <c r="E110" s="92" t="s">
        <v>149</v>
      </c>
      <c r="F110" s="92" t="s">
        <v>418</v>
      </c>
      <c r="G110" s="44" t="s">
        <v>1520</v>
      </c>
      <c r="H110" s="44" t="s">
        <v>1304</v>
      </c>
      <c r="I110" s="92" t="s">
        <v>404</v>
      </c>
    </row>
    <row r="111" spans="1:9">
      <c r="A111" s="183">
        <v>2018</v>
      </c>
      <c r="B111" s="183">
        <v>8</v>
      </c>
      <c r="C111" s="36" t="s">
        <v>1521</v>
      </c>
      <c r="D111" s="41" t="s">
        <v>1522</v>
      </c>
      <c r="E111" s="92" t="s">
        <v>147</v>
      </c>
      <c r="F111" s="92" t="s">
        <v>411</v>
      </c>
      <c r="G111" s="44" t="s">
        <v>1523</v>
      </c>
      <c r="H111" s="44" t="s">
        <v>1304</v>
      </c>
      <c r="I111" s="92" t="s">
        <v>404</v>
      </c>
    </row>
    <row r="112" spans="1:9">
      <c r="A112" s="183">
        <v>2018</v>
      </c>
      <c r="B112" s="183">
        <v>8</v>
      </c>
      <c r="C112" s="36" t="s">
        <v>1516</v>
      </c>
      <c r="D112" s="41" t="s">
        <v>1524</v>
      </c>
      <c r="E112" s="92" t="s">
        <v>9</v>
      </c>
      <c r="F112" s="92" t="s">
        <v>415</v>
      </c>
      <c r="G112" s="44" t="s">
        <v>1525</v>
      </c>
      <c r="H112" s="44" t="s">
        <v>1526</v>
      </c>
      <c r="I112" s="92" t="s">
        <v>404</v>
      </c>
    </row>
    <row r="113" spans="1:9">
      <c r="A113" s="183">
        <v>2018</v>
      </c>
      <c r="B113" s="183">
        <v>8</v>
      </c>
      <c r="C113" s="36" t="s">
        <v>1521</v>
      </c>
      <c r="D113" s="41" t="s">
        <v>1527</v>
      </c>
      <c r="E113" s="92" t="s">
        <v>9</v>
      </c>
      <c r="F113" s="92" t="s">
        <v>415</v>
      </c>
      <c r="G113" s="44" t="s">
        <v>1528</v>
      </c>
      <c r="H113" s="44" t="s">
        <v>1529</v>
      </c>
      <c r="I113" s="92" t="s">
        <v>404</v>
      </c>
    </row>
    <row r="114" spans="1:9">
      <c r="A114" s="183">
        <v>2018</v>
      </c>
      <c r="B114" s="183">
        <v>8</v>
      </c>
      <c r="C114" s="36" t="s">
        <v>1521</v>
      </c>
      <c r="D114" s="41" t="s">
        <v>1530</v>
      </c>
      <c r="E114" s="92" t="s">
        <v>149</v>
      </c>
      <c r="F114" s="92" t="s">
        <v>403</v>
      </c>
      <c r="G114" s="44" t="s">
        <v>1523</v>
      </c>
      <c r="H114" s="44" t="s">
        <v>1304</v>
      </c>
      <c r="I114" s="92" t="s">
        <v>404</v>
      </c>
    </row>
    <row r="115" spans="1:9">
      <c r="A115" s="183">
        <v>2018</v>
      </c>
      <c r="B115" s="183">
        <v>8</v>
      </c>
      <c r="C115" s="36" t="s">
        <v>1521</v>
      </c>
      <c r="D115" s="41" t="s">
        <v>1531</v>
      </c>
      <c r="E115" s="92" t="s">
        <v>9</v>
      </c>
      <c r="F115" s="92" t="s">
        <v>415</v>
      </c>
      <c r="G115" s="44" t="s">
        <v>1532</v>
      </c>
      <c r="H115" s="44" t="s">
        <v>1533</v>
      </c>
      <c r="I115" s="92" t="s">
        <v>404</v>
      </c>
    </row>
    <row r="116" spans="1:9">
      <c r="A116" s="183">
        <v>2018</v>
      </c>
      <c r="B116" s="183">
        <v>8</v>
      </c>
      <c r="C116" s="36" t="s">
        <v>1521</v>
      </c>
      <c r="D116" s="41" t="s">
        <v>1534</v>
      </c>
      <c r="E116" s="92" t="s">
        <v>9</v>
      </c>
      <c r="F116" s="92" t="s">
        <v>415</v>
      </c>
      <c r="G116" s="44" t="s">
        <v>1535</v>
      </c>
      <c r="H116" s="44" t="s">
        <v>1536</v>
      </c>
      <c r="I116" s="92" t="s">
        <v>404</v>
      </c>
    </row>
    <row r="117" spans="1:9">
      <c r="A117" s="183">
        <v>2018</v>
      </c>
      <c r="B117" s="183">
        <v>8</v>
      </c>
      <c r="C117" s="36" t="s">
        <v>1537</v>
      </c>
      <c r="D117" s="41" t="s">
        <v>1538</v>
      </c>
      <c r="E117" s="92" t="s">
        <v>9</v>
      </c>
      <c r="F117" s="92" t="s">
        <v>415</v>
      </c>
      <c r="G117" s="44" t="s">
        <v>1539</v>
      </c>
      <c r="H117" s="44" t="s">
        <v>1540</v>
      </c>
      <c r="I117" s="92" t="s">
        <v>404</v>
      </c>
    </row>
    <row r="118" spans="1:9">
      <c r="A118" s="183">
        <v>2018</v>
      </c>
      <c r="B118" s="183">
        <v>8</v>
      </c>
      <c r="C118" s="36" t="s">
        <v>1537</v>
      </c>
      <c r="D118" s="41" t="s">
        <v>1541</v>
      </c>
      <c r="E118" s="92" t="s">
        <v>9</v>
      </c>
      <c r="F118" s="92" t="s">
        <v>415</v>
      </c>
      <c r="G118" s="44" t="s">
        <v>1542</v>
      </c>
      <c r="H118" s="44" t="s">
        <v>1543</v>
      </c>
      <c r="I118" s="92" t="s">
        <v>404</v>
      </c>
    </row>
    <row r="119" spans="1:9">
      <c r="A119" s="183">
        <v>2018</v>
      </c>
      <c r="B119" s="183">
        <v>8</v>
      </c>
      <c r="C119" s="36" t="s">
        <v>1537</v>
      </c>
      <c r="D119" s="41" t="s">
        <v>1544</v>
      </c>
      <c r="E119" s="92" t="s">
        <v>149</v>
      </c>
      <c r="F119" s="92" t="s">
        <v>420</v>
      </c>
      <c r="G119" s="44" t="s">
        <v>1545</v>
      </c>
      <c r="H119" s="44" t="s">
        <v>1304</v>
      </c>
      <c r="I119" s="92" t="s">
        <v>405</v>
      </c>
    </row>
    <row r="120" spans="1:9">
      <c r="A120" s="183">
        <v>2018</v>
      </c>
      <c r="B120" s="183">
        <v>8</v>
      </c>
      <c r="C120" s="36" t="s">
        <v>1537</v>
      </c>
      <c r="D120" s="41" t="s">
        <v>1546</v>
      </c>
      <c r="E120" s="92" t="s">
        <v>149</v>
      </c>
      <c r="F120" s="92" t="s">
        <v>403</v>
      </c>
      <c r="G120" s="44" t="s">
        <v>1547</v>
      </c>
      <c r="H120" s="44" t="s">
        <v>1304</v>
      </c>
      <c r="I120" s="92" t="s">
        <v>419</v>
      </c>
    </row>
    <row r="121" spans="1:9">
      <c r="A121" s="183">
        <v>2018</v>
      </c>
      <c r="B121" s="183">
        <v>8</v>
      </c>
      <c r="C121" s="36" t="s">
        <v>1537</v>
      </c>
      <c r="D121" s="41" t="s">
        <v>1548</v>
      </c>
      <c r="E121" s="92" t="s">
        <v>9</v>
      </c>
      <c r="F121" s="92" t="s">
        <v>415</v>
      </c>
      <c r="G121" s="44" t="s">
        <v>1549</v>
      </c>
      <c r="H121" s="44" t="s">
        <v>1550</v>
      </c>
      <c r="I121" s="92" t="s">
        <v>404</v>
      </c>
    </row>
    <row r="122" spans="1:9">
      <c r="A122" s="183">
        <v>2018</v>
      </c>
      <c r="B122" s="183">
        <v>8</v>
      </c>
      <c r="C122" s="36" t="s">
        <v>1551</v>
      </c>
      <c r="D122" s="41" t="s">
        <v>1552</v>
      </c>
      <c r="E122" s="92" t="s">
        <v>9</v>
      </c>
      <c r="F122" s="92" t="s">
        <v>415</v>
      </c>
      <c r="G122" s="44" t="s">
        <v>1553</v>
      </c>
      <c r="H122" s="44" t="s">
        <v>1554</v>
      </c>
      <c r="I122" s="92" t="s">
        <v>404</v>
      </c>
    </row>
    <row r="123" spans="1:9">
      <c r="A123" s="183">
        <v>2018</v>
      </c>
      <c r="B123" s="183">
        <v>8</v>
      </c>
      <c r="C123" s="36" t="s">
        <v>1551</v>
      </c>
      <c r="D123" s="41" t="s">
        <v>1555</v>
      </c>
      <c r="E123" s="92" t="s">
        <v>149</v>
      </c>
      <c r="F123" s="92" t="s">
        <v>420</v>
      </c>
      <c r="G123" s="44" t="s">
        <v>1556</v>
      </c>
      <c r="H123" s="44" t="s">
        <v>1304</v>
      </c>
      <c r="I123" s="92" t="s">
        <v>405</v>
      </c>
    </row>
    <row r="124" spans="1:9">
      <c r="A124" s="183">
        <v>2018</v>
      </c>
      <c r="B124" s="183">
        <v>8</v>
      </c>
      <c r="C124" s="36" t="s">
        <v>1551</v>
      </c>
      <c r="D124" s="41" t="s">
        <v>1557</v>
      </c>
      <c r="E124" s="92" t="s">
        <v>149</v>
      </c>
      <c r="F124" s="92" t="s">
        <v>411</v>
      </c>
      <c r="G124" s="44" t="s">
        <v>1558</v>
      </c>
      <c r="H124" s="44" t="s">
        <v>1304</v>
      </c>
      <c r="I124" s="92" t="s">
        <v>409</v>
      </c>
    </row>
    <row r="125" spans="1:9">
      <c r="A125" s="183">
        <v>2018</v>
      </c>
      <c r="B125" s="183">
        <v>7</v>
      </c>
      <c r="C125" s="36" t="s">
        <v>1559</v>
      </c>
      <c r="D125" s="41" t="s">
        <v>1560</v>
      </c>
      <c r="E125" s="92" t="s">
        <v>149</v>
      </c>
      <c r="F125" s="92" t="s">
        <v>420</v>
      </c>
      <c r="G125" s="44" t="s">
        <v>1556</v>
      </c>
      <c r="H125" s="44" t="s">
        <v>1304</v>
      </c>
      <c r="I125" s="92" t="s">
        <v>409</v>
      </c>
    </row>
    <row r="126" spans="1:9">
      <c r="A126" s="183">
        <v>2018</v>
      </c>
      <c r="B126" s="183">
        <v>8</v>
      </c>
      <c r="C126" s="36" t="s">
        <v>1551</v>
      </c>
      <c r="D126" s="41" t="s">
        <v>1561</v>
      </c>
      <c r="E126" s="92" t="s">
        <v>9</v>
      </c>
      <c r="F126" s="92" t="s">
        <v>403</v>
      </c>
      <c r="G126" s="44" t="s">
        <v>1562</v>
      </c>
      <c r="H126" s="44" t="s">
        <v>1563</v>
      </c>
      <c r="I126" s="92" t="s">
        <v>404</v>
      </c>
    </row>
    <row r="127" spans="1:9">
      <c r="A127" s="183">
        <v>2018</v>
      </c>
      <c r="B127" s="183">
        <v>8</v>
      </c>
      <c r="C127" s="36" t="s">
        <v>1564</v>
      </c>
      <c r="D127" s="41" t="s">
        <v>1565</v>
      </c>
      <c r="E127" s="92" t="s">
        <v>147</v>
      </c>
      <c r="F127" s="92" t="s">
        <v>411</v>
      </c>
      <c r="G127" s="44" t="s">
        <v>1566</v>
      </c>
      <c r="H127" s="44" t="s">
        <v>1304</v>
      </c>
      <c r="I127" s="92" t="s">
        <v>409</v>
      </c>
    </row>
    <row r="128" spans="1:9">
      <c r="A128" s="183">
        <v>2018</v>
      </c>
      <c r="B128" s="183">
        <v>8</v>
      </c>
      <c r="C128" s="36" t="s">
        <v>1564</v>
      </c>
      <c r="D128" s="41" t="s">
        <v>1567</v>
      </c>
      <c r="E128" s="92" t="s">
        <v>147</v>
      </c>
      <c r="F128" s="92" t="s">
        <v>418</v>
      </c>
      <c r="G128" s="44" t="s">
        <v>1568</v>
      </c>
      <c r="H128" s="44" t="s">
        <v>1304</v>
      </c>
      <c r="I128" s="92" t="s">
        <v>404</v>
      </c>
    </row>
    <row r="129" spans="1:9">
      <c r="A129" s="183">
        <v>2018</v>
      </c>
      <c r="B129" s="183">
        <v>8</v>
      </c>
      <c r="C129" s="36" t="s">
        <v>1564</v>
      </c>
      <c r="D129" s="41" t="s">
        <v>1569</v>
      </c>
      <c r="E129" s="92" t="s">
        <v>9</v>
      </c>
      <c r="F129" s="92" t="s">
        <v>415</v>
      </c>
      <c r="G129" s="44" t="s">
        <v>1568</v>
      </c>
      <c r="H129" s="44" t="s">
        <v>1570</v>
      </c>
      <c r="I129" s="92" t="s">
        <v>404</v>
      </c>
    </row>
    <row r="130" spans="1:9">
      <c r="A130" s="183">
        <v>2018</v>
      </c>
      <c r="B130" s="183">
        <v>8</v>
      </c>
      <c r="C130" s="36" t="s">
        <v>1564</v>
      </c>
      <c r="D130" s="41" t="s">
        <v>1571</v>
      </c>
      <c r="E130" s="92" t="s">
        <v>149</v>
      </c>
      <c r="F130" s="92" t="s">
        <v>418</v>
      </c>
      <c r="G130" s="44" t="s">
        <v>1572</v>
      </c>
      <c r="H130" s="44" t="s">
        <v>1304</v>
      </c>
      <c r="I130" s="92" t="s">
        <v>409</v>
      </c>
    </row>
    <row r="131" spans="1:9">
      <c r="A131" s="183">
        <v>2018</v>
      </c>
      <c r="B131" s="183">
        <v>8</v>
      </c>
      <c r="C131" s="36" t="s">
        <v>1564</v>
      </c>
      <c r="D131" s="41" t="s">
        <v>1573</v>
      </c>
      <c r="E131" s="92" t="s">
        <v>149</v>
      </c>
      <c r="F131" s="92" t="s">
        <v>418</v>
      </c>
      <c r="G131" s="44" t="s">
        <v>1574</v>
      </c>
      <c r="H131" s="44" t="s">
        <v>1304</v>
      </c>
      <c r="I131" s="92" t="s">
        <v>404</v>
      </c>
    </row>
    <row r="132" spans="1:9">
      <c r="A132" s="183">
        <v>2018</v>
      </c>
      <c r="B132" s="183">
        <v>8</v>
      </c>
      <c r="C132" s="36" t="s">
        <v>1564</v>
      </c>
      <c r="D132" s="41" t="s">
        <v>1575</v>
      </c>
      <c r="E132" s="92" t="s">
        <v>9</v>
      </c>
      <c r="F132" s="92" t="s">
        <v>415</v>
      </c>
      <c r="G132" s="44" t="s">
        <v>1576</v>
      </c>
      <c r="H132" s="44" t="s">
        <v>427</v>
      </c>
      <c r="I132" s="92" t="s">
        <v>404</v>
      </c>
    </row>
    <row r="133" spans="1:9">
      <c r="A133" s="183">
        <v>2018</v>
      </c>
      <c r="B133" s="183">
        <v>8</v>
      </c>
      <c r="C133" s="36" t="s">
        <v>1444</v>
      </c>
      <c r="D133" s="41" t="s">
        <v>1577</v>
      </c>
      <c r="E133" s="92" t="s">
        <v>149</v>
      </c>
      <c r="F133" s="108" t="s">
        <v>418</v>
      </c>
      <c r="G133" s="44" t="s">
        <v>1578</v>
      </c>
      <c r="H133" s="44" t="s">
        <v>1304</v>
      </c>
      <c r="I133" s="92" t="s">
        <v>404</v>
      </c>
    </row>
    <row r="134" spans="1:9">
      <c r="A134" s="183">
        <v>2018</v>
      </c>
      <c r="B134" s="183">
        <v>8</v>
      </c>
      <c r="C134" s="36" t="s">
        <v>1444</v>
      </c>
      <c r="D134" s="41" t="s">
        <v>1579</v>
      </c>
      <c r="E134" s="92" t="s">
        <v>149</v>
      </c>
      <c r="F134" s="92" t="s">
        <v>418</v>
      </c>
      <c r="G134" s="92" t="s">
        <v>1580</v>
      </c>
      <c r="H134" s="92" t="s">
        <v>1304</v>
      </c>
      <c r="I134" s="92" t="s">
        <v>404</v>
      </c>
    </row>
    <row r="135" spans="1:9">
      <c r="A135" s="183">
        <v>2018</v>
      </c>
      <c r="B135" s="183">
        <v>8</v>
      </c>
      <c r="C135" s="36" t="s">
        <v>1444</v>
      </c>
      <c r="D135" s="41" t="s">
        <v>1581</v>
      </c>
      <c r="E135" s="92" t="s">
        <v>149</v>
      </c>
      <c r="F135" s="92" t="s">
        <v>403</v>
      </c>
      <c r="G135" s="92" t="s">
        <v>1582</v>
      </c>
      <c r="H135" s="92" t="s">
        <v>1304</v>
      </c>
      <c r="I135" s="92" t="s">
        <v>404</v>
      </c>
    </row>
    <row r="136" spans="1:9">
      <c r="A136" s="183">
        <v>2018</v>
      </c>
      <c r="B136" s="183">
        <v>8</v>
      </c>
      <c r="C136" s="36" t="s">
        <v>1444</v>
      </c>
      <c r="D136" s="41" t="s">
        <v>1583</v>
      </c>
      <c r="E136" s="92" t="s">
        <v>147</v>
      </c>
      <c r="F136" s="92" t="s">
        <v>411</v>
      </c>
      <c r="G136" s="92" t="s">
        <v>1580</v>
      </c>
      <c r="H136" s="92" t="s">
        <v>1304</v>
      </c>
      <c r="I136" s="92" t="s">
        <v>409</v>
      </c>
    </row>
    <row r="137" spans="1:9">
      <c r="A137" s="183">
        <v>2018</v>
      </c>
      <c r="B137" s="183">
        <v>8</v>
      </c>
      <c r="C137" s="36" t="s">
        <v>1444</v>
      </c>
      <c r="D137" s="41" t="s">
        <v>1584</v>
      </c>
      <c r="E137" s="92" t="s">
        <v>149</v>
      </c>
      <c r="F137" s="92" t="s">
        <v>418</v>
      </c>
      <c r="G137" s="92" t="s">
        <v>1585</v>
      </c>
      <c r="H137" s="92" t="s">
        <v>1304</v>
      </c>
      <c r="I137" s="92" t="s">
        <v>404</v>
      </c>
    </row>
    <row r="138" spans="1:9">
      <c r="A138" s="183">
        <v>2018</v>
      </c>
      <c r="B138" s="183">
        <v>8</v>
      </c>
      <c r="C138" s="36" t="s">
        <v>1444</v>
      </c>
      <c r="D138" s="41" t="s">
        <v>1586</v>
      </c>
      <c r="E138" s="92" t="s">
        <v>149</v>
      </c>
      <c r="F138" s="92" t="s">
        <v>411</v>
      </c>
      <c r="G138" s="44" t="s">
        <v>1502</v>
      </c>
      <c r="H138" s="44" t="s">
        <v>1304</v>
      </c>
      <c r="I138" s="92" t="s">
        <v>409</v>
      </c>
    </row>
    <row r="139" spans="1:9">
      <c r="A139" s="183">
        <v>2018</v>
      </c>
      <c r="B139" s="183">
        <v>8</v>
      </c>
      <c r="C139" s="36" t="s">
        <v>1587</v>
      </c>
      <c r="D139" s="41" t="s">
        <v>1588</v>
      </c>
      <c r="E139" s="92" t="s">
        <v>149</v>
      </c>
      <c r="F139" s="92" t="s">
        <v>403</v>
      </c>
      <c r="G139" s="44" t="s">
        <v>1589</v>
      </c>
      <c r="H139" s="44" t="s">
        <v>1304</v>
      </c>
      <c r="I139" s="92" t="s">
        <v>404</v>
      </c>
    </row>
    <row r="140" spans="1:9">
      <c r="A140" s="183">
        <v>2018</v>
      </c>
      <c r="B140" s="183">
        <v>8</v>
      </c>
      <c r="C140" s="36" t="s">
        <v>1590</v>
      </c>
      <c r="D140" s="41" t="s">
        <v>1591</v>
      </c>
      <c r="E140" s="92" t="s">
        <v>9</v>
      </c>
      <c r="F140" s="92" t="s">
        <v>415</v>
      </c>
      <c r="G140" s="44" t="s">
        <v>1592</v>
      </c>
      <c r="H140" s="44" t="s">
        <v>1593</v>
      </c>
      <c r="I140" s="92" t="s">
        <v>404</v>
      </c>
    </row>
    <row r="141" spans="1:9">
      <c r="A141" s="183">
        <v>2018</v>
      </c>
      <c r="B141" s="183">
        <v>8</v>
      </c>
      <c r="C141" s="38" t="s">
        <v>1590</v>
      </c>
      <c r="D141" s="96" t="s">
        <v>1594</v>
      </c>
      <c r="E141" s="174" t="s">
        <v>149</v>
      </c>
      <c r="F141" s="174" t="s">
        <v>418</v>
      </c>
      <c r="G141" s="174" t="s">
        <v>1595</v>
      </c>
      <c r="H141" t="s">
        <v>1304</v>
      </c>
      <c r="I141" s="174" t="s">
        <v>404</v>
      </c>
    </row>
    <row r="142" spans="1:9">
      <c r="A142" s="183">
        <v>2018</v>
      </c>
      <c r="B142" s="183">
        <v>8</v>
      </c>
      <c r="C142" s="38" t="s">
        <v>1590</v>
      </c>
      <c r="D142" s="96" t="s">
        <v>1596</v>
      </c>
      <c r="E142" s="174" t="s">
        <v>9</v>
      </c>
      <c r="F142" s="174" t="s">
        <v>415</v>
      </c>
      <c r="G142" s="174" t="s">
        <v>1597</v>
      </c>
      <c r="H142" t="s">
        <v>426</v>
      </c>
      <c r="I142" s="174" t="s">
        <v>404</v>
      </c>
    </row>
    <row r="143" spans="1:9">
      <c r="A143" s="183">
        <v>2018</v>
      </c>
      <c r="B143" s="183">
        <v>8</v>
      </c>
      <c r="C143" s="38" t="s">
        <v>1590</v>
      </c>
      <c r="D143" s="96" t="s">
        <v>1598</v>
      </c>
      <c r="E143" s="174" t="s">
        <v>9</v>
      </c>
      <c r="F143" s="174" t="s">
        <v>415</v>
      </c>
      <c r="G143" s="174" t="s">
        <v>1599</v>
      </c>
      <c r="H143" t="s">
        <v>1600</v>
      </c>
      <c r="I143" s="174" t="s">
        <v>404</v>
      </c>
    </row>
    <row r="144" spans="1:9">
      <c r="A144" s="183">
        <v>2018</v>
      </c>
      <c r="B144" s="183">
        <v>8</v>
      </c>
      <c r="C144" s="38" t="s">
        <v>1601</v>
      </c>
      <c r="D144" s="96" t="s">
        <v>1602</v>
      </c>
      <c r="E144" s="174" t="s">
        <v>147</v>
      </c>
      <c r="F144" s="174" t="s">
        <v>418</v>
      </c>
      <c r="G144" s="174" t="s">
        <v>1603</v>
      </c>
      <c r="H144" t="s">
        <v>1304</v>
      </c>
      <c r="I144" s="174" t="s">
        <v>404</v>
      </c>
    </row>
    <row r="145" spans="1:9">
      <c r="A145" s="183">
        <v>2018</v>
      </c>
      <c r="B145" s="183">
        <v>8</v>
      </c>
      <c r="C145" s="38" t="s">
        <v>1601</v>
      </c>
      <c r="D145" s="96" t="s">
        <v>1604</v>
      </c>
      <c r="E145" s="174" t="s">
        <v>147</v>
      </c>
      <c r="F145" s="174" t="s">
        <v>418</v>
      </c>
      <c r="G145" s="174" t="s">
        <v>1603</v>
      </c>
      <c r="H145" t="s">
        <v>1304</v>
      </c>
      <c r="I145" s="174" t="s">
        <v>404</v>
      </c>
    </row>
    <row r="146" spans="1:9">
      <c r="A146" s="183">
        <v>2018</v>
      </c>
      <c r="B146" s="183">
        <v>8</v>
      </c>
      <c r="C146" s="38" t="s">
        <v>1601</v>
      </c>
      <c r="D146" s="96" t="s">
        <v>1605</v>
      </c>
      <c r="E146" s="174" t="s">
        <v>147</v>
      </c>
      <c r="F146" s="174" t="s">
        <v>418</v>
      </c>
      <c r="G146" s="174" t="s">
        <v>1603</v>
      </c>
      <c r="H146" t="s">
        <v>1304</v>
      </c>
      <c r="I146" s="174" t="s">
        <v>404</v>
      </c>
    </row>
    <row r="147" spans="1:9">
      <c r="A147" s="183">
        <v>2018</v>
      </c>
      <c r="B147" s="183">
        <v>8</v>
      </c>
      <c r="C147" s="38" t="s">
        <v>1601</v>
      </c>
      <c r="D147" s="96" t="s">
        <v>1606</v>
      </c>
      <c r="E147" s="174" t="s">
        <v>147</v>
      </c>
      <c r="F147" s="174" t="s">
        <v>418</v>
      </c>
      <c r="G147" s="174" t="s">
        <v>1607</v>
      </c>
      <c r="H147" t="s">
        <v>1304</v>
      </c>
      <c r="I147" s="174" t="s">
        <v>404</v>
      </c>
    </row>
    <row r="148" spans="1:9">
      <c r="A148" s="183">
        <v>2018</v>
      </c>
      <c r="B148" s="183">
        <v>8</v>
      </c>
      <c r="C148" s="38" t="s">
        <v>1601</v>
      </c>
      <c r="D148" s="96" t="s">
        <v>1608</v>
      </c>
      <c r="E148" s="174" t="s">
        <v>149</v>
      </c>
      <c r="F148" s="174" t="s">
        <v>418</v>
      </c>
      <c r="G148" s="174" t="s">
        <v>1609</v>
      </c>
      <c r="H148" t="s">
        <v>1304</v>
      </c>
      <c r="I148" s="174" t="s">
        <v>409</v>
      </c>
    </row>
    <row r="149" spans="1:9">
      <c r="A149" s="183">
        <v>2018</v>
      </c>
      <c r="B149" s="183">
        <v>8</v>
      </c>
      <c r="C149" s="38" t="s">
        <v>1601</v>
      </c>
      <c r="D149" s="96" t="s">
        <v>1610</v>
      </c>
      <c r="E149" s="174" t="s">
        <v>9</v>
      </c>
      <c r="F149" s="174" t="s">
        <v>415</v>
      </c>
      <c r="G149" s="174" t="s">
        <v>1611</v>
      </c>
      <c r="H149" t="s">
        <v>1612</v>
      </c>
      <c r="I149" s="174" t="s">
        <v>404</v>
      </c>
    </row>
    <row r="150" spans="1:9">
      <c r="A150" s="183">
        <v>2018</v>
      </c>
      <c r="B150" s="183">
        <v>8</v>
      </c>
      <c r="C150" s="38" t="s">
        <v>1601</v>
      </c>
      <c r="D150" s="96" t="s">
        <v>1613</v>
      </c>
      <c r="E150" s="174" t="s">
        <v>149</v>
      </c>
      <c r="F150" s="174" t="s">
        <v>418</v>
      </c>
      <c r="G150" s="174" t="s">
        <v>1603</v>
      </c>
      <c r="H150" t="s">
        <v>1304</v>
      </c>
      <c r="I150" s="174" t="s">
        <v>409</v>
      </c>
    </row>
    <row r="151" spans="1:9">
      <c r="A151" s="183">
        <v>2018</v>
      </c>
      <c r="B151" s="183">
        <v>8</v>
      </c>
      <c r="C151" s="38" t="s">
        <v>1601</v>
      </c>
      <c r="D151" s="96" t="s">
        <v>1614</v>
      </c>
      <c r="E151" s="174" t="s">
        <v>149</v>
      </c>
      <c r="F151" s="174" t="s">
        <v>418</v>
      </c>
      <c r="G151" s="174" t="s">
        <v>1461</v>
      </c>
      <c r="H151" t="s">
        <v>1304</v>
      </c>
      <c r="I151" s="174" t="s">
        <v>409</v>
      </c>
    </row>
    <row r="152" spans="1:9">
      <c r="A152" s="183">
        <v>2018</v>
      </c>
      <c r="B152" s="183">
        <v>8</v>
      </c>
      <c r="C152" s="38" t="s">
        <v>1615</v>
      </c>
      <c r="D152" s="96" t="s">
        <v>1616</v>
      </c>
      <c r="E152" s="174" t="s">
        <v>9</v>
      </c>
      <c r="F152" s="174" t="s">
        <v>407</v>
      </c>
      <c r="G152" s="174" t="s">
        <v>1617</v>
      </c>
      <c r="H152" t="s">
        <v>1618</v>
      </c>
      <c r="I152" s="174" t="s">
        <v>404</v>
      </c>
    </row>
    <row r="153" spans="1:9">
      <c r="A153" s="183">
        <v>2018</v>
      </c>
      <c r="B153" s="183">
        <v>8</v>
      </c>
      <c r="C153" s="38" t="s">
        <v>1601</v>
      </c>
      <c r="D153" s="96" t="s">
        <v>1619</v>
      </c>
      <c r="E153" s="174" t="s">
        <v>9</v>
      </c>
      <c r="F153" s="174" t="s">
        <v>415</v>
      </c>
      <c r="G153" s="174" t="s">
        <v>1620</v>
      </c>
      <c r="H153" t="s">
        <v>1621</v>
      </c>
      <c r="I153" s="174" t="s">
        <v>404</v>
      </c>
    </row>
    <row r="154" spans="1:9">
      <c r="A154" s="183">
        <v>2018</v>
      </c>
      <c r="B154" s="183">
        <v>8</v>
      </c>
      <c r="C154" s="38" t="s">
        <v>1622</v>
      </c>
      <c r="D154" s="96" t="s">
        <v>1623</v>
      </c>
      <c r="E154" s="174" t="s">
        <v>9</v>
      </c>
      <c r="F154" s="174" t="s">
        <v>415</v>
      </c>
      <c r="G154" s="174" t="s">
        <v>1624</v>
      </c>
      <c r="H154" t="s">
        <v>1625</v>
      </c>
      <c r="I154" s="174" t="s">
        <v>404</v>
      </c>
    </row>
    <row r="155" spans="1:9">
      <c r="A155" s="183">
        <v>2018</v>
      </c>
      <c r="B155" s="183">
        <v>8</v>
      </c>
      <c r="C155" s="38" t="s">
        <v>1626</v>
      </c>
      <c r="D155" s="96" t="s">
        <v>1627</v>
      </c>
      <c r="E155" s="174" t="s">
        <v>149</v>
      </c>
      <c r="F155" s="174" t="s">
        <v>418</v>
      </c>
      <c r="G155" s="174" t="s">
        <v>1628</v>
      </c>
      <c r="H155" t="s">
        <v>1304</v>
      </c>
      <c r="I155" s="174" t="s">
        <v>409</v>
      </c>
    </row>
    <row r="156" spans="1:9">
      <c r="A156" s="183">
        <v>2018</v>
      </c>
      <c r="B156" s="183">
        <v>8</v>
      </c>
      <c r="C156" s="38" t="s">
        <v>1626</v>
      </c>
      <c r="D156" s="96" t="s">
        <v>1629</v>
      </c>
      <c r="E156" s="174" t="s">
        <v>9</v>
      </c>
      <c r="F156" s="174" t="s">
        <v>403</v>
      </c>
      <c r="G156" s="174" t="s">
        <v>1630</v>
      </c>
      <c r="H156" t="s">
        <v>1631</v>
      </c>
      <c r="I156" s="174" t="s">
        <v>404</v>
      </c>
    </row>
    <row r="157" spans="1:9">
      <c r="A157" s="183">
        <v>2018</v>
      </c>
      <c r="B157" s="183">
        <v>8</v>
      </c>
      <c r="C157" s="38" t="s">
        <v>1632</v>
      </c>
      <c r="D157" s="96" t="s">
        <v>1633</v>
      </c>
      <c r="E157" s="174" t="s">
        <v>147</v>
      </c>
      <c r="F157" s="174" t="s">
        <v>411</v>
      </c>
      <c r="G157" s="174" t="s">
        <v>1634</v>
      </c>
      <c r="H157" t="s">
        <v>1304</v>
      </c>
      <c r="I157" s="174" t="s">
        <v>409</v>
      </c>
    </row>
    <row r="158" spans="1:9">
      <c r="A158" s="183">
        <v>2018</v>
      </c>
      <c r="B158" s="183">
        <v>8</v>
      </c>
      <c r="C158" s="38" t="s">
        <v>1632</v>
      </c>
      <c r="D158" s="96" t="s">
        <v>1635</v>
      </c>
      <c r="E158" s="174" t="s">
        <v>149</v>
      </c>
      <c r="F158" s="174" t="s">
        <v>418</v>
      </c>
      <c r="G158" s="174" t="s">
        <v>1636</v>
      </c>
      <c r="H158" t="s">
        <v>1304</v>
      </c>
      <c r="I158" s="174" t="s">
        <v>409</v>
      </c>
    </row>
    <row r="159" spans="1:9">
      <c r="A159" s="183">
        <v>2018</v>
      </c>
      <c r="B159" s="183">
        <v>8</v>
      </c>
      <c r="C159" s="38" t="s">
        <v>1632</v>
      </c>
      <c r="D159" s="96" t="s">
        <v>1637</v>
      </c>
      <c r="E159" s="174" t="s">
        <v>9</v>
      </c>
      <c r="F159" s="174" t="s">
        <v>403</v>
      </c>
      <c r="G159" s="174" t="s">
        <v>1638</v>
      </c>
      <c r="H159" t="s">
        <v>1639</v>
      </c>
      <c r="I159" s="174" t="s">
        <v>404</v>
      </c>
    </row>
    <row r="160" spans="1:9">
      <c r="A160" s="183">
        <v>2018</v>
      </c>
      <c r="B160" s="183">
        <v>8</v>
      </c>
      <c r="C160" s="38" t="s">
        <v>1632</v>
      </c>
      <c r="D160" s="96" t="s">
        <v>1640</v>
      </c>
      <c r="E160" s="174" t="s">
        <v>149</v>
      </c>
      <c r="F160" s="174" t="s">
        <v>418</v>
      </c>
      <c r="G160" s="174" t="s">
        <v>1634</v>
      </c>
      <c r="H160" t="s">
        <v>1304</v>
      </c>
      <c r="I160" s="174" t="s">
        <v>409</v>
      </c>
    </row>
    <row r="161" spans="1:9">
      <c r="A161" s="183">
        <v>2018</v>
      </c>
      <c r="B161" s="183">
        <v>8</v>
      </c>
      <c r="C161" s="38" t="s">
        <v>1632</v>
      </c>
      <c r="D161" s="96" t="s">
        <v>1641</v>
      </c>
      <c r="E161" s="174" t="s">
        <v>149</v>
      </c>
      <c r="F161" s="174" t="s">
        <v>418</v>
      </c>
      <c r="G161" s="174" t="s">
        <v>1642</v>
      </c>
      <c r="H161" t="s">
        <v>1304</v>
      </c>
      <c r="I161" s="174" t="s">
        <v>409</v>
      </c>
    </row>
    <row r="162" spans="1:9">
      <c r="A162" s="183">
        <v>2018</v>
      </c>
      <c r="B162" s="183">
        <v>8</v>
      </c>
      <c r="C162" s="38" t="s">
        <v>1615</v>
      </c>
      <c r="D162" s="96" t="s">
        <v>1643</v>
      </c>
      <c r="E162" s="174" t="s">
        <v>147</v>
      </c>
      <c r="F162" s="174" t="s">
        <v>1644</v>
      </c>
      <c r="G162" s="174" t="s">
        <v>1645</v>
      </c>
      <c r="H162" t="s">
        <v>1304</v>
      </c>
      <c r="I162" s="174" t="s">
        <v>409</v>
      </c>
    </row>
    <row r="163" spans="1:9">
      <c r="A163" s="183">
        <v>2018</v>
      </c>
      <c r="B163" s="183">
        <v>8</v>
      </c>
      <c r="C163" s="38" t="s">
        <v>1632</v>
      </c>
      <c r="D163" s="96" t="s">
        <v>1646</v>
      </c>
      <c r="E163" s="174" t="s">
        <v>149</v>
      </c>
      <c r="F163" s="174" t="s">
        <v>403</v>
      </c>
      <c r="G163" s="174" t="s">
        <v>1545</v>
      </c>
      <c r="H163" t="s">
        <v>1304</v>
      </c>
      <c r="I163" s="174" t="s">
        <v>404</v>
      </c>
    </row>
    <row r="164" spans="1:9">
      <c r="A164" s="183">
        <v>2018</v>
      </c>
      <c r="B164" s="183">
        <v>8</v>
      </c>
      <c r="C164" s="38" t="s">
        <v>1615</v>
      </c>
      <c r="D164" s="96" t="s">
        <v>1647</v>
      </c>
      <c r="E164" s="174" t="s">
        <v>9</v>
      </c>
      <c r="F164" s="174" t="s">
        <v>415</v>
      </c>
      <c r="G164" s="174" t="s">
        <v>1648</v>
      </c>
      <c r="H164" t="s">
        <v>425</v>
      </c>
      <c r="I164" s="174" t="s">
        <v>404</v>
      </c>
    </row>
    <row r="165" spans="1:9">
      <c r="A165" s="183">
        <v>2018</v>
      </c>
      <c r="B165" s="183">
        <v>8</v>
      </c>
      <c r="C165" s="38" t="s">
        <v>1615</v>
      </c>
      <c r="D165" s="96" t="s">
        <v>1649</v>
      </c>
      <c r="E165" s="174" t="s">
        <v>9</v>
      </c>
      <c r="F165" s="174" t="s">
        <v>420</v>
      </c>
      <c r="G165" s="174" t="s">
        <v>1650</v>
      </c>
      <c r="H165" t="s">
        <v>1651</v>
      </c>
      <c r="I165" s="174" t="s">
        <v>404</v>
      </c>
    </row>
    <row r="166" spans="1:9">
      <c r="A166" s="183">
        <v>2018</v>
      </c>
      <c r="B166" s="183">
        <v>8</v>
      </c>
      <c r="C166" s="38" t="s">
        <v>1652</v>
      </c>
      <c r="D166" s="96" t="s">
        <v>1653</v>
      </c>
      <c r="E166" s="174" t="s">
        <v>149</v>
      </c>
      <c r="F166" s="174" t="s">
        <v>411</v>
      </c>
      <c r="G166" s="174" t="s">
        <v>1368</v>
      </c>
      <c r="H166" t="s">
        <v>1304</v>
      </c>
      <c r="I166" s="174" t="s">
        <v>409</v>
      </c>
    </row>
    <row r="167" spans="1:9">
      <c r="A167" s="183">
        <v>2018</v>
      </c>
      <c r="B167" s="183">
        <v>8</v>
      </c>
      <c r="C167" s="38" t="s">
        <v>1652</v>
      </c>
      <c r="D167" s="96" t="s">
        <v>1654</v>
      </c>
      <c r="E167" s="174" t="s">
        <v>147</v>
      </c>
      <c r="F167" s="174" t="s">
        <v>406</v>
      </c>
      <c r="G167" s="174" t="s">
        <v>1655</v>
      </c>
      <c r="H167" t="s">
        <v>1304</v>
      </c>
      <c r="I167" s="174" t="s">
        <v>405</v>
      </c>
    </row>
    <row r="168" spans="1:9">
      <c r="A168" s="183">
        <v>2018</v>
      </c>
      <c r="B168" s="183">
        <v>8</v>
      </c>
      <c r="C168" s="38" t="s">
        <v>1652</v>
      </c>
      <c r="D168" s="96" t="s">
        <v>1656</v>
      </c>
      <c r="E168" s="174" t="s">
        <v>9</v>
      </c>
      <c r="F168" s="174" t="s">
        <v>415</v>
      </c>
      <c r="G168" s="174" t="s">
        <v>1657</v>
      </c>
      <c r="H168" t="s">
        <v>1658</v>
      </c>
      <c r="I168" s="174" t="s">
        <v>404</v>
      </c>
    </row>
    <row r="169" spans="1:9">
      <c r="A169" s="183">
        <v>2018</v>
      </c>
      <c r="B169" s="183">
        <v>8</v>
      </c>
      <c r="C169" s="38" t="s">
        <v>1659</v>
      </c>
      <c r="D169" s="96" t="s">
        <v>1660</v>
      </c>
      <c r="E169" s="174" t="s">
        <v>9</v>
      </c>
      <c r="F169" s="174" t="s">
        <v>415</v>
      </c>
      <c r="G169" s="174" t="s">
        <v>1661</v>
      </c>
      <c r="H169" t="s">
        <v>1662</v>
      </c>
      <c r="I169" s="174" t="s">
        <v>404</v>
      </c>
    </row>
    <row r="170" spans="1:9">
      <c r="A170" s="183">
        <v>2018</v>
      </c>
      <c r="B170" s="183">
        <v>8</v>
      </c>
      <c r="C170" s="38" t="s">
        <v>1652</v>
      </c>
      <c r="D170" s="96" t="s">
        <v>1663</v>
      </c>
      <c r="E170" s="174" t="s">
        <v>9</v>
      </c>
      <c r="F170" s="174" t="s">
        <v>415</v>
      </c>
      <c r="G170" s="174" t="s">
        <v>1664</v>
      </c>
      <c r="H170" t="s">
        <v>1665</v>
      </c>
      <c r="I170" s="174" t="s">
        <v>404</v>
      </c>
    </row>
    <row r="171" spans="1:9">
      <c r="A171" s="183">
        <v>2018</v>
      </c>
      <c r="B171" s="183">
        <v>8</v>
      </c>
      <c r="C171" s="38" t="s">
        <v>1666</v>
      </c>
      <c r="D171" s="96" t="s">
        <v>1667</v>
      </c>
      <c r="E171" s="174" t="s">
        <v>149</v>
      </c>
      <c r="F171" s="174" t="s">
        <v>403</v>
      </c>
      <c r="G171" s="174" t="s">
        <v>1668</v>
      </c>
      <c r="H171" t="s">
        <v>1304</v>
      </c>
      <c r="I171" s="174" t="s">
        <v>404</v>
      </c>
    </row>
    <row r="172" spans="1:9">
      <c r="A172" s="183">
        <v>2018</v>
      </c>
      <c r="B172" s="183">
        <v>8</v>
      </c>
      <c r="C172" s="38" t="s">
        <v>1666</v>
      </c>
      <c r="D172" s="96" t="s">
        <v>1669</v>
      </c>
      <c r="E172" s="174" t="s">
        <v>9</v>
      </c>
      <c r="F172" s="174" t="s">
        <v>415</v>
      </c>
      <c r="G172" s="174" t="s">
        <v>1670</v>
      </c>
      <c r="H172" t="s">
        <v>424</v>
      </c>
      <c r="I172" s="174" t="s">
        <v>404</v>
      </c>
    </row>
    <row r="173" spans="1:9">
      <c r="A173" s="183">
        <v>2018</v>
      </c>
      <c r="B173" s="183">
        <v>7</v>
      </c>
      <c r="C173" s="38" t="s">
        <v>1671</v>
      </c>
      <c r="D173" s="96" t="s">
        <v>1672</v>
      </c>
      <c r="E173" s="174" t="s">
        <v>9</v>
      </c>
      <c r="F173" s="174" t="s">
        <v>415</v>
      </c>
      <c r="G173" s="174" t="s">
        <v>1673</v>
      </c>
      <c r="H173" t="s">
        <v>1674</v>
      </c>
      <c r="I173" s="174" t="s">
        <v>404</v>
      </c>
    </row>
    <row r="174" spans="1:9">
      <c r="A174" s="183">
        <v>2018</v>
      </c>
      <c r="B174" s="183">
        <v>7</v>
      </c>
      <c r="C174" s="38" t="s">
        <v>1675</v>
      </c>
      <c r="D174" s="96" t="s">
        <v>1676</v>
      </c>
      <c r="E174" s="174" t="s">
        <v>9</v>
      </c>
      <c r="F174" s="174" t="s">
        <v>415</v>
      </c>
      <c r="G174" s="174" t="s">
        <v>1673</v>
      </c>
      <c r="H174" t="s">
        <v>1677</v>
      </c>
      <c r="I174" s="174" t="s">
        <v>404</v>
      </c>
    </row>
    <row r="175" spans="1:9">
      <c r="A175" s="183">
        <v>2018</v>
      </c>
      <c r="B175" s="183">
        <v>7</v>
      </c>
      <c r="C175" s="38" t="s">
        <v>1678</v>
      </c>
      <c r="D175" s="96" t="s">
        <v>1679</v>
      </c>
      <c r="E175" s="174" t="s">
        <v>9</v>
      </c>
      <c r="F175" s="174" t="s">
        <v>415</v>
      </c>
      <c r="G175" s="174" t="s">
        <v>1680</v>
      </c>
      <c r="H175" t="s">
        <v>1681</v>
      </c>
      <c r="I175" s="174" t="s">
        <v>404</v>
      </c>
    </row>
    <row r="176" spans="1:9">
      <c r="A176" s="183">
        <v>2018</v>
      </c>
      <c r="B176" s="183">
        <v>7</v>
      </c>
      <c r="C176" s="38" t="s">
        <v>1678</v>
      </c>
      <c r="D176" s="96" t="s">
        <v>1682</v>
      </c>
      <c r="E176" s="174" t="s">
        <v>9</v>
      </c>
      <c r="F176" s="174" t="s">
        <v>415</v>
      </c>
      <c r="G176" s="174" t="s">
        <v>1683</v>
      </c>
      <c r="H176" t="s">
        <v>1684</v>
      </c>
      <c r="I176" s="174" t="s">
        <v>404</v>
      </c>
    </row>
    <row r="177" spans="1:9">
      <c r="A177" s="183">
        <v>2018</v>
      </c>
      <c r="B177" s="183">
        <v>7</v>
      </c>
      <c r="C177" s="38" t="s">
        <v>1678</v>
      </c>
      <c r="D177" s="96" t="s">
        <v>1685</v>
      </c>
      <c r="E177" s="174" t="s">
        <v>149</v>
      </c>
      <c r="F177" s="174" t="s">
        <v>411</v>
      </c>
      <c r="G177" s="174" t="s">
        <v>1686</v>
      </c>
      <c r="H177" t="s">
        <v>1304</v>
      </c>
      <c r="I177" s="174" t="s">
        <v>404</v>
      </c>
    </row>
    <row r="178" spans="1:9">
      <c r="A178" s="183">
        <v>2018</v>
      </c>
      <c r="B178" s="183">
        <v>7</v>
      </c>
      <c r="C178" s="38" t="s">
        <v>1687</v>
      </c>
      <c r="D178" s="96" t="s">
        <v>1688</v>
      </c>
      <c r="E178" s="174" t="s">
        <v>147</v>
      </c>
      <c r="F178" s="174" t="s">
        <v>418</v>
      </c>
      <c r="G178" s="174" t="s">
        <v>1689</v>
      </c>
      <c r="H178" t="s">
        <v>1304</v>
      </c>
      <c r="I178" s="174" t="s">
        <v>404</v>
      </c>
    </row>
    <row r="179" spans="1:9">
      <c r="A179" s="183">
        <v>2018</v>
      </c>
      <c r="B179" s="183">
        <v>7</v>
      </c>
      <c r="C179" s="38" t="s">
        <v>1687</v>
      </c>
      <c r="D179" s="96" t="s">
        <v>1690</v>
      </c>
      <c r="E179" s="174" t="s">
        <v>149</v>
      </c>
      <c r="F179" s="174" t="s">
        <v>418</v>
      </c>
      <c r="G179" s="174" t="s">
        <v>1689</v>
      </c>
      <c r="H179" t="s">
        <v>1304</v>
      </c>
      <c r="I179" s="174" t="s">
        <v>404</v>
      </c>
    </row>
    <row r="180" spans="1:9">
      <c r="A180" s="183">
        <v>2018</v>
      </c>
      <c r="B180" s="183">
        <v>7</v>
      </c>
      <c r="C180" s="38" t="s">
        <v>1687</v>
      </c>
      <c r="D180" s="96" t="s">
        <v>1691</v>
      </c>
      <c r="E180" s="174" t="s">
        <v>149</v>
      </c>
      <c r="F180" s="174" t="s">
        <v>403</v>
      </c>
      <c r="G180" s="174" t="s">
        <v>1692</v>
      </c>
      <c r="H180" t="s">
        <v>1304</v>
      </c>
      <c r="I180" s="174" t="s">
        <v>409</v>
      </c>
    </row>
    <row r="181" spans="1:9">
      <c r="A181" s="183">
        <v>2018</v>
      </c>
      <c r="B181" s="183">
        <v>7</v>
      </c>
      <c r="C181" s="38" t="s">
        <v>1675</v>
      </c>
      <c r="D181" s="96" t="s">
        <v>1693</v>
      </c>
      <c r="E181" s="174" t="s">
        <v>149</v>
      </c>
      <c r="F181" s="174" t="s">
        <v>418</v>
      </c>
      <c r="G181" s="174" t="s">
        <v>1694</v>
      </c>
      <c r="H181" t="s">
        <v>1304</v>
      </c>
      <c r="I181" s="174" t="s">
        <v>409</v>
      </c>
    </row>
    <row r="182" spans="1:9">
      <c r="A182" s="183">
        <v>2018</v>
      </c>
      <c r="B182" s="183">
        <v>7</v>
      </c>
      <c r="C182" s="38" t="s">
        <v>1675</v>
      </c>
      <c r="D182" s="96" t="s">
        <v>1695</v>
      </c>
      <c r="E182" s="174" t="s">
        <v>9</v>
      </c>
      <c r="F182" s="174" t="s">
        <v>415</v>
      </c>
      <c r="G182" s="174" t="s">
        <v>1696</v>
      </c>
      <c r="H182" t="s">
        <v>1697</v>
      </c>
      <c r="I182" s="174" t="s">
        <v>404</v>
      </c>
    </row>
    <row r="183" spans="1:9">
      <c r="A183" s="183">
        <v>2018</v>
      </c>
      <c r="B183" s="183">
        <v>7</v>
      </c>
      <c r="C183" s="38" t="s">
        <v>1698</v>
      </c>
      <c r="D183" s="96" t="s">
        <v>1699</v>
      </c>
      <c r="E183" s="174" t="s">
        <v>149</v>
      </c>
      <c r="F183" s="174" t="s">
        <v>422</v>
      </c>
      <c r="G183" s="174" t="s">
        <v>1700</v>
      </c>
      <c r="H183" t="s">
        <v>1304</v>
      </c>
      <c r="I183" s="174" t="s">
        <v>405</v>
      </c>
    </row>
    <row r="184" spans="1:9">
      <c r="A184" s="183">
        <v>2018</v>
      </c>
      <c r="B184" s="183">
        <v>7</v>
      </c>
      <c r="C184" s="38" t="s">
        <v>1698</v>
      </c>
      <c r="D184" s="41" t="s">
        <v>1701</v>
      </c>
      <c r="E184" s="174" t="s">
        <v>149</v>
      </c>
      <c r="F184" s="174" t="s">
        <v>403</v>
      </c>
      <c r="G184" s="174" t="s">
        <v>1702</v>
      </c>
      <c r="H184" s="174" t="s">
        <v>1304</v>
      </c>
      <c r="I184" s="174" t="s">
        <v>404</v>
      </c>
    </row>
    <row r="185" spans="1:9">
      <c r="A185" s="183">
        <v>2018</v>
      </c>
      <c r="B185" s="183">
        <v>7</v>
      </c>
      <c r="C185" s="38" t="s">
        <v>1698</v>
      </c>
      <c r="D185" s="41" t="s">
        <v>1703</v>
      </c>
      <c r="E185" s="174" t="s">
        <v>149</v>
      </c>
      <c r="F185" s="174" t="s">
        <v>411</v>
      </c>
      <c r="G185" s="174" t="s">
        <v>1704</v>
      </c>
      <c r="H185" s="174" t="s">
        <v>1304</v>
      </c>
      <c r="I185" s="174" t="s">
        <v>409</v>
      </c>
    </row>
    <row r="186" spans="1:9">
      <c r="A186" s="183">
        <v>2018</v>
      </c>
      <c r="B186" s="183">
        <v>7</v>
      </c>
      <c r="C186" s="38" t="s">
        <v>1434</v>
      </c>
      <c r="D186" s="41" t="s">
        <v>1705</v>
      </c>
      <c r="E186" s="174" t="s">
        <v>9</v>
      </c>
      <c r="F186" s="174" t="s">
        <v>403</v>
      </c>
      <c r="G186" s="174" t="s">
        <v>1706</v>
      </c>
      <c r="H186" t="s">
        <v>1707</v>
      </c>
      <c r="I186" s="174" t="s">
        <v>404</v>
      </c>
    </row>
    <row r="187" spans="1:9">
      <c r="A187" s="183">
        <v>2018</v>
      </c>
      <c r="B187" s="183">
        <v>7</v>
      </c>
      <c r="C187" s="38" t="s">
        <v>1434</v>
      </c>
      <c r="D187" s="41" t="s">
        <v>1708</v>
      </c>
      <c r="E187" s="174" t="s">
        <v>9</v>
      </c>
      <c r="F187" s="174" t="s">
        <v>407</v>
      </c>
      <c r="G187" s="174" t="s">
        <v>1700</v>
      </c>
      <c r="H187" t="s">
        <v>423</v>
      </c>
      <c r="I187" s="174" t="s">
        <v>404</v>
      </c>
    </row>
    <row r="188" spans="1:9">
      <c r="A188" s="183">
        <v>2018</v>
      </c>
      <c r="B188" s="183">
        <v>7</v>
      </c>
      <c r="C188" s="38" t="s">
        <v>1434</v>
      </c>
      <c r="D188" s="41" t="s">
        <v>1709</v>
      </c>
      <c r="E188" s="174" t="s">
        <v>149</v>
      </c>
      <c r="F188" s="174" t="s">
        <v>418</v>
      </c>
      <c r="G188" s="174" t="s">
        <v>1710</v>
      </c>
      <c r="H188" s="174" t="s">
        <v>1304</v>
      </c>
      <c r="I188" s="174" t="s">
        <v>409</v>
      </c>
    </row>
    <row r="189" spans="1:9">
      <c r="A189" s="183">
        <v>2018</v>
      </c>
      <c r="B189" s="183">
        <v>7</v>
      </c>
      <c r="C189" s="38" t="s">
        <v>1434</v>
      </c>
      <c r="D189" s="41" t="s">
        <v>1711</v>
      </c>
      <c r="E189" s="174" t="s">
        <v>149</v>
      </c>
      <c r="F189" s="174" t="s">
        <v>418</v>
      </c>
      <c r="G189" s="174" t="s">
        <v>1712</v>
      </c>
      <c r="H189" t="s">
        <v>1304</v>
      </c>
      <c r="I189" s="174" t="s">
        <v>409</v>
      </c>
    </row>
    <row r="190" spans="1:9">
      <c r="A190" s="183">
        <v>2018</v>
      </c>
      <c r="B190" s="183">
        <v>7</v>
      </c>
      <c r="C190" s="38" t="s">
        <v>1713</v>
      </c>
      <c r="D190" s="41" t="s">
        <v>1714</v>
      </c>
      <c r="E190" s="174" t="s">
        <v>149</v>
      </c>
      <c r="F190" s="174" t="s">
        <v>403</v>
      </c>
      <c r="G190" s="174" t="s">
        <v>461</v>
      </c>
      <c r="H190" t="s">
        <v>1304</v>
      </c>
      <c r="I190" s="174" t="s">
        <v>404</v>
      </c>
    </row>
    <row r="191" spans="1:9">
      <c r="A191" s="183">
        <v>2018</v>
      </c>
      <c r="B191" s="183">
        <v>7</v>
      </c>
      <c r="C191" s="38" t="s">
        <v>1713</v>
      </c>
      <c r="D191" s="41" t="s">
        <v>1715</v>
      </c>
      <c r="E191" s="174" t="s">
        <v>153</v>
      </c>
      <c r="F191" s="174" t="s">
        <v>403</v>
      </c>
      <c r="G191" s="174" t="s">
        <v>1716</v>
      </c>
      <c r="H191" t="s">
        <v>1717</v>
      </c>
      <c r="I191" s="174" t="s">
        <v>404</v>
      </c>
    </row>
    <row r="192" spans="1:9">
      <c r="A192" s="183">
        <v>2018</v>
      </c>
      <c r="B192" s="183">
        <v>7</v>
      </c>
      <c r="C192" s="38" t="s">
        <v>1713</v>
      </c>
      <c r="D192" s="41" t="s">
        <v>1718</v>
      </c>
      <c r="E192" s="174" t="s">
        <v>149</v>
      </c>
      <c r="F192" s="174" t="s">
        <v>420</v>
      </c>
      <c r="G192" s="174" t="s">
        <v>1712</v>
      </c>
      <c r="H192" s="174" t="s">
        <v>1304</v>
      </c>
      <c r="I192" s="174" t="s">
        <v>405</v>
      </c>
    </row>
    <row r="193" spans="1:9">
      <c r="A193" s="183">
        <v>2018</v>
      </c>
      <c r="B193" s="183">
        <v>7</v>
      </c>
      <c r="C193" s="38" t="s">
        <v>1559</v>
      </c>
      <c r="D193" s="41" t="s">
        <v>1719</v>
      </c>
      <c r="E193" s="174" t="s">
        <v>153</v>
      </c>
      <c r="F193" s="174" t="s">
        <v>406</v>
      </c>
      <c r="G193" s="174" t="s">
        <v>1720</v>
      </c>
      <c r="H193" t="s">
        <v>1721</v>
      </c>
      <c r="I193" s="174" t="s">
        <v>404</v>
      </c>
    </row>
    <row r="194" spans="1:9">
      <c r="A194" s="183">
        <v>2018</v>
      </c>
      <c r="B194" s="183">
        <v>7</v>
      </c>
      <c r="C194" s="38" t="s">
        <v>1559</v>
      </c>
      <c r="D194" s="41" t="s">
        <v>1722</v>
      </c>
      <c r="E194" s="174" t="s">
        <v>147</v>
      </c>
      <c r="F194" s="174" t="s">
        <v>403</v>
      </c>
      <c r="G194" s="174" t="s">
        <v>1720</v>
      </c>
      <c r="H194" t="s">
        <v>1304</v>
      </c>
      <c r="I194" s="174" t="s">
        <v>404</v>
      </c>
    </row>
    <row r="195" spans="1:9">
      <c r="A195" s="183">
        <v>2018</v>
      </c>
      <c r="B195" s="183">
        <v>7</v>
      </c>
      <c r="C195" s="38" t="s">
        <v>1559</v>
      </c>
      <c r="D195" s="41" t="s">
        <v>1723</v>
      </c>
      <c r="E195" s="174" t="s">
        <v>147</v>
      </c>
      <c r="F195" s="174" t="s">
        <v>403</v>
      </c>
      <c r="G195" s="174" t="s">
        <v>1724</v>
      </c>
      <c r="H195" s="174" t="s">
        <v>1304</v>
      </c>
      <c r="I195" s="174" t="s">
        <v>404</v>
      </c>
    </row>
    <row r="196" spans="1:9">
      <c r="A196" s="183">
        <v>2018</v>
      </c>
      <c r="B196" s="183">
        <v>7</v>
      </c>
      <c r="C196" s="38" t="s">
        <v>1559</v>
      </c>
      <c r="D196" s="41" t="s">
        <v>1725</v>
      </c>
      <c r="E196" s="174" t="s">
        <v>149</v>
      </c>
      <c r="F196" s="174" t="s">
        <v>406</v>
      </c>
      <c r="G196" s="174" t="s">
        <v>1726</v>
      </c>
      <c r="H196" s="174" t="s">
        <v>1304</v>
      </c>
      <c r="I196" s="174" t="s">
        <v>404</v>
      </c>
    </row>
    <row r="197" spans="1:9">
      <c r="A197" s="183">
        <v>2018</v>
      </c>
      <c r="B197" s="183">
        <v>7</v>
      </c>
      <c r="C197" s="38" t="s">
        <v>1559</v>
      </c>
      <c r="D197" s="41" t="s">
        <v>1727</v>
      </c>
      <c r="E197" s="174" t="s">
        <v>147</v>
      </c>
      <c r="F197" s="174" t="s">
        <v>1728</v>
      </c>
      <c r="G197" s="174" t="s">
        <v>1729</v>
      </c>
      <c r="H197" t="s">
        <v>1304</v>
      </c>
      <c r="I197" s="174" t="s">
        <v>409</v>
      </c>
    </row>
    <row r="198" spans="1:9">
      <c r="A198" s="183">
        <v>2018</v>
      </c>
      <c r="B198" s="183">
        <v>7</v>
      </c>
      <c r="C198" s="38" t="s">
        <v>1559</v>
      </c>
      <c r="D198" s="41" t="s">
        <v>1730</v>
      </c>
      <c r="E198" s="174" t="s">
        <v>149</v>
      </c>
      <c r="F198" s="174" t="s">
        <v>418</v>
      </c>
      <c r="G198" s="174" t="s">
        <v>1731</v>
      </c>
      <c r="H198" t="s">
        <v>1304</v>
      </c>
      <c r="I198" s="174" t="s">
        <v>404</v>
      </c>
    </row>
    <row r="199" spans="1:9">
      <c r="A199" s="183">
        <v>2018</v>
      </c>
      <c r="B199" s="183">
        <v>7</v>
      </c>
      <c r="C199" s="38" t="s">
        <v>1559</v>
      </c>
      <c r="D199" s="41" t="s">
        <v>1732</v>
      </c>
      <c r="E199" s="174" t="s">
        <v>149</v>
      </c>
      <c r="F199" s="174" t="s">
        <v>418</v>
      </c>
      <c r="G199" s="174" t="s">
        <v>1726</v>
      </c>
      <c r="H199" s="174" t="s">
        <v>1304</v>
      </c>
      <c r="I199" s="174" t="s">
        <v>404</v>
      </c>
    </row>
    <row r="200" spans="1:9">
      <c r="A200" s="183">
        <v>2018</v>
      </c>
      <c r="B200" s="183">
        <v>7</v>
      </c>
      <c r="C200" s="38" t="s">
        <v>1733</v>
      </c>
      <c r="D200" s="41" t="s">
        <v>1734</v>
      </c>
      <c r="E200" s="174" t="s">
        <v>9</v>
      </c>
      <c r="F200" s="174" t="s">
        <v>403</v>
      </c>
      <c r="G200" s="174" t="s">
        <v>1735</v>
      </c>
      <c r="H200" s="174" t="s">
        <v>1736</v>
      </c>
      <c r="I200" s="174" t="s">
        <v>404</v>
      </c>
    </row>
    <row r="201" spans="1:9">
      <c r="A201" s="183">
        <v>2018</v>
      </c>
      <c r="B201" s="183">
        <v>7</v>
      </c>
      <c r="C201" s="38" t="s">
        <v>1733</v>
      </c>
      <c r="D201" s="41" t="s">
        <v>1737</v>
      </c>
      <c r="E201" s="174" t="s">
        <v>149</v>
      </c>
      <c r="F201" s="174" t="s">
        <v>403</v>
      </c>
      <c r="G201" s="174" t="s">
        <v>1738</v>
      </c>
      <c r="H201" t="s">
        <v>1304</v>
      </c>
      <c r="I201" s="174" t="s">
        <v>404</v>
      </c>
    </row>
    <row r="202" spans="1:9">
      <c r="A202" s="183">
        <v>2018</v>
      </c>
      <c r="B202" s="183">
        <v>7</v>
      </c>
      <c r="C202" s="38" t="s">
        <v>1733</v>
      </c>
      <c r="D202" s="41" t="s">
        <v>1739</v>
      </c>
      <c r="E202" s="174" t="s">
        <v>9</v>
      </c>
      <c r="F202" s="174" t="s">
        <v>403</v>
      </c>
      <c r="G202" s="174" t="s">
        <v>1740</v>
      </c>
      <c r="H202" t="s">
        <v>1741</v>
      </c>
      <c r="I202" s="174" t="s">
        <v>404</v>
      </c>
    </row>
    <row r="203" spans="1:9">
      <c r="A203" s="183">
        <v>2018</v>
      </c>
      <c r="B203" s="183">
        <v>7</v>
      </c>
      <c r="C203" s="38" t="s">
        <v>1742</v>
      </c>
      <c r="D203" s="41" t="s">
        <v>1743</v>
      </c>
      <c r="E203" s="174" t="s">
        <v>149</v>
      </c>
      <c r="F203" s="174" t="s">
        <v>403</v>
      </c>
      <c r="G203" s="174" t="s">
        <v>1744</v>
      </c>
      <c r="H203" s="174" t="s">
        <v>1304</v>
      </c>
      <c r="I203" s="174" t="s">
        <v>404</v>
      </c>
    </row>
    <row r="204" spans="1:9">
      <c r="A204" s="183">
        <v>2018</v>
      </c>
      <c r="B204" s="183">
        <v>7</v>
      </c>
      <c r="C204" s="38" t="s">
        <v>1742</v>
      </c>
      <c r="D204" s="41" t="s">
        <v>1745</v>
      </c>
      <c r="E204" s="174" t="s">
        <v>9</v>
      </c>
      <c r="F204" s="174" t="s">
        <v>403</v>
      </c>
      <c r="G204" s="174" t="s">
        <v>1746</v>
      </c>
      <c r="H204" s="174" t="s">
        <v>1747</v>
      </c>
      <c r="I204" s="174" t="s">
        <v>404</v>
      </c>
    </row>
    <row r="205" spans="1:9">
      <c r="A205" s="183">
        <v>2018</v>
      </c>
      <c r="B205" s="183">
        <v>7</v>
      </c>
      <c r="C205" s="38" t="s">
        <v>1742</v>
      </c>
      <c r="D205" s="41" t="s">
        <v>1748</v>
      </c>
      <c r="E205" s="174" t="s">
        <v>9</v>
      </c>
      <c r="F205" s="174" t="s">
        <v>403</v>
      </c>
      <c r="G205" s="174" t="s">
        <v>1749</v>
      </c>
      <c r="H205" s="174" t="s">
        <v>1750</v>
      </c>
      <c r="I205" s="174" t="s">
        <v>404</v>
      </c>
    </row>
    <row r="206" spans="1:9">
      <c r="A206" s="183">
        <v>2018</v>
      </c>
      <c r="B206" s="183">
        <v>7</v>
      </c>
      <c r="C206" s="38" t="s">
        <v>1751</v>
      </c>
      <c r="D206" s="41" t="s">
        <v>1752</v>
      </c>
      <c r="E206" s="174" t="s">
        <v>149</v>
      </c>
      <c r="F206" s="174" t="s">
        <v>403</v>
      </c>
      <c r="G206" s="174" t="s">
        <v>1753</v>
      </c>
      <c r="H206" s="174" t="s">
        <v>1304</v>
      </c>
      <c r="I206" s="174" t="s">
        <v>404</v>
      </c>
    </row>
    <row r="207" spans="1:9">
      <c r="A207" s="183">
        <v>2018</v>
      </c>
      <c r="B207" s="183">
        <v>7</v>
      </c>
      <c r="C207" s="38" t="s">
        <v>1751</v>
      </c>
      <c r="D207" s="41" t="s">
        <v>1754</v>
      </c>
      <c r="E207" s="174" t="s">
        <v>149</v>
      </c>
      <c r="F207" s="174" t="s">
        <v>406</v>
      </c>
      <c r="G207" s="174" t="s">
        <v>1755</v>
      </c>
      <c r="H207" s="174" t="s">
        <v>1304</v>
      </c>
      <c r="I207" s="174" t="s">
        <v>409</v>
      </c>
    </row>
    <row r="208" spans="1:9">
      <c r="A208" s="183">
        <v>2018</v>
      </c>
      <c r="B208" s="183">
        <v>7</v>
      </c>
      <c r="C208" s="38" t="s">
        <v>1751</v>
      </c>
      <c r="D208" s="41" t="s">
        <v>1756</v>
      </c>
      <c r="E208" s="174" t="s">
        <v>147</v>
      </c>
      <c r="F208" s="174" t="s">
        <v>403</v>
      </c>
      <c r="G208" s="174" t="s">
        <v>1757</v>
      </c>
      <c r="H208" s="174" t="s">
        <v>1304</v>
      </c>
      <c r="I208" s="174" t="s">
        <v>404</v>
      </c>
    </row>
    <row r="209" spans="1:10">
      <c r="A209" s="183">
        <v>2018</v>
      </c>
      <c r="B209" s="183">
        <v>7</v>
      </c>
      <c r="C209" s="38" t="s">
        <v>1751</v>
      </c>
      <c r="D209" s="41" t="s">
        <v>1758</v>
      </c>
      <c r="E209" s="174" t="s">
        <v>149</v>
      </c>
      <c r="F209" s="174" t="s">
        <v>406</v>
      </c>
      <c r="G209" s="174" t="s">
        <v>1757</v>
      </c>
      <c r="H209" t="s">
        <v>1304</v>
      </c>
      <c r="I209" s="174" t="s">
        <v>405</v>
      </c>
    </row>
    <row r="210" spans="1:10">
      <c r="A210" s="183">
        <v>2018</v>
      </c>
      <c r="B210" s="183">
        <v>7</v>
      </c>
      <c r="C210" s="38" t="s">
        <v>1751</v>
      </c>
      <c r="D210" s="41" t="s">
        <v>1759</v>
      </c>
      <c r="E210" s="174" t="s">
        <v>149</v>
      </c>
      <c r="F210" s="174" t="s">
        <v>406</v>
      </c>
      <c r="G210" s="174" t="s">
        <v>1757</v>
      </c>
      <c r="H210" t="s">
        <v>1304</v>
      </c>
      <c r="I210" s="174" t="s">
        <v>405</v>
      </c>
    </row>
    <row r="211" spans="1:10">
      <c r="A211" s="183">
        <v>2018</v>
      </c>
      <c r="B211" s="183">
        <v>7</v>
      </c>
      <c r="C211" s="38" t="s">
        <v>1742</v>
      </c>
      <c r="D211" s="41" t="s">
        <v>1760</v>
      </c>
      <c r="E211" s="174" t="s">
        <v>147</v>
      </c>
      <c r="F211" s="174" t="s">
        <v>403</v>
      </c>
      <c r="G211" s="174" t="s">
        <v>1761</v>
      </c>
      <c r="H211" t="s">
        <v>1304</v>
      </c>
      <c r="I211" s="174" t="s">
        <v>404</v>
      </c>
    </row>
    <row r="212" spans="1:10">
      <c r="A212" s="183">
        <v>2018</v>
      </c>
      <c r="B212" s="183">
        <v>7</v>
      </c>
      <c r="C212" s="38" t="s">
        <v>1751</v>
      </c>
      <c r="D212" s="41" t="s">
        <v>1762</v>
      </c>
      <c r="E212" s="174" t="s">
        <v>147</v>
      </c>
      <c r="F212" s="174" t="s">
        <v>418</v>
      </c>
      <c r="G212" s="174" t="s">
        <v>1763</v>
      </c>
      <c r="H212" s="174" t="s">
        <v>1304</v>
      </c>
      <c r="I212" s="174" t="s">
        <v>404</v>
      </c>
    </row>
    <row r="213" spans="1:10">
      <c r="A213" s="183">
        <v>2018</v>
      </c>
      <c r="B213" s="183">
        <v>7</v>
      </c>
      <c r="C213" s="38" t="s">
        <v>1751</v>
      </c>
      <c r="D213" s="41" t="s">
        <v>1764</v>
      </c>
      <c r="E213" s="174" t="s">
        <v>149</v>
      </c>
      <c r="F213" s="174" t="s">
        <v>1765</v>
      </c>
      <c r="G213" s="174" t="s">
        <v>1424</v>
      </c>
      <c r="H213" s="174" t="s">
        <v>1304</v>
      </c>
      <c r="I213" s="174" t="s">
        <v>404</v>
      </c>
    </row>
    <row r="214" spans="1:10">
      <c r="A214" s="183">
        <v>2018</v>
      </c>
      <c r="B214" s="183">
        <v>7</v>
      </c>
      <c r="C214" s="38" t="s">
        <v>1751</v>
      </c>
      <c r="D214" s="41" t="s">
        <v>1766</v>
      </c>
      <c r="E214" s="174" t="s">
        <v>149</v>
      </c>
      <c r="F214" s="174" t="s">
        <v>406</v>
      </c>
      <c r="G214" s="174" t="s">
        <v>1767</v>
      </c>
      <c r="H214" t="s">
        <v>1304</v>
      </c>
      <c r="I214" s="174" t="s">
        <v>405</v>
      </c>
      <c r="J214" s="173"/>
    </row>
    <row r="215" spans="1:10">
      <c r="A215" s="183">
        <v>2018</v>
      </c>
      <c r="B215" s="183">
        <v>7</v>
      </c>
      <c r="C215" s="38" t="s">
        <v>1751</v>
      </c>
      <c r="D215" s="41" t="s">
        <v>1768</v>
      </c>
      <c r="E215" s="174" t="s">
        <v>149</v>
      </c>
      <c r="F215" s="174" t="s">
        <v>418</v>
      </c>
      <c r="G215" s="174" t="s">
        <v>1769</v>
      </c>
      <c r="H215" t="s">
        <v>1304</v>
      </c>
      <c r="I215" s="174" t="s">
        <v>409</v>
      </c>
      <c r="J215" s="173"/>
    </row>
    <row r="216" spans="1:10">
      <c r="A216" s="183">
        <v>2018</v>
      </c>
      <c r="B216" s="183">
        <v>7</v>
      </c>
      <c r="C216" s="38" t="s">
        <v>1751</v>
      </c>
      <c r="D216" s="41" t="s">
        <v>1770</v>
      </c>
      <c r="E216" s="174" t="s">
        <v>149</v>
      </c>
      <c r="F216" s="174" t="s">
        <v>403</v>
      </c>
      <c r="G216" s="174" t="s">
        <v>1771</v>
      </c>
      <c r="H216" s="174" t="s">
        <v>1304</v>
      </c>
      <c r="I216" s="174" t="s">
        <v>404</v>
      </c>
      <c r="J216" s="173"/>
    </row>
    <row r="217" spans="1:10">
      <c r="A217" s="183">
        <v>2018</v>
      </c>
      <c r="B217" s="183">
        <v>7</v>
      </c>
      <c r="C217" s="38" t="s">
        <v>1751</v>
      </c>
      <c r="D217" s="41" t="s">
        <v>1772</v>
      </c>
      <c r="E217" s="174" t="s">
        <v>149</v>
      </c>
      <c r="F217" s="174" t="s">
        <v>406</v>
      </c>
      <c r="G217" s="174" t="s">
        <v>1755</v>
      </c>
      <c r="H217" t="s">
        <v>1304</v>
      </c>
      <c r="I217" s="174" t="s">
        <v>404</v>
      </c>
      <c r="J217" s="173"/>
    </row>
    <row r="218" spans="1:10">
      <c r="A218" s="183">
        <v>2018</v>
      </c>
      <c r="B218" s="183">
        <v>7</v>
      </c>
      <c r="C218" s="38" t="s">
        <v>1751</v>
      </c>
      <c r="D218" s="41" t="s">
        <v>1773</v>
      </c>
      <c r="E218" s="174" t="s">
        <v>153</v>
      </c>
      <c r="F218" s="174" t="s">
        <v>403</v>
      </c>
      <c r="G218" s="174" t="s">
        <v>1755</v>
      </c>
      <c r="H218" s="174" t="s">
        <v>1774</v>
      </c>
      <c r="I218" s="174" t="s">
        <v>404</v>
      </c>
      <c r="J218" s="173"/>
    </row>
    <row r="219" spans="1:10">
      <c r="A219" s="183">
        <v>2018</v>
      </c>
      <c r="B219" s="183">
        <v>7</v>
      </c>
      <c r="C219" s="38" t="s">
        <v>1775</v>
      </c>
      <c r="D219" s="41" t="s">
        <v>1776</v>
      </c>
      <c r="E219" s="174" t="s">
        <v>9</v>
      </c>
      <c r="F219" s="174" t="s">
        <v>403</v>
      </c>
      <c r="G219" s="174" t="s">
        <v>1767</v>
      </c>
      <c r="H219" s="174" t="s">
        <v>1777</v>
      </c>
      <c r="I219" s="174" t="s">
        <v>404</v>
      </c>
      <c r="J219" s="173"/>
    </row>
    <row r="220" spans="1:10">
      <c r="A220" s="183">
        <v>2018</v>
      </c>
      <c r="B220" s="183">
        <v>7</v>
      </c>
      <c r="C220" s="38" t="s">
        <v>1775</v>
      </c>
      <c r="D220" s="41" t="s">
        <v>1778</v>
      </c>
      <c r="E220" s="174" t="s">
        <v>9</v>
      </c>
      <c r="F220" s="174" t="s">
        <v>403</v>
      </c>
      <c r="G220" s="174" t="s">
        <v>1779</v>
      </c>
      <c r="H220" t="s">
        <v>1780</v>
      </c>
      <c r="I220" s="174" t="s">
        <v>404</v>
      </c>
      <c r="J220" s="173"/>
    </row>
    <row r="221" spans="1:10">
      <c r="A221" s="183">
        <v>2018</v>
      </c>
      <c r="B221" s="183">
        <v>7</v>
      </c>
      <c r="C221" s="38" t="s">
        <v>1781</v>
      </c>
      <c r="D221" s="41" t="s">
        <v>1782</v>
      </c>
      <c r="E221" s="174" t="s">
        <v>153</v>
      </c>
      <c r="G221" s="174" t="s">
        <v>1783</v>
      </c>
      <c r="H221" s="174" t="s">
        <v>1304</v>
      </c>
      <c r="I221" s="174" t="s">
        <v>409</v>
      </c>
      <c r="J221" s="173"/>
    </row>
    <row r="222" spans="1:10">
      <c r="A222" s="183">
        <v>2018</v>
      </c>
      <c r="B222" s="183">
        <v>7</v>
      </c>
      <c r="C222" s="38" t="s">
        <v>1775</v>
      </c>
      <c r="D222" s="41" t="s">
        <v>1784</v>
      </c>
      <c r="E222" s="174" t="s">
        <v>149</v>
      </c>
      <c r="F222" s="174" t="s">
        <v>416</v>
      </c>
      <c r="G222" s="174" t="s">
        <v>1785</v>
      </c>
      <c r="H222" s="174" t="s">
        <v>1304</v>
      </c>
      <c r="I222" s="174" t="s">
        <v>404</v>
      </c>
      <c r="J222" s="173"/>
    </row>
    <row r="223" spans="1:10">
      <c r="A223" s="183">
        <v>2018</v>
      </c>
      <c r="B223" s="183">
        <v>7</v>
      </c>
      <c r="C223" s="38" t="s">
        <v>1775</v>
      </c>
      <c r="D223" s="41" t="s">
        <v>1786</v>
      </c>
      <c r="E223" s="174" t="s">
        <v>149</v>
      </c>
      <c r="F223" s="174" t="s">
        <v>411</v>
      </c>
      <c r="G223" s="174" t="s">
        <v>1787</v>
      </c>
      <c r="H223" t="s">
        <v>1304</v>
      </c>
      <c r="I223" s="174" t="s">
        <v>405</v>
      </c>
      <c r="J223" s="173"/>
    </row>
    <row r="224" spans="1:10">
      <c r="A224" s="183">
        <v>2018</v>
      </c>
      <c r="B224" s="183">
        <v>7</v>
      </c>
      <c r="C224" s="38" t="s">
        <v>1781</v>
      </c>
      <c r="D224" s="41" t="s">
        <v>1788</v>
      </c>
      <c r="E224" s="174" t="s">
        <v>149</v>
      </c>
      <c r="F224" s="174" t="s">
        <v>403</v>
      </c>
      <c r="G224" s="174" t="s">
        <v>1424</v>
      </c>
      <c r="H224" t="s">
        <v>1304</v>
      </c>
      <c r="I224" s="174" t="s">
        <v>404</v>
      </c>
      <c r="J224" s="173"/>
    </row>
    <row r="225" spans="1:9">
      <c r="A225" s="183">
        <v>2018</v>
      </c>
      <c r="B225" s="183">
        <v>7</v>
      </c>
      <c r="C225" s="38" t="s">
        <v>1789</v>
      </c>
      <c r="D225" s="41" t="s">
        <v>1790</v>
      </c>
      <c r="E225" s="174" t="s">
        <v>9</v>
      </c>
      <c r="F225" s="174" t="s">
        <v>415</v>
      </c>
      <c r="G225" s="174" t="s">
        <v>1791</v>
      </c>
      <c r="H225" t="s">
        <v>1792</v>
      </c>
      <c r="I225" s="174" t="s">
        <v>404</v>
      </c>
    </row>
    <row r="226" spans="1:9">
      <c r="A226" s="183">
        <v>2018</v>
      </c>
      <c r="B226" s="183">
        <v>7</v>
      </c>
      <c r="C226" s="38" t="s">
        <v>1793</v>
      </c>
      <c r="D226" s="41" t="s">
        <v>1794</v>
      </c>
      <c r="E226" s="174" t="s">
        <v>147</v>
      </c>
      <c r="F226" s="174" t="s">
        <v>418</v>
      </c>
      <c r="G226" s="174" t="s">
        <v>1795</v>
      </c>
      <c r="H226" t="s">
        <v>1304</v>
      </c>
      <c r="I226" s="174" t="s">
        <v>409</v>
      </c>
    </row>
    <row r="227" spans="1:9">
      <c r="A227" s="183">
        <v>2018</v>
      </c>
      <c r="B227" s="183">
        <v>7</v>
      </c>
      <c r="C227" s="38" t="s">
        <v>1793</v>
      </c>
      <c r="D227" s="41" t="s">
        <v>1796</v>
      </c>
      <c r="E227" s="174" t="s">
        <v>147</v>
      </c>
      <c r="F227" s="174" t="s">
        <v>1797</v>
      </c>
      <c r="G227" s="174" t="s">
        <v>1798</v>
      </c>
      <c r="H227" t="s">
        <v>1304</v>
      </c>
      <c r="I227" s="174" t="s">
        <v>409</v>
      </c>
    </row>
    <row r="228" spans="1:9">
      <c r="A228" s="183">
        <v>2018</v>
      </c>
      <c r="B228" s="183">
        <v>7</v>
      </c>
      <c r="C228" s="38" t="s">
        <v>1793</v>
      </c>
      <c r="D228" s="41" t="s">
        <v>1799</v>
      </c>
      <c r="E228" s="174" t="s">
        <v>9</v>
      </c>
      <c r="F228" s="174" t="s">
        <v>415</v>
      </c>
      <c r="G228" s="174" t="s">
        <v>1800</v>
      </c>
      <c r="H228" s="174" t="s">
        <v>1801</v>
      </c>
      <c r="I228" s="174" t="s">
        <v>404</v>
      </c>
    </row>
    <row r="229" spans="1:9">
      <c r="A229" s="183">
        <v>2018</v>
      </c>
      <c r="B229" s="183">
        <v>7</v>
      </c>
      <c r="C229" s="38" t="s">
        <v>1793</v>
      </c>
      <c r="D229" s="41" t="s">
        <v>1802</v>
      </c>
      <c r="E229" s="174" t="s">
        <v>147</v>
      </c>
      <c r="F229" s="174" t="s">
        <v>418</v>
      </c>
      <c r="G229" s="174" t="s">
        <v>1749</v>
      </c>
      <c r="H229" t="s">
        <v>1304</v>
      </c>
      <c r="I229" s="174" t="s">
        <v>404</v>
      </c>
    </row>
    <row r="230" spans="1:9">
      <c r="A230" s="183">
        <v>2018</v>
      </c>
      <c r="B230" s="183">
        <v>7</v>
      </c>
      <c r="C230" s="38" t="s">
        <v>1793</v>
      </c>
      <c r="D230" s="41" t="s">
        <v>1803</v>
      </c>
      <c r="E230" s="174" t="s">
        <v>9</v>
      </c>
      <c r="F230" s="174" t="s">
        <v>415</v>
      </c>
      <c r="G230" s="174" t="s">
        <v>1804</v>
      </c>
      <c r="H230" t="s">
        <v>1805</v>
      </c>
      <c r="I230" s="174" t="s">
        <v>404</v>
      </c>
    </row>
    <row r="231" spans="1:9">
      <c r="A231" s="183">
        <v>2018</v>
      </c>
      <c r="B231" s="183">
        <v>7</v>
      </c>
      <c r="C231" s="38" t="s">
        <v>1793</v>
      </c>
      <c r="D231" s="41" t="s">
        <v>1806</v>
      </c>
      <c r="E231" s="174" t="s">
        <v>9</v>
      </c>
      <c r="F231" s="174" t="s">
        <v>415</v>
      </c>
      <c r="G231" s="174" t="s">
        <v>1795</v>
      </c>
      <c r="H231" s="174" t="s">
        <v>1807</v>
      </c>
      <c r="I231" s="174" t="s">
        <v>404</v>
      </c>
    </row>
    <row r="232" spans="1:9">
      <c r="A232" s="183">
        <v>2018</v>
      </c>
      <c r="B232" s="183">
        <v>7</v>
      </c>
      <c r="C232" s="38" t="s">
        <v>1793</v>
      </c>
      <c r="D232" s="41" t="s">
        <v>1808</v>
      </c>
      <c r="E232" s="174" t="s">
        <v>149</v>
      </c>
      <c r="F232" s="174" t="s">
        <v>416</v>
      </c>
      <c r="G232" s="174" t="s">
        <v>1809</v>
      </c>
      <c r="H232" t="s">
        <v>1304</v>
      </c>
      <c r="I232" s="174" t="s">
        <v>409</v>
      </c>
    </row>
    <row r="233" spans="1:9">
      <c r="A233" s="183">
        <v>2018</v>
      </c>
      <c r="B233" s="183">
        <v>7</v>
      </c>
      <c r="C233" s="38" t="s">
        <v>1793</v>
      </c>
      <c r="D233" s="41" t="s">
        <v>1810</v>
      </c>
      <c r="E233" s="174" t="s">
        <v>147</v>
      </c>
      <c r="F233" s="174" t="s">
        <v>418</v>
      </c>
      <c r="G233" s="174" t="s">
        <v>1811</v>
      </c>
      <c r="H233" t="s">
        <v>1304</v>
      </c>
      <c r="I233" s="174" t="s">
        <v>404</v>
      </c>
    </row>
    <row r="234" spans="1:9">
      <c r="A234" s="183">
        <v>2018</v>
      </c>
      <c r="B234" s="183">
        <v>7</v>
      </c>
      <c r="C234" s="38" t="s">
        <v>1793</v>
      </c>
      <c r="D234" s="41" t="s">
        <v>1812</v>
      </c>
      <c r="E234" s="174" t="s">
        <v>9</v>
      </c>
      <c r="F234" s="174" t="s">
        <v>411</v>
      </c>
      <c r="G234" s="174" t="s">
        <v>1813</v>
      </c>
      <c r="H234" s="174" t="s">
        <v>1814</v>
      </c>
      <c r="I234" s="174" t="s">
        <v>404</v>
      </c>
    </row>
    <row r="235" spans="1:9">
      <c r="A235" s="183">
        <v>2018</v>
      </c>
      <c r="B235" s="183">
        <v>7</v>
      </c>
      <c r="C235" s="38" t="s">
        <v>1789</v>
      </c>
      <c r="D235" s="41" t="s">
        <v>1815</v>
      </c>
      <c r="E235" s="174" t="s">
        <v>149</v>
      </c>
      <c r="F235" s="174" t="s">
        <v>403</v>
      </c>
      <c r="G235" s="174" t="s">
        <v>1816</v>
      </c>
      <c r="H235" s="174" t="s">
        <v>1304</v>
      </c>
      <c r="I235" s="174" t="s">
        <v>409</v>
      </c>
    </row>
    <row r="236" spans="1:9">
      <c r="A236" s="183">
        <v>2018</v>
      </c>
      <c r="B236" s="183">
        <v>7</v>
      </c>
      <c r="C236" s="38" t="s">
        <v>1789</v>
      </c>
      <c r="D236" s="41" t="s">
        <v>1817</v>
      </c>
      <c r="E236" s="174" t="s">
        <v>149</v>
      </c>
      <c r="F236" s="174" t="s">
        <v>418</v>
      </c>
      <c r="G236" s="174" t="s">
        <v>1818</v>
      </c>
      <c r="H236" t="s">
        <v>1304</v>
      </c>
      <c r="I236" s="174" t="s">
        <v>409</v>
      </c>
    </row>
    <row r="237" spans="1:9">
      <c r="A237" s="183">
        <v>2018</v>
      </c>
      <c r="B237" s="183">
        <v>7</v>
      </c>
      <c r="C237" s="38" t="s">
        <v>1789</v>
      </c>
      <c r="D237" s="41" t="s">
        <v>1819</v>
      </c>
      <c r="E237" s="174" t="s">
        <v>153</v>
      </c>
      <c r="F237" s="174" t="s">
        <v>403</v>
      </c>
      <c r="G237" s="174" t="s">
        <v>1820</v>
      </c>
      <c r="H237" t="s">
        <v>1304</v>
      </c>
      <c r="I237" s="174" t="s">
        <v>404</v>
      </c>
    </row>
    <row r="238" spans="1:9">
      <c r="A238" s="183">
        <v>2018</v>
      </c>
      <c r="B238" s="183">
        <v>7</v>
      </c>
      <c r="C238" s="38" t="s">
        <v>1789</v>
      </c>
      <c r="D238" s="41" t="s">
        <v>1821</v>
      </c>
      <c r="E238" s="174" t="s">
        <v>149</v>
      </c>
      <c r="F238" s="174" t="s">
        <v>406</v>
      </c>
      <c r="G238" s="174" t="s">
        <v>1822</v>
      </c>
      <c r="H238" s="174" t="s">
        <v>1304</v>
      </c>
      <c r="I238" s="174" t="s">
        <v>409</v>
      </c>
    </row>
    <row r="239" spans="1:9">
      <c r="A239" s="183">
        <v>2018</v>
      </c>
      <c r="B239" s="183">
        <v>7</v>
      </c>
      <c r="C239" s="38" t="s">
        <v>1789</v>
      </c>
      <c r="D239" s="41" t="s">
        <v>1823</v>
      </c>
      <c r="E239" s="174" t="s">
        <v>149</v>
      </c>
      <c r="F239" s="174" t="s">
        <v>403</v>
      </c>
      <c r="G239" s="174" t="s">
        <v>1824</v>
      </c>
      <c r="H239" s="174" t="s">
        <v>1304</v>
      </c>
      <c r="I239" s="174" t="s">
        <v>404</v>
      </c>
    </row>
    <row r="240" spans="1:9">
      <c r="A240" s="183">
        <v>2018</v>
      </c>
      <c r="B240" s="183">
        <v>7</v>
      </c>
      <c r="C240" s="38" t="s">
        <v>1789</v>
      </c>
      <c r="D240" s="41" t="s">
        <v>1825</v>
      </c>
      <c r="E240" s="174" t="s">
        <v>149</v>
      </c>
      <c r="F240" s="174" t="s">
        <v>406</v>
      </c>
      <c r="G240" s="174" t="s">
        <v>1822</v>
      </c>
      <c r="H240" s="174" t="s">
        <v>1304</v>
      </c>
      <c r="I240" s="174" t="s">
        <v>404</v>
      </c>
    </row>
    <row r="241" spans="1:11">
      <c r="A241" s="183">
        <v>2018</v>
      </c>
      <c r="B241" s="183">
        <v>7</v>
      </c>
      <c r="C241" s="38" t="s">
        <v>1789</v>
      </c>
      <c r="D241" s="41" t="s">
        <v>1439</v>
      </c>
      <c r="E241" s="174" t="s">
        <v>149</v>
      </c>
      <c r="F241" s="174" t="s">
        <v>411</v>
      </c>
      <c r="G241" s="174" t="s">
        <v>1822</v>
      </c>
      <c r="H241" t="s">
        <v>1304</v>
      </c>
      <c r="I241" s="174" t="s">
        <v>409</v>
      </c>
    </row>
    <row r="242" spans="1:11">
      <c r="A242" s="183">
        <v>2018</v>
      </c>
      <c r="B242" s="183">
        <v>7</v>
      </c>
      <c r="C242" s="38" t="s">
        <v>1789</v>
      </c>
      <c r="D242" s="41" t="s">
        <v>1826</v>
      </c>
      <c r="E242" s="174" t="s">
        <v>9</v>
      </c>
      <c r="F242" s="174" t="s">
        <v>1827</v>
      </c>
      <c r="G242" s="174" t="s">
        <v>1828</v>
      </c>
      <c r="H242" t="s">
        <v>1829</v>
      </c>
      <c r="I242" s="174" t="s">
        <v>409</v>
      </c>
    </row>
    <row r="243" spans="1:11">
      <c r="A243" s="183">
        <v>2018</v>
      </c>
      <c r="B243" s="183">
        <v>7</v>
      </c>
      <c r="C243" s="38" t="s">
        <v>1789</v>
      </c>
      <c r="D243" s="41" t="s">
        <v>1830</v>
      </c>
      <c r="E243" s="174" t="s">
        <v>149</v>
      </c>
      <c r="F243" s="174" t="s">
        <v>418</v>
      </c>
      <c r="G243" s="174" t="s">
        <v>438</v>
      </c>
      <c r="H243" s="174" t="s">
        <v>1304</v>
      </c>
      <c r="I243" s="174" t="s">
        <v>404</v>
      </c>
    </row>
    <row r="244" spans="1:11">
      <c r="A244" s="183">
        <v>2018</v>
      </c>
      <c r="B244" s="183">
        <v>7</v>
      </c>
      <c r="C244" s="38" t="s">
        <v>1671</v>
      </c>
      <c r="D244" s="41" t="s">
        <v>1831</v>
      </c>
      <c r="E244" s="174" t="s">
        <v>147</v>
      </c>
      <c r="F244" s="174" t="s">
        <v>418</v>
      </c>
      <c r="G244" s="174" t="s">
        <v>1832</v>
      </c>
      <c r="H244" s="174" t="s">
        <v>1304</v>
      </c>
      <c r="I244" s="174" t="s">
        <v>404</v>
      </c>
    </row>
    <row r="245" spans="1:11">
      <c r="A245" s="183">
        <v>2018</v>
      </c>
      <c r="B245" s="183">
        <v>7</v>
      </c>
      <c r="C245" s="38" t="s">
        <v>1671</v>
      </c>
      <c r="D245" s="41" t="s">
        <v>1833</v>
      </c>
      <c r="E245" s="174" t="s">
        <v>147</v>
      </c>
      <c r="F245" s="174" t="s">
        <v>418</v>
      </c>
      <c r="G245" s="174" t="s">
        <v>1834</v>
      </c>
      <c r="H245" t="s">
        <v>1304</v>
      </c>
      <c r="I245" s="174" t="s">
        <v>404</v>
      </c>
    </row>
    <row r="246" spans="1:11">
      <c r="A246" s="183">
        <v>2018</v>
      </c>
      <c r="B246" s="183">
        <v>7</v>
      </c>
      <c r="C246" s="38" t="s">
        <v>1671</v>
      </c>
      <c r="D246" s="41" t="s">
        <v>1835</v>
      </c>
      <c r="E246" s="174" t="s">
        <v>9</v>
      </c>
      <c r="F246" s="174" t="s">
        <v>415</v>
      </c>
      <c r="G246" s="174" t="s">
        <v>1836</v>
      </c>
      <c r="H246" s="174" t="s">
        <v>1837</v>
      </c>
      <c r="I246" s="174" t="s">
        <v>404</v>
      </c>
    </row>
    <row r="247" spans="1:11">
      <c r="A247" s="183">
        <v>2018</v>
      </c>
      <c r="B247" s="183">
        <v>7</v>
      </c>
      <c r="C247" s="38" t="s">
        <v>1671</v>
      </c>
      <c r="D247" s="41" t="s">
        <v>1838</v>
      </c>
      <c r="E247" s="174" t="s">
        <v>149</v>
      </c>
      <c r="F247" s="174" t="s">
        <v>406</v>
      </c>
      <c r="G247" s="174" t="s">
        <v>1839</v>
      </c>
      <c r="H247" s="174" t="s">
        <v>1304</v>
      </c>
      <c r="I247" s="174" t="s">
        <v>404</v>
      </c>
    </row>
    <row r="248" spans="1:11">
      <c r="A248" s="183">
        <v>2018</v>
      </c>
      <c r="B248" s="183">
        <v>7</v>
      </c>
      <c r="C248" s="38" t="s">
        <v>1671</v>
      </c>
      <c r="D248" s="41" t="s">
        <v>1840</v>
      </c>
      <c r="E248" s="174" t="s">
        <v>149</v>
      </c>
      <c r="F248" t="s">
        <v>403</v>
      </c>
      <c r="G248" s="174" t="s">
        <v>1839</v>
      </c>
      <c r="H248" s="174" t="s">
        <v>1304</v>
      </c>
      <c r="I248" s="174" t="s">
        <v>404</v>
      </c>
      <c r="J248" s="173"/>
    </row>
    <row r="249" spans="1:11">
      <c r="A249" s="183">
        <v>2018</v>
      </c>
      <c r="B249" s="183">
        <v>7</v>
      </c>
      <c r="C249" s="38" t="s">
        <v>1841</v>
      </c>
      <c r="D249" s="41" t="s">
        <v>1842</v>
      </c>
      <c r="E249" s="174" t="s">
        <v>147</v>
      </c>
      <c r="F249" s="174" t="s">
        <v>406</v>
      </c>
      <c r="G249" s="174" t="s">
        <v>1843</v>
      </c>
      <c r="H249" t="s">
        <v>1304</v>
      </c>
      <c r="I249" s="174" t="s">
        <v>404</v>
      </c>
      <c r="J249" s="173"/>
    </row>
    <row r="250" spans="1:11">
      <c r="A250" s="183">
        <v>2018</v>
      </c>
      <c r="B250" s="183">
        <v>7</v>
      </c>
      <c r="C250" s="38" t="s">
        <v>1841</v>
      </c>
      <c r="D250" s="41" t="s">
        <v>1844</v>
      </c>
      <c r="E250" s="174" t="s">
        <v>149</v>
      </c>
      <c r="F250" s="174" t="s">
        <v>403</v>
      </c>
      <c r="G250" s="174" t="s">
        <v>1689</v>
      </c>
      <c r="H250" s="174" t="s">
        <v>1304</v>
      </c>
      <c r="I250" s="174" t="s">
        <v>404</v>
      </c>
      <c r="J250" s="173"/>
    </row>
    <row r="251" spans="1:11">
      <c r="A251" s="183">
        <v>2018</v>
      </c>
      <c r="B251" s="183">
        <v>7</v>
      </c>
      <c r="C251" s="38" t="s">
        <v>1841</v>
      </c>
      <c r="D251" s="41" t="s">
        <v>1845</v>
      </c>
      <c r="E251" s="174" t="s">
        <v>149</v>
      </c>
      <c r="F251" t="s">
        <v>406</v>
      </c>
      <c r="G251" s="174" t="s">
        <v>1846</v>
      </c>
      <c r="H251" t="s">
        <v>1304</v>
      </c>
      <c r="I251" s="174" t="s">
        <v>405</v>
      </c>
      <c r="J251" s="174"/>
      <c r="K251" s="173"/>
    </row>
    <row r="252" spans="1:11">
      <c r="A252" s="183">
        <v>2018</v>
      </c>
      <c r="B252" s="183">
        <v>7</v>
      </c>
      <c r="C252" s="38" t="s">
        <v>1841</v>
      </c>
      <c r="D252" s="41" t="s">
        <v>1847</v>
      </c>
      <c r="E252" s="174" t="s">
        <v>153</v>
      </c>
      <c r="F252" s="174" t="s">
        <v>403</v>
      </c>
      <c r="G252" s="174" t="s">
        <v>1846</v>
      </c>
      <c r="H252" s="174" t="s">
        <v>1304</v>
      </c>
      <c r="I252" s="174" t="s">
        <v>404</v>
      </c>
      <c r="J252" s="173"/>
    </row>
    <row r="253" spans="1:11">
      <c r="A253" s="183">
        <v>2018</v>
      </c>
      <c r="B253" s="183">
        <v>7</v>
      </c>
      <c r="C253" s="38" t="s">
        <v>1841</v>
      </c>
      <c r="D253" s="41" t="s">
        <v>1848</v>
      </c>
      <c r="E253" s="41" t="s">
        <v>149</v>
      </c>
      <c r="F253" s="174" t="s">
        <v>406</v>
      </c>
      <c r="G253" s="174" t="s">
        <v>1849</v>
      </c>
      <c r="H253" t="s">
        <v>1304</v>
      </c>
      <c r="I253" s="174" t="s">
        <v>419</v>
      </c>
      <c r="J253" s="173"/>
    </row>
    <row r="254" spans="1:11">
      <c r="A254" s="183">
        <v>2018</v>
      </c>
      <c r="B254" s="183">
        <v>7</v>
      </c>
      <c r="C254" s="38" t="s">
        <v>1841</v>
      </c>
      <c r="D254" s="41" t="s">
        <v>1850</v>
      </c>
      <c r="E254" s="174" t="s">
        <v>9</v>
      </c>
      <c r="F254" s="174" t="s">
        <v>403</v>
      </c>
      <c r="G254" s="174" t="s">
        <v>1843</v>
      </c>
      <c r="H254" t="s">
        <v>1851</v>
      </c>
      <c r="I254" s="174" t="s">
        <v>404</v>
      </c>
      <c r="J254" s="173"/>
    </row>
    <row r="255" spans="1:11">
      <c r="A255" s="183">
        <v>2018</v>
      </c>
      <c r="B255" s="183">
        <v>7</v>
      </c>
      <c r="C255" s="38" t="s">
        <v>1841</v>
      </c>
      <c r="D255" s="41" t="s">
        <v>1852</v>
      </c>
      <c r="E255" s="174" t="s">
        <v>149</v>
      </c>
      <c r="F255" s="174" t="s">
        <v>403</v>
      </c>
      <c r="G255" s="174" t="s">
        <v>1849</v>
      </c>
      <c r="H255" t="s">
        <v>1304</v>
      </c>
      <c r="I255" s="174" t="s">
        <v>404</v>
      </c>
      <c r="J255" s="173"/>
    </row>
    <row r="256" spans="1:11">
      <c r="A256" s="183">
        <v>2018</v>
      </c>
      <c r="B256" s="183">
        <v>7</v>
      </c>
      <c r="C256" s="38" t="s">
        <v>1841</v>
      </c>
      <c r="D256" s="41" t="s">
        <v>1853</v>
      </c>
      <c r="E256" s="174" t="s">
        <v>149</v>
      </c>
      <c r="F256" s="174" t="s">
        <v>411</v>
      </c>
      <c r="G256" s="174" t="s">
        <v>1854</v>
      </c>
      <c r="H256" t="s">
        <v>1304</v>
      </c>
      <c r="I256" s="174" t="s">
        <v>405</v>
      </c>
      <c r="J256" s="173"/>
    </row>
    <row r="257" spans="1:9">
      <c r="A257" s="183">
        <v>2018</v>
      </c>
      <c r="B257" s="183">
        <v>7</v>
      </c>
      <c r="C257" s="38" t="s">
        <v>1841</v>
      </c>
      <c r="D257" s="41" t="s">
        <v>1855</v>
      </c>
      <c r="E257" s="174" t="s">
        <v>9</v>
      </c>
      <c r="F257" t="s">
        <v>415</v>
      </c>
      <c r="G257" s="174" t="s">
        <v>1856</v>
      </c>
      <c r="H257" s="174" t="s">
        <v>1857</v>
      </c>
      <c r="I257" s="174" t="s">
        <v>404</v>
      </c>
    </row>
    <row r="258" spans="1:9">
      <c r="A258" s="183">
        <v>2018</v>
      </c>
      <c r="B258" s="183">
        <v>7</v>
      </c>
      <c r="C258" s="38" t="s">
        <v>1858</v>
      </c>
      <c r="D258" s="41" t="s">
        <v>1859</v>
      </c>
      <c r="E258" s="174" t="s">
        <v>147</v>
      </c>
      <c r="F258" s="174" t="s">
        <v>418</v>
      </c>
      <c r="G258" s="174" t="s">
        <v>1860</v>
      </c>
      <c r="H258" t="s">
        <v>1304</v>
      </c>
      <c r="I258" s="174" t="s">
        <v>405</v>
      </c>
    </row>
    <row r="259" spans="1:9">
      <c r="A259" s="183">
        <v>2018</v>
      </c>
      <c r="B259" s="183">
        <v>7</v>
      </c>
      <c r="C259" s="38" t="s">
        <v>1841</v>
      </c>
      <c r="D259" s="41" t="s">
        <v>1861</v>
      </c>
      <c r="E259" s="174" t="s">
        <v>9</v>
      </c>
      <c r="F259" s="174" t="s">
        <v>415</v>
      </c>
      <c r="G259" s="174" t="s">
        <v>1862</v>
      </c>
      <c r="H259" t="s">
        <v>1863</v>
      </c>
      <c r="I259" s="174" t="s">
        <v>404</v>
      </c>
    </row>
    <row r="260" spans="1:9">
      <c r="A260" s="183">
        <v>2018</v>
      </c>
      <c r="B260" s="183">
        <v>7</v>
      </c>
      <c r="C260" s="38" t="s">
        <v>1858</v>
      </c>
      <c r="D260" s="41" t="s">
        <v>1864</v>
      </c>
      <c r="E260" s="174" t="s">
        <v>9</v>
      </c>
      <c r="F260" s="174" t="s">
        <v>415</v>
      </c>
      <c r="G260" s="174" t="s">
        <v>1865</v>
      </c>
      <c r="H260" t="s">
        <v>1866</v>
      </c>
      <c r="I260" s="174" t="s">
        <v>404</v>
      </c>
    </row>
    <row r="261" spans="1:9">
      <c r="A261" s="183">
        <v>2018</v>
      </c>
      <c r="B261" s="183">
        <v>7</v>
      </c>
      <c r="C261" s="38" t="s">
        <v>1858</v>
      </c>
      <c r="D261" s="41" t="s">
        <v>1867</v>
      </c>
      <c r="E261" s="174" t="s">
        <v>9</v>
      </c>
      <c r="F261" s="174" t="s">
        <v>415</v>
      </c>
      <c r="G261" s="174" t="s">
        <v>1868</v>
      </c>
      <c r="H261" t="s">
        <v>1869</v>
      </c>
      <c r="I261" s="174" t="s">
        <v>404</v>
      </c>
    </row>
    <row r="262" spans="1:9">
      <c r="A262" s="183">
        <v>2018</v>
      </c>
      <c r="B262" s="183">
        <v>7</v>
      </c>
      <c r="C262" s="38" t="s">
        <v>1858</v>
      </c>
      <c r="D262" s="41" t="s">
        <v>1870</v>
      </c>
      <c r="E262" s="174" t="s">
        <v>149</v>
      </c>
      <c r="F262" s="174" t="s">
        <v>411</v>
      </c>
      <c r="G262" s="174" t="s">
        <v>1871</v>
      </c>
      <c r="H262" t="s">
        <v>1304</v>
      </c>
      <c r="I262" s="174" t="s">
        <v>409</v>
      </c>
    </row>
    <row r="263" spans="1:9">
      <c r="A263" s="183">
        <v>2018</v>
      </c>
      <c r="B263" s="183">
        <v>7</v>
      </c>
      <c r="C263" s="38" t="s">
        <v>1872</v>
      </c>
      <c r="D263" s="41" t="s">
        <v>1873</v>
      </c>
      <c r="E263" s="174" t="s">
        <v>147</v>
      </c>
      <c r="F263" s="174" t="s">
        <v>418</v>
      </c>
      <c r="G263" s="174" t="s">
        <v>1874</v>
      </c>
      <c r="H263" t="s">
        <v>1304</v>
      </c>
      <c r="I263" s="174" t="s">
        <v>404</v>
      </c>
    </row>
    <row r="264" spans="1:9">
      <c r="A264" s="183">
        <v>2018</v>
      </c>
      <c r="B264" s="183">
        <v>7</v>
      </c>
      <c r="C264" s="38" t="s">
        <v>1858</v>
      </c>
      <c r="D264" s="41" t="s">
        <v>1875</v>
      </c>
      <c r="E264" s="174" t="s">
        <v>149</v>
      </c>
      <c r="F264" s="174" t="s">
        <v>406</v>
      </c>
      <c r="G264" s="174" t="s">
        <v>1876</v>
      </c>
      <c r="H264" t="s">
        <v>1304</v>
      </c>
      <c r="I264" s="174" t="s">
        <v>404</v>
      </c>
    </row>
    <row r="265" spans="1:9">
      <c r="A265" s="183">
        <v>2018</v>
      </c>
      <c r="B265" s="183">
        <v>7</v>
      </c>
      <c r="C265" s="38" t="s">
        <v>1858</v>
      </c>
      <c r="D265" s="41" t="s">
        <v>1877</v>
      </c>
      <c r="E265" s="174" t="s">
        <v>147</v>
      </c>
      <c r="F265" s="174" t="s">
        <v>403</v>
      </c>
      <c r="G265" s="174" t="s">
        <v>1876</v>
      </c>
      <c r="H265" t="s">
        <v>1304</v>
      </c>
      <c r="I265" s="174" t="s">
        <v>404</v>
      </c>
    </row>
    <row r="266" spans="1:9">
      <c r="A266" s="183">
        <v>2018</v>
      </c>
      <c r="B266" s="183">
        <v>7</v>
      </c>
      <c r="C266" s="38" t="s">
        <v>1872</v>
      </c>
      <c r="D266" s="41" t="s">
        <v>1878</v>
      </c>
      <c r="E266" s="174" t="s">
        <v>149</v>
      </c>
      <c r="F266" s="174" t="s">
        <v>403</v>
      </c>
      <c r="G266" s="174" t="s">
        <v>1710</v>
      </c>
      <c r="H266" t="s">
        <v>1304</v>
      </c>
      <c r="I266" s="174" t="s">
        <v>404</v>
      </c>
    </row>
    <row r="267" spans="1:9">
      <c r="A267" s="183">
        <v>2018</v>
      </c>
      <c r="B267" s="183">
        <v>7</v>
      </c>
      <c r="C267" s="38" t="s">
        <v>1872</v>
      </c>
      <c r="D267" s="41" t="s">
        <v>1879</v>
      </c>
      <c r="E267" s="174" t="s">
        <v>153</v>
      </c>
      <c r="F267" s="174" t="s">
        <v>403</v>
      </c>
      <c r="G267" s="174" t="s">
        <v>1880</v>
      </c>
      <c r="H267" t="s">
        <v>1304</v>
      </c>
      <c r="I267" s="174" t="s">
        <v>404</v>
      </c>
    </row>
    <row r="268" spans="1:9">
      <c r="A268" s="183">
        <v>2018</v>
      </c>
      <c r="B268" s="183">
        <v>7</v>
      </c>
      <c r="C268" s="38" t="s">
        <v>1872</v>
      </c>
      <c r="D268" s="41" t="s">
        <v>1881</v>
      </c>
      <c r="E268" s="174" t="s">
        <v>9</v>
      </c>
      <c r="F268" s="174" t="s">
        <v>403</v>
      </c>
      <c r="G268" s="174" t="s">
        <v>1882</v>
      </c>
      <c r="H268" t="s">
        <v>1883</v>
      </c>
      <c r="I268" s="174" t="s">
        <v>404</v>
      </c>
    </row>
    <row r="269" spans="1:9">
      <c r="A269" s="183">
        <v>2018</v>
      </c>
      <c r="B269" s="183">
        <v>7</v>
      </c>
      <c r="C269" s="38" t="s">
        <v>1872</v>
      </c>
      <c r="D269" s="41" t="s">
        <v>1884</v>
      </c>
      <c r="E269" s="174" t="s">
        <v>153</v>
      </c>
      <c r="F269" s="174" t="s">
        <v>403</v>
      </c>
      <c r="G269" s="174" t="s">
        <v>1885</v>
      </c>
      <c r="H269" t="s">
        <v>1886</v>
      </c>
      <c r="I269" s="174" t="s">
        <v>404</v>
      </c>
    </row>
    <row r="270" spans="1:9">
      <c r="A270" s="183">
        <v>2018</v>
      </c>
      <c r="B270" s="183">
        <v>7</v>
      </c>
      <c r="C270" s="38" t="s">
        <v>1872</v>
      </c>
      <c r="D270" s="41" t="s">
        <v>1887</v>
      </c>
      <c r="E270" s="174" t="s">
        <v>149</v>
      </c>
      <c r="F270" s="174" t="s">
        <v>411</v>
      </c>
      <c r="G270" s="174" t="s">
        <v>1888</v>
      </c>
      <c r="H270" s="174" t="s">
        <v>1304</v>
      </c>
      <c r="I270" s="174" t="s">
        <v>405</v>
      </c>
    </row>
    <row r="271" spans="1:9">
      <c r="A271" s="183">
        <v>2018</v>
      </c>
      <c r="B271" s="183">
        <v>7</v>
      </c>
      <c r="C271" s="38" t="s">
        <v>1889</v>
      </c>
      <c r="D271" s="41" t="s">
        <v>1890</v>
      </c>
      <c r="E271" s="174" t="s">
        <v>149</v>
      </c>
      <c r="F271" s="174" t="s">
        <v>411</v>
      </c>
      <c r="G271" s="174" t="s">
        <v>1891</v>
      </c>
      <c r="H271" t="s">
        <v>1304</v>
      </c>
      <c r="I271" s="174" t="s">
        <v>409</v>
      </c>
    </row>
    <row r="272" spans="1:9">
      <c r="A272" s="183">
        <v>2018</v>
      </c>
      <c r="B272" s="183">
        <v>7</v>
      </c>
      <c r="C272" s="38" t="s">
        <v>1889</v>
      </c>
      <c r="D272" s="41" t="s">
        <v>1892</v>
      </c>
      <c r="E272" s="174" t="s">
        <v>9</v>
      </c>
      <c r="F272" s="174" t="s">
        <v>406</v>
      </c>
      <c r="G272" s="174" t="s">
        <v>1893</v>
      </c>
      <c r="H272" t="s">
        <v>1894</v>
      </c>
      <c r="I272" s="174" t="s">
        <v>404</v>
      </c>
    </row>
    <row r="273" spans="1:10">
      <c r="A273" s="183">
        <v>2018</v>
      </c>
      <c r="B273" s="183">
        <v>7</v>
      </c>
      <c r="C273" s="38" t="s">
        <v>1889</v>
      </c>
      <c r="D273" s="41" t="s">
        <v>1895</v>
      </c>
      <c r="E273" s="174" t="s">
        <v>153</v>
      </c>
      <c r="F273" s="174" t="s">
        <v>403</v>
      </c>
      <c r="G273" s="174" t="s">
        <v>1893</v>
      </c>
      <c r="H273" s="174" t="s">
        <v>1896</v>
      </c>
      <c r="I273" s="174" t="s">
        <v>404</v>
      </c>
    </row>
    <row r="274" spans="1:10">
      <c r="A274" s="183">
        <v>2018</v>
      </c>
      <c r="B274" s="183">
        <v>7</v>
      </c>
      <c r="C274" s="38" t="s">
        <v>1889</v>
      </c>
      <c r="D274" s="41" t="s">
        <v>1897</v>
      </c>
      <c r="E274" s="174" t="s">
        <v>9</v>
      </c>
      <c r="F274" s="174" t="s">
        <v>403</v>
      </c>
      <c r="G274" s="174" t="s">
        <v>1898</v>
      </c>
      <c r="H274" s="174" t="s">
        <v>1899</v>
      </c>
      <c r="I274" s="174" t="s">
        <v>404</v>
      </c>
    </row>
    <row r="275" spans="1:10">
      <c r="A275" s="183">
        <v>2018</v>
      </c>
      <c r="B275" s="183">
        <v>7</v>
      </c>
      <c r="C275" s="38" t="s">
        <v>1889</v>
      </c>
      <c r="D275" s="41" t="s">
        <v>1900</v>
      </c>
      <c r="E275" s="174" t="s">
        <v>153</v>
      </c>
      <c r="F275" t="s">
        <v>403</v>
      </c>
      <c r="G275" s="174" t="s">
        <v>1901</v>
      </c>
      <c r="H275" s="174" t="s">
        <v>1304</v>
      </c>
      <c r="I275" s="174" t="s">
        <v>404</v>
      </c>
    </row>
    <row r="276" spans="1:10">
      <c r="A276" s="183">
        <v>2018</v>
      </c>
      <c r="B276" s="183">
        <v>7</v>
      </c>
      <c r="C276" s="38" t="s">
        <v>1889</v>
      </c>
      <c r="D276" s="41" t="s">
        <v>1902</v>
      </c>
      <c r="E276" s="174" t="s">
        <v>149</v>
      </c>
      <c r="F276" s="174" t="s">
        <v>411</v>
      </c>
      <c r="G276" s="174" t="s">
        <v>1903</v>
      </c>
      <c r="H276" t="s">
        <v>1304</v>
      </c>
      <c r="I276" s="174" t="s">
        <v>409</v>
      </c>
    </row>
    <row r="277" spans="1:10">
      <c r="A277" s="183">
        <v>2018</v>
      </c>
      <c r="B277" s="183">
        <v>7</v>
      </c>
      <c r="C277" s="38" t="s">
        <v>1904</v>
      </c>
      <c r="D277" s="41" t="s">
        <v>1905</v>
      </c>
      <c r="E277" s="174" t="s">
        <v>147</v>
      </c>
      <c r="F277" s="174" t="s">
        <v>403</v>
      </c>
      <c r="G277" s="174" t="s">
        <v>1906</v>
      </c>
      <c r="H277" t="s">
        <v>1304</v>
      </c>
      <c r="I277" s="174" t="s">
        <v>404</v>
      </c>
    </row>
    <row r="278" spans="1:10">
      <c r="A278" s="183">
        <v>2018</v>
      </c>
      <c r="B278" s="183">
        <v>7</v>
      </c>
      <c r="C278" s="38" t="s">
        <v>1904</v>
      </c>
      <c r="D278" s="41" t="s">
        <v>1907</v>
      </c>
      <c r="E278" s="174" t="s">
        <v>149</v>
      </c>
      <c r="F278" s="174" t="s">
        <v>403</v>
      </c>
      <c r="G278" s="174" t="s">
        <v>1908</v>
      </c>
      <c r="H278" t="s">
        <v>1304</v>
      </c>
      <c r="I278" s="174" t="s">
        <v>404</v>
      </c>
    </row>
    <row r="279" spans="1:10">
      <c r="A279" s="183">
        <v>2018</v>
      </c>
      <c r="B279" s="183">
        <v>7</v>
      </c>
      <c r="C279" s="38" t="s">
        <v>1909</v>
      </c>
      <c r="D279" s="41" t="s">
        <v>1910</v>
      </c>
      <c r="E279" s="174" t="s">
        <v>9</v>
      </c>
      <c r="F279" s="174" t="s">
        <v>415</v>
      </c>
      <c r="G279" s="174" t="s">
        <v>1783</v>
      </c>
      <c r="H279" t="s">
        <v>1911</v>
      </c>
      <c r="I279" s="174" t="s">
        <v>404</v>
      </c>
    </row>
    <row r="280" spans="1:10">
      <c r="A280" s="183">
        <v>2018</v>
      </c>
      <c r="B280" s="183">
        <v>7</v>
      </c>
      <c r="C280" s="38" t="s">
        <v>1904</v>
      </c>
      <c r="D280" s="41" t="s">
        <v>1912</v>
      </c>
      <c r="E280" s="174" t="s">
        <v>149</v>
      </c>
      <c r="F280" s="174" t="s">
        <v>403</v>
      </c>
      <c r="G280" s="174" t="s">
        <v>1913</v>
      </c>
      <c r="H280" t="s">
        <v>1304</v>
      </c>
      <c r="I280" s="174" t="s">
        <v>405</v>
      </c>
    </row>
    <row r="281" spans="1:10">
      <c r="A281" s="183">
        <v>2018</v>
      </c>
      <c r="B281" s="183">
        <v>7</v>
      </c>
      <c r="C281" s="38" t="s">
        <v>1914</v>
      </c>
      <c r="D281" s="41" t="s">
        <v>1915</v>
      </c>
      <c r="E281" s="174" t="s">
        <v>149</v>
      </c>
      <c r="F281" s="174" t="s">
        <v>411</v>
      </c>
      <c r="G281" s="174" t="s">
        <v>1495</v>
      </c>
      <c r="H281" s="174" t="s">
        <v>1304</v>
      </c>
      <c r="I281" s="174" t="s">
        <v>409</v>
      </c>
    </row>
    <row r="282" spans="1:10">
      <c r="A282" s="183">
        <v>2018</v>
      </c>
      <c r="B282" s="183">
        <v>7</v>
      </c>
      <c r="C282" s="38" t="s">
        <v>1914</v>
      </c>
      <c r="D282" s="41" t="s">
        <v>1916</v>
      </c>
      <c r="E282" s="174" t="s">
        <v>9</v>
      </c>
      <c r="F282" s="174" t="s">
        <v>415</v>
      </c>
      <c r="G282" s="174" t="s">
        <v>1917</v>
      </c>
      <c r="H282" s="174" t="s">
        <v>1918</v>
      </c>
      <c r="I282" s="174" t="s">
        <v>404</v>
      </c>
    </row>
    <row r="283" spans="1:10">
      <c r="A283" s="183">
        <v>2018</v>
      </c>
      <c r="B283" s="183">
        <v>7</v>
      </c>
      <c r="C283" s="38" t="s">
        <v>1914</v>
      </c>
      <c r="D283" s="41" t="s">
        <v>1919</v>
      </c>
      <c r="E283" s="174" t="s">
        <v>149</v>
      </c>
      <c r="F283" s="174" t="s">
        <v>411</v>
      </c>
      <c r="G283" s="174" t="s">
        <v>1368</v>
      </c>
      <c r="H283" t="s">
        <v>1304</v>
      </c>
      <c r="I283" s="174" t="s">
        <v>409</v>
      </c>
    </row>
    <row r="284" spans="1:10">
      <c r="A284" s="183">
        <v>2018</v>
      </c>
      <c r="B284" s="183">
        <v>7</v>
      </c>
      <c r="C284" s="38" t="s">
        <v>1920</v>
      </c>
      <c r="D284" s="41" t="s">
        <v>1921</v>
      </c>
      <c r="E284" s="174" t="s">
        <v>9</v>
      </c>
      <c r="F284" s="174" t="s">
        <v>415</v>
      </c>
      <c r="G284" s="174" t="s">
        <v>1446</v>
      </c>
      <c r="H284" t="s">
        <v>1922</v>
      </c>
      <c r="I284" s="174" t="s">
        <v>404</v>
      </c>
    </row>
    <row r="285" spans="1:10">
      <c r="A285" s="183">
        <v>2018</v>
      </c>
      <c r="B285" s="183">
        <v>7</v>
      </c>
      <c r="C285" s="38" t="s">
        <v>1923</v>
      </c>
      <c r="D285" s="41" t="s">
        <v>1924</v>
      </c>
      <c r="E285" s="174" t="s">
        <v>9</v>
      </c>
      <c r="F285" s="174" t="s">
        <v>403</v>
      </c>
      <c r="G285" s="174" t="s">
        <v>1925</v>
      </c>
      <c r="H285" s="174" t="s">
        <v>1926</v>
      </c>
      <c r="I285" s="174" t="s">
        <v>404</v>
      </c>
    </row>
    <row r="286" spans="1:10">
      <c r="A286" s="183">
        <v>2018</v>
      </c>
      <c r="B286" s="183">
        <v>7</v>
      </c>
      <c r="C286" s="38" t="s">
        <v>1923</v>
      </c>
      <c r="D286" s="41" t="s">
        <v>1927</v>
      </c>
      <c r="E286" s="174" t="s">
        <v>9</v>
      </c>
      <c r="F286" s="174" t="s">
        <v>415</v>
      </c>
      <c r="G286" s="174" t="s">
        <v>1928</v>
      </c>
      <c r="H286" s="174" t="s">
        <v>1929</v>
      </c>
      <c r="I286" s="174" t="s">
        <v>404</v>
      </c>
      <c r="J286" s="37" t="s">
        <v>435</v>
      </c>
    </row>
    <row r="287" spans="1:10">
      <c r="A287" s="183">
        <v>2018</v>
      </c>
      <c r="B287" s="183">
        <v>7</v>
      </c>
      <c r="C287" s="38" t="s">
        <v>1920</v>
      </c>
      <c r="D287" s="41" t="s">
        <v>1930</v>
      </c>
      <c r="E287" s="174" t="s">
        <v>149</v>
      </c>
      <c r="F287" s="174" t="s">
        <v>403</v>
      </c>
      <c r="G287" s="174" t="s">
        <v>1931</v>
      </c>
      <c r="H287" t="s">
        <v>1304</v>
      </c>
      <c r="I287" s="174" t="s">
        <v>404</v>
      </c>
      <c r="J287" s="37" t="s">
        <v>435</v>
      </c>
    </row>
    <row r="288" spans="1:10">
      <c r="A288" s="183">
        <v>2018</v>
      </c>
      <c r="B288" s="183">
        <v>7</v>
      </c>
      <c r="C288" s="38" t="s">
        <v>1920</v>
      </c>
      <c r="D288" s="41" t="s">
        <v>1932</v>
      </c>
      <c r="E288" s="174" t="s">
        <v>147</v>
      </c>
      <c r="F288" s="174" t="s">
        <v>403</v>
      </c>
      <c r="G288" s="174" t="s">
        <v>1933</v>
      </c>
      <c r="H288" t="s">
        <v>1304</v>
      </c>
      <c r="I288" s="174" t="s">
        <v>404</v>
      </c>
      <c r="J288" s="37" t="s">
        <v>435</v>
      </c>
    </row>
    <row r="289" spans="1:10">
      <c r="A289" s="183">
        <v>2018</v>
      </c>
      <c r="B289" s="183">
        <v>7</v>
      </c>
      <c r="C289" s="38" t="s">
        <v>1920</v>
      </c>
      <c r="D289" s="41" t="s">
        <v>1934</v>
      </c>
      <c r="E289" s="174" t="s">
        <v>149</v>
      </c>
      <c r="F289" s="174" t="s">
        <v>411</v>
      </c>
      <c r="G289" s="174" t="s">
        <v>1935</v>
      </c>
      <c r="H289" t="s">
        <v>1304</v>
      </c>
      <c r="I289" s="174" t="s">
        <v>404</v>
      </c>
      <c r="J289" s="37" t="s">
        <v>435</v>
      </c>
    </row>
    <row r="290" spans="1:10">
      <c r="A290" s="183">
        <v>2018</v>
      </c>
      <c r="B290" s="183">
        <v>7</v>
      </c>
      <c r="C290" s="38" t="s">
        <v>1920</v>
      </c>
      <c r="D290" s="41" t="s">
        <v>1936</v>
      </c>
      <c r="E290" s="174" t="s">
        <v>149</v>
      </c>
      <c r="F290" s="174" t="s">
        <v>406</v>
      </c>
      <c r="G290" s="174" t="s">
        <v>1931</v>
      </c>
      <c r="H290" t="s">
        <v>1304</v>
      </c>
      <c r="I290" s="174" t="s">
        <v>404</v>
      </c>
      <c r="J290" s="37" t="s">
        <v>435</v>
      </c>
    </row>
    <row r="291" spans="1:10">
      <c r="A291" s="183">
        <v>2018</v>
      </c>
      <c r="B291" s="183">
        <v>7</v>
      </c>
      <c r="C291" s="38" t="s">
        <v>1937</v>
      </c>
      <c r="D291" s="41" t="s">
        <v>1938</v>
      </c>
      <c r="E291" s="174" t="s">
        <v>9</v>
      </c>
      <c r="F291" s="174" t="s">
        <v>403</v>
      </c>
      <c r="G291" s="174" t="s">
        <v>1558</v>
      </c>
      <c r="H291" s="174" t="s">
        <v>1939</v>
      </c>
      <c r="I291" s="174" t="s">
        <v>404</v>
      </c>
      <c r="J291" s="37" t="s">
        <v>435</v>
      </c>
    </row>
    <row r="292" spans="1:10">
      <c r="A292" s="183">
        <v>2018</v>
      </c>
      <c r="B292" s="183">
        <v>7</v>
      </c>
      <c r="C292" s="38" t="s">
        <v>1937</v>
      </c>
      <c r="D292" s="41" t="s">
        <v>1940</v>
      </c>
      <c r="E292" s="174" t="s">
        <v>9</v>
      </c>
      <c r="F292" s="174" t="s">
        <v>403</v>
      </c>
      <c r="G292" s="174" t="s">
        <v>1941</v>
      </c>
      <c r="H292" t="s">
        <v>1942</v>
      </c>
      <c r="I292" s="174" t="s">
        <v>404</v>
      </c>
      <c r="J292" s="37" t="s">
        <v>435</v>
      </c>
    </row>
    <row r="293" spans="1:10">
      <c r="A293" s="183">
        <v>2018</v>
      </c>
      <c r="B293" s="183">
        <v>7</v>
      </c>
      <c r="C293" s="38" t="s">
        <v>1937</v>
      </c>
      <c r="D293" s="41" t="s">
        <v>1943</v>
      </c>
      <c r="E293" s="174" t="s">
        <v>9</v>
      </c>
      <c r="F293" s="174" t="s">
        <v>403</v>
      </c>
      <c r="G293" s="174" t="s">
        <v>1580</v>
      </c>
      <c r="H293" s="174" t="s">
        <v>1944</v>
      </c>
      <c r="I293" s="174" t="s">
        <v>404</v>
      </c>
      <c r="J293" s="37" t="s">
        <v>435</v>
      </c>
    </row>
    <row r="294" spans="1:10">
      <c r="A294" s="183">
        <v>2018</v>
      </c>
      <c r="B294" s="183">
        <v>7</v>
      </c>
      <c r="C294" s="38" t="s">
        <v>1937</v>
      </c>
      <c r="D294" s="41" t="s">
        <v>1945</v>
      </c>
      <c r="E294" s="174" t="s">
        <v>149</v>
      </c>
      <c r="F294" s="174" t="s">
        <v>416</v>
      </c>
      <c r="G294" s="174" t="s">
        <v>1946</v>
      </c>
      <c r="H294" s="174" t="s">
        <v>1304</v>
      </c>
      <c r="I294" s="174" t="s">
        <v>405</v>
      </c>
      <c r="J294" s="37" t="s">
        <v>435</v>
      </c>
    </row>
    <row r="295" spans="1:10">
      <c r="A295" s="183">
        <v>2018</v>
      </c>
      <c r="B295" s="183">
        <v>7</v>
      </c>
      <c r="C295" s="38" t="s">
        <v>1947</v>
      </c>
      <c r="D295" s="41" t="s">
        <v>1948</v>
      </c>
      <c r="E295" s="174" t="s">
        <v>149</v>
      </c>
      <c r="F295" s="174" t="s">
        <v>403</v>
      </c>
      <c r="G295" s="174" t="s">
        <v>1949</v>
      </c>
      <c r="H295" s="174" t="s">
        <v>1304</v>
      </c>
      <c r="I295" s="174" t="s">
        <v>404</v>
      </c>
      <c r="J295" s="37" t="s">
        <v>435</v>
      </c>
    </row>
    <row r="296" spans="1:10">
      <c r="A296" s="183">
        <v>2018</v>
      </c>
      <c r="B296" s="183">
        <v>7</v>
      </c>
      <c r="C296" s="38" t="s">
        <v>1947</v>
      </c>
      <c r="D296" s="41" t="s">
        <v>1950</v>
      </c>
      <c r="E296" s="174" t="s">
        <v>149</v>
      </c>
      <c r="F296" s="174" t="s">
        <v>403</v>
      </c>
      <c r="G296" s="174" t="s">
        <v>1951</v>
      </c>
      <c r="H296" t="s">
        <v>1304</v>
      </c>
      <c r="I296" s="174" t="s">
        <v>404</v>
      </c>
      <c r="J296" s="37" t="s">
        <v>435</v>
      </c>
    </row>
    <row r="297" spans="1:10">
      <c r="A297" s="183">
        <v>2018</v>
      </c>
      <c r="B297" s="183">
        <v>7</v>
      </c>
      <c r="C297" s="38" t="s">
        <v>1947</v>
      </c>
      <c r="D297" s="41" t="s">
        <v>1952</v>
      </c>
      <c r="E297" s="174" t="s">
        <v>9</v>
      </c>
      <c r="F297" s="174" t="s">
        <v>403</v>
      </c>
      <c r="G297" s="174" t="s">
        <v>1953</v>
      </c>
      <c r="H297" s="174" t="s">
        <v>1954</v>
      </c>
      <c r="I297" s="174" t="s">
        <v>404</v>
      </c>
      <c r="J297" s="37" t="s">
        <v>435</v>
      </c>
    </row>
    <row r="298" spans="1:10">
      <c r="A298" s="183">
        <v>2018</v>
      </c>
      <c r="B298" s="183">
        <v>7</v>
      </c>
      <c r="C298" s="38" t="s">
        <v>1947</v>
      </c>
      <c r="D298" s="41" t="s">
        <v>1955</v>
      </c>
      <c r="E298" s="174" t="s">
        <v>149</v>
      </c>
      <c r="F298" s="174" t="s">
        <v>411</v>
      </c>
      <c r="G298" s="174" t="s">
        <v>1956</v>
      </c>
      <c r="H298" t="s">
        <v>1304</v>
      </c>
      <c r="I298" s="174" t="s">
        <v>409</v>
      </c>
      <c r="J298" s="37" t="s">
        <v>435</v>
      </c>
    </row>
    <row r="299" spans="1:10">
      <c r="A299" s="183">
        <v>2018</v>
      </c>
      <c r="B299" s="183">
        <v>7</v>
      </c>
      <c r="C299" s="38" t="s">
        <v>1957</v>
      </c>
      <c r="D299" s="41" t="s">
        <v>1958</v>
      </c>
      <c r="E299" s="174" t="s">
        <v>9</v>
      </c>
      <c r="F299" s="174" t="s">
        <v>403</v>
      </c>
      <c r="G299" s="174" t="s">
        <v>1959</v>
      </c>
      <c r="H299" s="174" t="s">
        <v>1960</v>
      </c>
      <c r="I299" s="174" t="s">
        <v>404</v>
      </c>
      <c r="J299" s="37" t="s">
        <v>435</v>
      </c>
    </row>
    <row r="300" spans="1:10">
      <c r="A300" s="183">
        <v>2018</v>
      </c>
      <c r="B300" s="183">
        <v>7</v>
      </c>
      <c r="C300" s="38" t="s">
        <v>1957</v>
      </c>
      <c r="D300" s="41" t="s">
        <v>1961</v>
      </c>
      <c r="E300" s="174" t="s">
        <v>9</v>
      </c>
      <c r="F300" s="174" t="s">
        <v>403</v>
      </c>
      <c r="G300" s="174" t="s">
        <v>1962</v>
      </c>
      <c r="H300" s="174" t="s">
        <v>1963</v>
      </c>
      <c r="I300" s="174" t="s">
        <v>404</v>
      </c>
      <c r="J300" s="37" t="s">
        <v>435</v>
      </c>
    </row>
    <row r="301" spans="1:10">
      <c r="A301" s="183">
        <v>2018</v>
      </c>
      <c r="B301" s="183">
        <v>7</v>
      </c>
      <c r="C301" s="38" t="s">
        <v>1957</v>
      </c>
      <c r="D301" s="41" t="s">
        <v>1964</v>
      </c>
      <c r="E301" s="174" t="s">
        <v>9</v>
      </c>
      <c r="F301" s="174" t="s">
        <v>403</v>
      </c>
      <c r="G301" s="174" t="s">
        <v>1965</v>
      </c>
      <c r="H301" t="s">
        <v>1966</v>
      </c>
      <c r="I301" s="174" t="s">
        <v>404</v>
      </c>
      <c r="J301" s="37" t="s">
        <v>435</v>
      </c>
    </row>
    <row r="302" spans="1:10">
      <c r="A302" s="183">
        <v>2018</v>
      </c>
      <c r="B302" s="183">
        <v>7</v>
      </c>
      <c r="C302" s="38" t="s">
        <v>1957</v>
      </c>
      <c r="D302" s="41" t="s">
        <v>1967</v>
      </c>
      <c r="E302" s="174" t="s">
        <v>149</v>
      </c>
      <c r="F302" s="174" t="s">
        <v>406</v>
      </c>
      <c r="G302" s="174" t="s">
        <v>1968</v>
      </c>
      <c r="H302" s="174" t="s">
        <v>1304</v>
      </c>
      <c r="I302" s="174" t="s">
        <v>405</v>
      </c>
      <c r="J302" s="37" t="s">
        <v>435</v>
      </c>
    </row>
    <row r="303" spans="1:10">
      <c r="A303" s="183">
        <v>2018</v>
      </c>
      <c r="B303" s="183">
        <v>7</v>
      </c>
      <c r="C303" s="38" t="s">
        <v>1957</v>
      </c>
      <c r="D303" s="41" t="s">
        <v>1969</v>
      </c>
      <c r="E303" s="174" t="s">
        <v>147</v>
      </c>
      <c r="F303" s="174" t="s">
        <v>403</v>
      </c>
      <c r="G303" s="174" t="s">
        <v>1968</v>
      </c>
      <c r="H303" s="174" t="s">
        <v>1304</v>
      </c>
      <c r="I303" s="174" t="s">
        <v>404</v>
      </c>
      <c r="J303" s="37" t="s">
        <v>435</v>
      </c>
    </row>
    <row r="304" spans="1:10">
      <c r="A304" s="183">
        <v>2018</v>
      </c>
      <c r="B304" s="183">
        <v>7</v>
      </c>
      <c r="C304" s="38" t="s">
        <v>1957</v>
      </c>
      <c r="D304" s="41" t="s">
        <v>1970</v>
      </c>
      <c r="E304" s="174" t="s">
        <v>149</v>
      </c>
      <c r="F304" s="174" t="s">
        <v>403</v>
      </c>
      <c r="G304" s="174" t="s">
        <v>1971</v>
      </c>
      <c r="H304" t="s">
        <v>1304</v>
      </c>
      <c r="I304" s="174" t="s">
        <v>404</v>
      </c>
    </row>
    <row r="305" spans="1:10">
      <c r="A305" s="183">
        <v>2018</v>
      </c>
      <c r="B305" s="183">
        <v>7</v>
      </c>
      <c r="C305" s="38" t="s">
        <v>1972</v>
      </c>
      <c r="D305" s="41" t="s">
        <v>1973</v>
      </c>
      <c r="E305" s="174" t="s">
        <v>9</v>
      </c>
      <c r="F305" s="174" t="s">
        <v>403</v>
      </c>
      <c r="G305" s="174" t="s">
        <v>1974</v>
      </c>
      <c r="H305" s="174" t="s">
        <v>1975</v>
      </c>
      <c r="I305" s="174" t="s">
        <v>404</v>
      </c>
      <c r="J305" s="37" t="s">
        <v>435</v>
      </c>
    </row>
    <row r="306" spans="1:10">
      <c r="A306" s="183">
        <v>2018</v>
      </c>
      <c r="B306" s="183">
        <v>7</v>
      </c>
      <c r="C306" s="38" t="s">
        <v>1972</v>
      </c>
      <c r="D306" s="41" t="s">
        <v>1976</v>
      </c>
      <c r="E306" s="174" t="s">
        <v>149</v>
      </c>
      <c r="F306" s="174" t="s">
        <v>1977</v>
      </c>
      <c r="G306" s="174" t="s">
        <v>1978</v>
      </c>
      <c r="H306" t="s">
        <v>1304</v>
      </c>
      <c r="I306" s="174" t="s">
        <v>409</v>
      </c>
      <c r="J306" s="37" t="s">
        <v>435</v>
      </c>
    </row>
    <row r="307" spans="1:10">
      <c r="A307" s="183">
        <v>2018</v>
      </c>
      <c r="B307" s="183">
        <v>7</v>
      </c>
      <c r="C307" s="38" t="s">
        <v>1979</v>
      </c>
      <c r="D307" s="41" t="s">
        <v>1980</v>
      </c>
      <c r="E307" s="174" t="s">
        <v>149</v>
      </c>
      <c r="F307" s="174" t="s">
        <v>411</v>
      </c>
      <c r="G307" s="174" t="s">
        <v>1981</v>
      </c>
      <c r="H307" t="s">
        <v>1304</v>
      </c>
      <c r="I307" s="174" t="s">
        <v>409</v>
      </c>
      <c r="J307" s="37" t="s">
        <v>435</v>
      </c>
    </row>
    <row r="308" spans="1:10">
      <c r="A308" s="183">
        <v>2018</v>
      </c>
      <c r="B308" s="183">
        <v>7</v>
      </c>
      <c r="C308" s="38" t="s">
        <v>1979</v>
      </c>
      <c r="D308" s="41" t="s">
        <v>1982</v>
      </c>
      <c r="E308" s="174" t="s">
        <v>149</v>
      </c>
      <c r="F308" s="174" t="s">
        <v>403</v>
      </c>
      <c r="G308" s="174" t="s">
        <v>1983</v>
      </c>
      <c r="H308" s="174" t="s">
        <v>1304</v>
      </c>
      <c r="I308" s="174" t="s">
        <v>404</v>
      </c>
      <c r="J308" s="37" t="s">
        <v>435</v>
      </c>
    </row>
    <row r="309" spans="1:10">
      <c r="A309" s="183">
        <v>2018</v>
      </c>
      <c r="B309" s="183">
        <v>7</v>
      </c>
      <c r="C309" s="38" t="s">
        <v>1979</v>
      </c>
      <c r="D309" s="41" t="s">
        <v>1984</v>
      </c>
      <c r="E309" s="174" t="s">
        <v>149</v>
      </c>
      <c r="F309" s="174" t="s">
        <v>1728</v>
      </c>
      <c r="G309" s="174" t="s">
        <v>1985</v>
      </c>
      <c r="H309" t="s">
        <v>1304</v>
      </c>
      <c r="I309" s="174" t="s">
        <v>409</v>
      </c>
      <c r="J309" s="37" t="s">
        <v>435</v>
      </c>
    </row>
    <row r="310" spans="1:10">
      <c r="A310" s="183">
        <v>2018</v>
      </c>
      <c r="B310" s="183">
        <v>7</v>
      </c>
      <c r="C310" s="38" t="s">
        <v>1986</v>
      </c>
      <c r="D310" s="41" t="s">
        <v>1987</v>
      </c>
      <c r="E310" s="174" t="s">
        <v>149</v>
      </c>
      <c r="F310" s="174" t="s">
        <v>403</v>
      </c>
      <c r="G310" s="174" t="s">
        <v>1988</v>
      </c>
      <c r="H310" s="174" t="s">
        <v>1304</v>
      </c>
      <c r="I310" s="174" t="s">
        <v>404</v>
      </c>
      <c r="J310" s="37" t="s">
        <v>435</v>
      </c>
    </row>
    <row r="311" spans="1:10">
      <c r="A311" s="183">
        <v>2018</v>
      </c>
      <c r="B311" s="183">
        <v>7</v>
      </c>
      <c r="C311" s="38" t="s">
        <v>1989</v>
      </c>
      <c r="D311" s="41" t="s">
        <v>1990</v>
      </c>
      <c r="E311" s="174" t="s">
        <v>147</v>
      </c>
      <c r="F311" s="174" t="s">
        <v>406</v>
      </c>
      <c r="G311" s="174" t="s">
        <v>1991</v>
      </c>
      <c r="H311" t="s">
        <v>1304</v>
      </c>
      <c r="I311" s="174" t="s">
        <v>404</v>
      </c>
      <c r="J311" s="37" t="s">
        <v>435</v>
      </c>
    </row>
    <row r="312" spans="1:10">
      <c r="A312" s="183">
        <v>2018</v>
      </c>
      <c r="B312" s="183">
        <v>7</v>
      </c>
      <c r="C312" s="38" t="s">
        <v>1989</v>
      </c>
      <c r="D312" s="41" t="s">
        <v>1992</v>
      </c>
      <c r="E312" s="174" t="s">
        <v>147</v>
      </c>
      <c r="F312" s="174" t="s">
        <v>406</v>
      </c>
      <c r="G312" s="174" t="s">
        <v>1991</v>
      </c>
      <c r="H312" t="s">
        <v>1304</v>
      </c>
      <c r="I312" s="174" t="s">
        <v>404</v>
      </c>
      <c r="J312" s="37" t="s">
        <v>435</v>
      </c>
    </row>
    <row r="313" spans="1:10">
      <c r="A313" s="183">
        <v>2018</v>
      </c>
      <c r="B313" s="183">
        <v>7</v>
      </c>
      <c r="C313" s="38" t="s">
        <v>1989</v>
      </c>
      <c r="D313" s="41" t="s">
        <v>1993</v>
      </c>
      <c r="E313" s="174" t="s">
        <v>9</v>
      </c>
      <c r="F313" s="174" t="s">
        <v>403</v>
      </c>
      <c r="G313" s="174" t="s">
        <v>1991</v>
      </c>
      <c r="H313" t="s">
        <v>1994</v>
      </c>
      <c r="I313" s="174" t="s">
        <v>404</v>
      </c>
      <c r="J313" s="37" t="s">
        <v>435</v>
      </c>
    </row>
    <row r="314" spans="1:10">
      <c r="A314" s="183">
        <v>2018</v>
      </c>
      <c r="B314" s="183">
        <v>7</v>
      </c>
      <c r="C314" s="38" t="s">
        <v>1989</v>
      </c>
      <c r="D314" s="41" t="s">
        <v>1995</v>
      </c>
      <c r="E314" s="174" t="s">
        <v>149</v>
      </c>
      <c r="F314" s="174" t="s">
        <v>418</v>
      </c>
      <c r="G314" s="174" t="s">
        <v>1996</v>
      </c>
      <c r="H314" t="s">
        <v>1304</v>
      </c>
      <c r="I314" s="174" t="s">
        <v>404</v>
      </c>
      <c r="J314" s="37" t="s">
        <v>435</v>
      </c>
    </row>
    <row r="315" spans="1:10">
      <c r="A315" s="183">
        <v>2018</v>
      </c>
      <c r="B315" s="183">
        <v>7</v>
      </c>
      <c r="C315" s="38" t="s">
        <v>1989</v>
      </c>
      <c r="D315" s="41" t="s">
        <v>1997</v>
      </c>
      <c r="E315" s="174" t="s">
        <v>149</v>
      </c>
      <c r="F315" s="174" t="s">
        <v>411</v>
      </c>
      <c r="G315" s="174" t="s">
        <v>1998</v>
      </c>
      <c r="H315" t="s">
        <v>1304</v>
      </c>
      <c r="I315" s="174" t="s">
        <v>409</v>
      </c>
      <c r="J315" s="37" t="s">
        <v>435</v>
      </c>
    </row>
    <row r="316" spans="1:10">
      <c r="A316" s="183">
        <v>2018</v>
      </c>
      <c r="B316" s="183">
        <v>7</v>
      </c>
      <c r="C316" s="38" t="s">
        <v>1989</v>
      </c>
      <c r="D316" s="41" t="s">
        <v>1999</v>
      </c>
      <c r="E316" s="174" t="s">
        <v>147</v>
      </c>
      <c r="F316" s="174" t="s">
        <v>418</v>
      </c>
      <c r="G316" s="174" t="s">
        <v>1996</v>
      </c>
      <c r="H316" t="s">
        <v>1304</v>
      </c>
      <c r="I316" s="174" t="s">
        <v>404</v>
      </c>
      <c r="J316" s="37" t="s">
        <v>435</v>
      </c>
    </row>
    <row r="317" spans="1:10">
      <c r="A317" s="183">
        <v>2018</v>
      </c>
      <c r="B317" s="183">
        <v>6</v>
      </c>
      <c r="C317" s="38" t="s">
        <v>2000</v>
      </c>
      <c r="D317" s="41" t="s">
        <v>2001</v>
      </c>
      <c r="E317" s="174" t="s">
        <v>149</v>
      </c>
      <c r="F317" s="174" t="s">
        <v>411</v>
      </c>
      <c r="G317" s="174" t="s">
        <v>2002</v>
      </c>
      <c r="H317" s="174" t="s">
        <v>1304</v>
      </c>
      <c r="I317" s="174" t="s">
        <v>409</v>
      </c>
      <c r="J317" s="37" t="s">
        <v>435</v>
      </c>
    </row>
    <row r="318" spans="1:10">
      <c r="A318" s="183">
        <v>2018</v>
      </c>
      <c r="B318" s="183">
        <v>6</v>
      </c>
      <c r="C318" s="38" t="s">
        <v>2000</v>
      </c>
      <c r="D318" s="41" t="s">
        <v>2003</v>
      </c>
      <c r="E318" s="174" t="s">
        <v>149</v>
      </c>
      <c r="F318" s="174" t="s">
        <v>403</v>
      </c>
      <c r="G318" s="174" t="s">
        <v>2004</v>
      </c>
      <c r="H318" s="174" t="s">
        <v>1304</v>
      </c>
      <c r="I318" s="174" t="s">
        <v>404</v>
      </c>
      <c r="J318" s="37" t="s">
        <v>435</v>
      </c>
    </row>
    <row r="319" spans="1:10">
      <c r="A319" s="183">
        <v>2018</v>
      </c>
      <c r="B319" s="183">
        <v>6</v>
      </c>
      <c r="C319" s="38" t="s">
        <v>2000</v>
      </c>
      <c r="D319" s="41" t="s">
        <v>2005</v>
      </c>
      <c r="E319" s="174" t="s">
        <v>149</v>
      </c>
      <c r="F319" s="174" t="s">
        <v>403</v>
      </c>
      <c r="G319" s="174" t="s">
        <v>2006</v>
      </c>
      <c r="H319" s="174" t="s">
        <v>1304</v>
      </c>
      <c r="I319" s="174" t="s">
        <v>404</v>
      </c>
      <c r="J319" s="37" t="s">
        <v>435</v>
      </c>
    </row>
    <row r="320" spans="1:10">
      <c r="A320" s="183">
        <v>2018</v>
      </c>
      <c r="B320" s="183">
        <v>6</v>
      </c>
      <c r="C320" s="38" t="s">
        <v>2000</v>
      </c>
      <c r="D320" s="41" t="s">
        <v>2007</v>
      </c>
      <c r="E320" s="174" t="s">
        <v>9</v>
      </c>
      <c r="F320" s="174" t="s">
        <v>417</v>
      </c>
      <c r="G320" s="174" t="s">
        <v>2008</v>
      </c>
      <c r="H320" s="174" t="s">
        <v>2009</v>
      </c>
      <c r="I320" s="174" t="s">
        <v>404</v>
      </c>
      <c r="J320" s="37" t="s">
        <v>435</v>
      </c>
    </row>
    <row r="321" spans="1:10">
      <c r="A321" s="183">
        <v>2018</v>
      </c>
      <c r="B321" s="183">
        <v>6</v>
      </c>
      <c r="C321" s="38" t="s">
        <v>2010</v>
      </c>
      <c r="D321" s="41" t="s">
        <v>2011</v>
      </c>
      <c r="E321" s="174" t="s">
        <v>149</v>
      </c>
      <c r="F321" s="174" t="s">
        <v>403</v>
      </c>
      <c r="G321" s="174" t="s">
        <v>2012</v>
      </c>
      <c r="H321" t="s">
        <v>1304</v>
      </c>
      <c r="I321" s="174" t="s">
        <v>404</v>
      </c>
      <c r="J321" s="37" t="s">
        <v>435</v>
      </c>
    </row>
    <row r="322" spans="1:10">
      <c r="A322" s="183">
        <v>2018</v>
      </c>
      <c r="B322" s="183">
        <v>6</v>
      </c>
      <c r="C322" t="s">
        <v>2010</v>
      </c>
      <c r="D322" s="41" t="s">
        <v>2013</v>
      </c>
      <c r="E322" t="s">
        <v>149</v>
      </c>
      <c r="F322" t="s">
        <v>406</v>
      </c>
      <c r="G322" t="s">
        <v>2014</v>
      </c>
      <c r="H322" t="s">
        <v>1304</v>
      </c>
      <c r="I322" t="s">
        <v>404</v>
      </c>
    </row>
    <row r="323" spans="1:10">
      <c r="A323">
        <v>2018</v>
      </c>
      <c r="B323">
        <v>6</v>
      </c>
      <c r="C323" t="s">
        <v>2010</v>
      </c>
      <c r="D323" t="s">
        <v>2015</v>
      </c>
      <c r="E323" t="s">
        <v>153</v>
      </c>
      <c r="F323" t="s">
        <v>403</v>
      </c>
      <c r="G323" t="s">
        <v>2014</v>
      </c>
      <c r="H323" t="s">
        <v>1304</v>
      </c>
      <c r="I323" t="s">
        <v>404</v>
      </c>
    </row>
    <row r="324" spans="1:10">
      <c r="A324">
        <v>2018</v>
      </c>
      <c r="B324">
        <v>6</v>
      </c>
      <c r="C324" t="s">
        <v>2010</v>
      </c>
      <c r="D324" t="s">
        <v>2016</v>
      </c>
      <c r="E324" t="s">
        <v>9</v>
      </c>
      <c r="F324" t="s">
        <v>417</v>
      </c>
      <c r="G324" t="s">
        <v>2017</v>
      </c>
      <c r="H324" t="s">
        <v>2018</v>
      </c>
      <c r="I324" t="s">
        <v>404</v>
      </c>
    </row>
    <row r="325" spans="1:10">
      <c r="A325">
        <v>2018</v>
      </c>
      <c r="B325">
        <v>6</v>
      </c>
      <c r="C325" t="s">
        <v>2019</v>
      </c>
      <c r="D325" t="s">
        <v>2020</v>
      </c>
      <c r="E325" t="s">
        <v>9</v>
      </c>
      <c r="F325" t="s">
        <v>403</v>
      </c>
      <c r="G325" t="s">
        <v>2021</v>
      </c>
      <c r="H325" t="s">
        <v>2022</v>
      </c>
      <c r="I325" t="s">
        <v>404</v>
      </c>
    </row>
    <row r="326" spans="1:10">
      <c r="A326">
        <v>2018</v>
      </c>
      <c r="B326">
        <v>6</v>
      </c>
      <c r="C326" t="s">
        <v>2023</v>
      </c>
      <c r="D326" t="s">
        <v>2024</v>
      </c>
      <c r="E326" t="s">
        <v>149</v>
      </c>
      <c r="F326" t="s">
        <v>403</v>
      </c>
      <c r="G326" t="s">
        <v>2025</v>
      </c>
      <c r="H326" t="s">
        <v>1304</v>
      </c>
      <c r="I326" t="s">
        <v>404</v>
      </c>
    </row>
    <row r="327" spans="1:10">
      <c r="A327">
        <v>2018</v>
      </c>
      <c r="B327">
        <v>6</v>
      </c>
      <c r="C327" t="s">
        <v>2023</v>
      </c>
      <c r="D327" t="s">
        <v>2026</v>
      </c>
      <c r="E327" t="s">
        <v>149</v>
      </c>
      <c r="F327" t="s">
        <v>403</v>
      </c>
      <c r="G327" t="s">
        <v>2027</v>
      </c>
      <c r="H327" t="s">
        <v>1304</v>
      </c>
      <c r="I327" t="s">
        <v>404</v>
      </c>
    </row>
    <row r="328" spans="1:10">
      <c r="A328">
        <v>2018</v>
      </c>
      <c r="B328">
        <v>6</v>
      </c>
      <c r="C328" t="s">
        <v>2023</v>
      </c>
      <c r="D328" t="s">
        <v>2028</v>
      </c>
      <c r="E328" t="s">
        <v>149</v>
      </c>
      <c r="F328" t="s">
        <v>403</v>
      </c>
      <c r="G328" t="s">
        <v>2029</v>
      </c>
      <c r="H328" t="s">
        <v>1304</v>
      </c>
      <c r="I328" t="s">
        <v>409</v>
      </c>
    </row>
    <row r="329" spans="1:10">
      <c r="A329">
        <v>2018</v>
      </c>
      <c r="B329">
        <v>6</v>
      </c>
      <c r="C329" t="s">
        <v>2023</v>
      </c>
      <c r="D329" t="s">
        <v>2030</v>
      </c>
      <c r="E329" t="s">
        <v>149</v>
      </c>
      <c r="F329" t="s">
        <v>406</v>
      </c>
      <c r="G329" t="s">
        <v>2025</v>
      </c>
      <c r="H329" t="s">
        <v>1304</v>
      </c>
      <c r="I329" t="s">
        <v>405</v>
      </c>
    </row>
    <row r="330" spans="1:10">
      <c r="A330">
        <v>2018</v>
      </c>
      <c r="B330">
        <v>6</v>
      </c>
      <c r="C330" t="s">
        <v>2023</v>
      </c>
      <c r="D330" t="s">
        <v>2031</v>
      </c>
      <c r="E330" t="s">
        <v>149</v>
      </c>
      <c r="F330" t="s">
        <v>403</v>
      </c>
      <c r="G330" t="s">
        <v>1712</v>
      </c>
      <c r="H330" t="s">
        <v>1304</v>
      </c>
      <c r="I330" t="s">
        <v>404</v>
      </c>
    </row>
    <row r="331" spans="1:10">
      <c r="A331">
        <v>2018</v>
      </c>
      <c r="B331">
        <v>6</v>
      </c>
      <c r="C331" t="s">
        <v>2023</v>
      </c>
      <c r="D331" t="s">
        <v>2032</v>
      </c>
      <c r="E331" t="s">
        <v>153</v>
      </c>
      <c r="F331" t="s">
        <v>411</v>
      </c>
      <c r="G331" t="s">
        <v>2033</v>
      </c>
      <c r="H331" t="s">
        <v>1304</v>
      </c>
      <c r="I331" t="s">
        <v>404</v>
      </c>
    </row>
    <row r="332" spans="1:10">
      <c r="A332">
        <v>2018</v>
      </c>
      <c r="B332">
        <v>6</v>
      </c>
      <c r="C332" t="s">
        <v>2034</v>
      </c>
      <c r="D332" t="s">
        <v>2035</v>
      </c>
      <c r="E332" t="s">
        <v>9</v>
      </c>
      <c r="F332" t="s">
        <v>415</v>
      </c>
      <c r="G332" t="s">
        <v>2036</v>
      </c>
      <c r="H332" t="s">
        <v>2037</v>
      </c>
      <c r="I332" t="s">
        <v>404</v>
      </c>
    </row>
    <row r="333" spans="1:10">
      <c r="A333">
        <v>2018</v>
      </c>
      <c r="B333">
        <v>6</v>
      </c>
      <c r="C333" t="s">
        <v>2034</v>
      </c>
      <c r="D333" t="s">
        <v>2038</v>
      </c>
      <c r="E333" t="s">
        <v>9</v>
      </c>
      <c r="F333" t="s">
        <v>415</v>
      </c>
      <c r="G333" t="s">
        <v>2039</v>
      </c>
      <c r="H333" t="s">
        <v>2040</v>
      </c>
      <c r="I333" t="s">
        <v>404</v>
      </c>
    </row>
    <row r="334" spans="1:10">
      <c r="A334">
        <v>2018</v>
      </c>
      <c r="B334">
        <v>6</v>
      </c>
      <c r="C334" t="s">
        <v>2034</v>
      </c>
      <c r="D334" t="s">
        <v>2041</v>
      </c>
      <c r="E334" t="s">
        <v>9</v>
      </c>
      <c r="F334" t="s">
        <v>415</v>
      </c>
      <c r="G334" t="s">
        <v>2042</v>
      </c>
      <c r="H334" t="s">
        <v>2043</v>
      </c>
      <c r="I334" t="s">
        <v>404</v>
      </c>
    </row>
    <row r="335" spans="1:10">
      <c r="A335">
        <v>2018</v>
      </c>
      <c r="B335">
        <v>6</v>
      </c>
      <c r="C335" t="s">
        <v>2034</v>
      </c>
      <c r="D335" t="s">
        <v>2044</v>
      </c>
      <c r="E335" t="s">
        <v>149</v>
      </c>
      <c r="F335" t="s">
        <v>411</v>
      </c>
      <c r="G335" t="s">
        <v>2045</v>
      </c>
      <c r="H335" t="s">
        <v>1304</v>
      </c>
      <c r="I335" t="s">
        <v>409</v>
      </c>
    </row>
    <row r="336" spans="1:10">
      <c r="A336">
        <v>2018</v>
      </c>
      <c r="B336">
        <v>6</v>
      </c>
      <c r="C336" t="s">
        <v>2046</v>
      </c>
      <c r="D336" t="s">
        <v>2047</v>
      </c>
      <c r="E336" t="s">
        <v>9</v>
      </c>
      <c r="F336" t="s">
        <v>415</v>
      </c>
      <c r="G336" t="s">
        <v>2048</v>
      </c>
      <c r="H336" t="s">
        <v>2049</v>
      </c>
      <c r="I336" t="s">
        <v>404</v>
      </c>
    </row>
    <row r="337" spans="1:9">
      <c r="A337">
        <v>2018</v>
      </c>
      <c r="B337">
        <v>6</v>
      </c>
      <c r="C337" t="s">
        <v>2050</v>
      </c>
      <c r="D337" t="s">
        <v>2051</v>
      </c>
      <c r="E337" t="s">
        <v>149</v>
      </c>
      <c r="F337" t="s">
        <v>411</v>
      </c>
      <c r="G337" t="s">
        <v>2052</v>
      </c>
      <c r="H337" t="s">
        <v>1304</v>
      </c>
      <c r="I337" t="s">
        <v>405</v>
      </c>
    </row>
    <row r="338" spans="1:9">
      <c r="A338">
        <v>2018</v>
      </c>
      <c r="B338">
        <v>6</v>
      </c>
      <c r="C338" t="s">
        <v>2050</v>
      </c>
      <c r="D338" t="s">
        <v>2053</v>
      </c>
      <c r="E338" t="s">
        <v>149</v>
      </c>
      <c r="F338" t="s">
        <v>411</v>
      </c>
      <c r="G338" t="s">
        <v>2052</v>
      </c>
      <c r="H338" t="s">
        <v>1304</v>
      </c>
      <c r="I338" t="s">
        <v>405</v>
      </c>
    </row>
    <row r="339" spans="1:9">
      <c r="A339">
        <v>2018</v>
      </c>
      <c r="B339">
        <v>6</v>
      </c>
      <c r="C339" t="s">
        <v>2050</v>
      </c>
      <c r="D339" t="s">
        <v>2054</v>
      </c>
      <c r="E339" t="s">
        <v>149</v>
      </c>
      <c r="F339" t="s">
        <v>403</v>
      </c>
      <c r="G339" t="s">
        <v>2055</v>
      </c>
      <c r="H339" t="s">
        <v>1304</v>
      </c>
      <c r="I339" t="s">
        <v>404</v>
      </c>
    </row>
    <row r="340" spans="1:9">
      <c r="A340">
        <v>2018</v>
      </c>
      <c r="B340">
        <v>6</v>
      </c>
      <c r="C340" t="s">
        <v>2050</v>
      </c>
      <c r="D340" t="s">
        <v>2056</v>
      </c>
      <c r="E340" t="s">
        <v>9</v>
      </c>
      <c r="F340" t="s">
        <v>411</v>
      </c>
      <c r="G340" t="s">
        <v>2052</v>
      </c>
      <c r="H340" t="s">
        <v>2057</v>
      </c>
      <c r="I340" t="s">
        <v>404</v>
      </c>
    </row>
    <row r="341" spans="1:9">
      <c r="A341">
        <v>2018</v>
      </c>
      <c r="B341">
        <v>6</v>
      </c>
      <c r="C341" t="s">
        <v>2058</v>
      </c>
      <c r="D341" t="s">
        <v>2059</v>
      </c>
      <c r="E341" t="s">
        <v>9</v>
      </c>
      <c r="F341" t="s">
        <v>403</v>
      </c>
      <c r="G341" t="s">
        <v>2060</v>
      </c>
      <c r="H341" t="s">
        <v>2061</v>
      </c>
      <c r="I341" t="s">
        <v>404</v>
      </c>
    </row>
    <row r="342" spans="1:9">
      <c r="A342">
        <v>2018</v>
      </c>
      <c r="B342">
        <v>6</v>
      </c>
      <c r="C342" t="s">
        <v>2058</v>
      </c>
      <c r="D342" t="s">
        <v>2062</v>
      </c>
      <c r="E342" t="s">
        <v>149</v>
      </c>
      <c r="F342" t="s">
        <v>403</v>
      </c>
      <c r="G342" t="s">
        <v>2063</v>
      </c>
      <c r="H342" t="s">
        <v>1304</v>
      </c>
      <c r="I342" t="s">
        <v>404</v>
      </c>
    </row>
    <row r="343" spans="1:9">
      <c r="A343">
        <v>2018</v>
      </c>
      <c r="B343">
        <v>6</v>
      </c>
      <c r="C343" t="s">
        <v>2064</v>
      </c>
      <c r="D343" t="s">
        <v>2065</v>
      </c>
      <c r="E343" t="s">
        <v>147</v>
      </c>
      <c r="F343" t="s">
        <v>403</v>
      </c>
      <c r="G343" t="s">
        <v>2066</v>
      </c>
      <c r="H343" t="s">
        <v>1304</v>
      </c>
      <c r="I343" t="s">
        <v>404</v>
      </c>
    </row>
    <row r="344" spans="1:9">
      <c r="A344">
        <v>2018</v>
      </c>
      <c r="B344">
        <v>5</v>
      </c>
      <c r="C344" t="s">
        <v>2067</v>
      </c>
      <c r="D344" t="s">
        <v>2068</v>
      </c>
      <c r="E344" t="s">
        <v>9</v>
      </c>
      <c r="F344" t="s">
        <v>411</v>
      </c>
      <c r="G344" t="s">
        <v>2069</v>
      </c>
      <c r="H344" t="s">
        <v>2070</v>
      </c>
      <c r="I344" t="s">
        <v>409</v>
      </c>
    </row>
    <row r="345" spans="1:9">
      <c r="A345">
        <v>2018</v>
      </c>
      <c r="B345">
        <v>6</v>
      </c>
      <c r="C345" t="s">
        <v>2071</v>
      </c>
      <c r="D345" t="s">
        <v>2072</v>
      </c>
      <c r="E345" t="s">
        <v>9</v>
      </c>
      <c r="F345" t="s">
        <v>403</v>
      </c>
      <c r="G345" t="s">
        <v>2073</v>
      </c>
      <c r="H345" t="s">
        <v>2074</v>
      </c>
      <c r="I345" t="s">
        <v>404</v>
      </c>
    </row>
    <row r="346" spans="1:9">
      <c r="A346">
        <v>2018</v>
      </c>
      <c r="B346">
        <v>6</v>
      </c>
      <c r="C346" t="s">
        <v>2071</v>
      </c>
      <c r="D346" t="s">
        <v>2075</v>
      </c>
      <c r="E346" t="s">
        <v>9</v>
      </c>
      <c r="F346" t="s">
        <v>403</v>
      </c>
      <c r="G346" t="s">
        <v>2076</v>
      </c>
      <c r="H346" t="s">
        <v>2077</v>
      </c>
      <c r="I346" t="s">
        <v>404</v>
      </c>
    </row>
    <row r="347" spans="1:9">
      <c r="A347">
        <v>2018</v>
      </c>
      <c r="B347">
        <v>6</v>
      </c>
      <c r="C347" t="s">
        <v>2071</v>
      </c>
      <c r="D347" t="s">
        <v>2078</v>
      </c>
      <c r="E347" t="s">
        <v>9</v>
      </c>
      <c r="F347" t="s">
        <v>403</v>
      </c>
      <c r="G347" t="s">
        <v>2079</v>
      </c>
      <c r="H347" t="s">
        <v>2080</v>
      </c>
      <c r="I347" t="s">
        <v>404</v>
      </c>
    </row>
    <row r="348" spans="1:9">
      <c r="A348">
        <v>2018</v>
      </c>
      <c r="B348">
        <v>6</v>
      </c>
      <c r="C348" t="s">
        <v>2071</v>
      </c>
      <c r="D348" t="s">
        <v>2081</v>
      </c>
      <c r="E348" t="s">
        <v>147</v>
      </c>
      <c r="F348" t="s">
        <v>406</v>
      </c>
      <c r="G348" t="s">
        <v>2082</v>
      </c>
      <c r="H348" t="s">
        <v>1304</v>
      </c>
      <c r="I348" t="s">
        <v>409</v>
      </c>
    </row>
    <row r="349" spans="1:9">
      <c r="A349">
        <v>2018</v>
      </c>
      <c r="B349">
        <v>6</v>
      </c>
      <c r="C349" t="s">
        <v>2071</v>
      </c>
      <c r="D349" t="s">
        <v>2083</v>
      </c>
      <c r="E349" t="s">
        <v>147</v>
      </c>
      <c r="F349" t="s">
        <v>406</v>
      </c>
      <c r="G349" t="s">
        <v>2082</v>
      </c>
      <c r="H349" t="s">
        <v>1304</v>
      </c>
      <c r="I349" t="s">
        <v>409</v>
      </c>
    </row>
    <row r="350" spans="1:9">
      <c r="A350">
        <v>2018</v>
      </c>
      <c r="B350">
        <v>6</v>
      </c>
      <c r="C350" t="s">
        <v>2071</v>
      </c>
      <c r="D350" t="s">
        <v>2084</v>
      </c>
      <c r="E350" t="s">
        <v>149</v>
      </c>
      <c r="F350" t="s">
        <v>403</v>
      </c>
      <c r="G350" t="s">
        <v>2085</v>
      </c>
      <c r="H350" t="s">
        <v>1304</v>
      </c>
      <c r="I350" t="s">
        <v>404</v>
      </c>
    </row>
    <row r="351" spans="1:9">
      <c r="A351">
        <v>2018</v>
      </c>
      <c r="B351">
        <v>6</v>
      </c>
      <c r="C351" t="s">
        <v>2071</v>
      </c>
      <c r="D351" t="s">
        <v>2086</v>
      </c>
      <c r="E351" t="s">
        <v>149</v>
      </c>
      <c r="F351" t="s">
        <v>403</v>
      </c>
      <c r="G351" t="s">
        <v>2087</v>
      </c>
      <c r="H351" t="s">
        <v>1304</v>
      </c>
      <c r="I351" t="s">
        <v>404</v>
      </c>
    </row>
    <row r="352" spans="1:9">
      <c r="A352">
        <v>2018</v>
      </c>
      <c r="B352">
        <v>6</v>
      </c>
      <c r="C352" t="s">
        <v>2071</v>
      </c>
      <c r="D352" t="s">
        <v>2088</v>
      </c>
      <c r="E352" t="s">
        <v>149</v>
      </c>
      <c r="F352" t="s">
        <v>403</v>
      </c>
      <c r="G352" t="s">
        <v>2082</v>
      </c>
      <c r="H352" t="s">
        <v>1304</v>
      </c>
      <c r="I352" t="s">
        <v>404</v>
      </c>
    </row>
    <row r="353" spans="1:9">
      <c r="A353">
        <v>2018</v>
      </c>
      <c r="B353">
        <v>6</v>
      </c>
      <c r="C353" t="s">
        <v>2071</v>
      </c>
      <c r="D353" t="s">
        <v>2089</v>
      </c>
      <c r="E353" t="s">
        <v>149</v>
      </c>
      <c r="F353" t="s">
        <v>403</v>
      </c>
      <c r="G353" t="s">
        <v>2090</v>
      </c>
      <c r="H353" t="s">
        <v>1304</v>
      </c>
      <c r="I353" t="s">
        <v>404</v>
      </c>
    </row>
    <row r="354" spans="1:9">
      <c r="A354">
        <v>2018</v>
      </c>
      <c r="B354">
        <v>6</v>
      </c>
      <c r="C354" t="s">
        <v>2091</v>
      </c>
      <c r="D354" t="s">
        <v>2092</v>
      </c>
      <c r="E354" t="s">
        <v>149</v>
      </c>
      <c r="F354" t="s">
        <v>416</v>
      </c>
      <c r="G354" t="s">
        <v>2093</v>
      </c>
      <c r="H354" t="s">
        <v>1304</v>
      </c>
      <c r="I354" t="s">
        <v>405</v>
      </c>
    </row>
    <row r="355" spans="1:9">
      <c r="A355">
        <v>2018</v>
      </c>
      <c r="B355">
        <v>6</v>
      </c>
      <c r="C355" t="s">
        <v>2091</v>
      </c>
      <c r="D355" t="s">
        <v>2094</v>
      </c>
      <c r="E355" t="s">
        <v>149</v>
      </c>
      <c r="F355" t="s">
        <v>403</v>
      </c>
      <c r="G355" t="s">
        <v>2095</v>
      </c>
      <c r="H355" t="s">
        <v>1304</v>
      </c>
      <c r="I355" t="s">
        <v>404</v>
      </c>
    </row>
    <row r="356" spans="1:9">
      <c r="A356">
        <v>2018</v>
      </c>
      <c r="B356">
        <v>6</v>
      </c>
      <c r="C356" t="s">
        <v>2091</v>
      </c>
      <c r="D356" t="s">
        <v>2096</v>
      </c>
      <c r="E356" t="s">
        <v>149</v>
      </c>
      <c r="F356" t="s">
        <v>416</v>
      </c>
      <c r="G356" t="s">
        <v>2097</v>
      </c>
      <c r="H356" t="s">
        <v>1304</v>
      </c>
      <c r="I356" t="s">
        <v>405</v>
      </c>
    </row>
    <row r="357" spans="1:9">
      <c r="A357">
        <v>2018</v>
      </c>
      <c r="B357">
        <v>6</v>
      </c>
      <c r="C357" t="s">
        <v>2091</v>
      </c>
      <c r="D357" t="s">
        <v>2098</v>
      </c>
      <c r="E357" t="s">
        <v>149</v>
      </c>
      <c r="F357" t="s">
        <v>411</v>
      </c>
      <c r="G357" t="s">
        <v>2045</v>
      </c>
      <c r="H357" t="s">
        <v>1304</v>
      </c>
      <c r="I357" t="s">
        <v>409</v>
      </c>
    </row>
    <row r="358" spans="1:9">
      <c r="A358">
        <v>2018</v>
      </c>
      <c r="B358">
        <v>6</v>
      </c>
      <c r="C358" t="s">
        <v>2091</v>
      </c>
      <c r="D358" t="s">
        <v>2099</v>
      </c>
      <c r="E358" t="s">
        <v>149</v>
      </c>
      <c r="F358" t="s">
        <v>411</v>
      </c>
      <c r="G358" t="s">
        <v>2100</v>
      </c>
      <c r="H358" t="s">
        <v>1304</v>
      </c>
      <c r="I358" t="s">
        <v>409</v>
      </c>
    </row>
    <row r="359" spans="1:9">
      <c r="A359">
        <v>2018</v>
      </c>
      <c r="B359">
        <v>6</v>
      </c>
      <c r="C359" t="s">
        <v>2101</v>
      </c>
      <c r="D359" t="s">
        <v>2102</v>
      </c>
      <c r="E359" t="s">
        <v>149</v>
      </c>
      <c r="F359" t="s">
        <v>403</v>
      </c>
      <c r="G359" t="s">
        <v>2103</v>
      </c>
      <c r="H359" t="s">
        <v>1304</v>
      </c>
      <c r="I359" t="s">
        <v>404</v>
      </c>
    </row>
    <row r="360" spans="1:9">
      <c r="A360">
        <v>2018</v>
      </c>
      <c r="B360">
        <v>6</v>
      </c>
      <c r="C360" t="s">
        <v>2101</v>
      </c>
      <c r="D360" t="s">
        <v>2104</v>
      </c>
      <c r="E360" t="s">
        <v>149</v>
      </c>
      <c r="F360" t="s">
        <v>411</v>
      </c>
      <c r="G360" t="s">
        <v>2100</v>
      </c>
      <c r="H360" t="s">
        <v>1304</v>
      </c>
      <c r="I360" t="s">
        <v>409</v>
      </c>
    </row>
    <row r="361" spans="1:9">
      <c r="A361">
        <v>2018</v>
      </c>
      <c r="B361">
        <v>6</v>
      </c>
      <c r="C361" t="s">
        <v>2105</v>
      </c>
      <c r="D361" t="s">
        <v>2106</v>
      </c>
      <c r="E361" t="s">
        <v>149</v>
      </c>
      <c r="F361" t="s">
        <v>406</v>
      </c>
      <c r="G361" t="s">
        <v>1438</v>
      </c>
      <c r="H361" t="s">
        <v>1304</v>
      </c>
      <c r="I361" t="s">
        <v>409</v>
      </c>
    </row>
    <row r="362" spans="1:9">
      <c r="A362">
        <v>2018</v>
      </c>
      <c r="B362">
        <v>6</v>
      </c>
      <c r="C362" t="s">
        <v>2105</v>
      </c>
      <c r="D362" t="s">
        <v>2107</v>
      </c>
      <c r="E362" t="s">
        <v>147</v>
      </c>
      <c r="F362" t="s">
        <v>411</v>
      </c>
      <c r="G362" t="s">
        <v>1438</v>
      </c>
      <c r="H362" t="s">
        <v>1304</v>
      </c>
      <c r="I362" t="s">
        <v>409</v>
      </c>
    </row>
    <row r="363" spans="1:9">
      <c r="A363">
        <v>2018</v>
      </c>
      <c r="B363">
        <v>6</v>
      </c>
      <c r="C363" t="s">
        <v>2105</v>
      </c>
      <c r="D363" t="s">
        <v>2108</v>
      </c>
      <c r="E363" t="s">
        <v>9</v>
      </c>
      <c r="F363" t="s">
        <v>415</v>
      </c>
      <c r="G363" t="s">
        <v>2109</v>
      </c>
      <c r="H363" t="s">
        <v>2110</v>
      </c>
      <c r="I363" t="s">
        <v>404</v>
      </c>
    </row>
    <row r="364" spans="1:9">
      <c r="A364">
        <v>2018</v>
      </c>
      <c r="B364">
        <v>6</v>
      </c>
      <c r="C364" t="s">
        <v>2105</v>
      </c>
      <c r="D364" t="s">
        <v>2111</v>
      </c>
      <c r="E364" t="s">
        <v>149</v>
      </c>
      <c r="F364" t="s">
        <v>411</v>
      </c>
      <c r="G364" t="s">
        <v>2112</v>
      </c>
      <c r="H364" t="s">
        <v>1304</v>
      </c>
      <c r="I364" t="s">
        <v>404</v>
      </c>
    </row>
    <row r="365" spans="1:9">
      <c r="A365">
        <v>2018</v>
      </c>
      <c r="B365">
        <v>6</v>
      </c>
      <c r="C365" t="s">
        <v>2113</v>
      </c>
      <c r="D365" t="s">
        <v>2114</v>
      </c>
      <c r="E365" t="s">
        <v>9</v>
      </c>
      <c r="F365" t="s">
        <v>411</v>
      </c>
      <c r="G365" t="s">
        <v>2115</v>
      </c>
      <c r="H365" t="s">
        <v>2116</v>
      </c>
      <c r="I365" t="s">
        <v>404</v>
      </c>
    </row>
    <row r="366" spans="1:9">
      <c r="A366">
        <v>2018</v>
      </c>
      <c r="B366">
        <v>6</v>
      </c>
      <c r="C366" t="s">
        <v>2117</v>
      </c>
      <c r="D366" t="s">
        <v>2118</v>
      </c>
      <c r="E366" t="s">
        <v>149</v>
      </c>
      <c r="F366" t="s">
        <v>411</v>
      </c>
      <c r="G366" t="s">
        <v>2119</v>
      </c>
      <c r="H366" t="s">
        <v>1304</v>
      </c>
      <c r="I366" t="s">
        <v>409</v>
      </c>
    </row>
    <row r="367" spans="1:9">
      <c r="A367">
        <v>2018</v>
      </c>
      <c r="B367">
        <v>6</v>
      </c>
      <c r="C367" t="s">
        <v>2120</v>
      </c>
      <c r="D367" t="s">
        <v>2121</v>
      </c>
      <c r="E367" t="s">
        <v>9</v>
      </c>
      <c r="F367" t="s">
        <v>407</v>
      </c>
      <c r="G367" t="s">
        <v>2122</v>
      </c>
      <c r="H367" t="s">
        <v>2123</v>
      </c>
      <c r="I367" t="s">
        <v>404</v>
      </c>
    </row>
    <row r="368" spans="1:9">
      <c r="A368">
        <v>2018</v>
      </c>
      <c r="B368">
        <v>6</v>
      </c>
      <c r="C368" t="s">
        <v>2124</v>
      </c>
      <c r="D368" t="s">
        <v>2125</v>
      </c>
      <c r="E368" t="s">
        <v>149</v>
      </c>
      <c r="F368" t="s">
        <v>403</v>
      </c>
      <c r="G368" t="s">
        <v>2126</v>
      </c>
      <c r="H368" t="s">
        <v>1304</v>
      </c>
      <c r="I368" t="s">
        <v>404</v>
      </c>
    </row>
    <row r="369" spans="1:9">
      <c r="A369">
        <v>2018</v>
      </c>
      <c r="B369">
        <v>6</v>
      </c>
      <c r="C369" t="s">
        <v>2124</v>
      </c>
      <c r="D369" t="s">
        <v>2127</v>
      </c>
      <c r="E369" t="s">
        <v>147</v>
      </c>
      <c r="F369" t="s">
        <v>403</v>
      </c>
      <c r="G369" t="s">
        <v>2128</v>
      </c>
      <c r="H369" t="s">
        <v>1304</v>
      </c>
      <c r="I369" t="s">
        <v>404</v>
      </c>
    </row>
    <row r="370" spans="1:9">
      <c r="A370">
        <v>2018</v>
      </c>
      <c r="B370">
        <v>6</v>
      </c>
      <c r="C370" t="s">
        <v>2124</v>
      </c>
      <c r="D370" t="s">
        <v>2129</v>
      </c>
      <c r="E370" t="s">
        <v>149</v>
      </c>
      <c r="F370" t="s">
        <v>406</v>
      </c>
      <c r="G370" t="s">
        <v>2126</v>
      </c>
      <c r="H370" t="s">
        <v>1304</v>
      </c>
      <c r="I370" t="s">
        <v>409</v>
      </c>
    </row>
    <row r="371" spans="1:9">
      <c r="A371">
        <v>2018</v>
      </c>
      <c r="B371">
        <v>6</v>
      </c>
      <c r="C371" t="s">
        <v>2124</v>
      </c>
      <c r="D371" t="s">
        <v>2130</v>
      </c>
      <c r="E371" t="s">
        <v>147</v>
      </c>
      <c r="F371" t="s">
        <v>418</v>
      </c>
      <c r="G371" t="s">
        <v>2126</v>
      </c>
      <c r="H371" t="s">
        <v>1304</v>
      </c>
      <c r="I371" t="s">
        <v>404</v>
      </c>
    </row>
    <row r="372" spans="1:9">
      <c r="A372">
        <v>2018</v>
      </c>
      <c r="B372">
        <v>6</v>
      </c>
      <c r="C372" t="s">
        <v>2131</v>
      </c>
      <c r="D372" t="s">
        <v>2132</v>
      </c>
      <c r="E372" t="s">
        <v>149</v>
      </c>
      <c r="F372" t="s">
        <v>411</v>
      </c>
      <c r="G372" t="s">
        <v>2133</v>
      </c>
      <c r="H372" t="s">
        <v>1304</v>
      </c>
      <c r="I372" t="s">
        <v>409</v>
      </c>
    </row>
    <row r="373" spans="1:9">
      <c r="A373">
        <v>2018</v>
      </c>
      <c r="B373">
        <v>6</v>
      </c>
      <c r="C373" t="s">
        <v>2131</v>
      </c>
      <c r="D373" t="s">
        <v>2134</v>
      </c>
      <c r="E373" t="s">
        <v>149</v>
      </c>
      <c r="F373" t="s">
        <v>411</v>
      </c>
      <c r="G373" t="s">
        <v>2133</v>
      </c>
      <c r="H373" t="s">
        <v>1304</v>
      </c>
      <c r="I373" t="s">
        <v>409</v>
      </c>
    </row>
    <row r="374" spans="1:9">
      <c r="A374">
        <v>2018</v>
      </c>
      <c r="B374">
        <v>6</v>
      </c>
      <c r="C374" t="s">
        <v>2131</v>
      </c>
      <c r="D374" t="s">
        <v>2135</v>
      </c>
      <c r="E374" t="s">
        <v>149</v>
      </c>
      <c r="F374" t="s">
        <v>411</v>
      </c>
      <c r="G374" t="s">
        <v>2136</v>
      </c>
      <c r="H374" t="s">
        <v>1304</v>
      </c>
      <c r="I374" t="s">
        <v>409</v>
      </c>
    </row>
    <row r="375" spans="1:9">
      <c r="A375">
        <v>2018</v>
      </c>
      <c r="B375">
        <v>6</v>
      </c>
      <c r="C375" t="s">
        <v>2131</v>
      </c>
      <c r="D375" t="s">
        <v>2137</v>
      </c>
      <c r="E375" t="s">
        <v>149</v>
      </c>
      <c r="F375" t="s">
        <v>403</v>
      </c>
      <c r="G375" t="s">
        <v>2138</v>
      </c>
      <c r="H375" t="s">
        <v>1304</v>
      </c>
      <c r="I375" t="s">
        <v>404</v>
      </c>
    </row>
    <row r="376" spans="1:9">
      <c r="A376">
        <v>2018</v>
      </c>
      <c r="B376">
        <v>6</v>
      </c>
      <c r="C376" t="s">
        <v>2139</v>
      </c>
      <c r="D376" t="s">
        <v>2140</v>
      </c>
      <c r="E376" t="s">
        <v>147</v>
      </c>
      <c r="F376" t="s">
        <v>403</v>
      </c>
      <c r="G376" t="s">
        <v>2141</v>
      </c>
      <c r="H376" t="s">
        <v>1304</v>
      </c>
      <c r="I376" t="s">
        <v>404</v>
      </c>
    </row>
    <row r="377" spans="1:9">
      <c r="A377">
        <v>2018</v>
      </c>
      <c r="B377">
        <v>6</v>
      </c>
      <c r="C377" t="s">
        <v>2120</v>
      </c>
      <c r="D377" t="s">
        <v>2142</v>
      </c>
      <c r="E377" t="s">
        <v>149</v>
      </c>
      <c r="F377" t="s">
        <v>403</v>
      </c>
      <c r="G377" t="s">
        <v>2143</v>
      </c>
      <c r="H377" t="s">
        <v>1304</v>
      </c>
      <c r="I377" t="s">
        <v>404</v>
      </c>
    </row>
    <row r="378" spans="1:9">
      <c r="A378">
        <v>2018</v>
      </c>
      <c r="B378">
        <v>6</v>
      </c>
      <c r="C378" t="s">
        <v>2120</v>
      </c>
      <c r="D378" t="s">
        <v>2144</v>
      </c>
      <c r="E378" t="s">
        <v>149</v>
      </c>
      <c r="F378" t="s">
        <v>403</v>
      </c>
      <c r="G378" t="s">
        <v>2145</v>
      </c>
      <c r="H378" t="s">
        <v>1304</v>
      </c>
      <c r="I378" t="s">
        <v>404</v>
      </c>
    </row>
    <row r="379" spans="1:9">
      <c r="A379">
        <v>2018</v>
      </c>
      <c r="B379">
        <v>6</v>
      </c>
      <c r="C379" t="s">
        <v>2120</v>
      </c>
      <c r="D379" t="s">
        <v>2146</v>
      </c>
      <c r="E379" t="s">
        <v>149</v>
      </c>
      <c r="F379" t="s">
        <v>403</v>
      </c>
      <c r="G379" t="s">
        <v>2147</v>
      </c>
      <c r="H379" t="s">
        <v>1304</v>
      </c>
      <c r="I379" t="s">
        <v>404</v>
      </c>
    </row>
    <row r="380" spans="1:9">
      <c r="A380">
        <v>2018</v>
      </c>
      <c r="B380">
        <v>6</v>
      </c>
      <c r="C380" t="s">
        <v>2120</v>
      </c>
      <c r="D380" t="s">
        <v>2148</v>
      </c>
      <c r="E380" t="s">
        <v>149</v>
      </c>
      <c r="F380" t="s">
        <v>406</v>
      </c>
      <c r="G380" t="s">
        <v>2143</v>
      </c>
      <c r="H380" t="s">
        <v>1304</v>
      </c>
      <c r="I380" t="s">
        <v>405</v>
      </c>
    </row>
    <row r="381" spans="1:9">
      <c r="A381">
        <v>2018</v>
      </c>
      <c r="B381">
        <v>6</v>
      </c>
      <c r="C381" t="s">
        <v>2149</v>
      </c>
      <c r="D381" t="s">
        <v>2150</v>
      </c>
      <c r="E381" t="s">
        <v>149</v>
      </c>
      <c r="F381" t="s">
        <v>411</v>
      </c>
      <c r="G381" t="s">
        <v>2151</v>
      </c>
      <c r="H381" t="s">
        <v>1304</v>
      </c>
      <c r="I381" t="s">
        <v>409</v>
      </c>
    </row>
    <row r="382" spans="1:9">
      <c r="A382">
        <v>2018</v>
      </c>
      <c r="B382">
        <v>6</v>
      </c>
      <c r="C382" t="s">
        <v>2149</v>
      </c>
      <c r="D382" t="s">
        <v>2152</v>
      </c>
      <c r="E382" t="s">
        <v>149</v>
      </c>
      <c r="F382" t="s">
        <v>403</v>
      </c>
      <c r="G382" t="s">
        <v>1497</v>
      </c>
      <c r="H382" t="s">
        <v>1304</v>
      </c>
      <c r="I382" t="s">
        <v>404</v>
      </c>
    </row>
    <row r="383" spans="1:9">
      <c r="A383">
        <v>2018</v>
      </c>
      <c r="B383">
        <v>6</v>
      </c>
      <c r="C383" t="s">
        <v>2153</v>
      </c>
      <c r="D383" t="s">
        <v>2154</v>
      </c>
      <c r="E383" t="s">
        <v>149</v>
      </c>
      <c r="F383" t="s">
        <v>414</v>
      </c>
      <c r="G383" t="s">
        <v>2155</v>
      </c>
      <c r="H383" t="s">
        <v>1304</v>
      </c>
      <c r="I383" t="s">
        <v>405</v>
      </c>
    </row>
    <row r="384" spans="1:9">
      <c r="A384">
        <v>2018</v>
      </c>
      <c r="B384">
        <v>6</v>
      </c>
      <c r="C384" t="s">
        <v>2153</v>
      </c>
      <c r="D384" t="s">
        <v>2156</v>
      </c>
      <c r="E384" t="s">
        <v>149</v>
      </c>
      <c r="F384" t="s">
        <v>403</v>
      </c>
      <c r="G384" t="s">
        <v>2157</v>
      </c>
      <c r="H384" t="s">
        <v>1304</v>
      </c>
      <c r="I384" t="s">
        <v>404</v>
      </c>
    </row>
    <row r="385" spans="1:9">
      <c r="A385">
        <v>2018</v>
      </c>
      <c r="B385">
        <v>6</v>
      </c>
      <c r="C385" t="s">
        <v>2158</v>
      </c>
      <c r="D385" t="s">
        <v>2159</v>
      </c>
      <c r="E385" t="s">
        <v>9</v>
      </c>
      <c r="F385" t="s">
        <v>407</v>
      </c>
      <c r="G385" t="s">
        <v>1595</v>
      </c>
      <c r="H385" t="s">
        <v>2160</v>
      </c>
      <c r="I385" t="s">
        <v>404</v>
      </c>
    </row>
    <row r="386" spans="1:9">
      <c r="A386">
        <v>2018</v>
      </c>
      <c r="B386">
        <v>6</v>
      </c>
      <c r="C386" t="s">
        <v>2158</v>
      </c>
      <c r="D386" t="s">
        <v>2161</v>
      </c>
      <c r="E386" t="s">
        <v>149</v>
      </c>
      <c r="F386" t="s">
        <v>411</v>
      </c>
      <c r="G386" t="s">
        <v>2162</v>
      </c>
      <c r="H386" t="s">
        <v>1304</v>
      </c>
      <c r="I386" t="s">
        <v>409</v>
      </c>
    </row>
    <row r="387" spans="1:9">
      <c r="A387">
        <v>2018</v>
      </c>
      <c r="B387">
        <v>6</v>
      </c>
      <c r="C387" t="s">
        <v>2158</v>
      </c>
      <c r="D387" t="s">
        <v>2163</v>
      </c>
      <c r="E387" t="s">
        <v>149</v>
      </c>
      <c r="F387" t="s">
        <v>411</v>
      </c>
      <c r="G387" t="s">
        <v>2164</v>
      </c>
      <c r="H387" t="s">
        <v>1304</v>
      </c>
      <c r="I387" t="s">
        <v>409</v>
      </c>
    </row>
    <row r="388" spans="1:9">
      <c r="A388">
        <v>2018</v>
      </c>
      <c r="B388">
        <v>6</v>
      </c>
      <c r="C388" t="s">
        <v>2158</v>
      </c>
      <c r="D388" t="s">
        <v>2165</v>
      </c>
      <c r="E388" t="s">
        <v>149</v>
      </c>
      <c r="F388" t="s">
        <v>406</v>
      </c>
      <c r="G388" t="s">
        <v>2166</v>
      </c>
      <c r="H388" t="s">
        <v>1304</v>
      </c>
      <c r="I388" t="s">
        <v>404</v>
      </c>
    </row>
    <row r="389" spans="1:9">
      <c r="A389">
        <v>2018</v>
      </c>
      <c r="B389">
        <v>6</v>
      </c>
      <c r="C389" t="s">
        <v>2158</v>
      </c>
      <c r="D389" t="s">
        <v>2167</v>
      </c>
      <c r="E389" t="s">
        <v>149</v>
      </c>
      <c r="F389" t="s">
        <v>403</v>
      </c>
      <c r="G389" t="s">
        <v>2166</v>
      </c>
      <c r="H389" t="s">
        <v>1304</v>
      </c>
      <c r="I389" t="s">
        <v>404</v>
      </c>
    </row>
    <row r="390" spans="1:9">
      <c r="A390">
        <v>2018</v>
      </c>
      <c r="B390">
        <v>6</v>
      </c>
      <c r="C390" t="s">
        <v>2168</v>
      </c>
      <c r="D390" t="s">
        <v>2169</v>
      </c>
      <c r="E390" t="s">
        <v>149</v>
      </c>
      <c r="F390" t="s">
        <v>403</v>
      </c>
      <c r="G390" t="s">
        <v>2170</v>
      </c>
      <c r="H390" t="s">
        <v>1304</v>
      </c>
      <c r="I390" t="s">
        <v>404</v>
      </c>
    </row>
    <row r="391" spans="1:9">
      <c r="A391">
        <v>2018</v>
      </c>
      <c r="B391">
        <v>6</v>
      </c>
      <c r="C391" t="s">
        <v>2168</v>
      </c>
      <c r="D391" t="s">
        <v>2171</v>
      </c>
      <c r="E391" t="s">
        <v>149</v>
      </c>
      <c r="F391" t="s">
        <v>403</v>
      </c>
      <c r="G391" t="s">
        <v>2172</v>
      </c>
      <c r="H391" t="s">
        <v>1304</v>
      </c>
      <c r="I391" t="s">
        <v>404</v>
      </c>
    </row>
    <row r="392" spans="1:9">
      <c r="A392">
        <v>2018</v>
      </c>
      <c r="B392">
        <v>6</v>
      </c>
      <c r="C392" t="s">
        <v>2168</v>
      </c>
      <c r="D392" t="s">
        <v>2173</v>
      </c>
      <c r="E392" t="s">
        <v>149</v>
      </c>
      <c r="F392" t="s">
        <v>411</v>
      </c>
      <c r="G392" t="s">
        <v>2100</v>
      </c>
      <c r="H392" t="s">
        <v>1304</v>
      </c>
      <c r="I392" t="s">
        <v>409</v>
      </c>
    </row>
    <row r="393" spans="1:9">
      <c r="A393">
        <v>2018</v>
      </c>
      <c r="B393">
        <v>6</v>
      </c>
      <c r="C393" t="s">
        <v>2168</v>
      </c>
      <c r="D393" t="s">
        <v>2174</v>
      </c>
      <c r="E393" t="s">
        <v>149</v>
      </c>
      <c r="F393" t="s">
        <v>403</v>
      </c>
      <c r="G393" t="s">
        <v>2175</v>
      </c>
      <c r="H393" t="s">
        <v>1304</v>
      </c>
      <c r="I393" t="s">
        <v>404</v>
      </c>
    </row>
    <row r="394" spans="1:9">
      <c r="A394">
        <v>2018</v>
      </c>
      <c r="B394">
        <v>6</v>
      </c>
      <c r="C394" t="s">
        <v>2168</v>
      </c>
      <c r="D394" t="s">
        <v>2176</v>
      </c>
      <c r="E394" t="s">
        <v>149</v>
      </c>
      <c r="F394" t="s">
        <v>403</v>
      </c>
      <c r="G394" t="s">
        <v>2177</v>
      </c>
      <c r="H394" t="s">
        <v>1304</v>
      </c>
      <c r="I394" t="s">
        <v>404</v>
      </c>
    </row>
    <row r="395" spans="1:9">
      <c r="A395">
        <v>2018</v>
      </c>
      <c r="B395">
        <v>6</v>
      </c>
      <c r="C395" t="s">
        <v>2113</v>
      </c>
      <c r="D395" t="s">
        <v>2178</v>
      </c>
      <c r="E395" t="s">
        <v>149</v>
      </c>
      <c r="F395" t="s">
        <v>411</v>
      </c>
      <c r="G395" t="s">
        <v>2100</v>
      </c>
      <c r="H395" t="s">
        <v>1304</v>
      </c>
      <c r="I395" t="s">
        <v>405</v>
      </c>
    </row>
    <row r="396" spans="1:9">
      <c r="A396">
        <v>2018</v>
      </c>
      <c r="B396">
        <v>6</v>
      </c>
      <c r="C396" t="s">
        <v>2113</v>
      </c>
      <c r="D396" t="s">
        <v>2179</v>
      </c>
      <c r="E396" t="s">
        <v>149</v>
      </c>
      <c r="F396" t="s">
        <v>416</v>
      </c>
      <c r="G396" t="s">
        <v>2180</v>
      </c>
      <c r="H396" t="s">
        <v>1304</v>
      </c>
      <c r="I396" t="s">
        <v>409</v>
      </c>
    </row>
    <row r="397" spans="1:9">
      <c r="A397">
        <v>2018</v>
      </c>
      <c r="B397">
        <v>6</v>
      </c>
      <c r="C397" t="s">
        <v>2113</v>
      </c>
      <c r="D397" t="s">
        <v>2181</v>
      </c>
      <c r="E397" t="s">
        <v>149</v>
      </c>
      <c r="F397" t="s">
        <v>411</v>
      </c>
      <c r="G397" t="s">
        <v>2182</v>
      </c>
      <c r="H397" t="s">
        <v>1304</v>
      </c>
      <c r="I397" t="s">
        <v>405</v>
      </c>
    </row>
    <row r="398" spans="1:9">
      <c r="A398">
        <v>2018</v>
      </c>
      <c r="B398">
        <v>6</v>
      </c>
      <c r="C398" t="s">
        <v>2183</v>
      </c>
      <c r="D398" t="s">
        <v>2184</v>
      </c>
      <c r="E398" t="s">
        <v>149</v>
      </c>
      <c r="F398" t="s">
        <v>403</v>
      </c>
      <c r="G398" t="s">
        <v>2185</v>
      </c>
      <c r="H398" t="s">
        <v>1304</v>
      </c>
      <c r="I398" t="s">
        <v>404</v>
      </c>
    </row>
    <row r="399" spans="1:9">
      <c r="A399">
        <v>2018</v>
      </c>
      <c r="B399">
        <v>6</v>
      </c>
      <c r="C399" t="s">
        <v>2183</v>
      </c>
      <c r="D399" t="s">
        <v>2186</v>
      </c>
      <c r="E399" t="s">
        <v>149</v>
      </c>
      <c r="F399" t="s">
        <v>403</v>
      </c>
      <c r="G399" t="s">
        <v>1628</v>
      </c>
      <c r="H399" t="s">
        <v>1304</v>
      </c>
      <c r="I399" t="s">
        <v>404</v>
      </c>
    </row>
    <row r="400" spans="1:9">
      <c r="A400">
        <v>2018</v>
      </c>
      <c r="B400">
        <v>6</v>
      </c>
      <c r="C400" t="s">
        <v>2183</v>
      </c>
      <c r="D400" t="s">
        <v>2187</v>
      </c>
      <c r="E400" t="s">
        <v>149</v>
      </c>
      <c r="F400" t="s">
        <v>403</v>
      </c>
      <c r="G400" t="s">
        <v>1628</v>
      </c>
      <c r="H400" t="s">
        <v>1304</v>
      </c>
      <c r="I400" t="s">
        <v>404</v>
      </c>
    </row>
    <row r="401" spans="1:9">
      <c r="A401">
        <v>2018</v>
      </c>
      <c r="B401">
        <v>6</v>
      </c>
      <c r="C401" t="s">
        <v>2188</v>
      </c>
      <c r="D401" t="s">
        <v>2189</v>
      </c>
      <c r="E401" t="s">
        <v>149</v>
      </c>
      <c r="F401" t="s">
        <v>403</v>
      </c>
      <c r="G401" t="s">
        <v>2190</v>
      </c>
      <c r="H401" t="s">
        <v>1304</v>
      </c>
      <c r="I401" t="s">
        <v>404</v>
      </c>
    </row>
    <row r="402" spans="1:9">
      <c r="A402">
        <v>2018</v>
      </c>
      <c r="B402">
        <v>6</v>
      </c>
      <c r="C402" t="s">
        <v>2188</v>
      </c>
      <c r="D402" t="s">
        <v>2191</v>
      </c>
      <c r="E402" t="s">
        <v>149</v>
      </c>
      <c r="F402" t="s">
        <v>403</v>
      </c>
      <c r="G402" t="s">
        <v>2192</v>
      </c>
      <c r="H402" t="s">
        <v>1304</v>
      </c>
      <c r="I402" t="s">
        <v>404</v>
      </c>
    </row>
    <row r="403" spans="1:9">
      <c r="A403">
        <v>2018</v>
      </c>
      <c r="B403">
        <v>6</v>
      </c>
      <c r="C403" t="s">
        <v>2188</v>
      </c>
      <c r="D403" t="s">
        <v>2193</v>
      </c>
      <c r="E403" t="s">
        <v>9</v>
      </c>
      <c r="F403" t="s">
        <v>407</v>
      </c>
      <c r="G403" t="s">
        <v>2194</v>
      </c>
      <c r="H403" t="s">
        <v>2195</v>
      </c>
      <c r="I403" t="s">
        <v>404</v>
      </c>
    </row>
    <row r="404" spans="1:9">
      <c r="A404">
        <v>2018</v>
      </c>
      <c r="B404">
        <v>6</v>
      </c>
      <c r="C404" t="s">
        <v>2196</v>
      </c>
      <c r="D404" t="s">
        <v>2197</v>
      </c>
      <c r="E404" t="s">
        <v>149</v>
      </c>
      <c r="F404" t="s">
        <v>411</v>
      </c>
      <c r="G404" t="s">
        <v>2198</v>
      </c>
      <c r="H404" t="s">
        <v>1304</v>
      </c>
      <c r="I404" t="s">
        <v>409</v>
      </c>
    </row>
    <row r="405" spans="1:9">
      <c r="A405">
        <v>2018</v>
      </c>
      <c r="B405">
        <v>6</v>
      </c>
      <c r="C405" t="s">
        <v>2196</v>
      </c>
      <c r="D405" t="s">
        <v>2199</v>
      </c>
      <c r="E405" t="s">
        <v>149</v>
      </c>
      <c r="F405" t="s">
        <v>413</v>
      </c>
      <c r="G405" t="s">
        <v>2200</v>
      </c>
      <c r="H405" t="s">
        <v>1304</v>
      </c>
      <c r="I405" t="s">
        <v>409</v>
      </c>
    </row>
    <row r="406" spans="1:9">
      <c r="A406">
        <v>2018</v>
      </c>
      <c r="B406">
        <v>6</v>
      </c>
      <c r="C406" t="s">
        <v>2196</v>
      </c>
      <c r="D406" t="s">
        <v>2201</v>
      </c>
      <c r="E406" t="s">
        <v>149</v>
      </c>
      <c r="F406" t="s">
        <v>411</v>
      </c>
      <c r="G406" t="s">
        <v>2202</v>
      </c>
      <c r="H406" t="s">
        <v>1304</v>
      </c>
      <c r="I406" t="s">
        <v>405</v>
      </c>
    </row>
    <row r="407" spans="1:9">
      <c r="A407">
        <v>2018</v>
      </c>
      <c r="B407">
        <v>6</v>
      </c>
      <c r="C407" t="s">
        <v>2196</v>
      </c>
      <c r="D407" t="s">
        <v>2203</v>
      </c>
      <c r="E407" t="s">
        <v>149</v>
      </c>
      <c r="F407" t="s">
        <v>411</v>
      </c>
      <c r="G407" t="s">
        <v>2200</v>
      </c>
      <c r="H407" t="s">
        <v>1304</v>
      </c>
      <c r="I407" t="s">
        <v>409</v>
      </c>
    </row>
    <row r="408" spans="1:9">
      <c r="A408">
        <v>2018</v>
      </c>
      <c r="B408">
        <v>6</v>
      </c>
      <c r="C408" t="s">
        <v>2196</v>
      </c>
      <c r="D408" t="s">
        <v>2204</v>
      </c>
      <c r="E408" t="s">
        <v>149</v>
      </c>
      <c r="F408" t="s">
        <v>403</v>
      </c>
      <c r="G408" t="s">
        <v>2205</v>
      </c>
      <c r="H408" t="s">
        <v>1304</v>
      </c>
      <c r="I408" t="s">
        <v>404</v>
      </c>
    </row>
    <row r="409" spans="1:9">
      <c r="A409">
        <v>2018</v>
      </c>
      <c r="B409">
        <v>6</v>
      </c>
      <c r="C409" t="s">
        <v>2206</v>
      </c>
      <c r="D409" t="s">
        <v>2207</v>
      </c>
      <c r="E409" t="s">
        <v>149</v>
      </c>
      <c r="F409" t="s">
        <v>410</v>
      </c>
      <c r="G409" t="s">
        <v>1981</v>
      </c>
      <c r="H409" t="s">
        <v>1304</v>
      </c>
      <c r="I409" t="s">
        <v>404</v>
      </c>
    </row>
    <row r="410" spans="1:9">
      <c r="A410">
        <v>2018</v>
      </c>
      <c r="B410">
        <v>6</v>
      </c>
      <c r="C410" t="s">
        <v>2206</v>
      </c>
      <c r="D410" t="s">
        <v>2208</v>
      </c>
      <c r="E410" t="s">
        <v>149</v>
      </c>
      <c r="F410" t="s">
        <v>403</v>
      </c>
      <c r="G410" t="s">
        <v>2209</v>
      </c>
      <c r="H410" t="s">
        <v>1304</v>
      </c>
      <c r="I410" t="s">
        <v>404</v>
      </c>
    </row>
    <row r="411" spans="1:9">
      <c r="A411">
        <v>2018</v>
      </c>
      <c r="B411">
        <v>6</v>
      </c>
      <c r="C411" t="s">
        <v>2206</v>
      </c>
      <c r="D411" t="s">
        <v>1709</v>
      </c>
      <c r="E411" t="s">
        <v>149</v>
      </c>
      <c r="F411" t="s">
        <v>411</v>
      </c>
      <c r="G411" t="s">
        <v>2210</v>
      </c>
      <c r="H411" t="s">
        <v>1304</v>
      </c>
      <c r="I411" t="s">
        <v>404</v>
      </c>
    </row>
    <row r="412" spans="1:9">
      <c r="A412">
        <v>2018</v>
      </c>
      <c r="B412">
        <v>6</v>
      </c>
      <c r="C412" t="s">
        <v>2206</v>
      </c>
      <c r="D412" t="s">
        <v>2211</v>
      </c>
      <c r="E412" t="s">
        <v>149</v>
      </c>
      <c r="F412" t="s">
        <v>412</v>
      </c>
      <c r="G412" t="s">
        <v>1502</v>
      </c>
      <c r="H412" t="s">
        <v>1304</v>
      </c>
      <c r="I412" t="s">
        <v>409</v>
      </c>
    </row>
    <row r="413" spans="1:9">
      <c r="A413">
        <v>2018</v>
      </c>
      <c r="B413">
        <v>6</v>
      </c>
      <c r="C413" t="s">
        <v>2212</v>
      </c>
      <c r="D413" t="s">
        <v>2213</v>
      </c>
      <c r="E413" t="s">
        <v>149</v>
      </c>
      <c r="F413" t="s">
        <v>406</v>
      </c>
      <c r="G413" t="s">
        <v>2214</v>
      </c>
      <c r="H413" t="s">
        <v>1304</v>
      </c>
      <c r="I413" t="s">
        <v>404</v>
      </c>
    </row>
    <row r="414" spans="1:9">
      <c r="A414">
        <v>2018</v>
      </c>
      <c r="B414">
        <v>6</v>
      </c>
      <c r="C414" t="s">
        <v>2212</v>
      </c>
      <c r="D414" t="s">
        <v>2215</v>
      </c>
      <c r="E414" t="s">
        <v>9</v>
      </c>
      <c r="F414" t="s">
        <v>407</v>
      </c>
      <c r="G414" t="s">
        <v>2216</v>
      </c>
      <c r="H414" t="s">
        <v>2217</v>
      </c>
      <c r="I414" t="s">
        <v>404</v>
      </c>
    </row>
    <row r="415" spans="1:9">
      <c r="A415">
        <v>2018</v>
      </c>
      <c r="B415">
        <v>6</v>
      </c>
      <c r="C415" t="s">
        <v>2212</v>
      </c>
      <c r="D415" t="s">
        <v>2218</v>
      </c>
      <c r="E415" t="s">
        <v>153</v>
      </c>
      <c r="F415" t="s">
        <v>407</v>
      </c>
      <c r="G415" t="s">
        <v>2219</v>
      </c>
      <c r="H415" t="s">
        <v>2220</v>
      </c>
      <c r="I415" t="s">
        <v>404</v>
      </c>
    </row>
    <row r="416" spans="1:9">
      <c r="A416">
        <v>2018</v>
      </c>
      <c r="B416">
        <v>6</v>
      </c>
      <c r="C416" t="s">
        <v>2212</v>
      </c>
      <c r="D416" t="s">
        <v>2221</v>
      </c>
      <c r="E416" t="s">
        <v>149</v>
      </c>
      <c r="F416" t="s">
        <v>403</v>
      </c>
      <c r="G416" t="s">
        <v>2214</v>
      </c>
      <c r="H416" t="s">
        <v>1304</v>
      </c>
      <c r="I416" t="s">
        <v>404</v>
      </c>
    </row>
    <row r="417" spans="1:9">
      <c r="A417">
        <v>2018</v>
      </c>
      <c r="B417">
        <v>6</v>
      </c>
      <c r="C417" t="s">
        <v>2212</v>
      </c>
      <c r="D417" t="s">
        <v>2222</v>
      </c>
      <c r="E417" t="s">
        <v>149</v>
      </c>
      <c r="F417" t="s">
        <v>408</v>
      </c>
      <c r="G417" t="s">
        <v>1686</v>
      </c>
      <c r="H417" t="s">
        <v>1304</v>
      </c>
      <c r="I417" t="s">
        <v>409</v>
      </c>
    </row>
    <row r="418" spans="1:9">
      <c r="A418">
        <v>2018</v>
      </c>
      <c r="B418">
        <v>5</v>
      </c>
      <c r="C418" t="s">
        <v>2067</v>
      </c>
      <c r="D418" t="s">
        <v>2223</v>
      </c>
      <c r="E418" t="s">
        <v>147</v>
      </c>
      <c r="F418" t="s">
        <v>403</v>
      </c>
      <c r="G418" t="s">
        <v>1769</v>
      </c>
      <c r="H418" t="s">
        <v>1304</v>
      </c>
      <c r="I418" t="s">
        <v>404</v>
      </c>
    </row>
    <row r="419" spans="1:9">
      <c r="A419">
        <v>2018</v>
      </c>
      <c r="B419">
        <v>6</v>
      </c>
      <c r="C419" t="s">
        <v>2224</v>
      </c>
      <c r="D419" t="s">
        <v>2225</v>
      </c>
      <c r="E419" t="s">
        <v>149</v>
      </c>
      <c r="F419" t="s">
        <v>406</v>
      </c>
      <c r="G419" t="s">
        <v>2226</v>
      </c>
      <c r="H419" t="s">
        <v>1304</v>
      </c>
      <c r="I419" t="s">
        <v>404</v>
      </c>
    </row>
    <row r="420" spans="1:9">
      <c r="A420">
        <v>2018</v>
      </c>
      <c r="B420">
        <v>6</v>
      </c>
      <c r="C420" t="s">
        <v>2224</v>
      </c>
      <c r="D420" t="s">
        <v>2227</v>
      </c>
      <c r="E420" t="s">
        <v>149</v>
      </c>
      <c r="F420" t="s">
        <v>406</v>
      </c>
      <c r="G420" t="s">
        <v>2226</v>
      </c>
      <c r="H420" t="s">
        <v>1304</v>
      </c>
      <c r="I420" t="s">
        <v>404</v>
      </c>
    </row>
    <row r="421" spans="1:9">
      <c r="A421">
        <v>2018</v>
      </c>
      <c r="B421">
        <v>6</v>
      </c>
      <c r="C421" t="s">
        <v>2224</v>
      </c>
      <c r="D421" t="s">
        <v>2228</v>
      </c>
      <c r="E421" t="s">
        <v>147</v>
      </c>
      <c r="F421" t="s">
        <v>403</v>
      </c>
      <c r="G421" t="s">
        <v>2226</v>
      </c>
      <c r="H421" t="s">
        <v>1304</v>
      </c>
      <c r="I421" t="s">
        <v>404</v>
      </c>
    </row>
    <row r="422" spans="1:9">
      <c r="A422">
        <v>2018</v>
      </c>
      <c r="B422">
        <v>6</v>
      </c>
      <c r="C422" t="s">
        <v>2224</v>
      </c>
      <c r="D422" t="s">
        <v>2229</v>
      </c>
      <c r="E422" t="s">
        <v>149</v>
      </c>
      <c r="F422" t="s">
        <v>403</v>
      </c>
      <c r="G422" t="s">
        <v>2230</v>
      </c>
      <c r="H422" t="s">
        <v>1304</v>
      </c>
      <c r="I422" t="s">
        <v>404</v>
      </c>
    </row>
    <row r="423" spans="1:9">
      <c r="A423">
        <v>2018</v>
      </c>
      <c r="B423">
        <v>6</v>
      </c>
      <c r="C423" t="s">
        <v>2224</v>
      </c>
      <c r="D423" t="s">
        <v>2231</v>
      </c>
      <c r="E423" t="s">
        <v>149</v>
      </c>
      <c r="F423" t="s">
        <v>403</v>
      </c>
      <c r="G423" t="s">
        <v>2232</v>
      </c>
      <c r="H423" t="s">
        <v>1304</v>
      </c>
      <c r="I423" t="s">
        <v>405</v>
      </c>
    </row>
    <row r="424" spans="1:9">
      <c r="A424">
        <v>2018</v>
      </c>
      <c r="B424">
        <v>5</v>
      </c>
      <c r="C424" t="s">
        <v>2067</v>
      </c>
      <c r="D424" t="s">
        <v>2233</v>
      </c>
      <c r="E424" t="s">
        <v>149</v>
      </c>
      <c r="F424" t="s">
        <v>403</v>
      </c>
      <c r="G424" t="s">
        <v>2234</v>
      </c>
      <c r="H424" t="s">
        <v>1304</v>
      </c>
      <c r="I424" t="s">
        <v>404</v>
      </c>
    </row>
    <row r="425" spans="1:9">
      <c r="A425">
        <v>2018</v>
      </c>
      <c r="B425">
        <v>5</v>
      </c>
      <c r="C425" t="s">
        <v>2067</v>
      </c>
      <c r="D425" t="s">
        <v>2235</v>
      </c>
      <c r="E425" t="s">
        <v>149</v>
      </c>
      <c r="F425" t="s">
        <v>411</v>
      </c>
      <c r="G425" t="s">
        <v>2236</v>
      </c>
      <c r="H425" t="s">
        <v>1304</v>
      </c>
      <c r="I425" t="s">
        <v>405</v>
      </c>
    </row>
    <row r="426" spans="1:9">
      <c r="A426">
        <v>2018</v>
      </c>
      <c r="B426">
        <v>5</v>
      </c>
      <c r="C426" t="s">
        <v>2067</v>
      </c>
      <c r="D426" t="s">
        <v>2237</v>
      </c>
      <c r="E426" t="s">
        <v>149</v>
      </c>
      <c r="F426" t="s">
        <v>406</v>
      </c>
      <c r="G426" t="s">
        <v>2238</v>
      </c>
      <c r="H426" t="s">
        <v>1304</v>
      </c>
      <c r="I426" t="s">
        <v>409</v>
      </c>
    </row>
    <row r="427" spans="1:9">
      <c r="A427">
        <v>2018</v>
      </c>
      <c r="B427">
        <v>5</v>
      </c>
      <c r="C427" t="s">
        <v>2067</v>
      </c>
      <c r="D427" t="s">
        <v>2239</v>
      </c>
      <c r="E427" t="s">
        <v>149</v>
      </c>
      <c r="F427" t="s">
        <v>403</v>
      </c>
      <c r="G427" t="s">
        <v>2238</v>
      </c>
      <c r="H427" t="s">
        <v>1304</v>
      </c>
      <c r="I427" t="s">
        <v>404</v>
      </c>
    </row>
    <row r="428" spans="1:9">
      <c r="A428">
        <v>2018</v>
      </c>
      <c r="B428">
        <v>5</v>
      </c>
      <c r="C428" t="s">
        <v>2240</v>
      </c>
      <c r="D428" t="s">
        <v>2241</v>
      </c>
      <c r="E428" t="s">
        <v>149</v>
      </c>
      <c r="F428" t="s">
        <v>411</v>
      </c>
      <c r="G428" t="s">
        <v>2242</v>
      </c>
      <c r="H428" t="s">
        <v>1304</v>
      </c>
      <c r="I428" t="s">
        <v>409</v>
      </c>
    </row>
    <row r="429" spans="1:9">
      <c r="A429">
        <v>2018</v>
      </c>
      <c r="B429">
        <v>5</v>
      </c>
      <c r="C429" t="s">
        <v>2243</v>
      </c>
      <c r="D429" t="s">
        <v>2244</v>
      </c>
      <c r="E429" t="s">
        <v>149</v>
      </c>
      <c r="F429" t="s">
        <v>406</v>
      </c>
      <c r="G429" t="s">
        <v>2245</v>
      </c>
      <c r="H429" t="s">
        <v>1304</v>
      </c>
      <c r="I429" t="s">
        <v>405</v>
      </c>
    </row>
    <row r="430" spans="1:9">
      <c r="A430">
        <v>2018</v>
      </c>
      <c r="B430">
        <v>5</v>
      </c>
      <c r="C430" t="s">
        <v>2246</v>
      </c>
      <c r="D430" t="s">
        <v>2247</v>
      </c>
      <c r="E430" t="s">
        <v>147</v>
      </c>
      <c r="F430" t="s">
        <v>403</v>
      </c>
      <c r="G430" t="s">
        <v>2248</v>
      </c>
      <c r="H430" t="s">
        <v>1304</v>
      </c>
      <c r="I430" t="s">
        <v>404</v>
      </c>
    </row>
    <row r="431" spans="1:9">
      <c r="A431">
        <v>2018</v>
      </c>
      <c r="B431">
        <v>5</v>
      </c>
      <c r="C431" t="s">
        <v>2243</v>
      </c>
      <c r="D431" t="s">
        <v>2249</v>
      </c>
      <c r="E431" t="s">
        <v>9</v>
      </c>
      <c r="F431" t="s">
        <v>403</v>
      </c>
      <c r="G431" t="s">
        <v>2250</v>
      </c>
      <c r="H431" t="s">
        <v>2251</v>
      </c>
      <c r="I431" t="s">
        <v>404</v>
      </c>
    </row>
    <row r="432" spans="1:9">
      <c r="A432">
        <v>2018</v>
      </c>
      <c r="B432">
        <v>5</v>
      </c>
      <c r="C432" t="s">
        <v>2243</v>
      </c>
      <c r="D432" t="s">
        <v>2252</v>
      </c>
      <c r="E432" t="s">
        <v>149</v>
      </c>
      <c r="F432" t="s">
        <v>411</v>
      </c>
      <c r="G432" t="s">
        <v>2253</v>
      </c>
      <c r="H432" t="s">
        <v>1304</v>
      </c>
      <c r="I432" t="s">
        <v>409</v>
      </c>
    </row>
    <row r="433" spans="1:9">
      <c r="A433">
        <v>2018</v>
      </c>
      <c r="B433">
        <v>5</v>
      </c>
      <c r="C433" t="s">
        <v>2243</v>
      </c>
      <c r="D433" t="s">
        <v>2254</v>
      </c>
      <c r="E433" t="s">
        <v>149</v>
      </c>
      <c r="F433" t="s">
        <v>403</v>
      </c>
      <c r="G433" t="s">
        <v>2255</v>
      </c>
      <c r="H433" t="s">
        <v>1304</v>
      </c>
      <c r="I433" t="s">
        <v>404</v>
      </c>
    </row>
    <row r="434" spans="1:9">
      <c r="A434">
        <v>2018</v>
      </c>
      <c r="B434">
        <v>5</v>
      </c>
      <c r="C434" t="s">
        <v>2243</v>
      </c>
      <c r="D434" t="s">
        <v>2256</v>
      </c>
      <c r="E434" t="s">
        <v>149</v>
      </c>
      <c r="F434" t="s">
        <v>403</v>
      </c>
      <c r="G434" t="s">
        <v>2245</v>
      </c>
      <c r="H434" t="s">
        <v>1304</v>
      </c>
      <c r="I434" t="s">
        <v>404</v>
      </c>
    </row>
    <row r="435" spans="1:9">
      <c r="A435">
        <v>2018</v>
      </c>
      <c r="B435">
        <v>5</v>
      </c>
      <c r="C435" t="s">
        <v>2246</v>
      </c>
      <c r="D435" t="s">
        <v>2257</v>
      </c>
      <c r="E435" t="s">
        <v>149</v>
      </c>
      <c r="F435" t="s">
        <v>403</v>
      </c>
      <c r="G435" t="s">
        <v>2258</v>
      </c>
      <c r="H435" t="s">
        <v>1304</v>
      </c>
      <c r="I435" t="s">
        <v>404</v>
      </c>
    </row>
    <row r="436" spans="1:9">
      <c r="A436">
        <v>2018</v>
      </c>
      <c r="B436">
        <v>5</v>
      </c>
      <c r="C436" t="s">
        <v>2259</v>
      </c>
      <c r="D436" t="s">
        <v>2260</v>
      </c>
      <c r="E436" t="s">
        <v>149</v>
      </c>
      <c r="F436" t="s">
        <v>411</v>
      </c>
      <c r="G436" t="s">
        <v>2261</v>
      </c>
      <c r="H436" t="s">
        <v>1304</v>
      </c>
      <c r="I436" t="s">
        <v>405</v>
      </c>
    </row>
    <row r="437" spans="1:9">
      <c r="A437">
        <v>2018</v>
      </c>
      <c r="B437">
        <v>5</v>
      </c>
      <c r="C437" t="s">
        <v>2259</v>
      </c>
      <c r="D437" t="s">
        <v>2262</v>
      </c>
      <c r="E437" t="s">
        <v>149</v>
      </c>
      <c r="F437" t="s">
        <v>411</v>
      </c>
      <c r="G437" t="s">
        <v>2263</v>
      </c>
      <c r="H437" t="s">
        <v>1304</v>
      </c>
      <c r="I437" t="s">
        <v>409</v>
      </c>
    </row>
    <row r="438" spans="1:9">
      <c r="A438">
        <v>2018</v>
      </c>
      <c r="B438">
        <v>5</v>
      </c>
      <c r="C438" t="s">
        <v>2259</v>
      </c>
      <c r="D438" t="s">
        <v>2264</v>
      </c>
      <c r="E438" t="s">
        <v>149</v>
      </c>
      <c r="F438" t="s">
        <v>411</v>
      </c>
      <c r="G438" t="s">
        <v>2265</v>
      </c>
      <c r="H438" t="s">
        <v>1304</v>
      </c>
      <c r="I438" t="s">
        <v>404</v>
      </c>
    </row>
    <row r="439" spans="1:9">
      <c r="A439">
        <v>2018</v>
      </c>
      <c r="B439">
        <v>5</v>
      </c>
      <c r="C439" t="s">
        <v>2259</v>
      </c>
      <c r="D439" t="s">
        <v>2266</v>
      </c>
      <c r="E439" t="s">
        <v>149</v>
      </c>
      <c r="F439" t="s">
        <v>411</v>
      </c>
      <c r="G439" t="s">
        <v>2261</v>
      </c>
      <c r="H439" t="s">
        <v>1304</v>
      </c>
      <c r="I439" t="s">
        <v>409</v>
      </c>
    </row>
    <row r="440" spans="1:9">
      <c r="A440">
        <v>2018</v>
      </c>
      <c r="B440">
        <v>5</v>
      </c>
      <c r="C440" t="s">
        <v>2259</v>
      </c>
      <c r="D440" t="s">
        <v>2267</v>
      </c>
      <c r="E440" t="s">
        <v>149</v>
      </c>
      <c r="F440" t="s">
        <v>406</v>
      </c>
      <c r="G440" t="s">
        <v>2268</v>
      </c>
      <c r="H440" t="s">
        <v>1304</v>
      </c>
      <c r="I440" t="s">
        <v>405</v>
      </c>
    </row>
    <row r="441" spans="1:9">
      <c r="A441">
        <v>2018</v>
      </c>
      <c r="B441">
        <v>5</v>
      </c>
      <c r="C441" t="s">
        <v>2259</v>
      </c>
      <c r="D441" t="s">
        <v>2269</v>
      </c>
      <c r="E441" t="s">
        <v>149</v>
      </c>
      <c r="F441" t="s">
        <v>417</v>
      </c>
      <c r="G441" t="s">
        <v>2270</v>
      </c>
      <c r="H441" t="s">
        <v>1304</v>
      </c>
      <c r="I441" t="s">
        <v>409</v>
      </c>
    </row>
    <row r="442" spans="1:9">
      <c r="A442">
        <v>2018</v>
      </c>
      <c r="B442">
        <v>5</v>
      </c>
      <c r="C442" t="s">
        <v>2259</v>
      </c>
      <c r="D442" t="s">
        <v>2271</v>
      </c>
      <c r="E442" t="s">
        <v>9</v>
      </c>
      <c r="F442" t="s">
        <v>403</v>
      </c>
      <c r="G442" t="s">
        <v>2268</v>
      </c>
      <c r="H442" t="s">
        <v>2272</v>
      </c>
      <c r="I442" t="s">
        <v>404</v>
      </c>
    </row>
    <row r="443" spans="1:9">
      <c r="A443">
        <v>2018</v>
      </c>
      <c r="B443">
        <v>5</v>
      </c>
      <c r="C443" t="s">
        <v>2273</v>
      </c>
      <c r="D443" t="s">
        <v>2274</v>
      </c>
      <c r="E443" t="s">
        <v>149</v>
      </c>
      <c r="F443" t="s">
        <v>403</v>
      </c>
      <c r="G443" t="s">
        <v>2275</v>
      </c>
      <c r="H443" t="s">
        <v>1304</v>
      </c>
      <c r="I443" t="s">
        <v>404</v>
      </c>
    </row>
    <row r="444" spans="1:9">
      <c r="A444">
        <v>2018</v>
      </c>
      <c r="B444">
        <v>5</v>
      </c>
      <c r="C444" t="s">
        <v>2273</v>
      </c>
      <c r="D444" t="s">
        <v>2276</v>
      </c>
      <c r="E444" t="s">
        <v>149</v>
      </c>
      <c r="F444" t="s">
        <v>403</v>
      </c>
      <c r="G444" t="s">
        <v>2277</v>
      </c>
      <c r="H444" t="s">
        <v>1304</v>
      </c>
      <c r="I444" t="s">
        <v>404</v>
      </c>
    </row>
    <row r="445" spans="1:9">
      <c r="A445">
        <v>2018</v>
      </c>
      <c r="B445">
        <v>5</v>
      </c>
      <c r="C445" t="s">
        <v>2273</v>
      </c>
      <c r="D445" t="s">
        <v>2278</v>
      </c>
      <c r="E445" t="s">
        <v>149</v>
      </c>
      <c r="F445" t="s">
        <v>408</v>
      </c>
      <c r="G445" t="s">
        <v>1686</v>
      </c>
      <c r="H445" t="s">
        <v>1304</v>
      </c>
      <c r="I445" t="s">
        <v>409</v>
      </c>
    </row>
    <row r="446" spans="1:9">
      <c r="A446">
        <v>2018</v>
      </c>
      <c r="B446">
        <v>5</v>
      </c>
      <c r="C446" t="s">
        <v>2273</v>
      </c>
      <c r="D446" t="s">
        <v>2279</v>
      </c>
      <c r="E446" t="s">
        <v>9</v>
      </c>
      <c r="F446" t="s">
        <v>2280</v>
      </c>
      <c r="G446" t="s">
        <v>2281</v>
      </c>
      <c r="H446" t="s">
        <v>2282</v>
      </c>
      <c r="I446" t="s">
        <v>404</v>
      </c>
    </row>
    <row r="447" spans="1:9">
      <c r="A447">
        <v>2018</v>
      </c>
      <c r="B447">
        <v>5</v>
      </c>
      <c r="C447" t="s">
        <v>2273</v>
      </c>
      <c r="D447" t="s">
        <v>2283</v>
      </c>
      <c r="E447" t="s">
        <v>149</v>
      </c>
      <c r="F447" t="s">
        <v>403</v>
      </c>
      <c r="G447" t="s">
        <v>2284</v>
      </c>
      <c r="H447" t="s">
        <v>1304</v>
      </c>
      <c r="I447" t="s">
        <v>404</v>
      </c>
    </row>
    <row r="448" spans="1:9">
      <c r="A448">
        <v>2018</v>
      </c>
      <c r="B448">
        <v>5</v>
      </c>
      <c r="C448" t="s">
        <v>2273</v>
      </c>
      <c r="D448" t="s">
        <v>2285</v>
      </c>
      <c r="E448" t="s">
        <v>149</v>
      </c>
      <c r="F448" t="s">
        <v>411</v>
      </c>
      <c r="G448" t="s">
        <v>2286</v>
      </c>
      <c r="H448" t="s">
        <v>1304</v>
      </c>
      <c r="I448" t="s">
        <v>404</v>
      </c>
    </row>
    <row r="449" spans="1:9">
      <c r="A449">
        <v>2018</v>
      </c>
      <c r="B449">
        <v>5</v>
      </c>
      <c r="C449" t="s">
        <v>2287</v>
      </c>
      <c r="D449" t="s">
        <v>2288</v>
      </c>
      <c r="E449" t="s">
        <v>149</v>
      </c>
      <c r="F449" t="s">
        <v>406</v>
      </c>
      <c r="G449" t="s">
        <v>2289</v>
      </c>
      <c r="H449" t="s">
        <v>1304</v>
      </c>
      <c r="I449" t="s">
        <v>405</v>
      </c>
    </row>
    <row r="450" spans="1:9">
      <c r="A450">
        <v>2018</v>
      </c>
      <c r="B450">
        <v>5</v>
      </c>
      <c r="C450" t="s">
        <v>2287</v>
      </c>
      <c r="D450" t="s">
        <v>2290</v>
      </c>
      <c r="E450" t="s">
        <v>149</v>
      </c>
      <c r="F450" t="s">
        <v>411</v>
      </c>
      <c r="G450" t="s">
        <v>2291</v>
      </c>
      <c r="H450" t="s">
        <v>1304</v>
      </c>
      <c r="I450" t="s">
        <v>409</v>
      </c>
    </row>
    <row r="451" spans="1:9">
      <c r="A451">
        <v>2018</v>
      </c>
      <c r="B451">
        <v>5</v>
      </c>
      <c r="C451" t="s">
        <v>2287</v>
      </c>
      <c r="D451" t="s">
        <v>2292</v>
      </c>
      <c r="E451" t="s">
        <v>153</v>
      </c>
      <c r="F451" t="s">
        <v>411</v>
      </c>
      <c r="G451" t="s">
        <v>2293</v>
      </c>
      <c r="H451" t="s">
        <v>2294</v>
      </c>
      <c r="I451" t="s">
        <v>409</v>
      </c>
    </row>
    <row r="452" spans="1:9">
      <c r="A452">
        <v>2018</v>
      </c>
      <c r="B452">
        <v>5</v>
      </c>
      <c r="C452" t="s">
        <v>2295</v>
      </c>
      <c r="D452" t="s">
        <v>2296</v>
      </c>
      <c r="E452" t="s">
        <v>149</v>
      </c>
      <c r="F452" t="s">
        <v>403</v>
      </c>
      <c r="G452" t="s">
        <v>2297</v>
      </c>
      <c r="H452" t="s">
        <v>1304</v>
      </c>
      <c r="I452" t="s">
        <v>404</v>
      </c>
    </row>
    <row r="453" spans="1:9">
      <c r="A453">
        <v>2018</v>
      </c>
      <c r="B453">
        <v>5</v>
      </c>
      <c r="C453" t="s">
        <v>2295</v>
      </c>
      <c r="D453" t="s">
        <v>2298</v>
      </c>
      <c r="E453" t="s">
        <v>149</v>
      </c>
      <c r="F453" t="s">
        <v>403</v>
      </c>
      <c r="G453" t="s">
        <v>2299</v>
      </c>
      <c r="H453" t="s">
        <v>1304</v>
      </c>
      <c r="I453" t="s">
        <v>404</v>
      </c>
    </row>
    <row r="454" spans="1:9">
      <c r="A454">
        <v>2018</v>
      </c>
      <c r="B454">
        <v>5</v>
      </c>
      <c r="C454" t="s">
        <v>2295</v>
      </c>
      <c r="D454" t="s">
        <v>2300</v>
      </c>
      <c r="E454" t="s">
        <v>149</v>
      </c>
      <c r="F454" t="s">
        <v>411</v>
      </c>
      <c r="G454" t="s">
        <v>2301</v>
      </c>
      <c r="H454" t="s">
        <v>1304</v>
      </c>
      <c r="I454" t="s">
        <v>405</v>
      </c>
    </row>
    <row r="455" spans="1:9">
      <c r="A455">
        <v>2018</v>
      </c>
      <c r="B455">
        <v>5</v>
      </c>
      <c r="C455" t="s">
        <v>2302</v>
      </c>
      <c r="D455" t="s">
        <v>2303</v>
      </c>
      <c r="E455" t="s">
        <v>153</v>
      </c>
      <c r="F455" t="s">
        <v>2304</v>
      </c>
      <c r="G455" t="s">
        <v>2305</v>
      </c>
      <c r="H455" t="s">
        <v>2306</v>
      </c>
      <c r="I455" t="s">
        <v>409</v>
      </c>
    </row>
    <row r="456" spans="1:9">
      <c r="A456">
        <v>2018</v>
      </c>
      <c r="B456">
        <v>5</v>
      </c>
      <c r="C456" t="s">
        <v>2307</v>
      </c>
      <c r="D456" t="s">
        <v>2308</v>
      </c>
      <c r="E456" t="s">
        <v>149</v>
      </c>
      <c r="F456" t="s">
        <v>403</v>
      </c>
      <c r="G456" t="s">
        <v>2309</v>
      </c>
      <c r="H456" t="s">
        <v>1304</v>
      </c>
      <c r="I456" t="s">
        <v>404</v>
      </c>
    </row>
    <row r="457" spans="1:9">
      <c r="A457">
        <v>2018</v>
      </c>
      <c r="B457">
        <v>5</v>
      </c>
      <c r="C457" t="s">
        <v>2307</v>
      </c>
      <c r="D457" t="s">
        <v>2310</v>
      </c>
      <c r="E457" t="s">
        <v>149</v>
      </c>
      <c r="F457" t="s">
        <v>406</v>
      </c>
      <c r="G457" t="s">
        <v>2309</v>
      </c>
      <c r="H457" t="s">
        <v>1304</v>
      </c>
      <c r="I457" t="s">
        <v>409</v>
      </c>
    </row>
    <row r="458" spans="1:9">
      <c r="A458">
        <v>2018</v>
      </c>
      <c r="B458">
        <v>5</v>
      </c>
      <c r="C458" t="s">
        <v>2307</v>
      </c>
      <c r="D458" t="s">
        <v>2311</v>
      </c>
      <c r="E458" t="s">
        <v>149</v>
      </c>
      <c r="F458" t="s">
        <v>411</v>
      </c>
      <c r="G458" t="s">
        <v>2052</v>
      </c>
      <c r="H458" t="s">
        <v>1304</v>
      </c>
      <c r="I458" t="s">
        <v>405</v>
      </c>
    </row>
    <row r="459" spans="1:9">
      <c r="A459">
        <v>2018</v>
      </c>
      <c r="B459">
        <v>5</v>
      </c>
      <c r="C459" t="s">
        <v>2307</v>
      </c>
      <c r="D459" t="s">
        <v>2312</v>
      </c>
      <c r="E459" t="s">
        <v>9</v>
      </c>
      <c r="F459" t="s">
        <v>403</v>
      </c>
      <c r="G459" t="s">
        <v>2313</v>
      </c>
      <c r="H459" t="s">
        <v>2314</v>
      </c>
      <c r="I459" t="s">
        <v>404</v>
      </c>
    </row>
    <row r="460" spans="1:9">
      <c r="A460">
        <v>2018</v>
      </c>
      <c r="B460">
        <v>5</v>
      </c>
      <c r="C460" t="s">
        <v>2307</v>
      </c>
      <c r="D460" t="s">
        <v>2315</v>
      </c>
      <c r="E460" t="s">
        <v>153</v>
      </c>
      <c r="F460" t="s">
        <v>411</v>
      </c>
      <c r="G460" t="s">
        <v>2316</v>
      </c>
      <c r="H460" t="s">
        <v>1304</v>
      </c>
      <c r="I460" t="s">
        <v>405</v>
      </c>
    </row>
    <row r="461" spans="1:9">
      <c r="A461">
        <v>2018</v>
      </c>
      <c r="B461">
        <v>5</v>
      </c>
      <c r="C461" t="s">
        <v>2307</v>
      </c>
      <c r="D461" t="s">
        <v>2317</v>
      </c>
      <c r="E461" t="s">
        <v>149</v>
      </c>
      <c r="F461" t="s">
        <v>403</v>
      </c>
      <c r="G461" t="s">
        <v>2289</v>
      </c>
      <c r="H461" t="s">
        <v>1304</v>
      </c>
      <c r="I461" t="s">
        <v>404</v>
      </c>
    </row>
    <row r="462" spans="1:9">
      <c r="A462">
        <v>2018</v>
      </c>
      <c r="B462">
        <v>5</v>
      </c>
      <c r="C462" t="s">
        <v>2307</v>
      </c>
      <c r="D462" t="s">
        <v>2318</v>
      </c>
      <c r="E462" t="s">
        <v>149</v>
      </c>
      <c r="F462" t="s">
        <v>403</v>
      </c>
      <c r="G462" t="s">
        <v>2319</v>
      </c>
      <c r="H462" t="s">
        <v>1304</v>
      </c>
      <c r="I462" t="s">
        <v>404</v>
      </c>
    </row>
    <row r="463" spans="1:9">
      <c r="A463">
        <v>2018</v>
      </c>
      <c r="B463">
        <v>5</v>
      </c>
      <c r="C463" t="s">
        <v>2320</v>
      </c>
      <c r="D463" t="s">
        <v>2321</v>
      </c>
      <c r="E463" t="s">
        <v>149</v>
      </c>
      <c r="F463" t="s">
        <v>403</v>
      </c>
      <c r="G463" t="s">
        <v>2322</v>
      </c>
      <c r="H463" t="s">
        <v>1304</v>
      </c>
      <c r="I463" t="s">
        <v>404</v>
      </c>
    </row>
    <row r="464" spans="1:9">
      <c r="A464">
        <v>2018</v>
      </c>
      <c r="B464">
        <v>5</v>
      </c>
      <c r="C464" t="s">
        <v>2320</v>
      </c>
      <c r="D464" t="s">
        <v>2323</v>
      </c>
      <c r="E464" t="s">
        <v>149</v>
      </c>
      <c r="F464" t="s">
        <v>403</v>
      </c>
      <c r="G464" t="s">
        <v>2324</v>
      </c>
      <c r="H464" t="s">
        <v>1304</v>
      </c>
      <c r="I464" t="s">
        <v>404</v>
      </c>
    </row>
    <row r="465" spans="1:9">
      <c r="A465">
        <v>2018</v>
      </c>
      <c r="B465">
        <v>5</v>
      </c>
      <c r="C465" t="s">
        <v>2320</v>
      </c>
      <c r="D465" t="s">
        <v>2325</v>
      </c>
      <c r="E465" t="s">
        <v>149</v>
      </c>
      <c r="F465" t="s">
        <v>403</v>
      </c>
      <c r="G465" t="s">
        <v>2326</v>
      </c>
      <c r="H465" t="s">
        <v>1304</v>
      </c>
      <c r="I465" t="s">
        <v>409</v>
      </c>
    </row>
    <row r="466" spans="1:9">
      <c r="A466">
        <v>2018</v>
      </c>
      <c r="B466">
        <v>5</v>
      </c>
      <c r="C466" t="s">
        <v>2320</v>
      </c>
      <c r="D466" t="s">
        <v>2327</v>
      </c>
      <c r="E466" t="s">
        <v>153</v>
      </c>
      <c r="F466" t="s">
        <v>406</v>
      </c>
      <c r="G466" t="s">
        <v>2328</v>
      </c>
      <c r="H466" t="s">
        <v>1304</v>
      </c>
      <c r="I466" t="s">
        <v>404</v>
      </c>
    </row>
    <row r="467" spans="1:9">
      <c r="A467">
        <v>2018</v>
      </c>
      <c r="B467">
        <v>5</v>
      </c>
      <c r="C467" t="s">
        <v>2320</v>
      </c>
      <c r="D467" t="s">
        <v>2327</v>
      </c>
      <c r="E467" t="s">
        <v>153</v>
      </c>
      <c r="F467" t="s">
        <v>403</v>
      </c>
      <c r="G467" t="s">
        <v>2328</v>
      </c>
      <c r="H467" t="s">
        <v>1304</v>
      </c>
      <c r="I467" t="s">
        <v>404</v>
      </c>
    </row>
    <row r="468" spans="1:9">
      <c r="A468">
        <v>2018</v>
      </c>
      <c r="B468">
        <v>5</v>
      </c>
      <c r="C468" t="s">
        <v>2329</v>
      </c>
      <c r="D468" t="s">
        <v>2330</v>
      </c>
      <c r="E468" t="s">
        <v>149</v>
      </c>
      <c r="F468" t="s">
        <v>403</v>
      </c>
      <c r="G468" t="s">
        <v>2331</v>
      </c>
      <c r="H468" t="s">
        <v>1304</v>
      </c>
      <c r="I468" t="s">
        <v>404</v>
      </c>
    </row>
    <row r="469" spans="1:9">
      <c r="A469">
        <v>2018</v>
      </c>
      <c r="B469">
        <v>5</v>
      </c>
      <c r="C469" t="s">
        <v>2329</v>
      </c>
      <c r="D469" t="s">
        <v>2332</v>
      </c>
      <c r="E469" t="s">
        <v>149</v>
      </c>
      <c r="F469" t="s">
        <v>411</v>
      </c>
      <c r="G469" t="s">
        <v>2333</v>
      </c>
      <c r="H469" t="s">
        <v>1304</v>
      </c>
      <c r="I469" t="s">
        <v>409</v>
      </c>
    </row>
    <row r="470" spans="1:9">
      <c r="A470">
        <v>2018</v>
      </c>
      <c r="B470">
        <v>5</v>
      </c>
      <c r="C470" t="s">
        <v>2334</v>
      </c>
      <c r="D470" t="s">
        <v>2335</v>
      </c>
      <c r="E470" t="s">
        <v>149</v>
      </c>
      <c r="F470" t="s">
        <v>403</v>
      </c>
      <c r="G470" t="s">
        <v>2336</v>
      </c>
      <c r="H470" t="s">
        <v>1304</v>
      </c>
      <c r="I470" t="s">
        <v>419</v>
      </c>
    </row>
    <row r="471" spans="1:9">
      <c r="A471">
        <v>2018</v>
      </c>
      <c r="B471">
        <v>5</v>
      </c>
      <c r="C471" t="s">
        <v>2334</v>
      </c>
      <c r="D471" t="s">
        <v>2337</v>
      </c>
      <c r="E471" t="s">
        <v>147</v>
      </c>
      <c r="F471" t="s">
        <v>403</v>
      </c>
      <c r="G471" t="s">
        <v>2338</v>
      </c>
      <c r="H471" t="s">
        <v>1304</v>
      </c>
      <c r="I471" t="s">
        <v>404</v>
      </c>
    </row>
    <row r="472" spans="1:9">
      <c r="A472">
        <v>2018</v>
      </c>
      <c r="B472">
        <v>5</v>
      </c>
      <c r="C472" t="s">
        <v>2334</v>
      </c>
      <c r="D472" t="s">
        <v>2339</v>
      </c>
      <c r="E472" t="s">
        <v>147</v>
      </c>
      <c r="F472" t="s">
        <v>406</v>
      </c>
      <c r="G472" t="s">
        <v>2338</v>
      </c>
      <c r="H472" t="s">
        <v>1304</v>
      </c>
      <c r="I472" t="s">
        <v>404</v>
      </c>
    </row>
    <row r="473" spans="1:9">
      <c r="A473">
        <v>2018</v>
      </c>
      <c r="B473">
        <v>5</v>
      </c>
      <c r="C473" t="s">
        <v>2334</v>
      </c>
      <c r="D473" t="s">
        <v>2340</v>
      </c>
      <c r="E473" t="s">
        <v>149</v>
      </c>
      <c r="F473" t="s">
        <v>411</v>
      </c>
      <c r="G473" t="s">
        <v>2341</v>
      </c>
      <c r="H473" t="s">
        <v>1304</v>
      </c>
      <c r="I473" t="s">
        <v>409</v>
      </c>
    </row>
    <row r="474" spans="1:9">
      <c r="A474">
        <v>2018</v>
      </c>
      <c r="B474">
        <v>5</v>
      </c>
      <c r="C474" t="s">
        <v>2334</v>
      </c>
      <c r="D474" t="s">
        <v>2342</v>
      </c>
      <c r="E474" t="s">
        <v>149</v>
      </c>
      <c r="F474" t="s">
        <v>403</v>
      </c>
      <c r="G474" t="s">
        <v>2343</v>
      </c>
      <c r="H474" t="s">
        <v>1304</v>
      </c>
      <c r="I474" t="s">
        <v>404</v>
      </c>
    </row>
    <row r="475" spans="1:9">
      <c r="A475">
        <v>2018</v>
      </c>
      <c r="B475">
        <v>5</v>
      </c>
      <c r="C475" t="s">
        <v>2302</v>
      </c>
      <c r="D475" t="s">
        <v>2344</v>
      </c>
      <c r="E475" t="s">
        <v>147</v>
      </c>
      <c r="F475" t="s">
        <v>411</v>
      </c>
      <c r="G475" t="s">
        <v>2263</v>
      </c>
      <c r="H475" t="s">
        <v>1304</v>
      </c>
      <c r="I475" t="s">
        <v>404</v>
      </c>
    </row>
    <row r="476" spans="1:9">
      <c r="A476">
        <v>2018</v>
      </c>
      <c r="B476">
        <v>5</v>
      </c>
      <c r="C476" t="s">
        <v>2302</v>
      </c>
      <c r="D476" t="s">
        <v>2345</v>
      </c>
      <c r="E476" t="s">
        <v>170</v>
      </c>
      <c r="F476" t="s">
        <v>2346</v>
      </c>
      <c r="G476" t="s">
        <v>2347</v>
      </c>
      <c r="H476" t="s">
        <v>1304</v>
      </c>
      <c r="I476" t="s">
        <v>409</v>
      </c>
    </row>
    <row r="477" spans="1:9">
      <c r="A477">
        <v>2018</v>
      </c>
      <c r="B477">
        <v>5</v>
      </c>
      <c r="C477" t="s">
        <v>2302</v>
      </c>
      <c r="D477" t="s">
        <v>2348</v>
      </c>
      <c r="E477" t="s">
        <v>149</v>
      </c>
      <c r="F477" t="s">
        <v>411</v>
      </c>
      <c r="G477" t="s">
        <v>2301</v>
      </c>
      <c r="H477" t="s">
        <v>1304</v>
      </c>
      <c r="I477" t="s">
        <v>409</v>
      </c>
    </row>
    <row r="478" spans="1:9">
      <c r="A478">
        <v>2018</v>
      </c>
      <c r="B478">
        <v>5</v>
      </c>
      <c r="C478" t="s">
        <v>2349</v>
      </c>
      <c r="D478" t="s">
        <v>2350</v>
      </c>
      <c r="E478" t="s">
        <v>149</v>
      </c>
      <c r="F478" t="s">
        <v>406</v>
      </c>
      <c r="G478" t="s">
        <v>2351</v>
      </c>
      <c r="H478" t="s">
        <v>1304</v>
      </c>
      <c r="I478" t="s">
        <v>405</v>
      </c>
    </row>
    <row r="479" spans="1:9">
      <c r="A479">
        <v>2018</v>
      </c>
      <c r="B479">
        <v>5</v>
      </c>
      <c r="C479" t="s">
        <v>2349</v>
      </c>
      <c r="D479" t="s">
        <v>2352</v>
      </c>
      <c r="E479" t="s">
        <v>153</v>
      </c>
      <c r="F479" t="s">
        <v>403</v>
      </c>
      <c r="G479" t="s">
        <v>2351</v>
      </c>
      <c r="H479" t="s">
        <v>2353</v>
      </c>
      <c r="I479" t="s">
        <v>404</v>
      </c>
    </row>
    <row r="480" spans="1:9">
      <c r="A480">
        <v>2018</v>
      </c>
      <c r="B480">
        <v>5</v>
      </c>
      <c r="C480" t="s">
        <v>2354</v>
      </c>
      <c r="D480" t="s">
        <v>2355</v>
      </c>
      <c r="E480" t="s">
        <v>149</v>
      </c>
      <c r="F480" t="s">
        <v>403</v>
      </c>
      <c r="G480" t="s">
        <v>2356</v>
      </c>
      <c r="H480" t="s">
        <v>1304</v>
      </c>
      <c r="I480" t="s">
        <v>404</v>
      </c>
    </row>
    <row r="481" spans="1:9">
      <c r="A481">
        <v>2018</v>
      </c>
      <c r="B481">
        <v>5</v>
      </c>
      <c r="C481" t="s">
        <v>2354</v>
      </c>
      <c r="D481" t="s">
        <v>2357</v>
      </c>
      <c r="E481" t="s">
        <v>149</v>
      </c>
      <c r="F481" t="s">
        <v>403</v>
      </c>
      <c r="G481" t="s">
        <v>2358</v>
      </c>
      <c r="H481" t="s">
        <v>1304</v>
      </c>
      <c r="I481" t="s">
        <v>404</v>
      </c>
    </row>
    <row r="482" spans="1:9">
      <c r="A482">
        <v>2018</v>
      </c>
      <c r="B482">
        <v>5</v>
      </c>
      <c r="C482" t="s">
        <v>2359</v>
      </c>
      <c r="D482" t="s">
        <v>2360</v>
      </c>
      <c r="E482" t="s">
        <v>149</v>
      </c>
      <c r="F482" t="s">
        <v>420</v>
      </c>
      <c r="G482" t="s">
        <v>2361</v>
      </c>
      <c r="H482" t="s">
        <v>1304</v>
      </c>
      <c r="I482" t="s">
        <v>405</v>
      </c>
    </row>
    <row r="483" spans="1:9">
      <c r="A483">
        <v>2018</v>
      </c>
      <c r="B483">
        <v>5</v>
      </c>
      <c r="C483" t="s">
        <v>2359</v>
      </c>
      <c r="D483" t="s">
        <v>2362</v>
      </c>
      <c r="E483" t="s">
        <v>149</v>
      </c>
      <c r="F483" t="s">
        <v>420</v>
      </c>
      <c r="G483" t="s">
        <v>2361</v>
      </c>
      <c r="H483" t="s">
        <v>1304</v>
      </c>
      <c r="I483" t="s">
        <v>405</v>
      </c>
    </row>
    <row r="484" spans="1:9">
      <c r="A484">
        <v>2018</v>
      </c>
      <c r="B484">
        <v>5</v>
      </c>
      <c r="C484" t="s">
        <v>2359</v>
      </c>
      <c r="D484" t="s">
        <v>2363</v>
      </c>
      <c r="E484" t="s">
        <v>149</v>
      </c>
      <c r="F484" t="s">
        <v>2364</v>
      </c>
      <c r="G484" t="s">
        <v>2365</v>
      </c>
      <c r="H484" t="s">
        <v>1304</v>
      </c>
      <c r="I484" t="s">
        <v>409</v>
      </c>
    </row>
    <row r="485" spans="1:9">
      <c r="A485">
        <v>2018</v>
      </c>
      <c r="B485">
        <v>5</v>
      </c>
      <c r="C485" t="s">
        <v>2359</v>
      </c>
      <c r="D485" t="s">
        <v>2366</v>
      </c>
      <c r="E485" t="s">
        <v>149</v>
      </c>
      <c r="F485" t="s">
        <v>2364</v>
      </c>
      <c r="G485" t="s">
        <v>2365</v>
      </c>
      <c r="H485" t="s">
        <v>1304</v>
      </c>
      <c r="I485" t="s">
        <v>409</v>
      </c>
    </row>
    <row r="486" spans="1:9">
      <c r="A486">
        <v>2018</v>
      </c>
      <c r="B486">
        <v>5</v>
      </c>
      <c r="C486" t="s">
        <v>2359</v>
      </c>
      <c r="D486" t="s">
        <v>2367</v>
      </c>
      <c r="E486" t="s">
        <v>149</v>
      </c>
      <c r="F486" t="s">
        <v>2364</v>
      </c>
      <c r="G486" t="s">
        <v>2365</v>
      </c>
      <c r="H486" t="s">
        <v>1304</v>
      </c>
      <c r="I486" t="s">
        <v>409</v>
      </c>
    </row>
    <row r="487" spans="1:9">
      <c r="A487">
        <v>2018</v>
      </c>
      <c r="B487">
        <v>5</v>
      </c>
      <c r="C487" t="s">
        <v>2359</v>
      </c>
      <c r="D487" t="s">
        <v>2368</v>
      </c>
      <c r="E487" t="s">
        <v>149</v>
      </c>
      <c r="F487" t="s">
        <v>403</v>
      </c>
      <c r="G487" t="s">
        <v>2369</v>
      </c>
      <c r="H487" t="s">
        <v>1304</v>
      </c>
      <c r="I487" t="s">
        <v>404</v>
      </c>
    </row>
    <row r="488" spans="1:9">
      <c r="A488">
        <v>2018</v>
      </c>
      <c r="B488">
        <v>5</v>
      </c>
      <c r="C488" t="s">
        <v>2370</v>
      </c>
      <c r="D488" t="s">
        <v>2371</v>
      </c>
      <c r="E488" t="s">
        <v>149</v>
      </c>
      <c r="F488" t="s">
        <v>403</v>
      </c>
      <c r="G488" t="s">
        <v>2372</v>
      </c>
      <c r="H488" t="s">
        <v>1304</v>
      </c>
      <c r="I488" t="s">
        <v>404</v>
      </c>
    </row>
    <row r="489" spans="1:9">
      <c r="A489">
        <v>2018</v>
      </c>
      <c r="B489">
        <v>5</v>
      </c>
      <c r="C489" t="s">
        <v>2370</v>
      </c>
      <c r="D489" t="s">
        <v>2373</v>
      </c>
      <c r="E489" t="s">
        <v>9</v>
      </c>
      <c r="F489" t="s">
        <v>403</v>
      </c>
      <c r="G489" t="s">
        <v>2374</v>
      </c>
      <c r="H489" t="s">
        <v>2375</v>
      </c>
      <c r="I489" t="s">
        <v>404</v>
      </c>
    </row>
    <row r="490" spans="1:9">
      <c r="A490">
        <v>2018</v>
      </c>
      <c r="B490">
        <v>5</v>
      </c>
      <c r="C490" t="s">
        <v>2370</v>
      </c>
      <c r="D490" t="s">
        <v>2376</v>
      </c>
      <c r="E490" t="s">
        <v>149</v>
      </c>
      <c r="F490" t="s">
        <v>403</v>
      </c>
      <c r="G490" t="s">
        <v>2377</v>
      </c>
      <c r="H490" t="s">
        <v>1304</v>
      </c>
      <c r="I490" t="s">
        <v>404</v>
      </c>
    </row>
    <row r="491" spans="1:9">
      <c r="A491">
        <v>2018</v>
      </c>
      <c r="B491">
        <v>5</v>
      </c>
      <c r="C491" t="s">
        <v>2370</v>
      </c>
      <c r="D491" t="s">
        <v>2378</v>
      </c>
      <c r="E491" t="s">
        <v>9</v>
      </c>
      <c r="F491" t="s">
        <v>403</v>
      </c>
      <c r="G491" t="s">
        <v>2379</v>
      </c>
      <c r="H491" t="s">
        <v>2380</v>
      </c>
      <c r="I491" t="s">
        <v>404</v>
      </c>
    </row>
    <row r="492" spans="1:9">
      <c r="A492">
        <v>2018</v>
      </c>
      <c r="B492">
        <v>5</v>
      </c>
      <c r="C492" t="s">
        <v>2381</v>
      </c>
      <c r="D492" t="s">
        <v>2382</v>
      </c>
      <c r="E492" t="s">
        <v>149</v>
      </c>
      <c r="F492" t="s">
        <v>403</v>
      </c>
      <c r="G492" t="s">
        <v>2383</v>
      </c>
      <c r="H492" t="s">
        <v>1304</v>
      </c>
      <c r="I492" t="s">
        <v>404</v>
      </c>
    </row>
    <row r="493" spans="1:9">
      <c r="A493">
        <v>2018</v>
      </c>
      <c r="B493">
        <v>5</v>
      </c>
      <c r="C493" t="s">
        <v>2381</v>
      </c>
      <c r="D493" t="s">
        <v>2384</v>
      </c>
      <c r="E493" t="s">
        <v>149</v>
      </c>
      <c r="F493" t="s">
        <v>403</v>
      </c>
      <c r="G493" t="s">
        <v>1981</v>
      </c>
      <c r="H493" t="s">
        <v>1304</v>
      </c>
      <c r="I493" t="s">
        <v>404</v>
      </c>
    </row>
    <row r="494" spans="1:9">
      <c r="A494">
        <v>2018</v>
      </c>
      <c r="B494">
        <v>5</v>
      </c>
      <c r="C494" t="s">
        <v>2381</v>
      </c>
      <c r="D494" t="s">
        <v>2385</v>
      </c>
      <c r="E494" t="s">
        <v>149</v>
      </c>
      <c r="F494" t="s">
        <v>420</v>
      </c>
      <c r="G494" t="s">
        <v>2386</v>
      </c>
      <c r="H494" t="s">
        <v>1304</v>
      </c>
      <c r="I494" t="s">
        <v>405</v>
      </c>
    </row>
    <row r="495" spans="1:9">
      <c r="A495">
        <v>2018</v>
      </c>
      <c r="B495">
        <v>5</v>
      </c>
      <c r="C495" t="s">
        <v>2387</v>
      </c>
      <c r="D495" t="s">
        <v>2388</v>
      </c>
      <c r="E495" t="s">
        <v>147</v>
      </c>
      <c r="F495" t="s">
        <v>420</v>
      </c>
      <c r="G495" t="s">
        <v>2386</v>
      </c>
      <c r="H495" t="s">
        <v>1304</v>
      </c>
      <c r="I495" t="s">
        <v>404</v>
      </c>
    </row>
    <row r="496" spans="1:9">
      <c r="A496">
        <v>2018</v>
      </c>
      <c r="B496">
        <v>5</v>
      </c>
      <c r="C496" t="s">
        <v>2389</v>
      </c>
      <c r="D496" t="s">
        <v>2390</v>
      </c>
      <c r="E496" t="s">
        <v>149</v>
      </c>
      <c r="F496" t="s">
        <v>406</v>
      </c>
      <c r="G496" t="s">
        <v>2391</v>
      </c>
      <c r="H496" t="s">
        <v>1304</v>
      </c>
      <c r="I496" t="s">
        <v>405</v>
      </c>
    </row>
    <row r="497" spans="1:9">
      <c r="A497">
        <v>2018</v>
      </c>
      <c r="B497">
        <v>5</v>
      </c>
      <c r="C497" t="s">
        <v>2389</v>
      </c>
      <c r="D497" t="s">
        <v>2392</v>
      </c>
      <c r="E497" t="s">
        <v>149</v>
      </c>
      <c r="F497" t="s">
        <v>403</v>
      </c>
      <c r="G497" t="s">
        <v>2391</v>
      </c>
      <c r="H497" t="s">
        <v>1304</v>
      </c>
      <c r="I497" t="s">
        <v>404</v>
      </c>
    </row>
    <row r="498" spans="1:9">
      <c r="A498">
        <v>2018</v>
      </c>
      <c r="B498">
        <v>5</v>
      </c>
      <c r="C498" t="s">
        <v>2389</v>
      </c>
      <c r="D498" t="s">
        <v>2393</v>
      </c>
      <c r="E498" t="s">
        <v>149</v>
      </c>
      <c r="F498" t="s">
        <v>411</v>
      </c>
      <c r="G498" t="s">
        <v>2394</v>
      </c>
      <c r="H498" t="s">
        <v>1304</v>
      </c>
      <c r="I498" t="s">
        <v>409</v>
      </c>
    </row>
    <row r="499" spans="1:9">
      <c r="A499">
        <v>2018</v>
      </c>
      <c r="B499">
        <v>5</v>
      </c>
      <c r="C499" t="s">
        <v>2389</v>
      </c>
      <c r="D499" t="s">
        <v>2395</v>
      </c>
      <c r="E499" t="s">
        <v>149</v>
      </c>
      <c r="F499" t="s">
        <v>411</v>
      </c>
      <c r="G499" t="s">
        <v>1495</v>
      </c>
      <c r="H499" t="s">
        <v>1304</v>
      </c>
      <c r="I499" t="s">
        <v>405</v>
      </c>
    </row>
    <row r="500" spans="1:9">
      <c r="A500">
        <v>2018</v>
      </c>
      <c r="B500">
        <v>5</v>
      </c>
      <c r="C500" t="s">
        <v>2389</v>
      </c>
      <c r="D500" t="s">
        <v>2396</v>
      </c>
      <c r="E500" t="s">
        <v>9</v>
      </c>
      <c r="F500" t="s">
        <v>403</v>
      </c>
      <c r="G500" t="s">
        <v>2397</v>
      </c>
      <c r="H500" t="s">
        <v>2398</v>
      </c>
      <c r="I500" t="s">
        <v>404</v>
      </c>
    </row>
    <row r="501" spans="1:9">
      <c r="A501">
        <v>2018</v>
      </c>
      <c r="B501">
        <v>5</v>
      </c>
      <c r="C501" t="s">
        <v>2399</v>
      </c>
      <c r="D501" t="s">
        <v>2400</v>
      </c>
      <c r="E501" t="s">
        <v>149</v>
      </c>
      <c r="F501" t="s">
        <v>411</v>
      </c>
      <c r="G501" t="s">
        <v>2401</v>
      </c>
      <c r="H501" t="s">
        <v>1304</v>
      </c>
      <c r="I501" t="s">
        <v>405</v>
      </c>
    </row>
    <row r="502" spans="1:9">
      <c r="A502">
        <v>2018</v>
      </c>
      <c r="B502">
        <v>5</v>
      </c>
      <c r="C502" t="s">
        <v>2399</v>
      </c>
      <c r="D502" t="s">
        <v>2402</v>
      </c>
      <c r="E502" t="s">
        <v>149</v>
      </c>
      <c r="F502" t="s">
        <v>411</v>
      </c>
      <c r="G502" t="s">
        <v>2401</v>
      </c>
      <c r="H502" t="s">
        <v>1304</v>
      </c>
      <c r="I502" t="s">
        <v>405</v>
      </c>
    </row>
    <row r="503" spans="1:9">
      <c r="A503">
        <v>2018</v>
      </c>
      <c r="B503">
        <v>5</v>
      </c>
      <c r="C503" t="s">
        <v>2403</v>
      </c>
      <c r="D503" t="s">
        <v>2404</v>
      </c>
      <c r="E503" t="s">
        <v>149</v>
      </c>
      <c r="F503" t="s">
        <v>416</v>
      </c>
      <c r="G503" t="s">
        <v>2097</v>
      </c>
      <c r="H503" t="s">
        <v>1304</v>
      </c>
      <c r="I503" t="s">
        <v>405</v>
      </c>
    </row>
    <row r="504" spans="1:9">
      <c r="A504">
        <v>2018</v>
      </c>
      <c r="B504">
        <v>5</v>
      </c>
      <c r="C504" t="s">
        <v>2403</v>
      </c>
      <c r="D504" t="s">
        <v>2405</v>
      </c>
      <c r="E504" t="s">
        <v>149</v>
      </c>
      <c r="F504" t="s">
        <v>411</v>
      </c>
      <c r="G504" t="s">
        <v>2406</v>
      </c>
      <c r="H504" t="s">
        <v>1304</v>
      </c>
      <c r="I504" t="s">
        <v>405</v>
      </c>
    </row>
    <row r="505" spans="1:9">
      <c r="A505">
        <v>2018</v>
      </c>
      <c r="B505">
        <v>5</v>
      </c>
      <c r="C505" t="s">
        <v>2407</v>
      </c>
      <c r="D505" t="s">
        <v>2408</v>
      </c>
      <c r="E505" t="s">
        <v>149</v>
      </c>
      <c r="F505" t="s">
        <v>403</v>
      </c>
      <c r="G505" t="s">
        <v>2409</v>
      </c>
      <c r="H505" t="s">
        <v>1304</v>
      </c>
      <c r="I505" t="s">
        <v>404</v>
      </c>
    </row>
    <row r="506" spans="1:9">
      <c r="A506">
        <v>2018</v>
      </c>
      <c r="B506">
        <v>5</v>
      </c>
      <c r="C506" t="s">
        <v>2407</v>
      </c>
      <c r="D506" t="s">
        <v>2410</v>
      </c>
      <c r="E506" t="s">
        <v>149</v>
      </c>
      <c r="F506" t="s">
        <v>411</v>
      </c>
      <c r="G506" t="s">
        <v>2401</v>
      </c>
      <c r="H506" t="s">
        <v>1304</v>
      </c>
      <c r="I506" t="s">
        <v>404</v>
      </c>
    </row>
    <row r="507" spans="1:9">
      <c r="A507">
        <v>2018</v>
      </c>
      <c r="B507">
        <v>5</v>
      </c>
      <c r="C507" t="s">
        <v>2407</v>
      </c>
      <c r="D507" t="s">
        <v>2411</v>
      </c>
      <c r="E507" t="s">
        <v>147</v>
      </c>
      <c r="F507" t="s">
        <v>411</v>
      </c>
      <c r="G507" t="s">
        <v>1438</v>
      </c>
      <c r="H507" t="s">
        <v>1304</v>
      </c>
      <c r="I507" t="s">
        <v>409</v>
      </c>
    </row>
    <row r="508" spans="1:9">
      <c r="A508">
        <v>2018</v>
      </c>
      <c r="B508">
        <v>5</v>
      </c>
      <c r="C508" t="s">
        <v>2412</v>
      </c>
      <c r="D508" t="s">
        <v>2413</v>
      </c>
      <c r="E508" t="s">
        <v>149</v>
      </c>
      <c r="F508" t="s">
        <v>406</v>
      </c>
      <c r="G508" t="s">
        <v>2414</v>
      </c>
      <c r="H508" t="s">
        <v>1304</v>
      </c>
      <c r="I508" t="s">
        <v>404</v>
      </c>
    </row>
    <row r="509" spans="1:9">
      <c r="A509">
        <v>2018</v>
      </c>
      <c r="B509">
        <v>5</v>
      </c>
      <c r="C509" t="s">
        <v>2412</v>
      </c>
      <c r="D509" t="s">
        <v>2415</v>
      </c>
      <c r="E509" t="s">
        <v>149</v>
      </c>
      <c r="F509" t="s">
        <v>403</v>
      </c>
      <c r="G509" t="s">
        <v>2414</v>
      </c>
      <c r="H509" t="s">
        <v>1304</v>
      </c>
      <c r="I509" t="s">
        <v>404</v>
      </c>
    </row>
    <row r="510" spans="1:9">
      <c r="A510">
        <v>2018</v>
      </c>
      <c r="B510">
        <v>5</v>
      </c>
      <c r="C510" t="s">
        <v>2412</v>
      </c>
      <c r="D510" t="s">
        <v>2416</v>
      </c>
      <c r="E510" t="s">
        <v>149</v>
      </c>
      <c r="F510" t="s">
        <v>411</v>
      </c>
      <c r="G510" t="s">
        <v>2417</v>
      </c>
      <c r="H510" t="s">
        <v>1304</v>
      </c>
      <c r="I510" t="s">
        <v>409</v>
      </c>
    </row>
    <row r="511" spans="1:9">
      <c r="A511">
        <v>2018</v>
      </c>
      <c r="B511">
        <v>5</v>
      </c>
      <c r="C511" t="s">
        <v>2412</v>
      </c>
      <c r="D511" t="s">
        <v>2418</v>
      </c>
      <c r="E511" t="s">
        <v>149</v>
      </c>
      <c r="F511" t="s">
        <v>411</v>
      </c>
      <c r="G511" t="s">
        <v>2417</v>
      </c>
      <c r="H511" t="s">
        <v>1304</v>
      </c>
      <c r="I511" t="s">
        <v>409</v>
      </c>
    </row>
    <row r="512" spans="1:9">
      <c r="A512">
        <v>2018</v>
      </c>
      <c r="B512">
        <v>5</v>
      </c>
      <c r="C512" t="s">
        <v>2412</v>
      </c>
      <c r="D512" t="s">
        <v>2419</v>
      </c>
      <c r="E512" t="s">
        <v>149</v>
      </c>
      <c r="F512" t="s">
        <v>2420</v>
      </c>
      <c r="G512" t="s">
        <v>2347</v>
      </c>
      <c r="H512" t="s">
        <v>1304</v>
      </c>
      <c r="I512" t="s">
        <v>404</v>
      </c>
    </row>
    <row r="513" spans="1:9">
      <c r="A513">
        <v>2018</v>
      </c>
      <c r="B513">
        <v>5</v>
      </c>
      <c r="C513" t="s">
        <v>2421</v>
      </c>
      <c r="D513" t="s">
        <v>2422</v>
      </c>
      <c r="E513" t="s">
        <v>147</v>
      </c>
      <c r="F513" t="s">
        <v>403</v>
      </c>
      <c r="G513" t="s">
        <v>2423</v>
      </c>
      <c r="H513" t="s">
        <v>1304</v>
      </c>
      <c r="I513" t="s">
        <v>405</v>
      </c>
    </row>
    <row r="514" spans="1:9">
      <c r="A514">
        <v>2018</v>
      </c>
      <c r="B514">
        <v>5</v>
      </c>
      <c r="C514" t="s">
        <v>2421</v>
      </c>
      <c r="D514" t="s">
        <v>2424</v>
      </c>
      <c r="E514" t="s">
        <v>149</v>
      </c>
      <c r="F514" t="s">
        <v>411</v>
      </c>
      <c r="G514" t="s">
        <v>2425</v>
      </c>
      <c r="H514" t="s">
        <v>1304</v>
      </c>
      <c r="I514" t="s">
        <v>409</v>
      </c>
    </row>
    <row r="515" spans="1:9">
      <c r="A515">
        <v>2018</v>
      </c>
      <c r="B515">
        <v>5</v>
      </c>
      <c r="C515" t="s">
        <v>2421</v>
      </c>
      <c r="D515" t="s">
        <v>2426</v>
      </c>
      <c r="E515" t="s">
        <v>149</v>
      </c>
      <c r="F515" t="s">
        <v>406</v>
      </c>
      <c r="G515" t="s">
        <v>2341</v>
      </c>
      <c r="H515" t="s">
        <v>1304</v>
      </c>
      <c r="I515" t="s">
        <v>409</v>
      </c>
    </row>
    <row r="516" spans="1:9">
      <c r="A516">
        <v>2018</v>
      </c>
      <c r="B516">
        <v>5</v>
      </c>
      <c r="C516" t="s">
        <v>2421</v>
      </c>
      <c r="D516" t="s">
        <v>2427</v>
      </c>
      <c r="E516" t="s">
        <v>149</v>
      </c>
      <c r="F516" t="s">
        <v>403</v>
      </c>
      <c r="G516" t="s">
        <v>2428</v>
      </c>
      <c r="H516" t="s">
        <v>1304</v>
      </c>
      <c r="I516" t="s">
        <v>404</v>
      </c>
    </row>
    <row r="517" spans="1:9">
      <c r="A517">
        <v>2018</v>
      </c>
      <c r="B517">
        <v>5</v>
      </c>
      <c r="C517" t="s">
        <v>2421</v>
      </c>
      <c r="D517" t="s">
        <v>2429</v>
      </c>
      <c r="E517" t="s">
        <v>149</v>
      </c>
      <c r="F517" t="s">
        <v>403</v>
      </c>
      <c r="G517" t="s">
        <v>2430</v>
      </c>
      <c r="H517" t="s">
        <v>1304</v>
      </c>
      <c r="I517" t="s">
        <v>404</v>
      </c>
    </row>
    <row r="518" spans="1:9">
      <c r="A518">
        <v>2018</v>
      </c>
      <c r="B518">
        <v>5</v>
      </c>
      <c r="C518" t="s">
        <v>2421</v>
      </c>
      <c r="D518" t="s">
        <v>2431</v>
      </c>
      <c r="E518" t="s">
        <v>149</v>
      </c>
      <c r="F518" t="s">
        <v>403</v>
      </c>
      <c r="G518" t="s">
        <v>2341</v>
      </c>
      <c r="H518" t="s">
        <v>1304</v>
      </c>
      <c r="I518" t="s">
        <v>404</v>
      </c>
    </row>
    <row r="519" spans="1:9">
      <c r="A519">
        <v>2018</v>
      </c>
      <c r="B519">
        <v>5</v>
      </c>
      <c r="C519" t="s">
        <v>2432</v>
      </c>
      <c r="D519" t="s">
        <v>2433</v>
      </c>
      <c r="E519" t="s">
        <v>149</v>
      </c>
      <c r="F519" t="s">
        <v>2434</v>
      </c>
      <c r="G519" t="s">
        <v>2435</v>
      </c>
      <c r="H519" t="s">
        <v>1304</v>
      </c>
      <c r="I519" t="s">
        <v>409</v>
      </c>
    </row>
    <row r="520" spans="1:9">
      <c r="A520">
        <v>2018</v>
      </c>
      <c r="B520">
        <v>5</v>
      </c>
      <c r="C520" t="s">
        <v>2436</v>
      </c>
      <c r="D520" t="s">
        <v>2437</v>
      </c>
      <c r="E520" t="s">
        <v>147</v>
      </c>
      <c r="F520" t="s">
        <v>403</v>
      </c>
      <c r="G520" t="s">
        <v>2438</v>
      </c>
      <c r="H520" t="s">
        <v>1304</v>
      </c>
      <c r="I520" t="s">
        <v>404</v>
      </c>
    </row>
    <row r="521" spans="1:9">
      <c r="A521">
        <v>2018</v>
      </c>
      <c r="B521">
        <v>5</v>
      </c>
      <c r="C521" t="s">
        <v>2436</v>
      </c>
      <c r="D521" t="s">
        <v>2439</v>
      </c>
      <c r="E521" t="s">
        <v>9</v>
      </c>
      <c r="F521" t="s">
        <v>415</v>
      </c>
      <c r="G521" t="s">
        <v>2440</v>
      </c>
      <c r="H521" t="s">
        <v>2441</v>
      </c>
      <c r="I521" t="s">
        <v>405</v>
      </c>
    </row>
    <row r="522" spans="1:9">
      <c r="A522">
        <v>2018</v>
      </c>
      <c r="B522">
        <v>5</v>
      </c>
      <c r="C522" t="s">
        <v>2436</v>
      </c>
      <c r="D522" t="s">
        <v>2442</v>
      </c>
      <c r="E522" t="s">
        <v>9</v>
      </c>
      <c r="F522" t="s">
        <v>2443</v>
      </c>
      <c r="G522" t="s">
        <v>2444</v>
      </c>
      <c r="H522" t="s">
        <v>2445</v>
      </c>
      <c r="I522" t="s">
        <v>404</v>
      </c>
    </row>
    <row r="523" spans="1:9">
      <c r="A523">
        <v>2018</v>
      </c>
      <c r="B523">
        <v>5</v>
      </c>
      <c r="C523" t="s">
        <v>2432</v>
      </c>
      <c r="D523" t="s">
        <v>2446</v>
      </c>
      <c r="E523" t="s">
        <v>149</v>
      </c>
      <c r="F523" t="s">
        <v>403</v>
      </c>
      <c r="G523" t="s">
        <v>2133</v>
      </c>
      <c r="H523" t="s">
        <v>1304</v>
      </c>
      <c r="I523" t="s">
        <v>404</v>
      </c>
    </row>
    <row r="524" spans="1:9">
      <c r="A524">
        <v>2018</v>
      </c>
      <c r="B524">
        <v>5</v>
      </c>
      <c r="C524" t="s">
        <v>2436</v>
      </c>
      <c r="D524" t="s">
        <v>2447</v>
      </c>
      <c r="E524" t="s">
        <v>149</v>
      </c>
      <c r="F524" t="s">
        <v>406</v>
      </c>
      <c r="G524" t="s">
        <v>2448</v>
      </c>
      <c r="H524" t="s">
        <v>1304</v>
      </c>
      <c r="I524" t="s">
        <v>404</v>
      </c>
    </row>
    <row r="525" spans="1:9">
      <c r="A525">
        <v>2018</v>
      </c>
      <c r="B525">
        <v>5</v>
      </c>
      <c r="C525" t="s">
        <v>2436</v>
      </c>
      <c r="D525" t="s">
        <v>2449</v>
      </c>
      <c r="E525" t="s">
        <v>153</v>
      </c>
      <c r="F525" t="s">
        <v>403</v>
      </c>
      <c r="G525" t="s">
        <v>2450</v>
      </c>
      <c r="H525" t="s">
        <v>1304</v>
      </c>
      <c r="I525" t="s">
        <v>404</v>
      </c>
    </row>
    <row r="526" spans="1:9">
      <c r="A526">
        <v>2018</v>
      </c>
      <c r="B526">
        <v>5</v>
      </c>
      <c r="C526" t="s">
        <v>2436</v>
      </c>
      <c r="D526" t="s">
        <v>2451</v>
      </c>
      <c r="E526" t="s">
        <v>149</v>
      </c>
      <c r="F526" t="s">
        <v>418</v>
      </c>
      <c r="G526" t="s">
        <v>2452</v>
      </c>
      <c r="H526" t="s">
        <v>1304</v>
      </c>
      <c r="I526" t="s">
        <v>409</v>
      </c>
    </row>
    <row r="527" spans="1:9">
      <c r="A527">
        <v>2018</v>
      </c>
      <c r="B527">
        <v>5</v>
      </c>
      <c r="C527" t="s">
        <v>2436</v>
      </c>
      <c r="D527" t="s">
        <v>2453</v>
      </c>
      <c r="E527" t="s">
        <v>149</v>
      </c>
      <c r="F527" t="s">
        <v>406</v>
      </c>
      <c r="G527" t="s">
        <v>2444</v>
      </c>
      <c r="H527" t="s">
        <v>1304</v>
      </c>
      <c r="I527" t="s">
        <v>409</v>
      </c>
    </row>
    <row r="528" spans="1:9">
      <c r="A528">
        <v>2018</v>
      </c>
      <c r="B528">
        <v>5</v>
      </c>
      <c r="C528" t="s">
        <v>2454</v>
      </c>
      <c r="D528" t="s">
        <v>2455</v>
      </c>
      <c r="E528" t="s">
        <v>147</v>
      </c>
      <c r="F528" t="s">
        <v>403</v>
      </c>
      <c r="G528" t="s">
        <v>2456</v>
      </c>
      <c r="H528" t="s">
        <v>1304</v>
      </c>
      <c r="I528" t="s">
        <v>404</v>
      </c>
    </row>
    <row r="529" spans="1:9">
      <c r="A529">
        <v>2018</v>
      </c>
      <c r="B529">
        <v>5</v>
      </c>
      <c r="C529" t="s">
        <v>2454</v>
      </c>
      <c r="D529" t="s">
        <v>2457</v>
      </c>
      <c r="E529" t="s">
        <v>147</v>
      </c>
      <c r="F529" t="s">
        <v>411</v>
      </c>
      <c r="G529" t="s">
        <v>2458</v>
      </c>
      <c r="H529" t="s">
        <v>1304</v>
      </c>
      <c r="I529" t="s">
        <v>409</v>
      </c>
    </row>
    <row r="530" spans="1:9">
      <c r="A530">
        <v>2018</v>
      </c>
      <c r="B530">
        <v>5</v>
      </c>
      <c r="C530" t="s">
        <v>2454</v>
      </c>
      <c r="D530" t="s">
        <v>2459</v>
      </c>
      <c r="E530" t="s">
        <v>149</v>
      </c>
      <c r="F530" t="s">
        <v>411</v>
      </c>
      <c r="G530" t="s">
        <v>2460</v>
      </c>
      <c r="H530" t="s">
        <v>1304</v>
      </c>
      <c r="I530" t="s">
        <v>409</v>
      </c>
    </row>
    <row r="531" spans="1:9">
      <c r="A531">
        <v>2018</v>
      </c>
      <c r="B531">
        <v>5</v>
      </c>
      <c r="C531" t="s">
        <v>2454</v>
      </c>
      <c r="D531" t="s">
        <v>2461</v>
      </c>
      <c r="E531" t="s">
        <v>149</v>
      </c>
      <c r="F531" t="s">
        <v>2462</v>
      </c>
      <c r="G531" t="s">
        <v>2460</v>
      </c>
      <c r="H531" t="s">
        <v>1304</v>
      </c>
      <c r="I531" t="s">
        <v>409</v>
      </c>
    </row>
    <row r="532" spans="1:9">
      <c r="A532">
        <v>2018</v>
      </c>
      <c r="B532">
        <v>5</v>
      </c>
      <c r="C532" t="s">
        <v>2454</v>
      </c>
      <c r="D532" t="s">
        <v>2463</v>
      </c>
      <c r="E532" t="s">
        <v>149</v>
      </c>
      <c r="F532" t="s">
        <v>403</v>
      </c>
      <c r="G532" t="s">
        <v>2136</v>
      </c>
      <c r="H532" t="s">
        <v>1304</v>
      </c>
      <c r="I532" t="s">
        <v>404</v>
      </c>
    </row>
    <row r="533" spans="1:9">
      <c r="A533">
        <v>2018</v>
      </c>
      <c r="B533">
        <v>5</v>
      </c>
      <c r="C533" t="s">
        <v>2454</v>
      </c>
      <c r="D533" t="s">
        <v>2464</v>
      </c>
      <c r="E533" t="s">
        <v>149</v>
      </c>
      <c r="F533" t="s">
        <v>2462</v>
      </c>
      <c r="G533" t="s">
        <v>2460</v>
      </c>
      <c r="H533" t="s">
        <v>1304</v>
      </c>
      <c r="I533" t="s">
        <v>409</v>
      </c>
    </row>
    <row r="534" spans="1:9">
      <c r="A534">
        <v>2018</v>
      </c>
      <c r="B534">
        <v>5</v>
      </c>
      <c r="C534" t="s">
        <v>2454</v>
      </c>
      <c r="D534" t="s">
        <v>2465</v>
      </c>
      <c r="E534" t="s">
        <v>149</v>
      </c>
      <c r="F534" t="s">
        <v>403</v>
      </c>
      <c r="G534" t="s">
        <v>2466</v>
      </c>
      <c r="H534" t="s">
        <v>1304</v>
      </c>
      <c r="I534" t="s">
        <v>405</v>
      </c>
    </row>
    <row r="535" spans="1:9">
      <c r="A535">
        <v>2018</v>
      </c>
      <c r="B535">
        <v>5</v>
      </c>
      <c r="C535" t="s">
        <v>2454</v>
      </c>
      <c r="D535" t="s">
        <v>2467</v>
      </c>
      <c r="E535" t="s">
        <v>149</v>
      </c>
      <c r="F535" t="s">
        <v>2468</v>
      </c>
      <c r="G535" t="s">
        <v>2469</v>
      </c>
      <c r="H535" t="s">
        <v>1304</v>
      </c>
      <c r="I535" t="s">
        <v>404</v>
      </c>
    </row>
    <row r="536" spans="1:9">
      <c r="A536">
        <v>2018</v>
      </c>
      <c r="B536">
        <v>5</v>
      </c>
      <c r="C536" t="s">
        <v>2470</v>
      </c>
      <c r="D536" t="s">
        <v>1372</v>
      </c>
      <c r="E536" t="s">
        <v>147</v>
      </c>
      <c r="F536" t="s">
        <v>406</v>
      </c>
      <c r="G536" t="s">
        <v>2361</v>
      </c>
      <c r="H536" t="s">
        <v>1304</v>
      </c>
      <c r="I536" t="s">
        <v>404</v>
      </c>
    </row>
    <row r="537" spans="1:9">
      <c r="A537">
        <v>2018</v>
      </c>
      <c r="B537">
        <v>5</v>
      </c>
      <c r="C537" t="s">
        <v>2470</v>
      </c>
      <c r="D537" t="s">
        <v>2471</v>
      </c>
      <c r="E537" t="s">
        <v>147</v>
      </c>
      <c r="F537" t="s">
        <v>37</v>
      </c>
      <c r="G537" t="s">
        <v>2472</v>
      </c>
      <c r="H537" t="s">
        <v>1304</v>
      </c>
      <c r="I537" t="s">
        <v>405</v>
      </c>
    </row>
    <row r="538" spans="1:9">
      <c r="A538">
        <v>2018</v>
      </c>
      <c r="B538">
        <v>5</v>
      </c>
      <c r="C538" t="s">
        <v>2470</v>
      </c>
      <c r="D538" t="s">
        <v>2473</v>
      </c>
      <c r="E538" t="s">
        <v>149</v>
      </c>
      <c r="F538" t="s">
        <v>2474</v>
      </c>
      <c r="G538" t="s">
        <v>2469</v>
      </c>
      <c r="H538" t="s">
        <v>1304</v>
      </c>
      <c r="I538" t="s">
        <v>405</v>
      </c>
    </row>
    <row r="539" spans="1:9">
      <c r="A539">
        <v>2018</v>
      </c>
      <c r="B539">
        <v>5</v>
      </c>
      <c r="C539" t="s">
        <v>2470</v>
      </c>
      <c r="D539" t="s">
        <v>2475</v>
      </c>
      <c r="E539" t="s">
        <v>149</v>
      </c>
      <c r="F539" t="s">
        <v>403</v>
      </c>
      <c r="G539" t="s">
        <v>2361</v>
      </c>
      <c r="H539" t="s">
        <v>1304</v>
      </c>
      <c r="I539" t="s">
        <v>404</v>
      </c>
    </row>
    <row r="540" spans="1:9">
      <c r="A540">
        <v>2018</v>
      </c>
      <c r="B540">
        <v>5</v>
      </c>
      <c r="C540" t="s">
        <v>2470</v>
      </c>
      <c r="D540" t="s">
        <v>2476</v>
      </c>
      <c r="E540" t="s">
        <v>149</v>
      </c>
      <c r="F540" t="s">
        <v>403</v>
      </c>
      <c r="G540" t="s">
        <v>2270</v>
      </c>
      <c r="H540" t="s">
        <v>1304</v>
      </c>
      <c r="I540" t="s">
        <v>404</v>
      </c>
    </row>
    <row r="541" spans="1:9">
      <c r="A541">
        <v>2018</v>
      </c>
      <c r="B541">
        <v>5</v>
      </c>
      <c r="C541" t="s">
        <v>2470</v>
      </c>
      <c r="D541" t="s">
        <v>2477</v>
      </c>
      <c r="E541" t="s">
        <v>149</v>
      </c>
      <c r="F541" t="s">
        <v>2478</v>
      </c>
      <c r="G541" t="s">
        <v>2479</v>
      </c>
      <c r="H541" t="s">
        <v>1304</v>
      </c>
      <c r="I541" t="s">
        <v>409</v>
      </c>
    </row>
    <row r="542" spans="1:9">
      <c r="A542">
        <v>2018</v>
      </c>
      <c r="B542">
        <v>5</v>
      </c>
      <c r="C542" t="s">
        <v>2480</v>
      </c>
      <c r="D542" t="s">
        <v>2481</v>
      </c>
      <c r="E542" t="s">
        <v>149</v>
      </c>
      <c r="F542" t="s">
        <v>403</v>
      </c>
      <c r="G542" t="s">
        <v>2482</v>
      </c>
      <c r="H542" t="s">
        <v>1304</v>
      </c>
      <c r="I542" t="s">
        <v>404</v>
      </c>
    </row>
    <row r="543" spans="1:9">
      <c r="A543">
        <v>2018</v>
      </c>
      <c r="B543">
        <v>5</v>
      </c>
      <c r="C543" t="s">
        <v>2480</v>
      </c>
      <c r="D543" t="s">
        <v>2483</v>
      </c>
      <c r="E543" t="s">
        <v>149</v>
      </c>
      <c r="F543" t="s">
        <v>403</v>
      </c>
      <c r="G543" t="s">
        <v>2484</v>
      </c>
      <c r="H543" t="s">
        <v>1304</v>
      </c>
      <c r="I543" t="s">
        <v>404</v>
      </c>
    </row>
    <row r="544" spans="1:9">
      <c r="A544">
        <v>2018</v>
      </c>
      <c r="B544">
        <v>5</v>
      </c>
      <c r="C544" t="s">
        <v>2480</v>
      </c>
      <c r="D544" t="s">
        <v>2485</v>
      </c>
      <c r="E544" t="s">
        <v>149</v>
      </c>
      <c r="F544" t="s">
        <v>403</v>
      </c>
      <c r="G544" t="s">
        <v>2486</v>
      </c>
      <c r="H544" t="s">
        <v>1304</v>
      </c>
      <c r="I544" t="s">
        <v>404</v>
      </c>
    </row>
    <row r="545" spans="1:9">
      <c r="A545">
        <v>2018</v>
      </c>
      <c r="B545">
        <v>4</v>
      </c>
      <c r="C545" t="s">
        <v>2487</v>
      </c>
      <c r="D545" t="s">
        <v>2488</v>
      </c>
      <c r="E545" t="s">
        <v>149</v>
      </c>
      <c r="F545" t="s">
        <v>403</v>
      </c>
      <c r="G545" t="s">
        <v>2489</v>
      </c>
      <c r="H545" t="s">
        <v>1304</v>
      </c>
      <c r="I545" t="s">
        <v>404</v>
      </c>
    </row>
    <row r="546" spans="1:9">
      <c r="A546">
        <v>2018</v>
      </c>
      <c r="B546">
        <v>4</v>
      </c>
      <c r="C546" t="s">
        <v>2490</v>
      </c>
      <c r="D546" t="s">
        <v>2491</v>
      </c>
      <c r="E546" t="s">
        <v>149</v>
      </c>
      <c r="F546" t="s">
        <v>406</v>
      </c>
      <c r="G546" t="s">
        <v>2492</v>
      </c>
      <c r="H546" t="s">
        <v>1304</v>
      </c>
      <c r="I546" t="s">
        <v>404</v>
      </c>
    </row>
    <row r="547" spans="1:9">
      <c r="A547">
        <v>2018</v>
      </c>
      <c r="B547">
        <v>4</v>
      </c>
      <c r="C547" t="s">
        <v>2487</v>
      </c>
      <c r="D547" t="s">
        <v>2493</v>
      </c>
      <c r="E547" t="s">
        <v>153</v>
      </c>
      <c r="F547" t="s">
        <v>406</v>
      </c>
      <c r="G547" t="s">
        <v>2494</v>
      </c>
      <c r="H547" t="s">
        <v>2495</v>
      </c>
      <c r="I547" t="s">
        <v>404</v>
      </c>
    </row>
    <row r="548" spans="1:9">
      <c r="A548">
        <v>2018</v>
      </c>
      <c r="B548">
        <v>4</v>
      </c>
      <c r="C548" t="s">
        <v>2487</v>
      </c>
      <c r="D548" t="s">
        <v>2496</v>
      </c>
      <c r="E548" t="s">
        <v>9</v>
      </c>
      <c r="F548" t="s">
        <v>403</v>
      </c>
      <c r="G548" t="s">
        <v>2494</v>
      </c>
      <c r="H548" t="s">
        <v>2497</v>
      </c>
      <c r="I548" t="s">
        <v>404</v>
      </c>
    </row>
    <row r="549" spans="1:9">
      <c r="A549">
        <v>2018</v>
      </c>
      <c r="B549">
        <v>4</v>
      </c>
      <c r="C549" t="s">
        <v>2490</v>
      </c>
      <c r="D549" t="s">
        <v>2498</v>
      </c>
      <c r="E549" t="s">
        <v>149</v>
      </c>
      <c r="F549" t="s">
        <v>403</v>
      </c>
      <c r="G549" t="s">
        <v>2492</v>
      </c>
      <c r="H549" t="s">
        <v>1304</v>
      </c>
      <c r="I549" t="s">
        <v>404</v>
      </c>
    </row>
    <row r="550" spans="1:9">
      <c r="A550">
        <v>2018</v>
      </c>
      <c r="B550">
        <v>4</v>
      </c>
      <c r="C550" t="s">
        <v>2490</v>
      </c>
      <c r="D550" t="s">
        <v>2499</v>
      </c>
      <c r="E550" t="s">
        <v>147</v>
      </c>
      <c r="F550" t="s">
        <v>403</v>
      </c>
      <c r="G550" t="s">
        <v>2500</v>
      </c>
      <c r="H550" t="s">
        <v>1304</v>
      </c>
      <c r="I550" t="s">
        <v>404</v>
      </c>
    </row>
    <row r="551" spans="1:9">
      <c r="A551">
        <v>2018</v>
      </c>
      <c r="B551">
        <v>4</v>
      </c>
      <c r="C551" t="s">
        <v>2501</v>
      </c>
      <c r="D551" t="s">
        <v>2502</v>
      </c>
      <c r="E551" t="s">
        <v>149</v>
      </c>
      <c r="F551" t="s">
        <v>403</v>
      </c>
      <c r="G551" t="s">
        <v>2503</v>
      </c>
      <c r="H551" t="s">
        <v>1304</v>
      </c>
      <c r="I551" t="s">
        <v>404</v>
      </c>
    </row>
    <row r="552" spans="1:9">
      <c r="A552">
        <v>2018</v>
      </c>
      <c r="B552">
        <v>4</v>
      </c>
      <c r="C552" t="s">
        <v>2501</v>
      </c>
      <c r="D552" t="s">
        <v>2504</v>
      </c>
      <c r="E552" t="s">
        <v>170</v>
      </c>
      <c r="F552" t="s">
        <v>2505</v>
      </c>
      <c r="G552" t="s">
        <v>2347</v>
      </c>
      <c r="H552" t="s">
        <v>1304</v>
      </c>
      <c r="I552" t="s">
        <v>405</v>
      </c>
    </row>
    <row r="553" spans="1:9">
      <c r="A553">
        <v>2018</v>
      </c>
      <c r="B553">
        <v>4</v>
      </c>
      <c r="C553" t="s">
        <v>2501</v>
      </c>
      <c r="D553" t="s">
        <v>2506</v>
      </c>
      <c r="E553" t="s">
        <v>153</v>
      </c>
      <c r="F553" t="s">
        <v>403</v>
      </c>
      <c r="G553" t="s">
        <v>2507</v>
      </c>
      <c r="H553" t="s">
        <v>1304</v>
      </c>
      <c r="I553" t="s">
        <v>404</v>
      </c>
    </row>
    <row r="554" spans="1:9">
      <c r="A554">
        <v>2018</v>
      </c>
      <c r="B554">
        <v>4</v>
      </c>
      <c r="C554" t="s">
        <v>2501</v>
      </c>
      <c r="D554" t="s">
        <v>2508</v>
      </c>
      <c r="E554" t="s">
        <v>149</v>
      </c>
      <c r="F554" t="s">
        <v>403</v>
      </c>
      <c r="G554" t="s">
        <v>2509</v>
      </c>
      <c r="H554" t="s">
        <v>1304</v>
      </c>
      <c r="I554" t="s">
        <v>404</v>
      </c>
    </row>
    <row r="555" spans="1:9">
      <c r="A555">
        <v>2018</v>
      </c>
      <c r="B555">
        <v>4</v>
      </c>
      <c r="C555" t="s">
        <v>2501</v>
      </c>
      <c r="D555" t="s">
        <v>2510</v>
      </c>
      <c r="E555" t="s">
        <v>149</v>
      </c>
      <c r="F555" t="s">
        <v>2511</v>
      </c>
      <c r="G555" t="s">
        <v>2512</v>
      </c>
      <c r="H555" t="s">
        <v>1304</v>
      </c>
      <c r="I555" t="s">
        <v>405</v>
      </c>
    </row>
    <row r="556" spans="1:9">
      <c r="A556">
        <v>2018</v>
      </c>
      <c r="B556">
        <v>4</v>
      </c>
      <c r="C556" t="s">
        <v>2501</v>
      </c>
      <c r="D556" t="s">
        <v>2513</v>
      </c>
      <c r="E556" t="s">
        <v>149</v>
      </c>
      <c r="F556" t="s">
        <v>403</v>
      </c>
      <c r="G556" t="s">
        <v>2514</v>
      </c>
      <c r="H556" t="s">
        <v>1304</v>
      </c>
      <c r="I556" t="s">
        <v>405</v>
      </c>
    </row>
    <row r="557" spans="1:9">
      <c r="A557">
        <v>2018</v>
      </c>
      <c r="B557">
        <v>4</v>
      </c>
      <c r="C557" t="s">
        <v>2515</v>
      </c>
      <c r="D557" t="s">
        <v>2516</v>
      </c>
      <c r="E557" t="s">
        <v>149</v>
      </c>
      <c r="F557" t="s">
        <v>406</v>
      </c>
      <c r="G557" t="s">
        <v>2517</v>
      </c>
      <c r="H557" t="s">
        <v>1304</v>
      </c>
      <c r="I557" t="s">
        <v>405</v>
      </c>
    </row>
    <row r="558" spans="1:9">
      <c r="A558">
        <v>2018</v>
      </c>
      <c r="B558">
        <v>4</v>
      </c>
      <c r="C558" t="s">
        <v>2515</v>
      </c>
      <c r="D558" t="s">
        <v>2518</v>
      </c>
      <c r="E558" t="s">
        <v>147</v>
      </c>
      <c r="F558" t="s">
        <v>403</v>
      </c>
      <c r="G558" t="s">
        <v>2517</v>
      </c>
      <c r="H558" t="s">
        <v>1304</v>
      </c>
      <c r="I558" t="s">
        <v>404</v>
      </c>
    </row>
    <row r="559" spans="1:9">
      <c r="A559">
        <v>2018</v>
      </c>
      <c r="B559">
        <v>4</v>
      </c>
      <c r="C559" t="s">
        <v>2519</v>
      </c>
      <c r="D559" t="s">
        <v>2520</v>
      </c>
      <c r="E559" t="s">
        <v>149</v>
      </c>
      <c r="F559" t="s">
        <v>403</v>
      </c>
      <c r="G559" t="s">
        <v>2521</v>
      </c>
      <c r="H559" t="s">
        <v>1304</v>
      </c>
      <c r="I559" t="s">
        <v>404</v>
      </c>
    </row>
    <row r="560" spans="1:9">
      <c r="A560">
        <v>2018</v>
      </c>
      <c r="B560">
        <v>4</v>
      </c>
      <c r="C560" t="s">
        <v>2522</v>
      </c>
      <c r="D560" t="s">
        <v>2523</v>
      </c>
      <c r="E560" t="s">
        <v>147</v>
      </c>
      <c r="F560" t="s">
        <v>409</v>
      </c>
      <c r="G560" t="s">
        <v>2524</v>
      </c>
      <c r="H560" t="s">
        <v>1304</v>
      </c>
      <c r="I560" t="s">
        <v>404</v>
      </c>
    </row>
    <row r="561" spans="1:9">
      <c r="A561">
        <v>2018</v>
      </c>
      <c r="B561">
        <v>4</v>
      </c>
      <c r="C561" t="s">
        <v>2519</v>
      </c>
      <c r="D561" t="s">
        <v>2525</v>
      </c>
      <c r="E561" t="s">
        <v>149</v>
      </c>
      <c r="F561" t="s">
        <v>416</v>
      </c>
      <c r="G561" t="s">
        <v>2526</v>
      </c>
      <c r="H561" t="s">
        <v>1304</v>
      </c>
      <c r="I561" t="s">
        <v>405</v>
      </c>
    </row>
    <row r="562" spans="1:9">
      <c r="A562">
        <v>2018</v>
      </c>
      <c r="B562">
        <v>4</v>
      </c>
      <c r="C562" t="s">
        <v>2522</v>
      </c>
      <c r="D562" t="s">
        <v>2527</v>
      </c>
      <c r="E562" t="s">
        <v>149</v>
      </c>
      <c r="F562" t="s">
        <v>403</v>
      </c>
      <c r="G562" t="s">
        <v>2528</v>
      </c>
      <c r="H562" t="s">
        <v>1304</v>
      </c>
      <c r="I562" t="s">
        <v>404</v>
      </c>
    </row>
    <row r="563" spans="1:9">
      <c r="A563">
        <v>2018</v>
      </c>
      <c r="B563">
        <v>4</v>
      </c>
      <c r="C563" t="s">
        <v>2522</v>
      </c>
      <c r="D563" t="s">
        <v>2529</v>
      </c>
      <c r="E563" t="s">
        <v>149</v>
      </c>
      <c r="F563" t="s">
        <v>403</v>
      </c>
      <c r="G563" t="s">
        <v>2530</v>
      </c>
      <c r="H563" t="s">
        <v>1304</v>
      </c>
      <c r="I563" t="s">
        <v>404</v>
      </c>
    </row>
    <row r="564" spans="1:9">
      <c r="A564">
        <v>2018</v>
      </c>
      <c r="B564">
        <v>4</v>
      </c>
      <c r="C564" t="s">
        <v>2522</v>
      </c>
      <c r="D564" t="s">
        <v>2531</v>
      </c>
      <c r="E564" t="s">
        <v>149</v>
      </c>
      <c r="F564" t="s">
        <v>406</v>
      </c>
      <c r="G564" t="s">
        <v>2532</v>
      </c>
      <c r="H564" t="s">
        <v>1304</v>
      </c>
      <c r="I564" t="s">
        <v>404</v>
      </c>
    </row>
    <row r="565" spans="1:9">
      <c r="A565">
        <v>2018</v>
      </c>
      <c r="B565">
        <v>4</v>
      </c>
      <c r="C565" t="s">
        <v>2522</v>
      </c>
      <c r="D565" t="s">
        <v>2533</v>
      </c>
      <c r="E565" t="s">
        <v>149</v>
      </c>
      <c r="F565" t="s">
        <v>406</v>
      </c>
      <c r="G565" t="s">
        <v>2532</v>
      </c>
      <c r="H565" t="s">
        <v>1304</v>
      </c>
      <c r="I565" t="s">
        <v>404</v>
      </c>
    </row>
    <row r="566" spans="1:9">
      <c r="A566">
        <v>2018</v>
      </c>
      <c r="B566">
        <v>4</v>
      </c>
      <c r="C566" t="s">
        <v>2534</v>
      </c>
      <c r="D566" t="s">
        <v>2535</v>
      </c>
      <c r="E566" t="s">
        <v>149</v>
      </c>
      <c r="F566" t="s">
        <v>403</v>
      </c>
      <c r="G566" t="s">
        <v>2532</v>
      </c>
      <c r="H566" t="s">
        <v>1304</v>
      </c>
      <c r="I566" t="s">
        <v>404</v>
      </c>
    </row>
    <row r="567" spans="1:9">
      <c r="A567">
        <v>2018</v>
      </c>
      <c r="B567">
        <v>4</v>
      </c>
      <c r="C567" t="s">
        <v>2534</v>
      </c>
      <c r="D567" t="s">
        <v>2536</v>
      </c>
      <c r="E567" t="s">
        <v>149</v>
      </c>
      <c r="F567" t="s">
        <v>403</v>
      </c>
      <c r="G567" t="s">
        <v>2537</v>
      </c>
      <c r="H567" t="s">
        <v>1304</v>
      </c>
      <c r="I567" t="s">
        <v>405</v>
      </c>
    </row>
    <row r="568" spans="1:9">
      <c r="A568">
        <v>2018</v>
      </c>
      <c r="B568">
        <v>4</v>
      </c>
      <c r="C568" t="s">
        <v>2534</v>
      </c>
      <c r="D568" t="s">
        <v>2538</v>
      </c>
      <c r="E568" t="s">
        <v>153</v>
      </c>
      <c r="F568" t="s">
        <v>406</v>
      </c>
      <c r="G568" t="s">
        <v>2539</v>
      </c>
      <c r="H568" t="s">
        <v>1304</v>
      </c>
      <c r="I568" t="s">
        <v>404</v>
      </c>
    </row>
    <row r="569" spans="1:9">
      <c r="A569">
        <v>2018</v>
      </c>
      <c r="B569">
        <v>4</v>
      </c>
      <c r="C569" t="s">
        <v>2534</v>
      </c>
      <c r="D569" t="s">
        <v>2540</v>
      </c>
      <c r="E569" t="s">
        <v>153</v>
      </c>
      <c r="F569" t="s">
        <v>406</v>
      </c>
      <c r="G569" t="s">
        <v>2539</v>
      </c>
      <c r="H569" t="s">
        <v>1304</v>
      </c>
      <c r="I569" t="s">
        <v>404</v>
      </c>
    </row>
    <row r="570" spans="1:9">
      <c r="A570">
        <v>2018</v>
      </c>
      <c r="B570">
        <v>4</v>
      </c>
      <c r="C570" t="s">
        <v>2534</v>
      </c>
      <c r="D570" t="s">
        <v>2541</v>
      </c>
      <c r="E570" t="s">
        <v>149</v>
      </c>
      <c r="F570" t="s">
        <v>403</v>
      </c>
      <c r="G570" t="s">
        <v>2539</v>
      </c>
      <c r="H570" t="s">
        <v>1304</v>
      </c>
      <c r="I570" t="s">
        <v>404</v>
      </c>
    </row>
    <row r="571" spans="1:9">
      <c r="A571">
        <v>2018</v>
      </c>
      <c r="B571">
        <v>4</v>
      </c>
      <c r="C571" t="s">
        <v>2542</v>
      </c>
      <c r="D571" t="s">
        <v>2543</v>
      </c>
      <c r="E571" t="s">
        <v>149</v>
      </c>
      <c r="F571" t="s">
        <v>403</v>
      </c>
      <c r="G571" t="s">
        <v>2301</v>
      </c>
      <c r="H571" t="s">
        <v>1304</v>
      </c>
      <c r="I571" t="s">
        <v>404</v>
      </c>
    </row>
    <row r="572" spans="1:9">
      <c r="A572">
        <v>2018</v>
      </c>
      <c r="B572">
        <v>4</v>
      </c>
      <c r="C572" t="s">
        <v>2534</v>
      </c>
      <c r="D572" t="s">
        <v>2544</v>
      </c>
      <c r="E572" t="s">
        <v>149</v>
      </c>
      <c r="F572" t="s">
        <v>411</v>
      </c>
      <c r="G572" t="s">
        <v>2417</v>
      </c>
      <c r="H572" t="s">
        <v>1304</v>
      </c>
      <c r="I572" t="s">
        <v>409</v>
      </c>
    </row>
    <row r="573" spans="1:9">
      <c r="A573">
        <v>2018</v>
      </c>
      <c r="B573">
        <v>4</v>
      </c>
      <c r="C573" t="s">
        <v>2542</v>
      </c>
      <c r="D573" t="s">
        <v>2545</v>
      </c>
      <c r="E573" t="s">
        <v>149</v>
      </c>
      <c r="F573" t="s">
        <v>406</v>
      </c>
      <c r="G573" t="s">
        <v>2002</v>
      </c>
      <c r="H573" t="s">
        <v>1304</v>
      </c>
      <c r="I573" t="s">
        <v>404</v>
      </c>
    </row>
    <row r="574" spans="1:9">
      <c r="A574">
        <v>2018</v>
      </c>
      <c r="B574">
        <v>4</v>
      </c>
      <c r="C574" t="s">
        <v>2542</v>
      </c>
      <c r="D574" t="s">
        <v>2546</v>
      </c>
      <c r="E574" t="s">
        <v>149</v>
      </c>
      <c r="F574" t="s">
        <v>403</v>
      </c>
      <c r="G574" t="s">
        <v>2002</v>
      </c>
      <c r="H574" t="s">
        <v>1304</v>
      </c>
      <c r="I574" t="s">
        <v>404</v>
      </c>
    </row>
    <row r="575" spans="1:9">
      <c r="A575">
        <v>2018</v>
      </c>
      <c r="B575">
        <v>4</v>
      </c>
      <c r="C575" t="s">
        <v>2542</v>
      </c>
      <c r="D575" t="s">
        <v>2547</v>
      </c>
      <c r="E575" t="s">
        <v>149</v>
      </c>
      <c r="F575" t="s">
        <v>406</v>
      </c>
      <c r="G575" t="s">
        <v>2548</v>
      </c>
      <c r="H575" t="s">
        <v>1304</v>
      </c>
      <c r="I575" t="s">
        <v>404</v>
      </c>
    </row>
    <row r="576" spans="1:9">
      <c r="A576">
        <v>2018</v>
      </c>
      <c r="B576">
        <v>4</v>
      </c>
      <c r="C576" t="s">
        <v>2542</v>
      </c>
      <c r="D576" t="s">
        <v>2549</v>
      </c>
      <c r="E576" t="s">
        <v>149</v>
      </c>
      <c r="F576" t="s">
        <v>403</v>
      </c>
      <c r="G576" t="s">
        <v>2548</v>
      </c>
      <c r="H576" t="s">
        <v>1304</v>
      </c>
      <c r="I576" t="s">
        <v>404</v>
      </c>
    </row>
    <row r="577" spans="1:9">
      <c r="A577">
        <v>2018</v>
      </c>
      <c r="B577">
        <v>4</v>
      </c>
      <c r="C577" t="s">
        <v>2550</v>
      </c>
      <c r="D577" t="s">
        <v>2551</v>
      </c>
      <c r="E577" t="s">
        <v>149</v>
      </c>
      <c r="F577" t="s">
        <v>403</v>
      </c>
      <c r="G577" t="s">
        <v>2552</v>
      </c>
      <c r="H577" t="s">
        <v>1304</v>
      </c>
      <c r="I577" t="s">
        <v>404</v>
      </c>
    </row>
    <row r="578" spans="1:9">
      <c r="A578">
        <v>2018</v>
      </c>
      <c r="B578">
        <v>4</v>
      </c>
      <c r="C578" t="s">
        <v>2550</v>
      </c>
      <c r="D578" t="s">
        <v>2553</v>
      </c>
      <c r="E578" t="s">
        <v>149</v>
      </c>
      <c r="F578" t="s">
        <v>406</v>
      </c>
      <c r="G578" t="s">
        <v>2554</v>
      </c>
      <c r="H578" t="s">
        <v>1304</v>
      </c>
      <c r="I578" t="s">
        <v>409</v>
      </c>
    </row>
    <row r="579" spans="1:9">
      <c r="A579">
        <v>2018</v>
      </c>
      <c r="B579">
        <v>4</v>
      </c>
      <c r="C579" t="s">
        <v>2550</v>
      </c>
      <c r="D579" t="s">
        <v>2555</v>
      </c>
      <c r="E579" t="s">
        <v>153</v>
      </c>
      <c r="F579" t="s">
        <v>403</v>
      </c>
      <c r="G579" t="s">
        <v>2554</v>
      </c>
      <c r="H579" t="s">
        <v>2556</v>
      </c>
      <c r="I579" t="s">
        <v>404</v>
      </c>
    </row>
    <row r="580" spans="1:9">
      <c r="A580">
        <v>2018</v>
      </c>
      <c r="B580">
        <v>4</v>
      </c>
      <c r="C580" t="s">
        <v>2557</v>
      </c>
      <c r="D580" t="s">
        <v>2558</v>
      </c>
      <c r="E580" t="s">
        <v>149</v>
      </c>
      <c r="F580" t="s">
        <v>406</v>
      </c>
      <c r="G580" t="s">
        <v>2559</v>
      </c>
      <c r="H580" t="s">
        <v>1304</v>
      </c>
      <c r="I580" t="s">
        <v>405</v>
      </c>
    </row>
    <row r="581" spans="1:9">
      <c r="A581">
        <v>2018</v>
      </c>
      <c r="B581">
        <v>4</v>
      </c>
      <c r="C581" t="s">
        <v>2557</v>
      </c>
      <c r="D581" t="s">
        <v>2560</v>
      </c>
      <c r="E581" t="s">
        <v>149</v>
      </c>
      <c r="F581" t="s">
        <v>2561</v>
      </c>
      <c r="G581" t="s">
        <v>2559</v>
      </c>
      <c r="H581" t="s">
        <v>1304</v>
      </c>
      <c r="I581" t="s">
        <v>404</v>
      </c>
    </row>
    <row r="582" spans="1:9">
      <c r="A582">
        <v>2018</v>
      </c>
      <c r="B582">
        <v>4</v>
      </c>
      <c r="C582" t="s">
        <v>2557</v>
      </c>
      <c r="D582" t="s">
        <v>2562</v>
      </c>
      <c r="E582" t="s">
        <v>149</v>
      </c>
      <c r="F582" t="s">
        <v>411</v>
      </c>
      <c r="G582" t="s">
        <v>2563</v>
      </c>
      <c r="H582" t="s">
        <v>1304</v>
      </c>
      <c r="I582" t="s">
        <v>405</v>
      </c>
    </row>
    <row r="583" spans="1:9">
      <c r="A583">
        <v>2018</v>
      </c>
      <c r="B583">
        <v>4</v>
      </c>
      <c r="C583" t="s">
        <v>2557</v>
      </c>
      <c r="D583" t="s">
        <v>2564</v>
      </c>
      <c r="E583" t="s">
        <v>149</v>
      </c>
      <c r="F583" t="s">
        <v>406</v>
      </c>
      <c r="G583" t="s">
        <v>2559</v>
      </c>
      <c r="H583" t="s">
        <v>1304</v>
      </c>
      <c r="I583" t="s">
        <v>405</v>
      </c>
    </row>
    <row r="584" spans="1:9">
      <c r="A584">
        <v>2018</v>
      </c>
      <c r="B584">
        <v>4</v>
      </c>
      <c r="C584" t="s">
        <v>2557</v>
      </c>
      <c r="D584" t="s">
        <v>2565</v>
      </c>
      <c r="E584" t="s">
        <v>9</v>
      </c>
      <c r="F584" t="s">
        <v>406</v>
      </c>
      <c r="G584" t="s">
        <v>2566</v>
      </c>
      <c r="H584" t="s">
        <v>2567</v>
      </c>
      <c r="I584" t="s">
        <v>404</v>
      </c>
    </row>
    <row r="585" spans="1:9">
      <c r="A585">
        <v>2018</v>
      </c>
      <c r="B585">
        <v>4</v>
      </c>
      <c r="C585" t="s">
        <v>2568</v>
      </c>
      <c r="D585" t="s">
        <v>2569</v>
      </c>
      <c r="E585" t="s">
        <v>149</v>
      </c>
      <c r="F585" t="s">
        <v>403</v>
      </c>
      <c r="G585" t="s">
        <v>2570</v>
      </c>
      <c r="H585" t="s">
        <v>1304</v>
      </c>
      <c r="I585" t="s">
        <v>404</v>
      </c>
    </row>
    <row r="586" spans="1:9">
      <c r="A586">
        <v>2018</v>
      </c>
      <c r="B586">
        <v>4</v>
      </c>
      <c r="C586" t="s">
        <v>2568</v>
      </c>
      <c r="D586" t="s">
        <v>2571</v>
      </c>
      <c r="E586" t="s">
        <v>153</v>
      </c>
      <c r="F586" t="s">
        <v>403</v>
      </c>
      <c r="G586" t="s">
        <v>2572</v>
      </c>
      <c r="H586" t="s">
        <v>1304</v>
      </c>
      <c r="I586" t="s">
        <v>404</v>
      </c>
    </row>
    <row r="587" spans="1:9">
      <c r="A587">
        <v>2018</v>
      </c>
      <c r="B587">
        <v>4</v>
      </c>
      <c r="C587" t="s">
        <v>2568</v>
      </c>
      <c r="D587" t="s">
        <v>2573</v>
      </c>
      <c r="E587" t="s">
        <v>147</v>
      </c>
      <c r="F587" t="s">
        <v>406</v>
      </c>
      <c r="G587" t="s">
        <v>2574</v>
      </c>
      <c r="H587" t="s">
        <v>1304</v>
      </c>
      <c r="I587" t="s">
        <v>404</v>
      </c>
    </row>
    <row r="588" spans="1:9">
      <c r="A588">
        <v>2018</v>
      </c>
      <c r="B588">
        <v>4</v>
      </c>
      <c r="C588" t="s">
        <v>2568</v>
      </c>
      <c r="D588" t="s">
        <v>2575</v>
      </c>
      <c r="E588" t="s">
        <v>149</v>
      </c>
      <c r="F588" t="s">
        <v>403</v>
      </c>
      <c r="G588" t="s">
        <v>2576</v>
      </c>
      <c r="H588" t="s">
        <v>1304</v>
      </c>
      <c r="I588" t="s">
        <v>405</v>
      </c>
    </row>
    <row r="589" spans="1:9">
      <c r="A589">
        <v>2018</v>
      </c>
      <c r="B589">
        <v>4</v>
      </c>
      <c r="C589" t="s">
        <v>2568</v>
      </c>
      <c r="D589" t="s">
        <v>2577</v>
      </c>
      <c r="E589" t="s">
        <v>149</v>
      </c>
      <c r="F589" t="s">
        <v>403</v>
      </c>
      <c r="G589" t="s">
        <v>2578</v>
      </c>
      <c r="H589" t="s">
        <v>1304</v>
      </c>
      <c r="I589" t="s">
        <v>404</v>
      </c>
    </row>
    <row r="590" spans="1:9">
      <c r="A590">
        <v>2018</v>
      </c>
      <c r="B590">
        <v>4</v>
      </c>
      <c r="C590" t="s">
        <v>2568</v>
      </c>
      <c r="D590" t="s">
        <v>2579</v>
      </c>
      <c r="E590" t="s">
        <v>149</v>
      </c>
      <c r="F590" t="s">
        <v>406</v>
      </c>
      <c r="G590" t="s">
        <v>2570</v>
      </c>
      <c r="H590" t="s">
        <v>1304</v>
      </c>
      <c r="I590" t="s">
        <v>405</v>
      </c>
    </row>
    <row r="591" spans="1:9">
      <c r="A591">
        <v>2018</v>
      </c>
      <c r="B591">
        <v>4</v>
      </c>
      <c r="C591" t="s">
        <v>2580</v>
      </c>
      <c r="D591" t="s">
        <v>2581</v>
      </c>
      <c r="E591" t="s">
        <v>147</v>
      </c>
      <c r="F591" t="s">
        <v>403</v>
      </c>
      <c r="G591" t="s">
        <v>2582</v>
      </c>
      <c r="H591" t="s">
        <v>1304</v>
      </c>
      <c r="I591" t="s">
        <v>404</v>
      </c>
    </row>
    <row r="592" spans="1:9">
      <c r="A592">
        <v>2018</v>
      </c>
      <c r="B592">
        <v>4</v>
      </c>
      <c r="C592" t="s">
        <v>2580</v>
      </c>
      <c r="D592" t="s">
        <v>2583</v>
      </c>
      <c r="E592" t="s">
        <v>149</v>
      </c>
      <c r="F592" t="s">
        <v>411</v>
      </c>
      <c r="G592" t="s">
        <v>2584</v>
      </c>
      <c r="H592" t="s">
        <v>1304</v>
      </c>
      <c r="I592" t="s">
        <v>409</v>
      </c>
    </row>
    <row r="593" spans="1:9">
      <c r="A593">
        <v>2018</v>
      </c>
      <c r="B593">
        <v>4</v>
      </c>
      <c r="C593" t="s">
        <v>2580</v>
      </c>
      <c r="D593" t="s">
        <v>2585</v>
      </c>
      <c r="E593" t="s">
        <v>149</v>
      </c>
      <c r="F593" t="s">
        <v>416</v>
      </c>
      <c r="G593" t="s">
        <v>2180</v>
      </c>
      <c r="H593" t="s">
        <v>1304</v>
      </c>
      <c r="I593" t="s">
        <v>409</v>
      </c>
    </row>
    <row r="594" spans="1:9">
      <c r="A594">
        <v>2018</v>
      </c>
      <c r="B594">
        <v>4</v>
      </c>
      <c r="C594" t="s">
        <v>2586</v>
      </c>
      <c r="D594" t="s">
        <v>2587</v>
      </c>
      <c r="E594" t="s">
        <v>149</v>
      </c>
      <c r="F594" t="s">
        <v>406</v>
      </c>
      <c r="G594" t="s">
        <v>2588</v>
      </c>
      <c r="H594" t="s">
        <v>1304</v>
      </c>
      <c r="I594" t="s">
        <v>404</v>
      </c>
    </row>
    <row r="595" spans="1:9">
      <c r="A595">
        <v>2018</v>
      </c>
      <c r="B595">
        <v>4</v>
      </c>
      <c r="C595" t="s">
        <v>2586</v>
      </c>
      <c r="D595" t="s">
        <v>2589</v>
      </c>
      <c r="E595" t="s">
        <v>147</v>
      </c>
      <c r="F595" t="s">
        <v>406</v>
      </c>
      <c r="G595" t="s">
        <v>2588</v>
      </c>
      <c r="H595" t="s">
        <v>1304</v>
      </c>
      <c r="I595" t="s">
        <v>404</v>
      </c>
    </row>
    <row r="596" spans="1:9">
      <c r="A596">
        <v>2018</v>
      </c>
      <c r="B596">
        <v>4</v>
      </c>
      <c r="C596" t="s">
        <v>2586</v>
      </c>
      <c r="D596" t="s">
        <v>2590</v>
      </c>
      <c r="E596" t="s">
        <v>149</v>
      </c>
      <c r="F596" t="s">
        <v>403</v>
      </c>
      <c r="G596" t="s">
        <v>2588</v>
      </c>
      <c r="H596" t="s">
        <v>1304</v>
      </c>
      <c r="I596" t="s">
        <v>404</v>
      </c>
    </row>
    <row r="597" spans="1:9">
      <c r="A597">
        <v>2018</v>
      </c>
      <c r="B597">
        <v>4</v>
      </c>
      <c r="C597" t="s">
        <v>2586</v>
      </c>
      <c r="D597" t="s">
        <v>2591</v>
      </c>
      <c r="E597" t="s">
        <v>149</v>
      </c>
      <c r="F597" t="s">
        <v>403</v>
      </c>
      <c r="G597" t="s">
        <v>2574</v>
      </c>
      <c r="H597" t="s">
        <v>1304</v>
      </c>
      <c r="I597" t="s">
        <v>404</v>
      </c>
    </row>
    <row r="598" spans="1:9">
      <c r="A598">
        <v>2018</v>
      </c>
      <c r="B598">
        <v>4</v>
      </c>
      <c r="C598" t="s">
        <v>2580</v>
      </c>
      <c r="D598" t="s">
        <v>2592</v>
      </c>
      <c r="E598" t="s">
        <v>149</v>
      </c>
      <c r="F598" t="s">
        <v>418</v>
      </c>
      <c r="G598" t="s">
        <v>2574</v>
      </c>
      <c r="H598" t="s">
        <v>1304</v>
      </c>
      <c r="I598" t="s">
        <v>409</v>
      </c>
    </row>
    <row r="599" spans="1:9">
      <c r="A599">
        <v>2018</v>
      </c>
      <c r="B599">
        <v>4</v>
      </c>
      <c r="C599" t="s">
        <v>2586</v>
      </c>
      <c r="D599" t="s">
        <v>2593</v>
      </c>
      <c r="E599" t="s">
        <v>149</v>
      </c>
      <c r="F599" t="s">
        <v>411</v>
      </c>
      <c r="G599" t="s">
        <v>2594</v>
      </c>
      <c r="H599" t="s">
        <v>1304</v>
      </c>
      <c r="I599" t="s">
        <v>405</v>
      </c>
    </row>
    <row r="600" spans="1:9">
      <c r="A600">
        <v>2018</v>
      </c>
      <c r="B600">
        <v>4</v>
      </c>
      <c r="C600" t="s">
        <v>2586</v>
      </c>
      <c r="D600" t="s">
        <v>2595</v>
      </c>
      <c r="E600" t="s">
        <v>149</v>
      </c>
      <c r="F600" t="s">
        <v>403</v>
      </c>
      <c r="G600" t="s">
        <v>2596</v>
      </c>
      <c r="H600" t="s">
        <v>1304</v>
      </c>
      <c r="I600" t="s">
        <v>404</v>
      </c>
    </row>
    <row r="601" spans="1:9">
      <c r="A601">
        <v>2018</v>
      </c>
      <c r="B601">
        <v>4</v>
      </c>
      <c r="C601" t="s">
        <v>2597</v>
      </c>
      <c r="D601" t="s">
        <v>2598</v>
      </c>
      <c r="E601" t="s">
        <v>149</v>
      </c>
      <c r="F601" t="s">
        <v>420</v>
      </c>
      <c r="G601" t="s">
        <v>2599</v>
      </c>
      <c r="H601" t="s">
        <v>1304</v>
      </c>
      <c r="I601" t="s">
        <v>405</v>
      </c>
    </row>
    <row r="602" spans="1:9">
      <c r="A602">
        <v>2018</v>
      </c>
      <c r="B602">
        <v>4</v>
      </c>
      <c r="C602" t="s">
        <v>2597</v>
      </c>
      <c r="D602" t="s">
        <v>2600</v>
      </c>
      <c r="E602" t="s">
        <v>149</v>
      </c>
      <c r="F602" t="s">
        <v>411</v>
      </c>
      <c r="G602" t="s">
        <v>2601</v>
      </c>
      <c r="H602" t="s">
        <v>1304</v>
      </c>
      <c r="I602" t="s">
        <v>405</v>
      </c>
    </row>
    <row r="603" spans="1:9">
      <c r="A603">
        <v>2018</v>
      </c>
      <c r="B603">
        <v>4</v>
      </c>
      <c r="C603" t="s">
        <v>2602</v>
      </c>
      <c r="D603" t="s">
        <v>2603</v>
      </c>
      <c r="E603" t="s">
        <v>149</v>
      </c>
      <c r="F603" t="s">
        <v>403</v>
      </c>
      <c r="G603" t="s">
        <v>2604</v>
      </c>
      <c r="H603" t="s">
        <v>1304</v>
      </c>
      <c r="I603" t="s">
        <v>404</v>
      </c>
    </row>
    <row r="604" spans="1:9">
      <c r="A604">
        <v>2018</v>
      </c>
      <c r="B604">
        <v>4</v>
      </c>
      <c r="C604" t="s">
        <v>2605</v>
      </c>
      <c r="D604" t="s">
        <v>2606</v>
      </c>
      <c r="E604" t="s">
        <v>9</v>
      </c>
      <c r="F604" t="s">
        <v>403</v>
      </c>
      <c r="G604" t="s">
        <v>2607</v>
      </c>
      <c r="H604" t="s">
        <v>2608</v>
      </c>
      <c r="I604" t="s">
        <v>404</v>
      </c>
    </row>
    <row r="605" spans="1:9">
      <c r="A605">
        <v>2018</v>
      </c>
      <c r="B605">
        <v>4</v>
      </c>
      <c r="C605" t="s">
        <v>2609</v>
      </c>
      <c r="D605" t="s">
        <v>2610</v>
      </c>
      <c r="E605" t="s">
        <v>9</v>
      </c>
      <c r="F605" t="s">
        <v>403</v>
      </c>
      <c r="G605" t="s">
        <v>2611</v>
      </c>
      <c r="H605" t="s">
        <v>2612</v>
      </c>
      <c r="I605" t="s">
        <v>404</v>
      </c>
    </row>
    <row r="606" spans="1:9">
      <c r="A606">
        <v>2018</v>
      </c>
      <c r="B606">
        <v>4</v>
      </c>
      <c r="C606" t="s">
        <v>2613</v>
      </c>
      <c r="D606" t="s">
        <v>2614</v>
      </c>
      <c r="E606" t="s">
        <v>149</v>
      </c>
      <c r="F606" t="s">
        <v>403</v>
      </c>
      <c r="G606" t="s">
        <v>2615</v>
      </c>
      <c r="H606" t="s">
        <v>1304</v>
      </c>
      <c r="I606" t="s">
        <v>404</v>
      </c>
    </row>
    <row r="607" spans="1:9">
      <c r="A607">
        <v>2018</v>
      </c>
      <c r="B607">
        <v>4</v>
      </c>
      <c r="C607" t="s">
        <v>2616</v>
      </c>
      <c r="D607" t="s">
        <v>2617</v>
      </c>
      <c r="E607" t="s">
        <v>149</v>
      </c>
      <c r="F607" t="s">
        <v>416</v>
      </c>
      <c r="G607" t="s">
        <v>2526</v>
      </c>
      <c r="H607" t="s">
        <v>1304</v>
      </c>
      <c r="I607" t="s">
        <v>405</v>
      </c>
    </row>
    <row r="608" spans="1:9">
      <c r="A608">
        <v>2018</v>
      </c>
      <c r="B608">
        <v>4</v>
      </c>
      <c r="C608" t="s">
        <v>2618</v>
      </c>
      <c r="D608" t="s">
        <v>2619</v>
      </c>
      <c r="E608" t="s">
        <v>149</v>
      </c>
      <c r="F608" t="s">
        <v>403</v>
      </c>
      <c r="G608" t="s">
        <v>2620</v>
      </c>
      <c r="H608" t="s">
        <v>1304</v>
      </c>
      <c r="I608" t="s">
        <v>404</v>
      </c>
    </row>
    <row r="609" spans="1:9">
      <c r="A609">
        <v>2018</v>
      </c>
      <c r="B609">
        <v>4</v>
      </c>
      <c r="C609" t="s">
        <v>2618</v>
      </c>
      <c r="D609" t="s">
        <v>2621</v>
      </c>
      <c r="E609" t="s">
        <v>149</v>
      </c>
      <c r="F609" t="s">
        <v>416</v>
      </c>
      <c r="G609" t="s">
        <v>2622</v>
      </c>
      <c r="H609" t="s">
        <v>1304</v>
      </c>
      <c r="I609" t="s">
        <v>409</v>
      </c>
    </row>
    <row r="610" spans="1:9">
      <c r="A610">
        <v>2018</v>
      </c>
      <c r="B610">
        <v>4</v>
      </c>
      <c r="C610" t="s">
        <v>2618</v>
      </c>
      <c r="D610" t="s">
        <v>2623</v>
      </c>
      <c r="E610" t="s">
        <v>149</v>
      </c>
      <c r="F610" t="s">
        <v>406</v>
      </c>
      <c r="G610" t="s">
        <v>2563</v>
      </c>
      <c r="H610" t="s">
        <v>1304</v>
      </c>
      <c r="I610" t="s">
        <v>405</v>
      </c>
    </row>
    <row r="611" spans="1:9">
      <c r="A611">
        <v>2018</v>
      </c>
      <c r="B611">
        <v>4</v>
      </c>
      <c r="C611" t="s">
        <v>2618</v>
      </c>
      <c r="D611" t="s">
        <v>2624</v>
      </c>
      <c r="E611" t="s">
        <v>149</v>
      </c>
      <c r="F611" t="s">
        <v>2625</v>
      </c>
      <c r="G611" t="s">
        <v>2563</v>
      </c>
      <c r="H611" t="s">
        <v>1304</v>
      </c>
      <c r="I611" t="s">
        <v>409</v>
      </c>
    </row>
    <row r="612" spans="1:9">
      <c r="A612">
        <v>2018</v>
      </c>
      <c r="B612">
        <v>4</v>
      </c>
      <c r="C612" t="s">
        <v>2626</v>
      </c>
      <c r="D612" t="s">
        <v>2627</v>
      </c>
      <c r="E612" t="s">
        <v>149</v>
      </c>
      <c r="F612" t="s">
        <v>403</v>
      </c>
      <c r="G612" t="s">
        <v>2599</v>
      </c>
      <c r="H612" t="s">
        <v>1304</v>
      </c>
      <c r="I612" t="s">
        <v>404</v>
      </c>
    </row>
    <row r="613" spans="1:9">
      <c r="A613">
        <v>2018</v>
      </c>
      <c r="B613">
        <v>4</v>
      </c>
      <c r="C613" t="s">
        <v>2626</v>
      </c>
      <c r="D613" t="s">
        <v>2628</v>
      </c>
      <c r="E613" t="s">
        <v>149</v>
      </c>
      <c r="F613" t="s">
        <v>403</v>
      </c>
      <c r="G613" t="s">
        <v>2629</v>
      </c>
      <c r="H613" t="s">
        <v>1304</v>
      </c>
      <c r="I613" t="s">
        <v>404</v>
      </c>
    </row>
    <row r="614" spans="1:9">
      <c r="A614">
        <v>2018</v>
      </c>
      <c r="B614">
        <v>4</v>
      </c>
      <c r="C614" t="s">
        <v>2626</v>
      </c>
      <c r="D614" t="s">
        <v>2630</v>
      </c>
      <c r="E614" t="s">
        <v>149</v>
      </c>
      <c r="F614" t="s">
        <v>411</v>
      </c>
      <c r="G614" t="s">
        <v>2631</v>
      </c>
      <c r="H614" t="s">
        <v>1304</v>
      </c>
      <c r="I614" t="s">
        <v>409</v>
      </c>
    </row>
    <row r="615" spans="1:9">
      <c r="A615">
        <v>2018</v>
      </c>
      <c r="B615">
        <v>4</v>
      </c>
      <c r="C615" t="s">
        <v>2632</v>
      </c>
      <c r="D615" t="s">
        <v>2633</v>
      </c>
      <c r="E615" t="s">
        <v>149</v>
      </c>
      <c r="F615" t="s">
        <v>406</v>
      </c>
      <c r="G615" t="s">
        <v>2634</v>
      </c>
      <c r="H615" t="s">
        <v>1304</v>
      </c>
      <c r="I615" t="s">
        <v>405</v>
      </c>
    </row>
    <row r="616" spans="1:9">
      <c r="A616">
        <v>2018</v>
      </c>
      <c r="B616">
        <v>4</v>
      </c>
      <c r="C616" t="s">
        <v>2632</v>
      </c>
      <c r="D616" t="s">
        <v>2635</v>
      </c>
      <c r="E616" t="s">
        <v>149</v>
      </c>
      <c r="F616" t="s">
        <v>403</v>
      </c>
      <c r="G616" t="s">
        <v>2634</v>
      </c>
      <c r="H616" t="s">
        <v>1304</v>
      </c>
      <c r="I616" t="s">
        <v>404</v>
      </c>
    </row>
    <row r="617" spans="1:9">
      <c r="A617">
        <v>2018</v>
      </c>
      <c r="B617">
        <v>4</v>
      </c>
      <c r="C617" t="s">
        <v>2636</v>
      </c>
      <c r="D617" t="s">
        <v>2637</v>
      </c>
      <c r="E617" t="s">
        <v>9</v>
      </c>
      <c r="F617" t="s">
        <v>403</v>
      </c>
      <c r="G617" t="s">
        <v>2566</v>
      </c>
      <c r="H617" t="s">
        <v>2567</v>
      </c>
      <c r="I617" t="s">
        <v>404</v>
      </c>
    </row>
    <row r="618" spans="1:9">
      <c r="A618">
        <v>2018</v>
      </c>
      <c r="B618">
        <v>4</v>
      </c>
      <c r="C618" t="s">
        <v>2636</v>
      </c>
      <c r="D618" t="s">
        <v>2638</v>
      </c>
      <c r="E618" t="s">
        <v>9</v>
      </c>
      <c r="F618" t="s">
        <v>2639</v>
      </c>
      <c r="G618" t="s">
        <v>2640</v>
      </c>
      <c r="H618" t="s">
        <v>2641</v>
      </c>
      <c r="I618" t="s">
        <v>419</v>
      </c>
    </row>
    <row r="619" spans="1:9">
      <c r="A619">
        <v>2018</v>
      </c>
      <c r="B619">
        <v>4</v>
      </c>
      <c r="C619" t="s">
        <v>2636</v>
      </c>
      <c r="D619" t="s">
        <v>2642</v>
      </c>
      <c r="E619" t="s">
        <v>147</v>
      </c>
      <c r="F619" t="s">
        <v>411</v>
      </c>
      <c r="G619" t="s">
        <v>2643</v>
      </c>
      <c r="H619" t="s">
        <v>1304</v>
      </c>
      <c r="I619" t="s">
        <v>409</v>
      </c>
    </row>
    <row r="620" spans="1:9">
      <c r="A620">
        <v>2018</v>
      </c>
      <c r="B620">
        <v>4</v>
      </c>
      <c r="C620" t="s">
        <v>2636</v>
      </c>
      <c r="D620" t="s">
        <v>2644</v>
      </c>
      <c r="E620" t="s">
        <v>149</v>
      </c>
      <c r="F620" t="s">
        <v>411</v>
      </c>
      <c r="G620" t="s">
        <v>2645</v>
      </c>
      <c r="H620" t="s">
        <v>1304</v>
      </c>
      <c r="I620" t="s">
        <v>409</v>
      </c>
    </row>
    <row r="621" spans="1:9">
      <c r="A621">
        <v>2018</v>
      </c>
      <c r="B621">
        <v>4</v>
      </c>
      <c r="C621" t="s">
        <v>2646</v>
      </c>
      <c r="D621" t="s">
        <v>2647</v>
      </c>
      <c r="E621" t="s">
        <v>149</v>
      </c>
      <c r="F621" t="s">
        <v>2648</v>
      </c>
      <c r="G621" t="s">
        <v>2649</v>
      </c>
      <c r="H621" t="s">
        <v>1304</v>
      </c>
      <c r="I621" t="s">
        <v>409</v>
      </c>
    </row>
    <row r="622" spans="1:9">
      <c r="A622">
        <v>2018</v>
      </c>
      <c r="B622">
        <v>4</v>
      </c>
      <c r="C622" t="s">
        <v>2646</v>
      </c>
      <c r="D622" t="s">
        <v>2650</v>
      </c>
      <c r="E622" t="s">
        <v>149</v>
      </c>
      <c r="F622" t="s">
        <v>411</v>
      </c>
      <c r="G622" t="s">
        <v>2651</v>
      </c>
      <c r="H622" t="s">
        <v>1304</v>
      </c>
      <c r="I622" t="s">
        <v>409</v>
      </c>
    </row>
    <row r="623" spans="1:9">
      <c r="A623">
        <v>2018</v>
      </c>
      <c r="B623">
        <v>4</v>
      </c>
      <c r="C623" t="s">
        <v>2646</v>
      </c>
      <c r="D623" t="s">
        <v>2652</v>
      </c>
      <c r="E623" t="s">
        <v>149</v>
      </c>
      <c r="F623" t="s">
        <v>403</v>
      </c>
      <c r="G623" t="s">
        <v>2653</v>
      </c>
      <c r="H623" t="s">
        <v>1304</v>
      </c>
      <c r="I623" t="s">
        <v>404</v>
      </c>
    </row>
    <row r="624" spans="1:9">
      <c r="A624">
        <v>2018</v>
      </c>
      <c r="B624">
        <v>4</v>
      </c>
      <c r="C624" t="s">
        <v>2654</v>
      </c>
      <c r="D624" t="s">
        <v>2655</v>
      </c>
      <c r="E624" t="s">
        <v>149</v>
      </c>
      <c r="F624" t="s">
        <v>2656</v>
      </c>
      <c r="G624" t="s">
        <v>1438</v>
      </c>
      <c r="H624" t="s">
        <v>1304</v>
      </c>
      <c r="I624" t="s">
        <v>405</v>
      </c>
    </row>
    <row r="625" spans="1:9">
      <c r="A625">
        <v>2018</v>
      </c>
      <c r="B625">
        <v>4</v>
      </c>
      <c r="C625" t="s">
        <v>2654</v>
      </c>
      <c r="D625" t="s">
        <v>2657</v>
      </c>
      <c r="E625" t="s">
        <v>149</v>
      </c>
      <c r="F625" t="s">
        <v>411</v>
      </c>
      <c r="G625" t="s">
        <v>2425</v>
      </c>
      <c r="H625" t="s">
        <v>1304</v>
      </c>
      <c r="I625" t="s">
        <v>409</v>
      </c>
    </row>
    <row r="626" spans="1:9">
      <c r="A626">
        <v>2018</v>
      </c>
      <c r="B626">
        <v>4</v>
      </c>
      <c r="C626" t="s">
        <v>2658</v>
      </c>
      <c r="D626" t="s">
        <v>2659</v>
      </c>
      <c r="E626" t="s">
        <v>147</v>
      </c>
      <c r="F626" t="s">
        <v>403</v>
      </c>
      <c r="G626" t="s">
        <v>2660</v>
      </c>
      <c r="H626" t="s">
        <v>1304</v>
      </c>
      <c r="I626" t="s">
        <v>404</v>
      </c>
    </row>
    <row r="627" spans="1:9">
      <c r="A627">
        <v>2018</v>
      </c>
      <c r="B627">
        <v>4</v>
      </c>
      <c r="C627" t="s">
        <v>2654</v>
      </c>
      <c r="D627" t="s">
        <v>2661</v>
      </c>
      <c r="E627" t="s">
        <v>149</v>
      </c>
      <c r="F627" t="s">
        <v>418</v>
      </c>
      <c r="G627" t="s">
        <v>2662</v>
      </c>
      <c r="H627" t="s">
        <v>1304</v>
      </c>
      <c r="I627" t="s">
        <v>1305</v>
      </c>
    </row>
    <row r="628" spans="1:9">
      <c r="A628">
        <v>2018</v>
      </c>
      <c r="B628">
        <v>4</v>
      </c>
      <c r="C628" t="s">
        <v>2654</v>
      </c>
      <c r="D628" t="s">
        <v>2663</v>
      </c>
      <c r="E628" t="s">
        <v>149</v>
      </c>
      <c r="F628" t="s">
        <v>418</v>
      </c>
      <c r="G628" t="s">
        <v>2662</v>
      </c>
      <c r="H628" t="s">
        <v>1304</v>
      </c>
      <c r="I628" t="s">
        <v>1305</v>
      </c>
    </row>
    <row r="629" spans="1:9">
      <c r="A629">
        <v>2018</v>
      </c>
      <c r="B629">
        <v>4</v>
      </c>
      <c r="C629" t="s">
        <v>2664</v>
      </c>
      <c r="D629" t="s">
        <v>2665</v>
      </c>
      <c r="E629" t="s">
        <v>149</v>
      </c>
      <c r="F629" t="s">
        <v>411</v>
      </c>
      <c r="G629" t="s">
        <v>2666</v>
      </c>
      <c r="H629" t="s">
        <v>1304</v>
      </c>
      <c r="I629" t="s">
        <v>409</v>
      </c>
    </row>
    <row r="630" spans="1:9">
      <c r="A630">
        <v>2018</v>
      </c>
      <c r="B630">
        <v>4</v>
      </c>
      <c r="C630" t="s">
        <v>2664</v>
      </c>
      <c r="D630" t="s">
        <v>2667</v>
      </c>
      <c r="E630" t="s">
        <v>149</v>
      </c>
      <c r="F630" t="s">
        <v>403</v>
      </c>
      <c r="G630" t="s">
        <v>1438</v>
      </c>
      <c r="H630" t="s">
        <v>1304</v>
      </c>
      <c r="I630" t="s">
        <v>404</v>
      </c>
    </row>
    <row r="631" spans="1:9">
      <c r="A631">
        <v>2018</v>
      </c>
      <c r="B631">
        <v>3</v>
      </c>
      <c r="C631" t="s">
        <v>2668</v>
      </c>
      <c r="D631" t="s">
        <v>2669</v>
      </c>
      <c r="E631" t="s">
        <v>149</v>
      </c>
      <c r="F631" t="s">
        <v>411</v>
      </c>
      <c r="G631" t="s">
        <v>2670</v>
      </c>
      <c r="H631" t="s">
        <v>1304</v>
      </c>
      <c r="I631" t="s">
        <v>409</v>
      </c>
    </row>
    <row r="632" spans="1:9">
      <c r="A632">
        <v>2018</v>
      </c>
      <c r="B632">
        <v>3</v>
      </c>
      <c r="C632" t="s">
        <v>2668</v>
      </c>
      <c r="D632" t="s">
        <v>2671</v>
      </c>
      <c r="E632" t="s">
        <v>149</v>
      </c>
      <c r="F632" t="s">
        <v>2672</v>
      </c>
      <c r="G632" t="s">
        <v>2182</v>
      </c>
      <c r="H632" t="s">
        <v>1304</v>
      </c>
      <c r="I632" t="s">
        <v>409</v>
      </c>
    </row>
    <row r="633" spans="1:9">
      <c r="A633">
        <v>2018</v>
      </c>
      <c r="B633">
        <v>3</v>
      </c>
      <c r="C633" t="s">
        <v>2673</v>
      </c>
      <c r="D633" t="s">
        <v>2674</v>
      </c>
      <c r="E633" t="s">
        <v>9</v>
      </c>
      <c r="F633" t="s">
        <v>403</v>
      </c>
      <c r="G633" t="s">
        <v>2675</v>
      </c>
      <c r="H633" t="s">
        <v>2676</v>
      </c>
      <c r="I633" t="s">
        <v>404</v>
      </c>
    </row>
    <row r="634" spans="1:9">
      <c r="A634">
        <v>2018</v>
      </c>
      <c r="B634">
        <v>3</v>
      </c>
      <c r="C634" t="s">
        <v>2677</v>
      </c>
      <c r="D634" t="s">
        <v>2678</v>
      </c>
      <c r="E634" t="s">
        <v>149</v>
      </c>
      <c r="F634" t="s">
        <v>2679</v>
      </c>
      <c r="G634" t="s">
        <v>1941</v>
      </c>
      <c r="H634" t="s">
        <v>1304</v>
      </c>
      <c r="I634" t="s">
        <v>419</v>
      </c>
    </row>
    <row r="635" spans="1:9">
      <c r="A635">
        <v>2016</v>
      </c>
      <c r="B635">
        <v>4</v>
      </c>
      <c r="C635" t="s">
        <v>2680</v>
      </c>
      <c r="D635" t="s">
        <v>2681</v>
      </c>
      <c r="E635" t="s">
        <v>153</v>
      </c>
      <c r="F635" t="s">
        <v>2682</v>
      </c>
      <c r="G635" t="s">
        <v>2683</v>
      </c>
      <c r="H635" t="s">
        <v>1304</v>
      </c>
      <c r="I635" t="s">
        <v>409</v>
      </c>
    </row>
    <row r="636" spans="1:9">
      <c r="A636">
        <v>2016</v>
      </c>
      <c r="B636">
        <v>7</v>
      </c>
      <c r="C636" t="s">
        <v>2684</v>
      </c>
      <c r="D636" t="s">
        <v>2685</v>
      </c>
      <c r="E636" t="s">
        <v>153</v>
      </c>
      <c r="F636" t="s">
        <v>2682</v>
      </c>
      <c r="G636" t="s">
        <v>2686</v>
      </c>
      <c r="H636" t="s">
        <v>1304</v>
      </c>
      <c r="I636" t="s">
        <v>409</v>
      </c>
    </row>
  </sheetData>
  <phoneticPr fontId="20" type="noConversion"/>
  <conditionalFormatting sqref="J257 I334:I1048576 I1:I276">
    <cfRule type="containsText" dxfId="17" priority="19" operator="containsText" text="无意向">
      <formula>NOT(ISERROR(SEARCH("无意向",I1)))</formula>
    </cfRule>
  </conditionalFormatting>
  <conditionalFormatting sqref="G229:G240">
    <cfRule type="duplicateValues" dxfId="16" priority="18"/>
  </conditionalFormatting>
  <conditionalFormatting sqref="I229:I240">
    <cfRule type="containsText" dxfId="15" priority="17" operator="containsText" text="无意向">
      <formula>NOT(ISERROR(SEARCH("无意向",I229)))</formula>
    </cfRule>
  </conditionalFormatting>
  <conditionalFormatting sqref="G334:G1048576 G1:G274">
    <cfRule type="duplicateValues" dxfId="14" priority="14"/>
  </conditionalFormatting>
  <conditionalFormatting sqref="H261:H274">
    <cfRule type="duplicateValues" dxfId="13" priority="114"/>
  </conditionalFormatting>
  <conditionalFormatting sqref="G275:G276">
    <cfRule type="duplicateValues" dxfId="12" priority="123"/>
  </conditionalFormatting>
  <conditionalFormatting sqref="H275:H276">
    <cfRule type="duplicateValues" dxfId="11" priority="125"/>
  </conditionalFormatting>
  <conditionalFormatting sqref="I277:I291">
    <cfRule type="containsText" dxfId="10" priority="7" operator="containsText" text="无意向">
      <formula>NOT(ISERROR(SEARCH("无意向",I277)))</formula>
    </cfRule>
  </conditionalFormatting>
  <conditionalFormatting sqref="G277:G291">
    <cfRule type="duplicateValues" dxfId="9" priority="8"/>
  </conditionalFormatting>
  <conditionalFormatting sqref="H277:H291">
    <cfRule type="duplicateValues" dxfId="8" priority="9"/>
  </conditionalFormatting>
  <conditionalFormatting sqref="I292:I304">
    <cfRule type="containsText" dxfId="7" priority="4" operator="containsText" text="无意向">
      <formula>NOT(ISERROR(SEARCH("无意向",I292)))</formula>
    </cfRule>
  </conditionalFormatting>
  <conditionalFormatting sqref="G292:G304">
    <cfRule type="duplicateValues" dxfId="6" priority="132"/>
  </conditionalFormatting>
  <conditionalFormatting sqref="H292:H304">
    <cfRule type="duplicateValues" dxfId="5" priority="133"/>
  </conditionalFormatting>
  <conditionalFormatting sqref="I305:I322">
    <cfRule type="containsText" dxfId="4" priority="1" operator="containsText" text="无意向">
      <formula>NOT(ISERROR(SEARCH("无意向",I305)))</formula>
    </cfRule>
  </conditionalFormatting>
  <conditionalFormatting sqref="G305:G322">
    <cfRule type="duplicateValues" dxfId="3" priority="2"/>
  </conditionalFormatting>
  <conditionalFormatting sqref="H305:H322">
    <cfRule type="duplicateValues" dxfId="2" priority="3"/>
  </conditionalFormatting>
  <conditionalFormatting sqref="G334:G1048576 H258:H260 G1:G228 G241:G253 H254:H256">
    <cfRule type="duplicateValues" dxfId="1" priority="137"/>
  </conditionalFormatting>
  <hyperlinks>
    <hyperlink ref="J286" r:id="rId1" display="https://e.dianping.com/e-beauty/book/orderList?xssuuids=6c3bc0e2-2ba0-47cb-92f1-f889a6deed55&amp;accountId=37973621&amp;shopId=8352512&amp;display=2"/>
    <hyperlink ref="J287" r:id="rId2" display="https://e.dianping.com/e-beauty/book/orderList?xssuuids=6c3bc0e2-2ba0-47cb-92f1-f889a6deed55&amp;accountId=37973621&amp;shopId=8352512&amp;display=2"/>
    <hyperlink ref="J288" r:id="rId3" display="https://e.dianping.com/e-beauty/book/orderList?xssuuids=6c3bc0e2-2ba0-47cb-92f1-f889a6deed55&amp;accountId=37973621&amp;shopId=8352512&amp;display=2"/>
    <hyperlink ref="J289" r:id="rId4" display="https://e.dianping.com/e-beauty/book/orderList?xssuuids=6c3bc0e2-2ba0-47cb-92f1-f889a6deed55&amp;accountId=37973621&amp;shopId=8352512&amp;display=2"/>
    <hyperlink ref="J290" r:id="rId5" display="https://e.dianping.com/e-beauty/book/orderList?xssuuids=6c3bc0e2-2ba0-47cb-92f1-f889a6deed55&amp;accountId=37973621&amp;shopId=8352512&amp;display=2"/>
    <hyperlink ref="J291" r:id="rId6" display="https://e.dianping.com/e-beauty/book/orderList?xssuuids=6c3bc0e2-2ba0-47cb-92f1-f889a6deed55&amp;accountId=37973621&amp;shopId=8352512&amp;display=2"/>
    <hyperlink ref="J292" r:id="rId7" display="https://e.dianping.com/e-beauty/book/orderList?xssuuids=6c3bc0e2-2ba0-47cb-92f1-f889a6deed55&amp;accountId=37973621&amp;shopId=8352512&amp;display=2"/>
    <hyperlink ref="J293" r:id="rId8" display="https://e.dianping.com/e-beauty/book/orderList?xssuuids=6c3bc0e2-2ba0-47cb-92f1-f889a6deed55&amp;accountId=37973621&amp;shopId=8352512&amp;display=2"/>
    <hyperlink ref="J294" r:id="rId9" display="https://e.dianping.com/e-beauty/book/orderList?xssuuids=6c3bc0e2-2ba0-47cb-92f1-f889a6deed55&amp;accountId=37973621&amp;shopId=8352512&amp;display=2"/>
    <hyperlink ref="J295" r:id="rId10" display="https://e.dianping.com/e-beauty/book/orderList?xssuuids=6c3bc0e2-2ba0-47cb-92f1-f889a6deed55&amp;accountId=37973621&amp;shopId=8352512&amp;display=2"/>
    <hyperlink ref="J296" r:id="rId11" display="https://e.dianping.com/e-beauty/book/orderList?xssuuids=6c3bc0e2-2ba0-47cb-92f1-f889a6deed55&amp;accountId=37973621&amp;shopId=8352512&amp;display=2"/>
    <hyperlink ref="J297" r:id="rId12" display="https://e.dianping.com/e-beauty/book/orderList?xssuuids=6c3bc0e2-2ba0-47cb-92f1-f889a6deed55&amp;accountId=37973621&amp;shopId=8352512&amp;display=2"/>
    <hyperlink ref="J298" r:id="rId13" display="https://e.dianping.com/e-beauty/book/orderList?xssuuids=6c3bc0e2-2ba0-47cb-92f1-f889a6deed55&amp;accountId=37973621&amp;shopId=8352512&amp;display=2"/>
    <hyperlink ref="J299" r:id="rId14" display="https://e.dianping.com/e-beauty/book/orderList?xssuuids=6c3bc0e2-2ba0-47cb-92f1-f889a6deed55&amp;accountId=37973621&amp;shopId=8352512&amp;display=2"/>
    <hyperlink ref="J300" r:id="rId15" display="https://e.dianping.com/e-beauty/book/orderList?xssuuids=6c3bc0e2-2ba0-47cb-92f1-f889a6deed55&amp;accountId=37973621&amp;shopId=8352512&amp;display=2"/>
    <hyperlink ref="J301" r:id="rId16" display="https://e.dianping.com/e-beauty/book/orderList?xssuuids=6c3bc0e2-2ba0-47cb-92f1-f889a6deed55&amp;accountId=37973621&amp;shopId=8352512&amp;display=2"/>
    <hyperlink ref="J302" r:id="rId17" display="https://e.dianping.com/e-beauty/book/orderList?xssuuids=6c3bc0e2-2ba0-47cb-92f1-f889a6deed55&amp;accountId=37973621&amp;shopId=8352512&amp;display=2"/>
    <hyperlink ref="J303" r:id="rId18" display="https://e.dianping.com/e-beauty/book/orderList?xssuuids=6c3bc0e2-2ba0-47cb-92f1-f889a6deed55&amp;accountId=37973621&amp;shopId=8352512&amp;display=2"/>
    <hyperlink ref="J305" r:id="rId19" display="https://e.dianping.com/e-beauty/book/orderList?xssuuids=0cfac518-1fa4-43d2-ac91-663f7a245bab&amp;accountId=37973621&amp;display=2&amp;shopId=8352512"/>
    <hyperlink ref="J306" r:id="rId20" display="https://e.dianping.com/e-beauty/book/orderList?xssuuids=0cfac518-1fa4-43d2-ac91-663f7a245bab&amp;accountId=37973621&amp;display=2&amp;shopId=8352512"/>
    <hyperlink ref="J307" r:id="rId21" display="https://e.dianping.com/e-beauty/book/orderList?xssuuids=0cfac518-1fa4-43d2-ac91-663f7a245bab&amp;accountId=37973621&amp;display=2&amp;shopId=8352512"/>
    <hyperlink ref="J308" r:id="rId22" display="https://e.dianping.com/e-beauty/book/orderList?xssuuids=0cfac518-1fa4-43d2-ac91-663f7a245bab&amp;accountId=37973621&amp;display=2&amp;shopId=8352512"/>
    <hyperlink ref="J309" r:id="rId23" display="https://e.dianping.com/e-beauty/book/orderList?xssuuids=0cfac518-1fa4-43d2-ac91-663f7a245bab&amp;accountId=37973621&amp;display=2&amp;shopId=8352512"/>
    <hyperlink ref="J310" r:id="rId24" display="https://e.dianping.com/e-beauty/book/orderList?xssuuids=0cfac518-1fa4-43d2-ac91-663f7a245bab&amp;accountId=37973621&amp;display=2&amp;shopId=8352512"/>
    <hyperlink ref="J311" r:id="rId25" display="https://e.dianping.com/e-beauty/book/orderList?xssuuids=0cfac518-1fa4-43d2-ac91-663f7a245bab&amp;accountId=37973621&amp;display=2&amp;shopId=8352512"/>
    <hyperlink ref="J312" r:id="rId26" display="https://e.dianping.com/e-beauty/book/orderList?xssuuids=0cfac518-1fa4-43d2-ac91-663f7a245bab&amp;accountId=37973621&amp;display=2&amp;shopId=8352512"/>
    <hyperlink ref="J313" r:id="rId27" display="https://e.dianping.com/e-beauty/book/orderList?xssuuids=0cfac518-1fa4-43d2-ac91-663f7a245bab&amp;accountId=37973621&amp;display=2&amp;shopId=8352512"/>
    <hyperlink ref="J314" r:id="rId28" display="https://e.dianping.com/e-beauty/book/orderList?xssuuids=0cfac518-1fa4-43d2-ac91-663f7a245bab&amp;accountId=37973621&amp;display=2&amp;shopId=8352512"/>
    <hyperlink ref="J315" r:id="rId29" display="https://e.dianping.com/e-beauty/book/orderList?xssuuids=0cfac518-1fa4-43d2-ac91-663f7a245bab&amp;accountId=37973621&amp;display=2&amp;shopId=8352512"/>
    <hyperlink ref="J316" r:id="rId30" display="https://e.dianping.com/e-beauty/book/orderList?xssuuids=0cfac518-1fa4-43d2-ac91-663f7a245bab&amp;accountId=37973621&amp;display=2&amp;shopId=8352512"/>
    <hyperlink ref="J317" r:id="rId31" display="https://e.dianping.com/e-beauty/book/orderList?xssuuids=0cfac518-1fa4-43d2-ac91-663f7a245bab&amp;accountId=37973621&amp;display=2&amp;shopId=8352512"/>
    <hyperlink ref="J318" r:id="rId32" display="https://e.dianping.com/e-beauty/book/orderList?xssuuids=0cfac518-1fa4-43d2-ac91-663f7a245bab&amp;accountId=37973621&amp;display=2&amp;shopId=8352512"/>
    <hyperlink ref="J319" r:id="rId33" display="https://e.dianping.com/e-beauty/book/orderList?xssuuids=0cfac518-1fa4-43d2-ac91-663f7a245bab&amp;accountId=37973621&amp;display=2&amp;shopId=8352512"/>
    <hyperlink ref="J320" r:id="rId34" display="https://e.dianping.com/e-beauty/book/orderList?xssuuids=0cfac518-1fa4-43d2-ac91-663f7a245bab&amp;accountId=37973621&amp;display=2&amp;shopId=8352512"/>
    <hyperlink ref="J321" r:id="rId35" display="https://e.dianping.com/e-beauty/book/orderList?xssuuids=0cfac518-1fa4-43d2-ac91-663f7a245bab&amp;accountId=37973621&amp;display=2&amp;shopId=8352512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7"/>
  <sheetViews>
    <sheetView tabSelected="1" topLeftCell="A31" workbookViewId="0">
      <pane xSplit="4" topLeftCell="E1" activePane="topRight" state="frozen"/>
      <selection activeCell="A106" sqref="A106"/>
      <selection pane="topRight" activeCell="J39" sqref="J39"/>
    </sheetView>
  </sheetViews>
  <sheetFormatPr defaultColWidth="8.875" defaultRowHeight="16.5"/>
  <cols>
    <col min="1" max="1" width="7.625" style="183" customWidth="1"/>
    <col min="2" max="2" width="7.125" style="183" customWidth="1"/>
    <col min="3" max="3" width="9.5" style="183" customWidth="1"/>
    <col min="4" max="4" width="15.625" style="173" customWidth="1"/>
    <col min="5" max="5" width="16.375" style="173" customWidth="1"/>
    <col min="6" max="6" width="12.5" style="174" customWidth="1"/>
    <col min="7" max="7" width="10.875" style="174" customWidth="1"/>
    <col min="8" max="8" width="54.875" style="173" customWidth="1"/>
    <col min="9" max="9" width="10.125" style="174" customWidth="1"/>
    <col min="10" max="10" width="16.375" style="174" customWidth="1"/>
    <col min="11" max="11" width="11" style="174" customWidth="1"/>
    <col min="12" max="12" width="24.875" style="174" bestFit="1" customWidth="1"/>
    <col min="13" max="13" width="16.125" style="174" bestFit="1" customWidth="1"/>
    <col min="14" max="14" width="11.625" style="37" bestFit="1" customWidth="1"/>
    <col min="15" max="15" width="8.875" style="37" customWidth="1"/>
    <col min="16" max="16384" width="8.875" style="37"/>
  </cols>
  <sheetData>
    <row r="1" spans="1:13" s="181" customFormat="1" ht="15" customHeight="1">
      <c r="A1" s="63" t="s">
        <v>121</v>
      </c>
      <c r="B1" s="63" t="s">
        <v>122</v>
      </c>
      <c r="C1" s="63" t="s">
        <v>473</v>
      </c>
      <c r="D1" s="35" t="s">
        <v>474</v>
      </c>
      <c r="E1" s="98" t="s">
        <v>475</v>
      </c>
      <c r="F1" s="35" t="s">
        <v>476</v>
      </c>
      <c r="G1" s="35" t="s">
        <v>477</v>
      </c>
      <c r="H1" s="35" t="s">
        <v>131</v>
      </c>
      <c r="I1" s="35" t="s">
        <v>478</v>
      </c>
      <c r="J1" s="35" t="s">
        <v>479</v>
      </c>
      <c r="K1" s="35" t="s">
        <v>480</v>
      </c>
      <c r="L1" s="35" t="s">
        <v>481</v>
      </c>
      <c r="M1" s="35" t="s">
        <v>482</v>
      </c>
    </row>
    <row r="2" spans="1:13">
      <c r="A2" s="64">
        <v>2018</v>
      </c>
      <c r="B2" s="64">
        <v>9</v>
      </c>
      <c r="C2" s="183">
        <v>68</v>
      </c>
      <c r="D2" s="173">
        <v>21708493467</v>
      </c>
      <c r="E2" s="173" t="s">
        <v>2687</v>
      </c>
      <c r="F2" s="38" t="s">
        <v>2688</v>
      </c>
      <c r="G2" s="41" t="s">
        <v>2689</v>
      </c>
      <c r="H2" s="173" t="s">
        <v>61</v>
      </c>
      <c r="I2" s="174">
        <v>68</v>
      </c>
      <c r="J2">
        <v>0</v>
      </c>
      <c r="K2" s="174">
        <v>0</v>
      </c>
      <c r="L2" s="174" t="s">
        <v>483</v>
      </c>
      <c r="M2" s="174" t="s">
        <v>484</v>
      </c>
    </row>
    <row r="3" spans="1:13">
      <c r="A3" s="64">
        <v>2018</v>
      </c>
      <c r="B3" s="64">
        <v>9</v>
      </c>
      <c r="C3" s="183">
        <v>18</v>
      </c>
      <c r="D3" s="173">
        <v>22159797629</v>
      </c>
      <c r="E3" s="173" t="s">
        <v>2690</v>
      </c>
      <c r="F3" s="38" t="s">
        <v>2691</v>
      </c>
      <c r="G3" s="41" t="s">
        <v>2692</v>
      </c>
      <c r="H3" s="173" t="s">
        <v>2693</v>
      </c>
      <c r="I3" s="174">
        <v>18</v>
      </c>
      <c r="J3" s="174">
        <v>0</v>
      </c>
      <c r="K3" s="174">
        <v>0</v>
      </c>
      <c r="L3" s="174" t="s">
        <v>483</v>
      </c>
      <c r="M3" s="174" t="s">
        <v>484</v>
      </c>
    </row>
    <row r="4" spans="1:13">
      <c r="A4" s="64">
        <v>2018</v>
      </c>
      <c r="B4" s="64">
        <v>9</v>
      </c>
      <c r="C4" s="183">
        <v>18</v>
      </c>
      <c r="D4" s="173">
        <v>28836628239</v>
      </c>
      <c r="E4" s="173" t="s">
        <v>2694</v>
      </c>
      <c r="F4" s="38" t="s">
        <v>2691</v>
      </c>
      <c r="G4" s="41" t="s">
        <v>2695</v>
      </c>
      <c r="H4" s="173" t="s">
        <v>2693</v>
      </c>
      <c r="I4" s="174">
        <v>18</v>
      </c>
      <c r="J4" s="174">
        <v>0</v>
      </c>
      <c r="K4" s="174">
        <v>0</v>
      </c>
      <c r="L4" s="174" t="s">
        <v>483</v>
      </c>
      <c r="M4" s="174" t="s">
        <v>484</v>
      </c>
    </row>
    <row r="5" spans="1:13">
      <c r="A5" s="64">
        <v>2018</v>
      </c>
      <c r="B5" s="64">
        <v>9</v>
      </c>
      <c r="C5" s="183">
        <v>398</v>
      </c>
      <c r="D5" s="173">
        <v>13717925069</v>
      </c>
      <c r="E5" s="173" t="s">
        <v>2696</v>
      </c>
      <c r="F5" s="38" t="s">
        <v>2697</v>
      </c>
      <c r="G5" s="41" t="s">
        <v>2698</v>
      </c>
      <c r="H5" s="173" t="s">
        <v>2699</v>
      </c>
      <c r="I5" s="174">
        <v>398</v>
      </c>
      <c r="J5" s="174">
        <v>0</v>
      </c>
      <c r="K5" s="174">
        <v>0</v>
      </c>
      <c r="L5" s="174" t="s">
        <v>483</v>
      </c>
      <c r="M5" s="174" t="s">
        <v>484</v>
      </c>
    </row>
    <row r="6" spans="1:13">
      <c r="A6" s="64">
        <v>2018</v>
      </c>
      <c r="B6" s="64">
        <v>9</v>
      </c>
      <c r="C6" s="183">
        <v>68</v>
      </c>
      <c r="D6" s="173">
        <v>90336892464</v>
      </c>
      <c r="E6" s="173" t="s">
        <v>2700</v>
      </c>
      <c r="F6" s="38" t="s">
        <v>2697</v>
      </c>
      <c r="G6" s="41" t="s">
        <v>2701</v>
      </c>
      <c r="H6" s="173" t="s">
        <v>61</v>
      </c>
      <c r="I6" s="174">
        <v>68</v>
      </c>
      <c r="J6" s="174">
        <v>0</v>
      </c>
      <c r="K6" s="174">
        <v>0</v>
      </c>
      <c r="L6" s="174" t="s">
        <v>483</v>
      </c>
      <c r="M6" s="174" t="s">
        <v>484</v>
      </c>
    </row>
    <row r="7" spans="1:13">
      <c r="A7" s="64">
        <v>2018</v>
      </c>
      <c r="B7" s="64">
        <v>9</v>
      </c>
      <c r="C7" s="183">
        <v>108</v>
      </c>
      <c r="D7" s="173">
        <v>58447677331</v>
      </c>
      <c r="E7" s="173" t="s">
        <v>2702</v>
      </c>
      <c r="F7" s="38" t="s">
        <v>2697</v>
      </c>
      <c r="G7" s="41" t="s">
        <v>2703</v>
      </c>
      <c r="H7" s="173" t="s">
        <v>2704</v>
      </c>
      <c r="I7" s="174">
        <v>108</v>
      </c>
      <c r="J7" s="174">
        <v>0</v>
      </c>
      <c r="K7" s="174">
        <v>0</v>
      </c>
      <c r="L7" s="174" t="s">
        <v>483</v>
      </c>
      <c r="M7" s="174" t="s">
        <v>484</v>
      </c>
    </row>
    <row r="8" spans="1:13">
      <c r="A8" s="64">
        <v>2018</v>
      </c>
      <c r="B8" s="64">
        <v>9</v>
      </c>
      <c r="C8" s="183">
        <v>88</v>
      </c>
      <c r="D8" s="173">
        <v>39440947783</v>
      </c>
      <c r="E8" s="173" t="s">
        <v>2702</v>
      </c>
      <c r="F8" s="38" t="s">
        <v>2697</v>
      </c>
      <c r="G8" s="41" t="s">
        <v>1708</v>
      </c>
      <c r="H8" s="173" t="s">
        <v>63</v>
      </c>
      <c r="I8" s="174">
        <v>88</v>
      </c>
      <c r="J8" s="174">
        <v>0</v>
      </c>
      <c r="K8" s="174">
        <v>0</v>
      </c>
      <c r="L8" s="174" t="s">
        <v>483</v>
      </c>
      <c r="M8" s="174" t="s">
        <v>484</v>
      </c>
    </row>
    <row r="9" spans="1:13">
      <c r="A9" s="64">
        <v>2018</v>
      </c>
      <c r="B9" s="64">
        <v>9</v>
      </c>
      <c r="C9" s="183">
        <v>18</v>
      </c>
      <c r="D9" s="173">
        <v>3152830319</v>
      </c>
      <c r="E9" s="173" t="s">
        <v>2705</v>
      </c>
      <c r="F9" s="38" t="s">
        <v>2706</v>
      </c>
      <c r="G9" s="41" t="s">
        <v>2707</v>
      </c>
      <c r="H9" s="173" t="s">
        <v>2693</v>
      </c>
      <c r="I9" s="174">
        <v>18</v>
      </c>
      <c r="J9">
        <v>0</v>
      </c>
      <c r="K9" s="174">
        <v>0</v>
      </c>
      <c r="L9" s="174" t="s">
        <v>483</v>
      </c>
      <c r="M9" s="174" t="s">
        <v>484</v>
      </c>
    </row>
    <row r="10" spans="1:13">
      <c r="A10" s="64">
        <v>2018</v>
      </c>
      <c r="B10" s="64">
        <v>9</v>
      </c>
      <c r="C10" s="183">
        <v>108</v>
      </c>
      <c r="D10" s="173">
        <v>10247731899</v>
      </c>
      <c r="E10" s="173" t="s">
        <v>2705</v>
      </c>
      <c r="F10" s="38" t="s">
        <v>2706</v>
      </c>
      <c r="G10" s="41" t="s">
        <v>2708</v>
      </c>
      <c r="H10" s="173" t="s">
        <v>2704</v>
      </c>
      <c r="I10" s="174">
        <v>108</v>
      </c>
      <c r="J10" s="174">
        <v>0</v>
      </c>
      <c r="K10" s="174">
        <v>0</v>
      </c>
      <c r="L10" s="174" t="s">
        <v>483</v>
      </c>
      <c r="M10" s="174" t="s">
        <v>484</v>
      </c>
    </row>
    <row r="11" spans="1:13">
      <c r="A11" s="64">
        <v>2018</v>
      </c>
      <c r="B11" s="64">
        <v>9</v>
      </c>
      <c r="C11" s="183">
        <v>68</v>
      </c>
      <c r="D11" s="173">
        <v>42942791840</v>
      </c>
      <c r="E11" s="173" t="s">
        <v>2709</v>
      </c>
      <c r="F11" s="38" t="s">
        <v>2706</v>
      </c>
      <c r="G11" s="41" t="s">
        <v>2710</v>
      </c>
      <c r="H11" s="173" t="s">
        <v>65</v>
      </c>
      <c r="I11" s="174">
        <v>68</v>
      </c>
      <c r="J11" s="174">
        <v>0</v>
      </c>
      <c r="K11" s="174">
        <v>0</v>
      </c>
      <c r="L11" s="174" t="s">
        <v>483</v>
      </c>
      <c r="M11" s="174" t="s">
        <v>484</v>
      </c>
    </row>
    <row r="12" spans="1:13">
      <c r="A12" s="64">
        <v>2018</v>
      </c>
      <c r="B12" s="64">
        <v>9</v>
      </c>
      <c r="C12" s="183">
        <v>68</v>
      </c>
      <c r="D12" s="173">
        <v>55021627720</v>
      </c>
      <c r="E12" s="173" t="s">
        <v>2711</v>
      </c>
      <c r="F12" s="38" t="s">
        <v>2706</v>
      </c>
      <c r="G12" s="41" t="s">
        <v>2712</v>
      </c>
      <c r="H12" s="173" t="s">
        <v>65</v>
      </c>
      <c r="I12" s="174">
        <v>68</v>
      </c>
      <c r="J12" s="174">
        <v>0</v>
      </c>
      <c r="K12" s="174">
        <v>0</v>
      </c>
      <c r="L12" s="174" t="s">
        <v>483</v>
      </c>
      <c r="M12" s="174" t="s">
        <v>484</v>
      </c>
    </row>
    <row r="13" spans="1:13">
      <c r="A13" s="64">
        <v>2018</v>
      </c>
      <c r="B13" s="64">
        <v>9</v>
      </c>
      <c r="C13" s="183">
        <v>108</v>
      </c>
      <c r="D13" s="173">
        <v>84477442943</v>
      </c>
      <c r="E13" s="173" t="s">
        <v>2713</v>
      </c>
      <c r="F13" s="38" t="s">
        <v>2714</v>
      </c>
      <c r="G13" s="41" t="s">
        <v>2715</v>
      </c>
      <c r="H13" s="173" t="s">
        <v>2704</v>
      </c>
      <c r="I13" s="174">
        <v>108</v>
      </c>
      <c r="J13" s="174">
        <v>0</v>
      </c>
      <c r="K13" s="174">
        <v>0</v>
      </c>
      <c r="L13" s="174" t="s">
        <v>483</v>
      </c>
      <c r="M13" s="174" t="s">
        <v>489</v>
      </c>
    </row>
    <row r="14" spans="1:13">
      <c r="A14" s="64">
        <v>2018</v>
      </c>
      <c r="B14" s="64">
        <v>9</v>
      </c>
      <c r="C14" s="183">
        <v>166</v>
      </c>
      <c r="D14" s="173">
        <v>30649525863</v>
      </c>
      <c r="E14" s="173" t="s">
        <v>2716</v>
      </c>
      <c r="F14" s="38" t="s">
        <v>2714</v>
      </c>
      <c r="G14" s="41" t="s">
        <v>2717</v>
      </c>
      <c r="H14" s="173" t="s">
        <v>66</v>
      </c>
      <c r="I14" s="174">
        <v>166</v>
      </c>
      <c r="J14" s="174">
        <v>0</v>
      </c>
      <c r="K14" s="174">
        <v>0</v>
      </c>
      <c r="L14" s="174" t="s">
        <v>483</v>
      </c>
      <c r="M14" s="174" t="s">
        <v>489</v>
      </c>
    </row>
    <row r="15" spans="1:13">
      <c r="A15" s="64">
        <v>2018</v>
      </c>
      <c r="B15" s="64">
        <v>9</v>
      </c>
      <c r="C15" s="183">
        <v>68</v>
      </c>
      <c r="D15" s="173">
        <v>31195111618</v>
      </c>
      <c r="E15" s="173" t="s">
        <v>2718</v>
      </c>
      <c r="F15" s="38" t="s">
        <v>2714</v>
      </c>
      <c r="G15" s="41" t="s">
        <v>2719</v>
      </c>
      <c r="H15" s="173" t="s">
        <v>61</v>
      </c>
      <c r="I15" s="174">
        <v>68</v>
      </c>
      <c r="J15" s="174">
        <v>0</v>
      </c>
      <c r="K15" s="174">
        <v>0</v>
      </c>
      <c r="L15" s="174" t="s">
        <v>483</v>
      </c>
      <c r="M15" s="174" t="s">
        <v>489</v>
      </c>
    </row>
    <row r="16" spans="1:13">
      <c r="A16" s="64">
        <v>2018</v>
      </c>
      <c r="B16" s="64">
        <v>9</v>
      </c>
      <c r="C16" s="183">
        <v>108</v>
      </c>
      <c r="D16" s="173">
        <v>47954520396</v>
      </c>
      <c r="E16" s="173" t="s">
        <v>2718</v>
      </c>
      <c r="F16" s="38" t="s">
        <v>2714</v>
      </c>
      <c r="G16" s="41" t="s">
        <v>2720</v>
      </c>
      <c r="H16" s="173" t="s">
        <v>2704</v>
      </c>
      <c r="I16" s="174">
        <v>108</v>
      </c>
      <c r="J16" s="174">
        <v>0</v>
      </c>
      <c r="K16" s="174">
        <v>0</v>
      </c>
      <c r="L16" s="174" t="s">
        <v>483</v>
      </c>
      <c r="M16" s="174" t="s">
        <v>489</v>
      </c>
    </row>
    <row r="17" spans="1:13">
      <c r="A17" s="64">
        <v>2018</v>
      </c>
      <c r="B17" s="64">
        <v>9</v>
      </c>
      <c r="C17" s="183">
        <v>68</v>
      </c>
      <c r="D17" s="173">
        <v>55290807529</v>
      </c>
      <c r="E17" s="173" t="s">
        <v>2721</v>
      </c>
      <c r="F17" s="38" t="s">
        <v>2714</v>
      </c>
      <c r="G17" s="41" t="s">
        <v>2722</v>
      </c>
      <c r="H17" s="173" t="s">
        <v>61</v>
      </c>
      <c r="I17" s="174">
        <v>68</v>
      </c>
      <c r="J17" s="174">
        <v>0</v>
      </c>
      <c r="K17" s="174">
        <v>0</v>
      </c>
      <c r="L17" s="174" t="s">
        <v>483</v>
      </c>
      <c r="M17" s="174" t="s">
        <v>489</v>
      </c>
    </row>
    <row r="18" spans="1:13">
      <c r="A18" s="64">
        <v>2018</v>
      </c>
      <c r="B18" s="64">
        <v>8</v>
      </c>
      <c r="C18" s="183">
        <v>108</v>
      </c>
      <c r="D18" s="173">
        <v>346182435</v>
      </c>
      <c r="E18" s="173" t="s">
        <v>557</v>
      </c>
      <c r="F18" s="38" t="s">
        <v>717</v>
      </c>
      <c r="G18" s="41" t="s">
        <v>2723</v>
      </c>
      <c r="H18" s="173" t="s">
        <v>74</v>
      </c>
      <c r="I18" s="174">
        <v>108</v>
      </c>
      <c r="J18" s="174">
        <v>0</v>
      </c>
      <c r="K18" s="174">
        <v>97.2</v>
      </c>
      <c r="L18" s="174" t="s">
        <v>483</v>
      </c>
      <c r="M18" s="174" t="s">
        <v>484</v>
      </c>
    </row>
    <row r="19" spans="1:13">
      <c r="A19" s="64">
        <v>2018</v>
      </c>
      <c r="B19" s="64">
        <v>8</v>
      </c>
      <c r="C19" s="183">
        <v>1</v>
      </c>
      <c r="D19" s="173">
        <v>8321015529</v>
      </c>
      <c r="E19" s="173" t="s">
        <v>548</v>
      </c>
      <c r="F19" s="38" t="s">
        <v>722</v>
      </c>
      <c r="G19" s="41" t="s">
        <v>2724</v>
      </c>
      <c r="H19" s="173" t="s">
        <v>72</v>
      </c>
      <c r="I19" s="174">
        <v>1</v>
      </c>
      <c r="J19" s="174">
        <v>0</v>
      </c>
      <c r="K19" s="174">
        <v>0.9</v>
      </c>
      <c r="L19" s="174" t="s">
        <v>483</v>
      </c>
      <c r="M19" s="174" t="s">
        <v>484</v>
      </c>
    </row>
    <row r="20" spans="1:13">
      <c r="A20" s="64">
        <v>2018</v>
      </c>
      <c r="B20" s="64">
        <v>8</v>
      </c>
      <c r="C20" s="183">
        <v>19.899999999999999</v>
      </c>
      <c r="D20" s="173">
        <v>9290708465</v>
      </c>
      <c r="E20" s="173" t="s">
        <v>529</v>
      </c>
      <c r="F20" s="38" t="s">
        <v>2725</v>
      </c>
      <c r="G20" s="41" t="s">
        <v>2726</v>
      </c>
      <c r="H20" s="173" t="s">
        <v>68</v>
      </c>
      <c r="I20" s="174">
        <v>68</v>
      </c>
      <c r="J20" s="174">
        <v>48.1</v>
      </c>
      <c r="K20" s="174">
        <v>61.2</v>
      </c>
      <c r="L20" s="174" t="s">
        <v>483</v>
      </c>
      <c r="M20" s="174" t="s">
        <v>484</v>
      </c>
    </row>
    <row r="21" spans="1:13">
      <c r="A21" s="64">
        <v>2018</v>
      </c>
      <c r="B21" s="64">
        <v>8</v>
      </c>
      <c r="C21" s="183">
        <v>19.899999999999999</v>
      </c>
      <c r="D21" s="173">
        <v>9177982825</v>
      </c>
      <c r="E21" s="173" t="s">
        <v>530</v>
      </c>
      <c r="F21" s="38" t="s">
        <v>2725</v>
      </c>
      <c r="G21" s="41" t="s">
        <v>2727</v>
      </c>
      <c r="H21" s="173" t="s">
        <v>68</v>
      </c>
      <c r="I21" s="174">
        <v>68</v>
      </c>
      <c r="J21" s="174">
        <v>48.1</v>
      </c>
      <c r="K21" s="174">
        <v>61.2</v>
      </c>
      <c r="L21" s="174" t="s">
        <v>483</v>
      </c>
      <c r="M21" s="174" t="s">
        <v>484</v>
      </c>
    </row>
    <row r="22" spans="1:13">
      <c r="A22" s="64">
        <v>2018</v>
      </c>
      <c r="B22" s="64">
        <v>8</v>
      </c>
      <c r="C22" s="183">
        <v>68</v>
      </c>
      <c r="D22" s="173">
        <v>92408960800</v>
      </c>
      <c r="E22" s="173" t="s">
        <v>571</v>
      </c>
      <c r="F22" s="38" t="s">
        <v>726</v>
      </c>
      <c r="G22" s="41" t="s">
        <v>2728</v>
      </c>
      <c r="H22" s="173" t="s">
        <v>61</v>
      </c>
      <c r="I22" s="174">
        <v>68</v>
      </c>
      <c r="J22">
        <v>0</v>
      </c>
      <c r="K22" s="174">
        <v>0</v>
      </c>
      <c r="L22" s="174" t="s">
        <v>483</v>
      </c>
      <c r="M22" s="174" t="s">
        <v>484</v>
      </c>
    </row>
    <row r="23" spans="1:13">
      <c r="A23" s="64">
        <v>2018</v>
      </c>
      <c r="B23" s="64">
        <v>8</v>
      </c>
      <c r="C23" s="183">
        <v>68</v>
      </c>
      <c r="D23" s="173">
        <v>57482567651</v>
      </c>
      <c r="E23" s="173" t="s">
        <v>572</v>
      </c>
      <c r="F23" s="38" t="s">
        <v>726</v>
      </c>
      <c r="G23" s="41" t="s">
        <v>2729</v>
      </c>
      <c r="H23" s="173" t="s">
        <v>61</v>
      </c>
      <c r="I23" s="174">
        <v>68</v>
      </c>
      <c r="J23" s="174">
        <v>0</v>
      </c>
      <c r="K23" s="174">
        <v>0</v>
      </c>
      <c r="L23" s="174" t="s">
        <v>483</v>
      </c>
      <c r="M23" s="174" t="s">
        <v>484</v>
      </c>
    </row>
    <row r="24" spans="1:13">
      <c r="A24" s="64">
        <v>2018</v>
      </c>
      <c r="B24" s="64">
        <v>8</v>
      </c>
      <c r="C24" s="183">
        <v>68</v>
      </c>
      <c r="D24" s="173">
        <v>86577726672</v>
      </c>
      <c r="E24" s="173" t="s">
        <v>573</v>
      </c>
      <c r="F24" s="38" t="s">
        <v>726</v>
      </c>
      <c r="G24" s="41" t="s">
        <v>2730</v>
      </c>
      <c r="H24" s="173" t="s">
        <v>61</v>
      </c>
      <c r="I24" s="174">
        <v>68</v>
      </c>
      <c r="J24">
        <v>0</v>
      </c>
      <c r="K24" s="174">
        <v>0</v>
      </c>
      <c r="L24" s="174" t="s">
        <v>483</v>
      </c>
      <c r="M24" s="174" t="s">
        <v>484</v>
      </c>
    </row>
    <row r="25" spans="1:13">
      <c r="A25" s="64">
        <v>2018</v>
      </c>
      <c r="B25" s="64">
        <v>8</v>
      </c>
      <c r="C25" s="183">
        <v>68</v>
      </c>
      <c r="D25" s="173">
        <v>81988455308</v>
      </c>
      <c r="E25" s="173" t="s">
        <v>574</v>
      </c>
      <c r="F25" s="38" t="s">
        <v>726</v>
      </c>
      <c r="G25" s="41" t="s">
        <v>2731</v>
      </c>
      <c r="H25" s="173" t="s">
        <v>61</v>
      </c>
      <c r="I25" s="174">
        <v>68</v>
      </c>
      <c r="J25">
        <v>0</v>
      </c>
      <c r="K25" s="174">
        <v>0</v>
      </c>
      <c r="L25" s="174" t="s">
        <v>483</v>
      </c>
      <c r="M25" s="174" t="s">
        <v>484</v>
      </c>
    </row>
    <row r="26" spans="1:13">
      <c r="A26" s="64">
        <v>2018</v>
      </c>
      <c r="B26" s="64">
        <v>8</v>
      </c>
      <c r="C26" s="183">
        <v>680</v>
      </c>
      <c r="D26" s="173">
        <v>87812732723</v>
      </c>
      <c r="E26" s="173" t="s">
        <v>575</v>
      </c>
      <c r="F26" s="38" t="s">
        <v>726</v>
      </c>
      <c r="G26" s="41" t="s">
        <v>2732</v>
      </c>
      <c r="H26" s="173" t="s">
        <v>67</v>
      </c>
      <c r="I26" s="174">
        <v>680</v>
      </c>
      <c r="J26" s="174">
        <v>0</v>
      </c>
      <c r="K26" s="174">
        <v>0</v>
      </c>
      <c r="L26" s="174" t="s">
        <v>483</v>
      </c>
      <c r="M26" s="174" t="s">
        <v>484</v>
      </c>
    </row>
    <row r="27" spans="1:13">
      <c r="A27" s="64">
        <v>2018</v>
      </c>
      <c r="B27" s="64">
        <v>8</v>
      </c>
      <c r="C27" s="183">
        <v>68</v>
      </c>
      <c r="D27" s="173">
        <v>97276175903</v>
      </c>
      <c r="E27" s="173" t="s">
        <v>576</v>
      </c>
      <c r="F27" s="38" t="s">
        <v>727</v>
      </c>
      <c r="G27" s="41" t="s">
        <v>2733</v>
      </c>
      <c r="H27" s="173" t="s">
        <v>61</v>
      </c>
      <c r="I27" s="174">
        <v>68</v>
      </c>
      <c r="J27" s="174">
        <v>0</v>
      </c>
      <c r="K27" s="174">
        <v>0</v>
      </c>
      <c r="L27" s="174" t="s">
        <v>483</v>
      </c>
      <c r="M27" s="174" t="s">
        <v>484</v>
      </c>
    </row>
    <row r="28" spans="1:13">
      <c r="A28" s="64">
        <v>2018</v>
      </c>
      <c r="B28" s="64">
        <v>8</v>
      </c>
      <c r="C28" s="183">
        <v>68</v>
      </c>
      <c r="D28" s="173">
        <v>4735294317</v>
      </c>
      <c r="E28" s="173" t="s">
        <v>577</v>
      </c>
      <c r="F28" s="38" t="s">
        <v>727</v>
      </c>
      <c r="G28" s="41" t="s">
        <v>2734</v>
      </c>
      <c r="H28" s="173" t="s">
        <v>61</v>
      </c>
      <c r="I28" s="174">
        <v>68</v>
      </c>
      <c r="J28" s="174">
        <v>0</v>
      </c>
      <c r="K28" s="174">
        <v>0</v>
      </c>
      <c r="L28" s="174" t="s">
        <v>483</v>
      </c>
      <c r="M28" s="174" t="s">
        <v>484</v>
      </c>
    </row>
    <row r="29" spans="1:13">
      <c r="A29" s="64">
        <v>2018</v>
      </c>
      <c r="B29" s="64">
        <v>8</v>
      </c>
      <c r="C29" s="183">
        <v>68</v>
      </c>
      <c r="D29" s="173">
        <v>71953867502</v>
      </c>
      <c r="E29" s="173" t="s">
        <v>578</v>
      </c>
      <c r="F29" s="38" t="s">
        <v>727</v>
      </c>
      <c r="G29" s="41" t="s">
        <v>2735</v>
      </c>
      <c r="H29" s="173" t="s">
        <v>61</v>
      </c>
      <c r="I29" s="174">
        <v>68</v>
      </c>
      <c r="J29" s="174">
        <v>0</v>
      </c>
      <c r="K29" s="174">
        <v>0</v>
      </c>
      <c r="L29" s="174" t="s">
        <v>483</v>
      </c>
      <c r="M29" s="174" t="s">
        <v>489</v>
      </c>
    </row>
    <row r="30" spans="1:13">
      <c r="A30" s="64">
        <v>2018</v>
      </c>
      <c r="B30" s="64">
        <v>8</v>
      </c>
      <c r="C30" s="183">
        <v>88</v>
      </c>
      <c r="D30" s="173">
        <v>7628065274</v>
      </c>
      <c r="E30" s="173" t="s">
        <v>563</v>
      </c>
      <c r="F30" s="38" t="s">
        <v>707</v>
      </c>
      <c r="G30" s="41" t="s">
        <v>2736</v>
      </c>
      <c r="H30" s="173" t="s">
        <v>63</v>
      </c>
      <c r="I30" s="174">
        <v>88</v>
      </c>
      <c r="J30" s="174">
        <v>0</v>
      </c>
      <c r="K30" s="174">
        <v>0</v>
      </c>
      <c r="L30" s="174" t="s">
        <v>483</v>
      </c>
      <c r="M30" s="174" t="s">
        <v>484</v>
      </c>
    </row>
    <row r="31" spans="1:13">
      <c r="A31" s="64">
        <v>2018</v>
      </c>
      <c r="B31" s="64">
        <v>8</v>
      </c>
      <c r="C31" s="183">
        <v>108</v>
      </c>
      <c r="D31" s="173">
        <v>55242954925</v>
      </c>
      <c r="E31" s="173" t="s">
        <v>563</v>
      </c>
      <c r="F31" s="38" t="s">
        <v>707</v>
      </c>
      <c r="G31" s="41" t="s">
        <v>2737</v>
      </c>
      <c r="H31" s="173" t="s">
        <v>2704</v>
      </c>
      <c r="I31" s="174">
        <v>108</v>
      </c>
      <c r="J31" s="174">
        <v>0</v>
      </c>
      <c r="K31" s="174">
        <v>0</v>
      </c>
      <c r="L31" s="174" t="s">
        <v>483</v>
      </c>
      <c r="M31" s="174" t="s">
        <v>484</v>
      </c>
    </row>
    <row r="32" spans="1:13">
      <c r="A32" s="64">
        <v>2018</v>
      </c>
      <c r="B32" s="64">
        <v>8</v>
      </c>
      <c r="C32" s="183">
        <v>68</v>
      </c>
      <c r="D32" s="173">
        <v>82783592885</v>
      </c>
      <c r="E32" s="173" t="s">
        <v>564</v>
      </c>
      <c r="F32" s="38" t="s">
        <v>707</v>
      </c>
      <c r="G32" s="41" t="s">
        <v>2738</v>
      </c>
      <c r="H32" s="173" t="s">
        <v>61</v>
      </c>
      <c r="I32" s="174">
        <v>68</v>
      </c>
      <c r="J32" s="174">
        <v>0</v>
      </c>
      <c r="K32" s="174">
        <v>0</v>
      </c>
      <c r="L32" s="174" t="s">
        <v>483</v>
      </c>
      <c r="M32" s="174" t="s">
        <v>484</v>
      </c>
    </row>
    <row r="33" spans="1:13">
      <c r="A33" s="64">
        <v>2018</v>
      </c>
      <c r="B33" s="64">
        <v>8</v>
      </c>
      <c r="C33" s="183">
        <v>68</v>
      </c>
      <c r="D33" s="173">
        <v>56320179643</v>
      </c>
      <c r="E33" s="173" t="s">
        <v>565</v>
      </c>
      <c r="F33" s="38" t="s">
        <v>709</v>
      </c>
      <c r="G33" s="41" t="s">
        <v>2739</v>
      </c>
      <c r="H33" s="173" t="s">
        <v>61</v>
      </c>
      <c r="I33" s="174">
        <v>68</v>
      </c>
      <c r="J33" s="174">
        <v>0</v>
      </c>
      <c r="K33" s="174">
        <v>0</v>
      </c>
      <c r="L33" s="174" t="s">
        <v>483</v>
      </c>
      <c r="M33" s="174" t="s">
        <v>484</v>
      </c>
    </row>
    <row r="34" spans="1:13">
      <c r="A34" s="64">
        <v>2018</v>
      </c>
      <c r="B34" s="64">
        <v>8</v>
      </c>
      <c r="C34" s="183">
        <v>68</v>
      </c>
      <c r="D34" s="173">
        <v>24816328387</v>
      </c>
      <c r="E34" s="173" t="s">
        <v>566</v>
      </c>
      <c r="F34" s="38" t="s">
        <v>709</v>
      </c>
      <c r="G34" s="41" t="s">
        <v>2740</v>
      </c>
      <c r="H34" s="173" t="s">
        <v>61</v>
      </c>
      <c r="I34" s="174">
        <v>68</v>
      </c>
      <c r="J34" s="174">
        <v>0</v>
      </c>
      <c r="K34" s="174">
        <v>0</v>
      </c>
      <c r="L34" s="174" t="s">
        <v>483</v>
      </c>
      <c r="M34" s="174" t="s">
        <v>484</v>
      </c>
    </row>
    <row r="35" spans="1:13">
      <c r="A35" s="64">
        <v>2018</v>
      </c>
      <c r="B35" s="64">
        <v>8</v>
      </c>
      <c r="C35" s="183">
        <v>88</v>
      </c>
      <c r="D35" s="173">
        <v>86894904723</v>
      </c>
      <c r="E35" s="173" t="s">
        <v>567</v>
      </c>
      <c r="F35" s="38" t="s">
        <v>710</v>
      </c>
      <c r="G35" s="41" t="s">
        <v>2741</v>
      </c>
      <c r="H35" s="173" t="s">
        <v>63</v>
      </c>
      <c r="I35" s="174">
        <v>88</v>
      </c>
      <c r="J35" s="174">
        <v>0</v>
      </c>
      <c r="K35" s="174">
        <v>0</v>
      </c>
      <c r="L35" s="174" t="s">
        <v>483</v>
      </c>
      <c r="M35" s="174" t="s">
        <v>489</v>
      </c>
    </row>
    <row r="36" spans="1:13">
      <c r="A36" s="64">
        <v>2018</v>
      </c>
      <c r="B36" s="64">
        <v>8</v>
      </c>
      <c r="C36" s="183">
        <v>108</v>
      </c>
      <c r="D36" s="173">
        <v>72624380557</v>
      </c>
      <c r="E36" s="173" t="s">
        <v>568</v>
      </c>
      <c r="F36" s="38" t="s">
        <v>710</v>
      </c>
      <c r="G36" s="41" t="s">
        <v>2742</v>
      </c>
      <c r="H36" s="173" t="s">
        <v>2704</v>
      </c>
      <c r="I36" s="174">
        <v>108</v>
      </c>
      <c r="J36" s="174">
        <v>0</v>
      </c>
      <c r="K36" s="174">
        <v>0</v>
      </c>
      <c r="L36" s="174" t="s">
        <v>483</v>
      </c>
      <c r="M36" s="174" t="s">
        <v>489</v>
      </c>
    </row>
    <row r="37" spans="1:13">
      <c r="A37" s="64">
        <v>2018</v>
      </c>
      <c r="B37" s="64">
        <v>8</v>
      </c>
      <c r="C37" s="183">
        <v>68</v>
      </c>
      <c r="D37" s="173">
        <v>53948068481</v>
      </c>
      <c r="E37" s="173" t="s">
        <v>569</v>
      </c>
      <c r="F37" s="38" t="s">
        <v>710</v>
      </c>
      <c r="G37" s="41" t="s">
        <v>2743</v>
      </c>
      <c r="H37" s="173" t="s">
        <v>61</v>
      </c>
      <c r="I37" s="174">
        <v>68</v>
      </c>
      <c r="J37" s="174">
        <v>0</v>
      </c>
      <c r="K37" s="174">
        <v>0</v>
      </c>
      <c r="L37" s="174" t="s">
        <v>483</v>
      </c>
      <c r="M37" s="174" t="s">
        <v>489</v>
      </c>
    </row>
    <row r="38" spans="1:13">
      <c r="A38" s="64">
        <v>2018</v>
      </c>
      <c r="B38" s="64">
        <v>8</v>
      </c>
      <c r="C38" s="183">
        <v>68</v>
      </c>
      <c r="D38" s="173">
        <v>82974700029</v>
      </c>
      <c r="E38" s="173" t="s">
        <v>570</v>
      </c>
      <c r="F38" s="38" t="s">
        <v>710</v>
      </c>
      <c r="G38" s="41" t="s">
        <v>2744</v>
      </c>
      <c r="H38" s="173" t="s">
        <v>61</v>
      </c>
      <c r="I38" s="174">
        <v>68</v>
      </c>
      <c r="J38" s="174">
        <v>0</v>
      </c>
      <c r="K38" s="174">
        <v>0</v>
      </c>
      <c r="L38" s="174" t="s">
        <v>483</v>
      </c>
      <c r="M38" s="174" t="s">
        <v>489</v>
      </c>
    </row>
    <row r="39" spans="1:13">
      <c r="A39" s="64">
        <v>2018</v>
      </c>
      <c r="B39" s="64">
        <v>8</v>
      </c>
      <c r="C39" s="183">
        <v>68</v>
      </c>
      <c r="D39" s="173">
        <v>94521258224</v>
      </c>
      <c r="E39" s="173" t="s">
        <v>558</v>
      </c>
      <c r="F39" s="38" t="s">
        <v>712</v>
      </c>
      <c r="G39" s="41" t="s">
        <v>2745</v>
      </c>
      <c r="H39" s="173" t="s">
        <v>61</v>
      </c>
      <c r="I39" s="174">
        <v>68</v>
      </c>
      <c r="J39" s="174">
        <v>0</v>
      </c>
      <c r="K39" s="174">
        <v>0</v>
      </c>
      <c r="L39" s="174" t="s">
        <v>483</v>
      </c>
      <c r="M39" s="174" t="s">
        <v>489</v>
      </c>
    </row>
    <row r="40" spans="1:13">
      <c r="A40" s="64">
        <v>2018</v>
      </c>
      <c r="B40" s="64">
        <v>8</v>
      </c>
      <c r="C40" s="183">
        <v>68</v>
      </c>
      <c r="D40" s="173">
        <v>20613290657</v>
      </c>
      <c r="E40" s="173" t="s">
        <v>559</v>
      </c>
      <c r="F40" s="38" t="s">
        <v>715</v>
      </c>
      <c r="G40" s="41" t="s">
        <v>2746</v>
      </c>
      <c r="H40" s="173" t="s">
        <v>61</v>
      </c>
      <c r="I40" s="174">
        <v>68</v>
      </c>
      <c r="J40" s="174">
        <v>0</v>
      </c>
      <c r="K40" s="174">
        <v>0</v>
      </c>
      <c r="L40" s="174" t="s">
        <v>483</v>
      </c>
      <c r="M40" s="174" t="s">
        <v>484</v>
      </c>
    </row>
    <row r="41" spans="1:13">
      <c r="A41" s="64">
        <v>2018</v>
      </c>
      <c r="B41" s="64">
        <v>8</v>
      </c>
      <c r="C41" s="183">
        <v>18</v>
      </c>
      <c r="D41" s="173">
        <v>72757506702</v>
      </c>
      <c r="E41" s="173" t="s">
        <v>560</v>
      </c>
      <c r="F41" s="38" t="s">
        <v>715</v>
      </c>
      <c r="G41" s="41" t="s">
        <v>2747</v>
      </c>
      <c r="H41" s="173" t="s">
        <v>2693</v>
      </c>
      <c r="I41" s="174">
        <v>18</v>
      </c>
      <c r="J41" s="174">
        <v>0</v>
      </c>
      <c r="K41" s="174">
        <v>0</v>
      </c>
      <c r="L41" s="174" t="s">
        <v>483</v>
      </c>
      <c r="M41" s="174" t="s">
        <v>484</v>
      </c>
    </row>
    <row r="42" spans="1:13">
      <c r="A42" s="64">
        <v>2018</v>
      </c>
      <c r="B42" s="64">
        <v>8</v>
      </c>
      <c r="C42" s="183">
        <v>108</v>
      </c>
      <c r="D42" s="173">
        <v>40723976551</v>
      </c>
      <c r="E42" s="173" t="s">
        <v>561</v>
      </c>
      <c r="F42" s="38" t="s">
        <v>715</v>
      </c>
      <c r="G42" s="41" t="s">
        <v>2748</v>
      </c>
      <c r="H42" s="173" t="s">
        <v>2704</v>
      </c>
      <c r="I42" s="174">
        <v>108</v>
      </c>
      <c r="J42" s="174">
        <v>0</v>
      </c>
      <c r="K42" s="174">
        <v>0</v>
      </c>
      <c r="L42" s="174" t="s">
        <v>483</v>
      </c>
      <c r="M42" s="174" t="s">
        <v>484</v>
      </c>
    </row>
    <row r="43" spans="1:13">
      <c r="A43" s="64">
        <v>2018</v>
      </c>
      <c r="B43" s="64">
        <v>8</v>
      </c>
      <c r="C43" s="183">
        <v>68</v>
      </c>
      <c r="D43" s="173">
        <v>41283235644</v>
      </c>
      <c r="E43" s="173" t="s">
        <v>560</v>
      </c>
      <c r="F43" s="38" t="s">
        <v>715</v>
      </c>
      <c r="G43" s="41" t="s">
        <v>2749</v>
      </c>
      <c r="H43" s="173" t="s">
        <v>65</v>
      </c>
      <c r="I43" s="174">
        <v>68</v>
      </c>
      <c r="J43" s="174">
        <v>0</v>
      </c>
      <c r="K43" s="174">
        <v>0</v>
      </c>
      <c r="L43" s="174" t="s">
        <v>483</v>
      </c>
      <c r="M43" s="174" t="s">
        <v>484</v>
      </c>
    </row>
    <row r="44" spans="1:13">
      <c r="A44" s="64">
        <v>2018</v>
      </c>
      <c r="B44" s="64">
        <v>8</v>
      </c>
      <c r="C44" s="183">
        <v>108</v>
      </c>
      <c r="D44" s="173">
        <v>40796872848</v>
      </c>
      <c r="E44" s="173" t="s">
        <v>562</v>
      </c>
      <c r="F44" s="38" t="s">
        <v>716</v>
      </c>
      <c r="G44" s="41" t="s">
        <v>2750</v>
      </c>
      <c r="H44" s="173" t="s">
        <v>2704</v>
      </c>
      <c r="I44" s="174">
        <v>108</v>
      </c>
      <c r="J44">
        <v>0</v>
      </c>
      <c r="K44" s="174">
        <v>0</v>
      </c>
      <c r="L44" s="174" t="s">
        <v>483</v>
      </c>
      <c r="M44" s="174" t="s">
        <v>484</v>
      </c>
    </row>
    <row r="45" spans="1:13">
      <c r="A45" s="64">
        <v>2018</v>
      </c>
      <c r="B45" s="64">
        <v>8</v>
      </c>
      <c r="C45" s="183">
        <v>68</v>
      </c>
      <c r="D45" s="173">
        <v>45881927233</v>
      </c>
      <c r="E45" s="173" t="s">
        <v>556</v>
      </c>
      <c r="F45" s="38" t="s">
        <v>717</v>
      </c>
      <c r="G45" s="41" t="s">
        <v>2751</v>
      </c>
      <c r="H45" s="173" t="s">
        <v>61</v>
      </c>
      <c r="I45" s="174">
        <v>68</v>
      </c>
      <c r="J45" s="174">
        <v>0</v>
      </c>
      <c r="K45" s="174">
        <v>0</v>
      </c>
      <c r="L45" s="174" t="s">
        <v>483</v>
      </c>
      <c r="M45" s="174" t="s">
        <v>484</v>
      </c>
    </row>
    <row r="46" spans="1:13">
      <c r="A46" s="64">
        <v>2018</v>
      </c>
      <c r="B46" s="64">
        <v>8</v>
      </c>
      <c r="C46" s="183">
        <v>68</v>
      </c>
      <c r="D46" s="173">
        <v>18397582177</v>
      </c>
      <c r="E46" s="173" t="s">
        <v>555</v>
      </c>
      <c r="F46" s="38" t="s">
        <v>718</v>
      </c>
      <c r="G46" s="41" t="s">
        <v>2752</v>
      </c>
      <c r="H46" s="173" t="s">
        <v>61</v>
      </c>
      <c r="I46" s="174">
        <v>68</v>
      </c>
      <c r="J46" s="174">
        <v>0</v>
      </c>
      <c r="K46" s="174">
        <v>0</v>
      </c>
      <c r="L46" s="174" t="s">
        <v>483</v>
      </c>
      <c r="M46" s="174" t="s">
        <v>484</v>
      </c>
    </row>
    <row r="47" spans="1:13">
      <c r="A47" s="64">
        <v>2018</v>
      </c>
      <c r="B47" s="64">
        <v>8</v>
      </c>
      <c r="C47" s="183">
        <v>68</v>
      </c>
      <c r="D47" s="173">
        <v>63190892143</v>
      </c>
      <c r="E47" s="173" t="s">
        <v>551</v>
      </c>
      <c r="F47" s="38" t="s">
        <v>719</v>
      </c>
      <c r="G47" s="41" t="s">
        <v>2753</v>
      </c>
      <c r="H47" s="173" t="s">
        <v>61</v>
      </c>
      <c r="I47" s="174">
        <v>68</v>
      </c>
      <c r="J47" s="174">
        <v>0</v>
      </c>
      <c r="K47" s="174">
        <v>0</v>
      </c>
      <c r="L47" s="174" t="s">
        <v>483</v>
      </c>
      <c r="M47" s="174" t="s">
        <v>489</v>
      </c>
    </row>
    <row r="48" spans="1:13">
      <c r="A48" s="64">
        <v>2018</v>
      </c>
      <c r="B48" s="64">
        <v>8</v>
      </c>
      <c r="C48" s="183">
        <v>108</v>
      </c>
      <c r="D48" s="173">
        <v>57136454495</v>
      </c>
      <c r="E48" s="173" t="s">
        <v>552</v>
      </c>
      <c r="F48" s="38" t="s">
        <v>719</v>
      </c>
      <c r="G48" s="41" t="s">
        <v>2754</v>
      </c>
      <c r="H48" s="173" t="s">
        <v>2704</v>
      </c>
      <c r="I48" s="174">
        <v>108</v>
      </c>
      <c r="J48" s="174">
        <v>0</v>
      </c>
      <c r="K48" s="174">
        <v>0</v>
      </c>
      <c r="L48" s="174" t="s">
        <v>483</v>
      </c>
      <c r="M48" s="174" t="s">
        <v>489</v>
      </c>
    </row>
    <row r="49" spans="1:13">
      <c r="A49" s="64">
        <v>2018</v>
      </c>
      <c r="B49" s="64">
        <v>8</v>
      </c>
      <c r="C49" s="183">
        <v>166</v>
      </c>
      <c r="D49" s="173">
        <v>89109156882</v>
      </c>
      <c r="E49" s="173" t="s">
        <v>553</v>
      </c>
      <c r="F49" s="38" t="s">
        <v>719</v>
      </c>
      <c r="G49" s="41" t="s">
        <v>2755</v>
      </c>
      <c r="H49" s="173" t="s">
        <v>66</v>
      </c>
      <c r="I49" s="174">
        <v>166</v>
      </c>
      <c r="J49" s="174">
        <v>0</v>
      </c>
      <c r="K49" s="174">
        <v>0</v>
      </c>
      <c r="L49" s="174" t="s">
        <v>483</v>
      </c>
      <c r="M49" s="174" t="s">
        <v>489</v>
      </c>
    </row>
    <row r="50" spans="1:13">
      <c r="A50" s="64">
        <v>2018</v>
      </c>
      <c r="B50" s="64">
        <v>8</v>
      </c>
      <c r="C50" s="183">
        <v>108</v>
      </c>
      <c r="D50" s="173">
        <v>18475973908</v>
      </c>
      <c r="E50" s="173" t="s">
        <v>554</v>
      </c>
      <c r="F50" s="38" t="s">
        <v>719</v>
      </c>
      <c r="G50" s="41" t="s">
        <v>2756</v>
      </c>
      <c r="H50" s="173" t="s">
        <v>2704</v>
      </c>
      <c r="I50" s="174">
        <v>108</v>
      </c>
      <c r="J50">
        <v>0</v>
      </c>
      <c r="K50" s="174">
        <v>0</v>
      </c>
      <c r="L50" s="174" t="s">
        <v>483</v>
      </c>
      <c r="M50" s="174" t="s">
        <v>489</v>
      </c>
    </row>
    <row r="51" spans="1:13">
      <c r="A51" s="64">
        <v>2018</v>
      </c>
      <c r="B51" s="64">
        <v>8</v>
      </c>
      <c r="C51" s="183">
        <v>68</v>
      </c>
      <c r="D51" s="173">
        <v>72020422767</v>
      </c>
      <c r="E51" s="173" t="s">
        <v>554</v>
      </c>
      <c r="F51" s="38" t="s">
        <v>719</v>
      </c>
      <c r="G51" s="41" t="s">
        <v>2757</v>
      </c>
      <c r="H51" s="173" t="s">
        <v>61</v>
      </c>
      <c r="I51" s="174">
        <v>68</v>
      </c>
      <c r="J51" s="174">
        <v>0</v>
      </c>
      <c r="K51" s="174">
        <v>0</v>
      </c>
      <c r="L51" s="174" t="s">
        <v>483</v>
      </c>
      <c r="M51" s="174" t="s">
        <v>489</v>
      </c>
    </row>
    <row r="52" spans="1:13">
      <c r="A52" s="64">
        <v>2018</v>
      </c>
      <c r="B52" s="64">
        <v>8</v>
      </c>
      <c r="C52" s="183">
        <v>68</v>
      </c>
      <c r="D52" s="173">
        <v>81402400976</v>
      </c>
      <c r="E52" s="173" t="s">
        <v>550</v>
      </c>
      <c r="F52" s="38" t="s">
        <v>720</v>
      </c>
      <c r="G52" s="41" t="s">
        <v>2758</v>
      </c>
      <c r="H52" s="173" t="s">
        <v>61</v>
      </c>
      <c r="I52" s="174">
        <v>68</v>
      </c>
      <c r="J52" s="174">
        <v>0</v>
      </c>
      <c r="K52" s="174">
        <v>0</v>
      </c>
      <c r="L52" s="174" t="s">
        <v>483</v>
      </c>
      <c r="M52" s="174" t="s">
        <v>489</v>
      </c>
    </row>
    <row r="53" spans="1:13">
      <c r="A53" s="64">
        <v>2018</v>
      </c>
      <c r="B53" s="64">
        <v>8</v>
      </c>
      <c r="C53" s="183">
        <v>68</v>
      </c>
      <c r="D53" s="173">
        <v>54151674170</v>
      </c>
      <c r="E53" s="173" t="s">
        <v>549</v>
      </c>
      <c r="F53" s="38" t="s">
        <v>721</v>
      </c>
      <c r="G53" s="41" t="s">
        <v>2759</v>
      </c>
      <c r="H53" s="173" t="s">
        <v>61</v>
      </c>
      <c r="I53" s="174">
        <v>68</v>
      </c>
      <c r="J53" s="174">
        <v>0</v>
      </c>
      <c r="K53" s="174">
        <v>0</v>
      </c>
      <c r="L53" s="174" t="s">
        <v>483</v>
      </c>
      <c r="M53" s="174" t="s">
        <v>484</v>
      </c>
    </row>
    <row r="54" spans="1:13">
      <c r="A54" s="64">
        <v>2018</v>
      </c>
      <c r="B54" s="64">
        <v>8</v>
      </c>
      <c r="C54" s="183">
        <v>18</v>
      </c>
      <c r="D54" s="173">
        <v>89559565849</v>
      </c>
      <c r="E54" s="173" t="s">
        <v>543</v>
      </c>
      <c r="F54" s="38" t="s">
        <v>722</v>
      </c>
      <c r="G54" s="41" t="s">
        <v>2760</v>
      </c>
      <c r="H54" s="173" t="s">
        <v>2693</v>
      </c>
      <c r="I54" s="174">
        <v>18</v>
      </c>
      <c r="J54" s="174">
        <v>0</v>
      </c>
      <c r="K54" s="174">
        <v>0</v>
      </c>
      <c r="L54" s="174" t="s">
        <v>483</v>
      </c>
      <c r="M54" s="174" t="s">
        <v>489</v>
      </c>
    </row>
    <row r="55" spans="1:13">
      <c r="A55" s="64">
        <v>2018</v>
      </c>
      <c r="B55" s="64">
        <v>8</v>
      </c>
      <c r="C55" s="183">
        <v>18</v>
      </c>
      <c r="D55" s="173">
        <v>30063529495</v>
      </c>
      <c r="E55" s="173" t="s">
        <v>544</v>
      </c>
      <c r="F55" s="38" t="s">
        <v>722</v>
      </c>
      <c r="G55" s="41" t="s">
        <v>2761</v>
      </c>
      <c r="H55" s="173" t="s">
        <v>2693</v>
      </c>
      <c r="I55" s="174">
        <v>18</v>
      </c>
      <c r="J55" s="174">
        <v>0</v>
      </c>
      <c r="K55" s="174">
        <v>0</v>
      </c>
      <c r="L55" s="174" t="s">
        <v>483</v>
      </c>
      <c r="M55" s="174" t="s">
        <v>489</v>
      </c>
    </row>
    <row r="56" spans="1:13">
      <c r="A56" s="64">
        <v>2018</v>
      </c>
      <c r="B56" s="64">
        <v>8</v>
      </c>
      <c r="C56" s="183">
        <v>680</v>
      </c>
      <c r="D56" s="173">
        <v>73862740094</v>
      </c>
      <c r="E56" s="173" t="s">
        <v>545</v>
      </c>
      <c r="F56" s="38" t="s">
        <v>722</v>
      </c>
      <c r="G56" s="41" t="s">
        <v>2762</v>
      </c>
      <c r="H56" s="173" t="s">
        <v>2763</v>
      </c>
      <c r="I56" s="174">
        <v>680</v>
      </c>
      <c r="J56" s="174">
        <v>0</v>
      </c>
      <c r="K56" s="174">
        <v>0</v>
      </c>
      <c r="L56" s="174" t="s">
        <v>483</v>
      </c>
      <c r="M56" s="174" t="s">
        <v>489</v>
      </c>
    </row>
    <row r="57" spans="1:13">
      <c r="A57" s="64">
        <v>2018</v>
      </c>
      <c r="B57" s="64">
        <v>8</v>
      </c>
      <c r="C57" s="183">
        <v>68</v>
      </c>
      <c r="D57" s="173">
        <v>98163392980</v>
      </c>
      <c r="E57" s="173" t="s">
        <v>546</v>
      </c>
      <c r="F57" s="38" t="s">
        <v>722</v>
      </c>
      <c r="G57" s="41" t="s">
        <v>2764</v>
      </c>
      <c r="H57" s="173" t="s">
        <v>61</v>
      </c>
      <c r="I57" s="174">
        <v>68</v>
      </c>
      <c r="J57" s="174">
        <v>0</v>
      </c>
      <c r="K57" s="174">
        <v>0</v>
      </c>
      <c r="L57" s="174" t="s">
        <v>483</v>
      </c>
      <c r="M57" s="174" t="s">
        <v>489</v>
      </c>
    </row>
    <row r="58" spans="1:13">
      <c r="A58" s="64">
        <v>2018</v>
      </c>
      <c r="B58" s="64">
        <v>8</v>
      </c>
      <c r="C58" s="183">
        <v>68</v>
      </c>
      <c r="D58" s="173">
        <v>7879022472</v>
      </c>
      <c r="E58" s="173" t="s">
        <v>547</v>
      </c>
      <c r="F58" s="38" t="s">
        <v>722</v>
      </c>
      <c r="G58" s="41" t="s">
        <v>2765</v>
      </c>
      <c r="H58" s="173" t="s">
        <v>61</v>
      </c>
      <c r="I58" s="174">
        <v>68</v>
      </c>
      <c r="J58" s="174">
        <v>0</v>
      </c>
      <c r="K58" s="174">
        <v>0</v>
      </c>
      <c r="L58" s="174" t="s">
        <v>483</v>
      </c>
      <c r="M58" s="174" t="s">
        <v>489</v>
      </c>
    </row>
    <row r="59" spans="1:13">
      <c r="A59" s="64">
        <v>2018</v>
      </c>
      <c r="B59" s="64">
        <v>8</v>
      </c>
      <c r="C59" s="183">
        <v>68</v>
      </c>
      <c r="D59" s="173">
        <v>31190308838</v>
      </c>
      <c r="E59" s="173" t="s">
        <v>542</v>
      </c>
      <c r="F59" s="38" t="s">
        <v>723</v>
      </c>
      <c r="G59" s="41" t="s">
        <v>2766</v>
      </c>
      <c r="H59" s="173" t="s">
        <v>61</v>
      </c>
      <c r="I59" s="174">
        <v>68</v>
      </c>
      <c r="J59" s="174">
        <v>0</v>
      </c>
      <c r="K59" s="174">
        <v>0</v>
      </c>
      <c r="L59" s="174" t="s">
        <v>483</v>
      </c>
      <c r="M59" s="174" t="s">
        <v>484</v>
      </c>
    </row>
    <row r="60" spans="1:13">
      <c r="A60" s="64">
        <v>2018</v>
      </c>
      <c r="B60" s="64">
        <v>8</v>
      </c>
      <c r="C60" s="183">
        <v>88</v>
      </c>
      <c r="D60" s="173">
        <v>40758833639</v>
      </c>
      <c r="E60" s="173" t="s">
        <v>490</v>
      </c>
      <c r="F60" s="38" t="s">
        <v>723</v>
      </c>
      <c r="G60" s="41" t="s">
        <v>2767</v>
      </c>
      <c r="H60" s="173" t="s">
        <v>63</v>
      </c>
      <c r="I60" s="174">
        <v>88</v>
      </c>
      <c r="J60" s="174">
        <v>0</v>
      </c>
      <c r="K60" s="174">
        <v>0</v>
      </c>
      <c r="L60" s="174" t="s">
        <v>483</v>
      </c>
      <c r="M60" s="174" t="s">
        <v>484</v>
      </c>
    </row>
    <row r="61" spans="1:13">
      <c r="A61" s="64">
        <v>2018</v>
      </c>
      <c r="B61" s="64">
        <v>8</v>
      </c>
      <c r="C61" s="183">
        <v>88</v>
      </c>
      <c r="D61" s="173">
        <v>59148611122</v>
      </c>
      <c r="E61" s="173" t="s">
        <v>540</v>
      </c>
      <c r="F61" s="38" t="s">
        <v>724</v>
      </c>
      <c r="G61" s="41" t="s">
        <v>2768</v>
      </c>
      <c r="H61" s="173" t="s">
        <v>63</v>
      </c>
      <c r="I61" s="174">
        <v>88</v>
      </c>
      <c r="J61" s="174">
        <v>0</v>
      </c>
      <c r="K61" s="174">
        <v>0</v>
      </c>
      <c r="L61" s="174" t="s">
        <v>483</v>
      </c>
      <c r="M61" s="174" t="s">
        <v>484</v>
      </c>
    </row>
    <row r="62" spans="1:13">
      <c r="A62" s="64">
        <v>2018</v>
      </c>
      <c r="B62" s="64">
        <v>8</v>
      </c>
      <c r="C62" s="183">
        <v>68</v>
      </c>
      <c r="D62" s="173">
        <v>44492165342</v>
      </c>
      <c r="E62" s="173" t="s">
        <v>540</v>
      </c>
      <c r="F62" s="38" t="s">
        <v>724</v>
      </c>
      <c r="G62" s="41" t="s">
        <v>2769</v>
      </c>
      <c r="H62" s="173" t="s">
        <v>61</v>
      </c>
      <c r="I62" s="174">
        <v>68</v>
      </c>
      <c r="J62" s="174">
        <v>0</v>
      </c>
      <c r="K62" s="174">
        <v>0</v>
      </c>
      <c r="L62" s="174" t="s">
        <v>483</v>
      </c>
      <c r="M62" s="174" t="s">
        <v>484</v>
      </c>
    </row>
    <row r="63" spans="1:13">
      <c r="A63" s="64">
        <v>2018</v>
      </c>
      <c r="B63" s="64">
        <v>8</v>
      </c>
      <c r="C63" s="183">
        <v>68</v>
      </c>
      <c r="D63" s="173">
        <v>27511166833</v>
      </c>
      <c r="E63" s="173" t="s">
        <v>541</v>
      </c>
      <c r="F63" s="38" t="s">
        <v>724</v>
      </c>
      <c r="G63" s="41" t="s">
        <v>2770</v>
      </c>
      <c r="H63" s="173" t="s">
        <v>61</v>
      </c>
      <c r="I63" s="174">
        <v>68</v>
      </c>
      <c r="J63" s="174">
        <v>0</v>
      </c>
      <c r="K63" s="174">
        <v>0</v>
      </c>
      <c r="L63" s="174" t="s">
        <v>483</v>
      </c>
      <c r="M63" s="174" t="s">
        <v>489</v>
      </c>
    </row>
    <row r="64" spans="1:13">
      <c r="A64" s="64">
        <v>2018</v>
      </c>
      <c r="B64" s="64">
        <v>8</v>
      </c>
      <c r="C64" s="183">
        <v>68</v>
      </c>
      <c r="D64" s="173">
        <v>67579060461</v>
      </c>
      <c r="E64" s="173" t="s">
        <v>539</v>
      </c>
      <c r="F64" s="38" t="s">
        <v>725</v>
      </c>
      <c r="G64" s="41" t="s">
        <v>2771</v>
      </c>
      <c r="H64" s="173" t="s">
        <v>61</v>
      </c>
      <c r="I64" s="174">
        <v>68</v>
      </c>
      <c r="J64" s="174">
        <v>0</v>
      </c>
      <c r="K64" s="174">
        <v>0</v>
      </c>
      <c r="L64" s="174" t="s">
        <v>483</v>
      </c>
      <c r="M64" s="174" t="s">
        <v>489</v>
      </c>
    </row>
    <row r="65" spans="1:14">
      <c r="A65" s="64">
        <v>2018</v>
      </c>
      <c r="B65" s="64">
        <v>8</v>
      </c>
      <c r="C65" s="183">
        <v>68</v>
      </c>
      <c r="D65" s="173">
        <v>68322085009</v>
      </c>
      <c r="E65" s="173" t="s">
        <v>537</v>
      </c>
      <c r="F65" s="38" t="s">
        <v>2772</v>
      </c>
      <c r="G65" s="41" t="s">
        <v>2773</v>
      </c>
      <c r="H65" s="173" t="s">
        <v>61</v>
      </c>
      <c r="I65" s="174">
        <v>68</v>
      </c>
      <c r="J65" s="174">
        <v>0</v>
      </c>
      <c r="K65" s="174">
        <v>0</v>
      </c>
      <c r="L65" s="174" t="s">
        <v>483</v>
      </c>
      <c r="M65" s="174" t="s">
        <v>484</v>
      </c>
    </row>
    <row r="66" spans="1:14">
      <c r="A66" s="64">
        <v>2018</v>
      </c>
      <c r="B66" s="64">
        <v>8</v>
      </c>
      <c r="C66" s="183">
        <v>108</v>
      </c>
      <c r="D66" s="173">
        <v>76019166622</v>
      </c>
      <c r="E66" s="173" t="s">
        <v>538</v>
      </c>
      <c r="F66" s="38" t="s">
        <v>2772</v>
      </c>
      <c r="G66" s="41" t="s">
        <v>2774</v>
      </c>
      <c r="H66" s="173" t="s">
        <v>2704</v>
      </c>
      <c r="I66" s="174">
        <v>108</v>
      </c>
      <c r="J66" s="174">
        <v>0</v>
      </c>
      <c r="K66" s="174">
        <v>0</v>
      </c>
      <c r="L66" s="174" t="s">
        <v>483</v>
      </c>
      <c r="M66" s="174" t="s">
        <v>484</v>
      </c>
    </row>
    <row r="67" spans="1:14">
      <c r="A67" s="64">
        <v>2018</v>
      </c>
      <c r="B67" s="64">
        <v>8</v>
      </c>
      <c r="C67" s="183">
        <v>680</v>
      </c>
      <c r="D67" s="173">
        <v>42688566529</v>
      </c>
      <c r="E67" s="173" t="s">
        <v>532</v>
      </c>
      <c r="F67" s="38" t="s">
        <v>2775</v>
      </c>
      <c r="G67" s="41" t="s">
        <v>2776</v>
      </c>
      <c r="H67" s="173" t="s">
        <v>67</v>
      </c>
      <c r="I67" s="174">
        <v>680</v>
      </c>
      <c r="J67">
        <v>0</v>
      </c>
      <c r="K67" s="174">
        <v>0</v>
      </c>
      <c r="L67" s="174" t="s">
        <v>483</v>
      </c>
      <c r="M67" s="174" t="s">
        <v>484</v>
      </c>
    </row>
    <row r="68" spans="1:14">
      <c r="A68" s="64">
        <v>2018</v>
      </c>
      <c r="B68" s="64">
        <v>8</v>
      </c>
      <c r="C68" s="183">
        <v>598</v>
      </c>
      <c r="D68" s="173">
        <v>80581981149</v>
      </c>
      <c r="E68" s="173" t="s">
        <v>533</v>
      </c>
      <c r="F68" s="38" t="s">
        <v>2775</v>
      </c>
      <c r="G68" s="41" t="s">
        <v>2777</v>
      </c>
      <c r="H68" s="173" t="s">
        <v>2778</v>
      </c>
      <c r="I68" s="174">
        <v>598</v>
      </c>
      <c r="J68">
        <v>0</v>
      </c>
      <c r="K68" s="174">
        <v>0</v>
      </c>
      <c r="L68" s="174" t="s">
        <v>483</v>
      </c>
      <c r="M68" s="174" t="s">
        <v>484</v>
      </c>
    </row>
    <row r="69" spans="1:14">
      <c r="A69" s="64">
        <v>2018</v>
      </c>
      <c r="B69" s="64">
        <v>8</v>
      </c>
      <c r="C69" s="183">
        <v>788</v>
      </c>
      <c r="D69" s="173">
        <v>6940058131</v>
      </c>
      <c r="E69" s="173" t="s">
        <v>534</v>
      </c>
      <c r="F69" s="38" t="s">
        <v>2775</v>
      </c>
      <c r="G69" s="41" t="s">
        <v>2779</v>
      </c>
      <c r="H69" s="173" t="s">
        <v>71</v>
      </c>
      <c r="I69" s="174">
        <v>788</v>
      </c>
      <c r="J69">
        <v>0</v>
      </c>
      <c r="K69" s="174">
        <v>0</v>
      </c>
      <c r="L69" s="174" t="s">
        <v>483</v>
      </c>
      <c r="M69" s="174" t="s">
        <v>484</v>
      </c>
    </row>
    <row r="70" spans="1:14">
      <c r="A70" s="64">
        <v>2018</v>
      </c>
      <c r="B70" s="64">
        <v>8</v>
      </c>
      <c r="C70" s="183">
        <v>88</v>
      </c>
      <c r="D70" s="173">
        <v>2405594669</v>
      </c>
      <c r="E70" s="173" t="s">
        <v>535</v>
      </c>
      <c r="F70" s="38" t="s">
        <v>2775</v>
      </c>
      <c r="G70" s="41" t="s">
        <v>2780</v>
      </c>
      <c r="H70" s="173" t="s">
        <v>63</v>
      </c>
      <c r="I70" s="174">
        <v>88</v>
      </c>
      <c r="J70" s="174">
        <v>0</v>
      </c>
      <c r="K70" s="174">
        <v>0</v>
      </c>
      <c r="L70" s="174" t="s">
        <v>483</v>
      </c>
      <c r="M70" s="174" t="s">
        <v>484</v>
      </c>
    </row>
    <row r="71" spans="1:14">
      <c r="A71" s="64">
        <v>2018</v>
      </c>
      <c r="B71" s="64">
        <v>8</v>
      </c>
      <c r="C71" s="183">
        <v>68</v>
      </c>
      <c r="D71" s="173">
        <v>3456553640</v>
      </c>
      <c r="E71" s="173" t="s">
        <v>536</v>
      </c>
      <c r="F71" s="38" t="s">
        <v>2775</v>
      </c>
      <c r="G71" s="41" t="s">
        <v>2781</v>
      </c>
      <c r="H71" s="173" t="s">
        <v>61</v>
      </c>
      <c r="I71" s="174">
        <v>68</v>
      </c>
      <c r="J71" s="174">
        <v>0</v>
      </c>
      <c r="K71" s="174">
        <v>0</v>
      </c>
      <c r="L71" s="174" t="s">
        <v>483</v>
      </c>
      <c r="M71" s="174" t="s">
        <v>484</v>
      </c>
    </row>
    <row r="72" spans="1:14">
      <c r="A72" s="64">
        <v>2018</v>
      </c>
      <c r="B72" s="64">
        <v>8</v>
      </c>
      <c r="C72" s="183">
        <v>68</v>
      </c>
      <c r="D72" s="173">
        <v>29602631995</v>
      </c>
      <c r="E72" s="173" t="s">
        <v>531</v>
      </c>
      <c r="F72" s="38" t="s">
        <v>2782</v>
      </c>
      <c r="G72" s="41" t="s">
        <v>2783</v>
      </c>
      <c r="H72" s="173" t="s">
        <v>61</v>
      </c>
      <c r="I72" s="174">
        <v>68</v>
      </c>
      <c r="J72" s="174">
        <v>0</v>
      </c>
      <c r="K72" s="174">
        <v>0</v>
      </c>
      <c r="L72" s="174" t="s">
        <v>483</v>
      </c>
      <c r="M72" s="174" t="s">
        <v>484</v>
      </c>
    </row>
    <row r="73" spans="1:14">
      <c r="A73" s="64">
        <v>2018</v>
      </c>
      <c r="B73" s="64">
        <v>8</v>
      </c>
      <c r="C73" s="183">
        <v>108</v>
      </c>
      <c r="D73" s="173">
        <v>83703469353</v>
      </c>
      <c r="E73" s="173" t="s">
        <v>527</v>
      </c>
      <c r="F73" s="38" t="s">
        <v>2725</v>
      </c>
      <c r="G73" s="41" t="s">
        <v>2784</v>
      </c>
      <c r="H73" s="173" t="s">
        <v>2704</v>
      </c>
      <c r="I73" s="174">
        <v>108</v>
      </c>
      <c r="J73" s="174">
        <v>0</v>
      </c>
      <c r="K73" s="174">
        <v>0</v>
      </c>
      <c r="L73" s="174" t="s">
        <v>483</v>
      </c>
      <c r="M73" s="174" t="s">
        <v>484</v>
      </c>
    </row>
    <row r="74" spans="1:14">
      <c r="A74" s="64">
        <v>2018</v>
      </c>
      <c r="B74" s="64">
        <v>8</v>
      </c>
      <c r="C74" s="183">
        <v>68</v>
      </c>
      <c r="D74" s="173">
        <v>6097529724</v>
      </c>
      <c r="E74" s="173" t="s">
        <v>528</v>
      </c>
      <c r="F74" s="38" t="s">
        <v>2725</v>
      </c>
      <c r="G74" s="41" t="s">
        <v>2785</v>
      </c>
      <c r="H74" s="173" t="s">
        <v>61</v>
      </c>
      <c r="I74" s="174">
        <v>68</v>
      </c>
      <c r="J74" s="174">
        <v>0</v>
      </c>
      <c r="K74" s="174">
        <v>0</v>
      </c>
      <c r="L74" s="174" t="s">
        <v>483</v>
      </c>
      <c r="M74" s="174" t="s">
        <v>484</v>
      </c>
    </row>
    <row r="75" spans="1:14">
      <c r="A75" s="64">
        <v>2018</v>
      </c>
      <c r="B75" s="64">
        <v>8</v>
      </c>
      <c r="C75" s="183">
        <v>88</v>
      </c>
      <c r="D75" s="175">
        <v>82857714051</v>
      </c>
      <c r="E75" s="175" t="s">
        <v>528</v>
      </c>
      <c r="F75" s="176" t="s">
        <v>2725</v>
      </c>
      <c r="G75" s="177" t="s">
        <v>2786</v>
      </c>
      <c r="H75" s="175" t="s">
        <v>63</v>
      </c>
      <c r="I75" s="178">
        <v>88</v>
      </c>
      <c r="J75" s="178">
        <v>0</v>
      </c>
      <c r="K75" s="178">
        <v>0</v>
      </c>
      <c r="L75" s="178" t="s">
        <v>483</v>
      </c>
      <c r="M75" s="178" t="s">
        <v>484</v>
      </c>
      <c r="N75" s="174"/>
    </row>
    <row r="76" spans="1:14">
      <c r="A76" s="64">
        <v>2018</v>
      </c>
      <c r="B76" s="64">
        <v>8</v>
      </c>
      <c r="C76" s="183">
        <v>18</v>
      </c>
      <c r="D76" s="175">
        <v>23437219026</v>
      </c>
      <c r="E76" s="175" t="s">
        <v>485</v>
      </c>
      <c r="F76" s="176" t="s">
        <v>2787</v>
      </c>
      <c r="G76" s="177" t="s">
        <v>2788</v>
      </c>
      <c r="H76" s="175" t="s">
        <v>2693</v>
      </c>
      <c r="I76" s="174">
        <v>18</v>
      </c>
      <c r="J76" s="174">
        <v>0</v>
      </c>
      <c r="K76" s="178">
        <v>0</v>
      </c>
      <c r="L76" s="178" t="s">
        <v>483</v>
      </c>
      <c r="M76" s="178" t="s">
        <v>484</v>
      </c>
      <c r="N76" s="174"/>
    </row>
    <row r="77" spans="1:14">
      <c r="A77" s="64">
        <v>2018</v>
      </c>
      <c r="B77" s="64">
        <v>8</v>
      </c>
      <c r="C77" s="183">
        <v>68</v>
      </c>
      <c r="D77" s="175">
        <v>47070890</v>
      </c>
      <c r="E77" s="175" t="s">
        <v>525</v>
      </c>
      <c r="F77" s="176" t="s">
        <v>2789</v>
      </c>
      <c r="G77" s="177" t="s">
        <v>2790</v>
      </c>
      <c r="H77" s="175" t="s">
        <v>61</v>
      </c>
      <c r="I77" s="174">
        <v>68</v>
      </c>
      <c r="J77" s="174">
        <v>0</v>
      </c>
      <c r="K77" s="178">
        <v>0</v>
      </c>
      <c r="L77" s="178" t="s">
        <v>483</v>
      </c>
      <c r="M77" s="178" t="s">
        <v>484</v>
      </c>
      <c r="N77" s="174"/>
    </row>
    <row r="78" spans="1:14">
      <c r="A78" s="64">
        <v>2018</v>
      </c>
      <c r="B78" s="64">
        <v>8</v>
      </c>
      <c r="C78" s="183">
        <v>598</v>
      </c>
      <c r="D78" s="175">
        <v>34232003708</v>
      </c>
      <c r="E78" s="175" t="s">
        <v>526</v>
      </c>
      <c r="F78" s="176" t="s">
        <v>2789</v>
      </c>
      <c r="G78" s="177" t="s">
        <v>2791</v>
      </c>
      <c r="H78" s="175" t="s">
        <v>2778</v>
      </c>
      <c r="I78" s="174">
        <v>598</v>
      </c>
      <c r="J78" s="174">
        <v>0</v>
      </c>
      <c r="K78" s="178">
        <v>0</v>
      </c>
      <c r="L78" s="178" t="s">
        <v>483</v>
      </c>
      <c r="M78" s="178" t="s">
        <v>484</v>
      </c>
      <c r="N78" s="174"/>
    </row>
    <row r="79" spans="1:14">
      <c r="A79" s="64">
        <v>2018</v>
      </c>
      <c r="B79" s="64">
        <v>8</v>
      </c>
      <c r="C79" s="183">
        <v>1200</v>
      </c>
      <c r="D79" s="175">
        <v>47882160116</v>
      </c>
      <c r="E79" s="175" t="s">
        <v>526</v>
      </c>
      <c r="F79" s="176" t="s">
        <v>2789</v>
      </c>
      <c r="G79" s="177" t="s">
        <v>2792</v>
      </c>
      <c r="H79" s="175" t="s">
        <v>2793</v>
      </c>
      <c r="I79" s="174">
        <v>1200</v>
      </c>
      <c r="J79" s="174">
        <v>0</v>
      </c>
      <c r="K79" s="178">
        <v>0</v>
      </c>
      <c r="L79" s="178" t="s">
        <v>483</v>
      </c>
      <c r="M79" s="178" t="s">
        <v>484</v>
      </c>
      <c r="N79" s="174"/>
    </row>
    <row r="80" spans="1:14">
      <c r="A80" s="64">
        <v>2018</v>
      </c>
      <c r="B80" s="64">
        <v>8</v>
      </c>
      <c r="C80" s="183">
        <v>166</v>
      </c>
      <c r="D80" s="175">
        <v>24561397703</v>
      </c>
      <c r="E80" s="175" t="s">
        <v>519</v>
      </c>
      <c r="F80" s="179" t="s">
        <v>2794</v>
      </c>
      <c r="G80" s="180" t="s">
        <v>2795</v>
      </c>
      <c r="H80" s="175" t="s">
        <v>66</v>
      </c>
      <c r="I80" s="174">
        <v>166</v>
      </c>
      <c r="J80" s="174">
        <v>0</v>
      </c>
      <c r="K80" s="178">
        <v>0</v>
      </c>
      <c r="L80" s="178" t="s">
        <v>483</v>
      </c>
      <c r="M80" s="178" t="s">
        <v>484</v>
      </c>
      <c r="N80" s="174"/>
    </row>
    <row r="81" spans="1:14">
      <c r="A81" s="64">
        <v>2018</v>
      </c>
      <c r="B81" s="64">
        <v>8</v>
      </c>
      <c r="C81" s="183">
        <v>166</v>
      </c>
      <c r="D81" s="175">
        <v>96647876518</v>
      </c>
      <c r="E81" s="175" t="s">
        <v>520</v>
      </c>
      <c r="F81" s="179" t="s">
        <v>2794</v>
      </c>
      <c r="G81" s="180" t="s">
        <v>2796</v>
      </c>
      <c r="H81" s="175" t="s">
        <v>66</v>
      </c>
      <c r="I81" s="174">
        <v>166</v>
      </c>
      <c r="J81" s="174">
        <v>0</v>
      </c>
      <c r="K81" s="178">
        <v>0</v>
      </c>
      <c r="L81" s="178" t="s">
        <v>483</v>
      </c>
      <c r="M81" s="178" t="s">
        <v>484</v>
      </c>
      <c r="N81" s="174"/>
    </row>
    <row r="82" spans="1:14">
      <c r="A82" s="64">
        <v>2018</v>
      </c>
      <c r="B82" s="64">
        <v>8</v>
      </c>
      <c r="C82" s="183">
        <v>68</v>
      </c>
      <c r="D82" s="175">
        <v>93066767938</v>
      </c>
      <c r="E82" s="175" t="s">
        <v>521</v>
      </c>
      <c r="F82" s="176" t="s">
        <v>2794</v>
      </c>
      <c r="G82" s="177" t="s">
        <v>2797</v>
      </c>
      <c r="H82" s="175" t="s">
        <v>61</v>
      </c>
      <c r="I82" s="174">
        <v>68</v>
      </c>
      <c r="J82" s="174">
        <v>0</v>
      </c>
      <c r="K82" s="178">
        <v>0</v>
      </c>
      <c r="L82" s="178" t="s">
        <v>483</v>
      </c>
      <c r="M82" s="178" t="s">
        <v>484</v>
      </c>
      <c r="N82" s="174"/>
    </row>
    <row r="83" spans="1:14">
      <c r="A83" s="64">
        <v>2018</v>
      </c>
      <c r="B83" s="64">
        <v>8</v>
      </c>
      <c r="C83" s="183">
        <v>68</v>
      </c>
      <c r="D83" s="175">
        <v>91257443423</v>
      </c>
      <c r="E83" s="175" t="s">
        <v>522</v>
      </c>
      <c r="F83" s="179" t="s">
        <v>2794</v>
      </c>
      <c r="G83" s="180" t="s">
        <v>2798</v>
      </c>
      <c r="H83" s="175" t="s">
        <v>61</v>
      </c>
      <c r="I83" s="174">
        <v>68</v>
      </c>
      <c r="J83" s="174">
        <v>0</v>
      </c>
      <c r="K83" s="178">
        <v>0</v>
      </c>
      <c r="L83" s="178" t="s">
        <v>483</v>
      </c>
      <c r="M83" s="178" t="s">
        <v>484</v>
      </c>
      <c r="N83" s="174"/>
    </row>
    <row r="84" spans="1:14">
      <c r="A84" s="64">
        <v>2018</v>
      </c>
      <c r="B84" s="64">
        <v>8</v>
      </c>
      <c r="C84" s="183">
        <v>68</v>
      </c>
      <c r="D84" s="175">
        <v>13056445772</v>
      </c>
      <c r="E84" s="175" t="s">
        <v>523</v>
      </c>
      <c r="F84" s="179" t="s">
        <v>2794</v>
      </c>
      <c r="G84" s="180" t="s">
        <v>2799</v>
      </c>
      <c r="H84" s="175" t="s">
        <v>61</v>
      </c>
      <c r="I84" s="174">
        <v>68</v>
      </c>
      <c r="J84" s="174">
        <v>0</v>
      </c>
      <c r="K84" s="178">
        <v>0</v>
      </c>
      <c r="L84" s="178" t="s">
        <v>483</v>
      </c>
      <c r="M84" s="178" t="s">
        <v>484</v>
      </c>
      <c r="N84" s="174"/>
    </row>
    <row r="85" spans="1:14">
      <c r="A85" s="64">
        <v>2018</v>
      </c>
      <c r="B85" s="64">
        <v>8</v>
      </c>
      <c r="C85" s="183">
        <v>68</v>
      </c>
      <c r="D85" s="175">
        <v>34393106303</v>
      </c>
      <c r="E85" s="175" t="s">
        <v>524</v>
      </c>
      <c r="F85" s="179" t="s">
        <v>2794</v>
      </c>
      <c r="G85" s="180" t="s">
        <v>2800</v>
      </c>
      <c r="H85" s="175" t="s">
        <v>61</v>
      </c>
      <c r="I85" s="174">
        <v>68</v>
      </c>
      <c r="J85" s="174">
        <v>0</v>
      </c>
      <c r="K85" s="178">
        <v>0</v>
      </c>
      <c r="L85" s="178" t="s">
        <v>483</v>
      </c>
      <c r="M85" s="178" t="s">
        <v>484</v>
      </c>
      <c r="N85" s="174"/>
    </row>
    <row r="86" spans="1:14">
      <c r="A86" s="64">
        <v>2018</v>
      </c>
      <c r="B86" s="64">
        <v>8</v>
      </c>
      <c r="C86" s="183">
        <v>68</v>
      </c>
      <c r="D86" s="175">
        <v>33660324200</v>
      </c>
      <c r="E86" s="175" t="s">
        <v>518</v>
      </c>
      <c r="F86" s="179" t="s">
        <v>2801</v>
      </c>
      <c r="G86" s="180" t="s">
        <v>2802</v>
      </c>
      <c r="H86" s="175" t="s">
        <v>61</v>
      </c>
      <c r="I86" s="174">
        <v>68</v>
      </c>
      <c r="J86" s="174">
        <v>0</v>
      </c>
      <c r="K86" s="178">
        <v>0</v>
      </c>
      <c r="L86" s="178" t="s">
        <v>483</v>
      </c>
      <c r="M86" s="178" t="s">
        <v>484</v>
      </c>
      <c r="N86" s="174"/>
    </row>
    <row r="87" spans="1:14">
      <c r="A87" s="64">
        <v>2018</v>
      </c>
      <c r="B87" s="64">
        <v>8</v>
      </c>
      <c r="C87" s="183">
        <v>108</v>
      </c>
      <c r="D87" s="175">
        <v>70330509059</v>
      </c>
      <c r="E87" s="175" t="s">
        <v>516</v>
      </c>
      <c r="F87" s="179" t="s">
        <v>2801</v>
      </c>
      <c r="G87" s="180" t="s">
        <v>2803</v>
      </c>
      <c r="H87" s="175" t="s">
        <v>2704</v>
      </c>
      <c r="I87" s="174">
        <v>108</v>
      </c>
      <c r="J87" s="174">
        <v>0</v>
      </c>
      <c r="K87" s="178">
        <v>0</v>
      </c>
      <c r="L87" s="178" t="s">
        <v>483</v>
      </c>
      <c r="M87" s="178" t="s">
        <v>484</v>
      </c>
      <c r="N87" s="174"/>
    </row>
    <row r="88" spans="1:14">
      <c r="A88" s="64">
        <v>2018</v>
      </c>
      <c r="B88" s="64">
        <v>8</v>
      </c>
      <c r="C88" s="183">
        <v>18</v>
      </c>
      <c r="D88" s="175">
        <v>32150881185</v>
      </c>
      <c r="E88" s="175" t="s">
        <v>517</v>
      </c>
      <c r="F88" s="179" t="s">
        <v>2801</v>
      </c>
      <c r="G88" s="180" t="s">
        <v>2804</v>
      </c>
      <c r="H88" s="175" t="s">
        <v>2693</v>
      </c>
      <c r="I88" s="174">
        <v>18</v>
      </c>
      <c r="J88" s="174">
        <v>0</v>
      </c>
      <c r="K88" s="178">
        <v>0</v>
      </c>
      <c r="L88" s="178" t="s">
        <v>483</v>
      </c>
      <c r="M88" s="178" t="s">
        <v>484</v>
      </c>
      <c r="N88" s="174"/>
    </row>
    <row r="89" spans="1:14">
      <c r="A89" s="64">
        <v>2018</v>
      </c>
      <c r="B89" s="64">
        <v>8</v>
      </c>
      <c r="C89" s="183">
        <v>68</v>
      </c>
      <c r="D89" s="175">
        <v>33272977271</v>
      </c>
      <c r="E89" s="175" t="s">
        <v>487</v>
      </c>
      <c r="F89" s="179" t="s">
        <v>2801</v>
      </c>
      <c r="G89" s="180" t="s">
        <v>2805</v>
      </c>
      <c r="H89" s="175" t="s">
        <v>65</v>
      </c>
      <c r="I89" s="174">
        <v>68</v>
      </c>
      <c r="J89" s="174">
        <v>0</v>
      </c>
      <c r="K89" s="178">
        <v>0</v>
      </c>
      <c r="L89" s="178" t="s">
        <v>483</v>
      </c>
      <c r="M89" s="178" t="s">
        <v>484</v>
      </c>
      <c r="N89" s="174"/>
    </row>
    <row r="90" spans="1:14">
      <c r="A90" s="64">
        <v>2018</v>
      </c>
      <c r="B90" s="64">
        <v>8</v>
      </c>
      <c r="C90" s="183">
        <v>68</v>
      </c>
      <c r="D90" s="175">
        <v>87374983888</v>
      </c>
      <c r="E90" s="175" t="s">
        <v>515</v>
      </c>
      <c r="F90" s="179" t="s">
        <v>2806</v>
      </c>
      <c r="G90" s="180" t="s">
        <v>2807</v>
      </c>
      <c r="H90" s="175" t="s">
        <v>61</v>
      </c>
      <c r="I90" s="174">
        <v>68</v>
      </c>
      <c r="J90" s="174">
        <v>0</v>
      </c>
      <c r="K90" s="178">
        <v>0</v>
      </c>
      <c r="L90" s="178" t="s">
        <v>483</v>
      </c>
      <c r="M90" s="178" t="s">
        <v>489</v>
      </c>
      <c r="N90" s="174"/>
    </row>
    <row r="91" spans="1:14">
      <c r="A91" s="64">
        <v>2018</v>
      </c>
      <c r="B91" s="64">
        <v>8</v>
      </c>
      <c r="C91" s="183">
        <v>68</v>
      </c>
      <c r="D91" s="175">
        <v>76587162908</v>
      </c>
      <c r="E91" s="175" t="s">
        <v>513</v>
      </c>
      <c r="F91" s="179" t="s">
        <v>2808</v>
      </c>
      <c r="G91" s="180" t="s">
        <v>2809</v>
      </c>
      <c r="H91" s="175" t="s">
        <v>65</v>
      </c>
      <c r="I91" s="174">
        <v>68</v>
      </c>
      <c r="J91" s="174">
        <v>0</v>
      </c>
      <c r="K91" s="178">
        <v>0</v>
      </c>
      <c r="L91" s="178" t="s">
        <v>483</v>
      </c>
      <c r="M91" s="178" t="s">
        <v>489</v>
      </c>
      <c r="N91" s="174"/>
    </row>
    <row r="92" spans="1:14">
      <c r="A92" s="64">
        <v>2018</v>
      </c>
      <c r="B92" s="64">
        <v>8</v>
      </c>
      <c r="C92" s="183">
        <v>108</v>
      </c>
      <c r="D92" s="175">
        <v>42547807297</v>
      </c>
      <c r="E92" s="175" t="s">
        <v>513</v>
      </c>
      <c r="F92" s="179" t="s">
        <v>2808</v>
      </c>
      <c r="G92" s="180" t="s">
        <v>2810</v>
      </c>
      <c r="H92" s="175" t="s">
        <v>2704</v>
      </c>
      <c r="I92" s="174">
        <v>108</v>
      </c>
      <c r="J92" s="174">
        <v>0</v>
      </c>
      <c r="K92" s="178">
        <v>0</v>
      </c>
      <c r="L92" s="178" t="s">
        <v>483</v>
      </c>
      <c r="M92" s="178" t="s">
        <v>489</v>
      </c>
      <c r="N92" s="174"/>
    </row>
    <row r="93" spans="1:14">
      <c r="A93" s="64">
        <f t="shared" ref="A93:A120" si="0">YEAR(F93)</f>
        <v>2018</v>
      </c>
      <c r="B93" s="64">
        <f t="shared" ref="B93:B120" si="1">MONTH(F93)</f>
        <v>7</v>
      </c>
      <c r="C93" s="183">
        <f t="shared" ref="C93:C120" si="2">I93-J93</f>
        <v>38</v>
      </c>
      <c r="D93" s="175">
        <v>3217472318</v>
      </c>
      <c r="E93" s="175" t="s">
        <v>491</v>
      </c>
      <c r="F93" s="176">
        <v>43290</v>
      </c>
      <c r="G93" s="177">
        <v>0.48626157407407411</v>
      </c>
      <c r="H93" s="175" t="s">
        <v>77</v>
      </c>
      <c r="I93" s="178">
        <v>68</v>
      </c>
      <c r="J93" s="178">
        <v>30</v>
      </c>
      <c r="K93" s="178">
        <v>61.2</v>
      </c>
      <c r="L93" s="178" t="s">
        <v>483</v>
      </c>
      <c r="M93" s="178" t="s">
        <v>484</v>
      </c>
      <c r="N93" s="174"/>
    </row>
    <row r="94" spans="1:14">
      <c r="A94" s="64">
        <f t="shared" si="0"/>
        <v>2018</v>
      </c>
      <c r="B94" s="64">
        <f t="shared" si="1"/>
        <v>7</v>
      </c>
      <c r="C94" s="183">
        <f t="shared" si="2"/>
        <v>38</v>
      </c>
      <c r="D94" s="175">
        <v>99453376434</v>
      </c>
      <c r="E94" s="175" t="s">
        <v>492</v>
      </c>
      <c r="F94" s="179">
        <v>43291</v>
      </c>
      <c r="G94" s="180">
        <v>0.52214120370370365</v>
      </c>
      <c r="H94" s="175" t="s">
        <v>61</v>
      </c>
      <c r="I94" s="174">
        <v>68</v>
      </c>
      <c r="J94" s="174">
        <v>30</v>
      </c>
      <c r="K94" s="178" t="s">
        <v>486</v>
      </c>
      <c r="L94" s="178" t="s">
        <v>483</v>
      </c>
      <c r="M94" s="178" t="s">
        <v>484</v>
      </c>
      <c r="N94" s="174"/>
    </row>
    <row r="95" spans="1:14">
      <c r="A95" s="64">
        <f t="shared" si="0"/>
        <v>2018</v>
      </c>
      <c r="B95" s="64">
        <f t="shared" si="1"/>
        <v>7</v>
      </c>
      <c r="C95" s="183">
        <f t="shared" si="2"/>
        <v>38</v>
      </c>
      <c r="D95" s="175">
        <v>68797788336</v>
      </c>
      <c r="E95" s="175" t="s">
        <v>493</v>
      </c>
      <c r="F95" s="179">
        <v>43291</v>
      </c>
      <c r="G95" s="180">
        <v>0.42138888888888892</v>
      </c>
      <c r="H95" s="175" t="s">
        <v>61</v>
      </c>
      <c r="I95" s="174">
        <v>68</v>
      </c>
      <c r="J95" s="174">
        <v>30</v>
      </c>
      <c r="K95" s="178" t="s">
        <v>486</v>
      </c>
      <c r="L95" s="178" t="s">
        <v>483</v>
      </c>
      <c r="M95" s="178" t="s">
        <v>484</v>
      </c>
      <c r="N95" s="174"/>
    </row>
    <row r="96" spans="1:14">
      <c r="A96" s="64">
        <f t="shared" si="0"/>
        <v>2018</v>
      </c>
      <c r="B96" s="64">
        <f t="shared" si="1"/>
        <v>7</v>
      </c>
      <c r="C96" s="183">
        <f t="shared" si="2"/>
        <v>18</v>
      </c>
      <c r="D96" s="175">
        <v>4571266151</v>
      </c>
      <c r="E96" s="175" t="s">
        <v>494</v>
      </c>
      <c r="F96" s="176">
        <v>43291</v>
      </c>
      <c r="G96" s="177">
        <v>0.79418981481481477</v>
      </c>
      <c r="H96" s="175" t="s">
        <v>75</v>
      </c>
      <c r="I96" s="178">
        <v>18</v>
      </c>
      <c r="J96" s="178"/>
      <c r="K96" s="178">
        <v>16.2</v>
      </c>
      <c r="L96" s="178" t="s">
        <v>483</v>
      </c>
      <c r="M96" s="178" t="s">
        <v>484</v>
      </c>
      <c r="N96" s="174"/>
    </row>
    <row r="97" spans="1:14">
      <c r="A97" s="64">
        <f t="shared" si="0"/>
        <v>2018</v>
      </c>
      <c r="B97" s="64">
        <f t="shared" si="1"/>
        <v>7</v>
      </c>
      <c r="C97" s="183">
        <f t="shared" si="2"/>
        <v>298</v>
      </c>
      <c r="D97" s="175">
        <v>62033488673</v>
      </c>
      <c r="E97" s="175" t="s">
        <v>488</v>
      </c>
      <c r="F97" s="179">
        <v>43292</v>
      </c>
      <c r="G97" s="180">
        <v>0.60046296296296298</v>
      </c>
      <c r="H97" s="175" t="s">
        <v>69</v>
      </c>
      <c r="I97" s="174">
        <v>598</v>
      </c>
      <c r="J97" s="174">
        <v>300</v>
      </c>
      <c r="K97" s="178" t="s">
        <v>486</v>
      </c>
      <c r="L97" s="178" t="s">
        <v>483</v>
      </c>
      <c r="M97" s="178" t="s">
        <v>484</v>
      </c>
      <c r="N97" s="174"/>
    </row>
    <row r="98" spans="1:14">
      <c r="A98" s="64">
        <f t="shared" si="0"/>
        <v>2018</v>
      </c>
      <c r="B98" s="64">
        <f t="shared" si="1"/>
        <v>7</v>
      </c>
      <c r="C98" s="183">
        <f t="shared" si="2"/>
        <v>298</v>
      </c>
      <c r="D98" s="175">
        <v>8361708200</v>
      </c>
      <c r="E98" s="175" t="s">
        <v>488</v>
      </c>
      <c r="F98" s="179">
        <v>43292</v>
      </c>
      <c r="G98" s="180">
        <v>0.60039351851851852</v>
      </c>
      <c r="H98" s="175" t="s">
        <v>69</v>
      </c>
      <c r="I98" s="174">
        <v>598</v>
      </c>
      <c r="J98" s="174">
        <v>300</v>
      </c>
      <c r="K98" s="178" t="s">
        <v>486</v>
      </c>
      <c r="L98" s="178" t="s">
        <v>483</v>
      </c>
      <c r="M98" s="178" t="s">
        <v>484</v>
      </c>
      <c r="N98" s="174"/>
    </row>
    <row r="99" spans="1:14">
      <c r="A99" s="64">
        <f t="shared" si="0"/>
        <v>2018</v>
      </c>
      <c r="B99" s="64">
        <f t="shared" si="1"/>
        <v>7</v>
      </c>
      <c r="C99" s="183">
        <f t="shared" si="2"/>
        <v>38</v>
      </c>
      <c r="D99" s="175">
        <v>22057070157</v>
      </c>
      <c r="E99" s="175" t="s">
        <v>495</v>
      </c>
      <c r="F99" s="179">
        <v>43293</v>
      </c>
      <c r="G99" s="180">
        <v>0.60673611111111114</v>
      </c>
      <c r="H99" s="175" t="s">
        <v>61</v>
      </c>
      <c r="I99" s="174">
        <v>68</v>
      </c>
      <c r="J99" s="174">
        <v>30</v>
      </c>
      <c r="K99" s="178" t="s">
        <v>486</v>
      </c>
      <c r="L99" s="178" t="s">
        <v>483</v>
      </c>
      <c r="M99" s="178" t="s">
        <v>484</v>
      </c>
      <c r="N99" s="174"/>
    </row>
    <row r="100" spans="1:14">
      <c r="A100" s="64">
        <f t="shared" si="0"/>
        <v>2018</v>
      </c>
      <c r="B100" s="64">
        <f t="shared" si="1"/>
        <v>7</v>
      </c>
      <c r="C100" s="183">
        <f t="shared" si="2"/>
        <v>58</v>
      </c>
      <c r="D100" s="173">
        <v>92524811433</v>
      </c>
      <c r="E100" s="173" t="s">
        <v>496</v>
      </c>
      <c r="F100" s="38">
        <v>43294</v>
      </c>
      <c r="G100" s="41">
        <v>0.83380787037037041</v>
      </c>
      <c r="H100" s="173" t="s">
        <v>62</v>
      </c>
      <c r="I100" s="174">
        <v>108</v>
      </c>
      <c r="J100" s="174">
        <v>50</v>
      </c>
      <c r="K100" s="174" t="s">
        <v>486</v>
      </c>
      <c r="L100" s="174" t="s">
        <v>483</v>
      </c>
      <c r="M100" s="174" t="s">
        <v>484</v>
      </c>
      <c r="N100" s="174"/>
    </row>
    <row r="101" spans="1:14">
      <c r="A101" s="64">
        <f t="shared" si="0"/>
        <v>2018</v>
      </c>
      <c r="B101" s="64">
        <f t="shared" si="1"/>
        <v>7</v>
      </c>
      <c r="C101" s="183">
        <f t="shared" si="2"/>
        <v>58</v>
      </c>
      <c r="D101" s="175">
        <v>47046256979</v>
      </c>
      <c r="E101" s="175" t="s">
        <v>497</v>
      </c>
      <c r="F101" s="179">
        <v>43294</v>
      </c>
      <c r="G101" s="180">
        <v>0.83266203703703701</v>
      </c>
      <c r="H101" s="175" t="s">
        <v>62</v>
      </c>
      <c r="I101" s="174">
        <v>108</v>
      </c>
      <c r="J101" s="174">
        <v>50</v>
      </c>
      <c r="K101" s="178" t="s">
        <v>486</v>
      </c>
      <c r="L101" s="178" t="s">
        <v>483</v>
      </c>
      <c r="M101" s="178" t="s">
        <v>484</v>
      </c>
      <c r="N101" s="174"/>
    </row>
    <row r="102" spans="1:14">
      <c r="A102" s="64">
        <f t="shared" si="0"/>
        <v>2018</v>
      </c>
      <c r="B102" s="64">
        <f t="shared" si="1"/>
        <v>7</v>
      </c>
      <c r="C102" s="183">
        <f t="shared" si="2"/>
        <v>58</v>
      </c>
      <c r="D102" s="175">
        <v>23316660623</v>
      </c>
      <c r="E102" s="175" t="s">
        <v>498</v>
      </c>
      <c r="F102" s="179">
        <v>43294</v>
      </c>
      <c r="G102" s="180">
        <v>0.83223379629629635</v>
      </c>
      <c r="H102" s="175" t="s">
        <v>62</v>
      </c>
      <c r="I102" s="174">
        <v>108</v>
      </c>
      <c r="J102" s="174">
        <v>50</v>
      </c>
      <c r="K102" s="178" t="s">
        <v>486</v>
      </c>
      <c r="L102" s="178" t="s">
        <v>483</v>
      </c>
      <c r="M102" s="178" t="s">
        <v>484</v>
      </c>
      <c r="N102" s="174"/>
    </row>
    <row r="103" spans="1:14">
      <c r="A103" s="64">
        <f t="shared" si="0"/>
        <v>2018</v>
      </c>
      <c r="B103" s="64">
        <f t="shared" si="1"/>
        <v>7</v>
      </c>
      <c r="C103" s="183">
        <f t="shared" si="2"/>
        <v>38</v>
      </c>
      <c r="D103" s="175">
        <v>10422773264</v>
      </c>
      <c r="E103" s="175" t="s">
        <v>499</v>
      </c>
      <c r="F103" s="179">
        <v>43294</v>
      </c>
      <c r="G103" s="180">
        <v>0.69223379629629633</v>
      </c>
      <c r="H103" s="175" t="s">
        <v>61</v>
      </c>
      <c r="I103" s="174">
        <v>68</v>
      </c>
      <c r="J103" s="174">
        <v>30</v>
      </c>
      <c r="K103" s="178" t="s">
        <v>486</v>
      </c>
      <c r="L103" s="178" t="s">
        <v>483</v>
      </c>
      <c r="M103" s="178" t="s">
        <v>484</v>
      </c>
      <c r="N103" s="174"/>
    </row>
    <row r="104" spans="1:14">
      <c r="A104" s="64">
        <f t="shared" si="0"/>
        <v>2018</v>
      </c>
      <c r="B104" s="64">
        <f t="shared" si="1"/>
        <v>7</v>
      </c>
      <c r="C104" s="183">
        <f t="shared" si="2"/>
        <v>38</v>
      </c>
      <c r="D104" s="175">
        <v>92874630582</v>
      </c>
      <c r="E104" s="175" t="s">
        <v>500</v>
      </c>
      <c r="F104" s="179">
        <v>43294</v>
      </c>
      <c r="G104" s="180">
        <v>0.49961805555555561</v>
      </c>
      <c r="H104" s="175" t="s">
        <v>61</v>
      </c>
      <c r="I104" s="174">
        <v>68</v>
      </c>
      <c r="J104" s="174">
        <v>30</v>
      </c>
      <c r="K104" s="178" t="s">
        <v>486</v>
      </c>
      <c r="L104" s="178" t="s">
        <v>483</v>
      </c>
      <c r="M104" s="178" t="s">
        <v>484</v>
      </c>
      <c r="N104" s="174"/>
    </row>
    <row r="105" spans="1:14">
      <c r="A105" s="64">
        <f t="shared" si="0"/>
        <v>2018</v>
      </c>
      <c r="B105" s="64">
        <f t="shared" si="1"/>
        <v>7</v>
      </c>
      <c r="C105" s="183">
        <f t="shared" si="2"/>
        <v>18</v>
      </c>
      <c r="D105" s="175">
        <v>72981534544</v>
      </c>
      <c r="E105" s="175" t="s">
        <v>500</v>
      </c>
      <c r="F105" s="179">
        <v>43294</v>
      </c>
      <c r="G105" s="180">
        <v>0.49949074074074068</v>
      </c>
      <c r="H105" s="175" t="s">
        <v>64</v>
      </c>
      <c r="I105" s="174">
        <v>18</v>
      </c>
      <c r="K105" s="178" t="s">
        <v>486</v>
      </c>
      <c r="L105" s="178" t="s">
        <v>483</v>
      </c>
      <c r="M105" s="178" t="s">
        <v>484</v>
      </c>
      <c r="N105" s="174"/>
    </row>
    <row r="106" spans="1:14">
      <c r="A106" s="64">
        <f t="shared" si="0"/>
        <v>2018</v>
      </c>
      <c r="B106" s="64">
        <f t="shared" si="1"/>
        <v>7</v>
      </c>
      <c r="C106" s="183">
        <f t="shared" si="2"/>
        <v>18</v>
      </c>
      <c r="D106" s="173">
        <v>22250493392</v>
      </c>
      <c r="E106" s="173" t="s">
        <v>501</v>
      </c>
      <c r="F106" s="38">
        <v>43295</v>
      </c>
      <c r="G106" s="41">
        <v>0.78218750000000004</v>
      </c>
      <c r="H106" s="173" t="s">
        <v>64</v>
      </c>
      <c r="I106" s="174">
        <v>18</v>
      </c>
      <c r="K106" s="174" t="s">
        <v>486</v>
      </c>
      <c r="L106" s="174" t="s">
        <v>483</v>
      </c>
      <c r="M106" s="174" t="s">
        <v>484</v>
      </c>
    </row>
    <row r="107" spans="1:14">
      <c r="A107" s="64">
        <f t="shared" si="0"/>
        <v>2018</v>
      </c>
      <c r="B107" s="64">
        <f t="shared" si="1"/>
        <v>7</v>
      </c>
      <c r="C107" s="183">
        <f t="shared" si="2"/>
        <v>18</v>
      </c>
      <c r="D107" s="173">
        <v>84894896655</v>
      </c>
      <c r="E107" s="173" t="s">
        <v>502</v>
      </c>
      <c r="F107" s="38">
        <v>43295</v>
      </c>
      <c r="G107" s="41">
        <v>0.73009259259259263</v>
      </c>
      <c r="H107" s="173" t="s">
        <v>64</v>
      </c>
      <c r="I107" s="174">
        <v>18</v>
      </c>
      <c r="K107" s="174" t="s">
        <v>486</v>
      </c>
      <c r="L107" s="174" t="s">
        <v>483</v>
      </c>
      <c r="M107" s="174" t="s">
        <v>484</v>
      </c>
    </row>
    <row r="108" spans="1:14">
      <c r="A108" s="64">
        <f t="shared" si="0"/>
        <v>2018</v>
      </c>
      <c r="B108" s="64">
        <f t="shared" si="1"/>
        <v>7</v>
      </c>
      <c r="C108" s="183">
        <f t="shared" si="2"/>
        <v>18</v>
      </c>
      <c r="D108" s="173">
        <v>4708469619</v>
      </c>
      <c r="E108" s="173" t="s">
        <v>503</v>
      </c>
      <c r="F108" s="38">
        <v>43295</v>
      </c>
      <c r="G108" s="41">
        <v>0.71875</v>
      </c>
      <c r="H108" s="173" t="s">
        <v>64</v>
      </c>
      <c r="I108" s="174">
        <v>18</v>
      </c>
      <c r="K108" s="174" t="s">
        <v>486</v>
      </c>
      <c r="L108" s="174" t="s">
        <v>483</v>
      </c>
      <c r="M108" s="174" t="s">
        <v>484</v>
      </c>
    </row>
    <row r="109" spans="1:14">
      <c r="A109" s="64">
        <f t="shared" si="0"/>
        <v>2018</v>
      </c>
      <c r="B109" s="64">
        <f t="shared" si="1"/>
        <v>7</v>
      </c>
      <c r="C109" s="183">
        <f t="shared" si="2"/>
        <v>58</v>
      </c>
      <c r="D109" s="173">
        <v>62872375836</v>
      </c>
      <c r="E109" s="173" t="s">
        <v>503</v>
      </c>
      <c r="F109" s="38">
        <v>43295</v>
      </c>
      <c r="G109" s="41">
        <v>0.63408564814814816</v>
      </c>
      <c r="H109" s="173" t="s">
        <v>62</v>
      </c>
      <c r="I109" s="174">
        <v>108</v>
      </c>
      <c r="J109" s="174">
        <v>50</v>
      </c>
      <c r="K109" s="174" t="s">
        <v>486</v>
      </c>
      <c r="L109" s="174" t="s">
        <v>483</v>
      </c>
      <c r="M109" s="174" t="s">
        <v>484</v>
      </c>
    </row>
    <row r="110" spans="1:14">
      <c r="A110" s="64">
        <f t="shared" si="0"/>
        <v>2018</v>
      </c>
      <c r="B110" s="64">
        <f t="shared" si="1"/>
        <v>7</v>
      </c>
      <c r="C110" s="183">
        <f t="shared" si="2"/>
        <v>58</v>
      </c>
      <c r="D110" s="173">
        <v>83236348834</v>
      </c>
      <c r="E110" s="173" t="s">
        <v>502</v>
      </c>
      <c r="F110" s="38">
        <v>43295</v>
      </c>
      <c r="G110" s="41">
        <v>0.63375000000000004</v>
      </c>
      <c r="H110" s="173" t="s">
        <v>62</v>
      </c>
      <c r="I110" s="174">
        <v>108</v>
      </c>
      <c r="J110" s="174">
        <v>50</v>
      </c>
      <c r="K110" s="174" t="s">
        <v>486</v>
      </c>
      <c r="L110" s="174" t="s">
        <v>483</v>
      </c>
      <c r="M110" s="174" t="s">
        <v>484</v>
      </c>
    </row>
    <row r="111" spans="1:14">
      <c r="A111" s="64">
        <f t="shared" si="0"/>
        <v>2018</v>
      </c>
      <c r="B111" s="64">
        <f t="shared" si="1"/>
        <v>7</v>
      </c>
      <c r="C111" s="183">
        <f t="shared" si="2"/>
        <v>19.899999999999999</v>
      </c>
      <c r="D111" s="173">
        <v>50320506682</v>
      </c>
      <c r="E111" s="173" t="s">
        <v>504</v>
      </c>
      <c r="F111" s="38">
        <v>43295</v>
      </c>
      <c r="G111" s="41">
        <v>0.62577546296296294</v>
      </c>
      <c r="H111" s="173" t="s">
        <v>65</v>
      </c>
      <c r="I111" s="174">
        <v>68</v>
      </c>
      <c r="J111" s="174">
        <v>48.1</v>
      </c>
      <c r="K111" s="174" t="s">
        <v>486</v>
      </c>
      <c r="L111" s="174" t="s">
        <v>483</v>
      </c>
      <c r="M111" s="174" t="s">
        <v>484</v>
      </c>
    </row>
    <row r="112" spans="1:14">
      <c r="A112" s="64">
        <f t="shared" si="0"/>
        <v>2018</v>
      </c>
      <c r="B112" s="64">
        <f t="shared" si="1"/>
        <v>7</v>
      </c>
      <c r="C112" s="183">
        <f t="shared" si="2"/>
        <v>19.899999999999999</v>
      </c>
      <c r="D112" s="173">
        <v>95829010482</v>
      </c>
      <c r="E112" s="173" t="s">
        <v>505</v>
      </c>
      <c r="F112" s="38">
        <v>43295</v>
      </c>
      <c r="G112" s="41">
        <v>0.62567129629629625</v>
      </c>
      <c r="H112" s="173" t="s">
        <v>65</v>
      </c>
      <c r="I112" s="174">
        <v>68</v>
      </c>
      <c r="J112" s="174">
        <v>48.1</v>
      </c>
      <c r="K112" s="174" t="s">
        <v>486</v>
      </c>
      <c r="L112" s="174" t="s">
        <v>483</v>
      </c>
      <c r="M112" s="174" t="s">
        <v>484</v>
      </c>
    </row>
    <row r="113" spans="1:14">
      <c r="A113" s="64">
        <f t="shared" si="0"/>
        <v>2018</v>
      </c>
      <c r="B113" s="64">
        <f t="shared" si="1"/>
        <v>7</v>
      </c>
      <c r="C113" s="183">
        <f t="shared" si="2"/>
        <v>19.899999999999999</v>
      </c>
      <c r="D113" s="173">
        <v>58869408792</v>
      </c>
      <c r="E113" s="173" t="s">
        <v>506</v>
      </c>
      <c r="F113" s="38">
        <v>43295</v>
      </c>
      <c r="G113" s="41">
        <v>0.44336805555555547</v>
      </c>
      <c r="H113" s="173" t="s">
        <v>65</v>
      </c>
      <c r="I113" s="174">
        <v>68</v>
      </c>
      <c r="J113" s="174">
        <v>48.1</v>
      </c>
      <c r="K113" s="174" t="s">
        <v>486</v>
      </c>
      <c r="L113" s="174" t="s">
        <v>483</v>
      </c>
      <c r="M113" s="174" t="s">
        <v>489</v>
      </c>
    </row>
    <row r="114" spans="1:14">
      <c r="A114" s="64">
        <f t="shared" si="0"/>
        <v>2018</v>
      </c>
      <c r="B114" s="64">
        <f t="shared" si="1"/>
        <v>7</v>
      </c>
      <c r="C114" s="183">
        <f t="shared" si="2"/>
        <v>58</v>
      </c>
      <c r="D114" s="175">
        <v>611111040</v>
      </c>
      <c r="E114" s="175" t="s">
        <v>507</v>
      </c>
      <c r="F114" s="176">
        <v>43295</v>
      </c>
      <c r="G114" s="177">
        <v>0.82050925925925922</v>
      </c>
      <c r="H114" s="175" t="s">
        <v>74</v>
      </c>
      <c r="I114" s="178">
        <v>108</v>
      </c>
      <c r="J114" s="178">
        <v>50</v>
      </c>
      <c r="K114" s="178">
        <v>106.92</v>
      </c>
      <c r="L114" s="178" t="s">
        <v>483</v>
      </c>
      <c r="M114" s="178" t="s">
        <v>484</v>
      </c>
      <c r="N114" s="174"/>
    </row>
    <row r="115" spans="1:14">
      <c r="A115" s="64">
        <f t="shared" si="0"/>
        <v>2018</v>
      </c>
      <c r="B115" s="64">
        <f t="shared" si="1"/>
        <v>7</v>
      </c>
      <c r="C115" s="183">
        <f t="shared" si="2"/>
        <v>38</v>
      </c>
      <c r="D115" s="175">
        <v>3994699973</v>
      </c>
      <c r="E115" s="175" t="s">
        <v>508</v>
      </c>
      <c r="F115" s="176">
        <v>43295</v>
      </c>
      <c r="G115" s="177">
        <v>0.60350694444444442</v>
      </c>
      <c r="H115" s="175" t="s">
        <v>77</v>
      </c>
      <c r="I115" s="178">
        <v>68</v>
      </c>
      <c r="J115" s="178">
        <v>30</v>
      </c>
      <c r="K115" s="178">
        <v>61.2</v>
      </c>
      <c r="L115" s="178" t="s">
        <v>483</v>
      </c>
      <c r="M115" s="178" t="s">
        <v>484</v>
      </c>
      <c r="N115" s="174"/>
    </row>
    <row r="116" spans="1:14">
      <c r="A116" s="64">
        <f t="shared" si="0"/>
        <v>2018</v>
      </c>
      <c r="B116" s="64">
        <f t="shared" si="1"/>
        <v>7</v>
      </c>
      <c r="C116" s="183">
        <f t="shared" si="2"/>
        <v>18</v>
      </c>
      <c r="D116" s="173">
        <v>58311481167</v>
      </c>
      <c r="E116" s="173" t="s">
        <v>509</v>
      </c>
      <c r="F116" s="38">
        <v>43296</v>
      </c>
      <c r="G116" s="41">
        <v>0.76175925925925925</v>
      </c>
      <c r="H116" s="173" t="s">
        <v>64</v>
      </c>
      <c r="I116" s="174">
        <v>18</v>
      </c>
      <c r="K116" s="174" t="s">
        <v>486</v>
      </c>
      <c r="L116" s="174" t="s">
        <v>483</v>
      </c>
      <c r="M116" s="174" t="s">
        <v>484</v>
      </c>
    </row>
    <row r="117" spans="1:14">
      <c r="A117" s="64">
        <f t="shared" si="0"/>
        <v>2018</v>
      </c>
      <c r="B117" s="64">
        <f t="shared" si="1"/>
        <v>7</v>
      </c>
      <c r="C117" s="183">
        <f t="shared" si="2"/>
        <v>38</v>
      </c>
      <c r="D117" s="173">
        <v>56003617906</v>
      </c>
      <c r="E117" s="173" t="s">
        <v>510</v>
      </c>
      <c r="F117" s="38">
        <v>43296</v>
      </c>
      <c r="G117" s="41">
        <v>0.46968749999999998</v>
      </c>
      <c r="H117" s="173" t="s">
        <v>61</v>
      </c>
      <c r="I117" s="174">
        <v>68</v>
      </c>
      <c r="J117" s="174">
        <v>30</v>
      </c>
      <c r="K117" s="174" t="s">
        <v>486</v>
      </c>
      <c r="L117" s="174" t="s">
        <v>483</v>
      </c>
      <c r="M117" s="174" t="s">
        <v>484</v>
      </c>
    </row>
    <row r="118" spans="1:14">
      <c r="A118" s="64">
        <f t="shared" si="0"/>
        <v>2018</v>
      </c>
      <c r="B118" s="64">
        <f t="shared" si="1"/>
        <v>7</v>
      </c>
      <c r="C118" s="183">
        <f t="shared" si="2"/>
        <v>58</v>
      </c>
      <c r="D118" s="175">
        <v>401817388</v>
      </c>
      <c r="E118" s="175" t="s">
        <v>511</v>
      </c>
      <c r="F118" s="176">
        <v>43296</v>
      </c>
      <c r="G118" s="177">
        <v>0.47006944444444437</v>
      </c>
      <c r="H118" s="175" t="s">
        <v>74</v>
      </c>
      <c r="I118" s="178">
        <v>108</v>
      </c>
      <c r="J118" s="178">
        <v>50</v>
      </c>
      <c r="K118" s="178">
        <v>97.2</v>
      </c>
      <c r="L118" s="178" t="s">
        <v>483</v>
      </c>
      <c r="M118" s="178" t="s">
        <v>484</v>
      </c>
      <c r="N118" s="174"/>
    </row>
    <row r="119" spans="1:14">
      <c r="A119" s="64">
        <f t="shared" si="0"/>
        <v>2018</v>
      </c>
      <c r="B119" s="64">
        <f t="shared" si="1"/>
        <v>7</v>
      </c>
      <c r="C119" s="183">
        <f t="shared" si="2"/>
        <v>38</v>
      </c>
      <c r="D119" s="173">
        <v>14454775289</v>
      </c>
      <c r="E119" s="173" t="s">
        <v>512</v>
      </c>
      <c r="F119" s="38">
        <v>43297</v>
      </c>
      <c r="G119" s="41">
        <v>0.71399305555555559</v>
      </c>
      <c r="H119" s="173" t="s">
        <v>61</v>
      </c>
      <c r="I119" s="174">
        <v>38</v>
      </c>
      <c r="J119" s="174">
        <v>0</v>
      </c>
      <c r="K119" s="174" t="s">
        <v>486</v>
      </c>
      <c r="L119" s="174" t="s">
        <v>483</v>
      </c>
      <c r="M119" s="174" t="s">
        <v>484</v>
      </c>
    </row>
    <row r="120" spans="1:14">
      <c r="A120" s="64">
        <f t="shared" si="0"/>
        <v>2018</v>
      </c>
      <c r="B120" s="64">
        <f t="shared" si="1"/>
        <v>7</v>
      </c>
      <c r="C120" s="183">
        <f t="shared" si="2"/>
        <v>298</v>
      </c>
      <c r="D120" s="173">
        <v>33618219749</v>
      </c>
      <c r="E120" s="173" t="s">
        <v>509</v>
      </c>
      <c r="F120" s="38">
        <v>43297</v>
      </c>
      <c r="G120" s="41">
        <v>0.68828703703703709</v>
      </c>
      <c r="H120" s="173" t="s">
        <v>69</v>
      </c>
      <c r="I120" s="174">
        <v>598</v>
      </c>
      <c r="J120" s="174">
        <v>300</v>
      </c>
      <c r="K120" s="174" t="s">
        <v>486</v>
      </c>
      <c r="L120" s="174" t="s">
        <v>483</v>
      </c>
      <c r="M120" s="174" t="s">
        <v>484</v>
      </c>
    </row>
    <row r="121" spans="1:14">
      <c r="A121" s="64"/>
      <c r="B121" s="64"/>
      <c r="D121" s="175"/>
      <c r="E121" s="175"/>
      <c r="F121" s="176"/>
      <c r="G121" s="177"/>
      <c r="H121" s="175"/>
      <c r="I121" s="178"/>
      <c r="J121" s="178"/>
      <c r="K121" s="178"/>
      <c r="L121" s="178"/>
      <c r="M121" s="178"/>
    </row>
    <row r="122" spans="1:14">
      <c r="A122" s="64"/>
      <c r="B122" s="64"/>
      <c r="D122" s="175"/>
      <c r="E122" s="175"/>
      <c r="F122" s="176"/>
      <c r="G122" s="177"/>
      <c r="H122" s="175"/>
      <c r="I122" s="178"/>
      <c r="J122" s="178"/>
      <c r="K122" s="178"/>
      <c r="L122" s="178"/>
      <c r="M122" s="178"/>
    </row>
    <row r="123" spans="1:14">
      <c r="A123" s="64"/>
      <c r="B123" s="64"/>
      <c r="D123" s="175"/>
      <c r="E123" s="175"/>
      <c r="F123" s="176"/>
      <c r="G123" s="177"/>
      <c r="H123" s="175"/>
      <c r="I123" s="178"/>
      <c r="J123" s="178"/>
      <c r="K123" s="178"/>
      <c r="L123" s="178"/>
      <c r="M123" s="178"/>
    </row>
    <row r="124" spans="1:14">
      <c r="A124" s="64"/>
      <c r="B124" s="64"/>
      <c r="D124" s="175"/>
      <c r="E124" s="175"/>
      <c r="F124" s="176"/>
      <c r="G124" s="177"/>
      <c r="H124" s="175"/>
      <c r="I124" s="178"/>
      <c r="J124" s="178"/>
      <c r="K124" s="178"/>
      <c r="L124" s="178"/>
      <c r="M124" s="178"/>
    </row>
    <row r="125" spans="1:14">
      <c r="A125" s="64"/>
      <c r="B125" s="64"/>
      <c r="D125" s="175"/>
      <c r="E125" s="175"/>
      <c r="F125" s="176"/>
      <c r="G125" s="177"/>
      <c r="H125" s="175"/>
      <c r="I125" s="178"/>
      <c r="J125" s="178"/>
      <c r="K125" s="178"/>
      <c r="L125" s="178"/>
      <c r="M125" s="178"/>
    </row>
    <row r="126" spans="1:14">
      <c r="A126" s="64"/>
      <c r="B126" s="64"/>
      <c r="D126" s="175"/>
      <c r="E126" s="175"/>
      <c r="F126" s="176"/>
      <c r="G126" s="177"/>
      <c r="H126" s="175"/>
      <c r="I126" s="178"/>
      <c r="J126" s="178"/>
      <c r="K126" s="178"/>
      <c r="L126" s="178"/>
      <c r="M126" s="178"/>
    </row>
    <row r="127" spans="1:14">
      <c r="A127" s="64"/>
      <c r="B127" s="64"/>
      <c r="D127" s="175"/>
      <c r="E127" s="175"/>
      <c r="F127" s="176"/>
      <c r="G127" s="177"/>
      <c r="H127" s="175"/>
      <c r="I127" s="178"/>
      <c r="J127" s="178"/>
      <c r="K127" s="178"/>
      <c r="L127" s="178"/>
      <c r="M127" s="178"/>
    </row>
    <row r="128" spans="1:14">
      <c r="A128" s="64"/>
      <c r="B128" s="64"/>
      <c r="D128" s="175"/>
      <c r="E128" s="175"/>
      <c r="F128" s="176"/>
      <c r="G128" s="177"/>
      <c r="H128" s="175"/>
      <c r="I128" s="178"/>
      <c r="J128" s="178"/>
      <c r="K128" s="178"/>
      <c r="L128" s="178"/>
      <c r="M128" s="178"/>
    </row>
    <row r="129" spans="1:13">
      <c r="A129" s="64"/>
      <c r="B129" s="64"/>
      <c r="D129" s="175"/>
      <c r="E129" s="175"/>
      <c r="F129" s="176"/>
      <c r="G129" s="177"/>
      <c r="H129" s="175"/>
      <c r="I129" s="178"/>
      <c r="J129" s="178"/>
      <c r="K129" s="178"/>
      <c r="L129" s="178"/>
      <c r="M129" s="178"/>
    </row>
    <row r="130" spans="1:13">
      <c r="A130" s="64"/>
      <c r="B130" s="64"/>
      <c r="D130" s="175"/>
      <c r="E130" s="175"/>
      <c r="F130" s="176"/>
      <c r="G130" s="177"/>
      <c r="H130" s="175"/>
      <c r="I130" s="178"/>
      <c r="J130" s="178"/>
      <c r="K130" s="178"/>
      <c r="L130" s="178"/>
      <c r="M130" s="178"/>
    </row>
    <row r="131" spans="1:13">
      <c r="A131" s="64"/>
      <c r="B131" s="64"/>
      <c r="D131" s="175"/>
      <c r="E131" s="175"/>
      <c r="F131" s="176"/>
      <c r="G131" s="177"/>
      <c r="H131" s="175"/>
      <c r="I131" s="178"/>
      <c r="J131" s="178"/>
      <c r="K131" s="178"/>
      <c r="L131" s="178"/>
      <c r="M131" s="178"/>
    </row>
    <row r="132" spans="1:13">
      <c r="A132" s="64"/>
      <c r="B132" s="64"/>
      <c r="D132" s="175"/>
      <c r="E132" s="175"/>
      <c r="F132" s="176"/>
      <c r="G132" s="177"/>
      <c r="H132" s="175"/>
      <c r="I132" s="178"/>
      <c r="J132" s="178"/>
      <c r="K132" s="178"/>
      <c r="L132" s="178"/>
      <c r="M132" s="178"/>
    </row>
    <row r="133" spans="1:13">
      <c r="A133" s="64"/>
      <c r="B133" s="64"/>
      <c r="D133" s="175"/>
      <c r="E133" s="175"/>
      <c r="F133" s="176"/>
      <c r="G133" s="177"/>
      <c r="H133" s="175"/>
      <c r="I133" s="178"/>
      <c r="J133" s="178"/>
      <c r="K133" s="178"/>
      <c r="L133" s="178"/>
      <c r="M133" s="178"/>
    </row>
    <row r="134" spans="1:13">
      <c r="A134" s="64"/>
      <c r="B134" s="64"/>
      <c r="D134" s="175"/>
      <c r="E134" s="175"/>
      <c r="F134" s="176"/>
      <c r="G134" s="177"/>
      <c r="H134" s="175"/>
      <c r="I134" s="178"/>
      <c r="J134" s="178"/>
      <c r="K134" s="178"/>
      <c r="L134" s="178"/>
      <c r="M134" s="178"/>
    </row>
    <row r="135" spans="1:13">
      <c r="A135" s="64"/>
      <c r="B135" s="64"/>
      <c r="D135" s="175"/>
      <c r="E135" s="175"/>
      <c r="F135" s="176"/>
      <c r="G135" s="177"/>
      <c r="H135" s="175"/>
      <c r="I135" s="178"/>
      <c r="J135" s="178"/>
      <c r="K135" s="178"/>
      <c r="L135" s="178"/>
      <c r="M135" s="178"/>
    </row>
    <row r="136" spans="1:13">
      <c r="A136" s="64"/>
      <c r="B136" s="64"/>
      <c r="D136" s="175"/>
      <c r="E136" s="175"/>
      <c r="F136" s="176"/>
      <c r="G136" s="177"/>
      <c r="H136" s="175"/>
      <c r="I136" s="178"/>
      <c r="J136" s="178"/>
      <c r="K136" s="178"/>
      <c r="L136" s="178"/>
      <c r="M136" s="178"/>
    </row>
    <row r="137" spans="1:13">
      <c r="A137" s="64"/>
      <c r="B137" s="64"/>
      <c r="D137" s="175"/>
      <c r="E137" s="175"/>
      <c r="F137" s="176"/>
      <c r="G137" s="177"/>
      <c r="H137" s="175"/>
      <c r="I137" s="178"/>
      <c r="J137" s="178"/>
      <c r="K137" s="178"/>
      <c r="L137" s="178"/>
      <c r="M137" s="178"/>
    </row>
    <row r="138" spans="1:13">
      <c r="A138" s="64"/>
      <c r="B138" s="64"/>
      <c r="D138" s="175"/>
      <c r="E138" s="175"/>
      <c r="F138" s="176"/>
      <c r="G138" s="177"/>
      <c r="H138" s="175"/>
      <c r="I138" s="178"/>
      <c r="J138" s="178"/>
      <c r="K138" s="178"/>
      <c r="L138" s="178"/>
      <c r="M138" s="178"/>
    </row>
    <row r="139" spans="1:13">
      <c r="A139" s="64"/>
      <c r="B139" s="64"/>
      <c r="D139" s="175"/>
      <c r="E139" s="175"/>
      <c r="F139" s="176"/>
      <c r="G139" s="177"/>
      <c r="H139" s="175"/>
      <c r="I139" s="178"/>
      <c r="J139" s="178"/>
      <c r="K139" s="178"/>
      <c r="L139" s="178"/>
      <c r="M139" s="178"/>
    </row>
    <row r="140" spans="1:13">
      <c r="A140" s="64"/>
      <c r="B140" s="64"/>
      <c r="D140" s="175"/>
      <c r="E140" s="175"/>
      <c r="F140" s="176"/>
      <c r="G140" s="177"/>
      <c r="H140" s="175"/>
      <c r="I140" s="178"/>
      <c r="J140" s="178"/>
      <c r="K140" s="178"/>
      <c r="L140" s="178"/>
      <c r="M140" s="178"/>
    </row>
    <row r="141" spans="1:13">
      <c r="A141" s="64"/>
      <c r="B141" s="64"/>
      <c r="D141" s="175"/>
      <c r="E141" s="175"/>
      <c r="F141" s="176"/>
      <c r="G141" s="177"/>
      <c r="H141" s="175"/>
      <c r="I141" s="178"/>
      <c r="J141" s="178"/>
      <c r="K141" s="178"/>
      <c r="L141" s="178"/>
      <c r="M141" s="178"/>
    </row>
    <row r="142" spans="1:13">
      <c r="A142" s="64"/>
      <c r="B142" s="64"/>
      <c r="D142" s="175"/>
      <c r="E142" s="175"/>
      <c r="F142" s="176"/>
      <c r="G142" s="177"/>
      <c r="H142" s="175"/>
      <c r="I142" s="178"/>
      <c r="J142" s="178"/>
      <c r="K142" s="178"/>
      <c r="L142" s="178"/>
      <c r="M142" s="178"/>
    </row>
    <row r="143" spans="1:13">
      <c r="A143" s="64"/>
      <c r="B143" s="64"/>
      <c r="D143" s="175"/>
      <c r="E143" s="175"/>
      <c r="F143" s="176"/>
      <c r="G143" s="177"/>
      <c r="H143" s="175"/>
      <c r="I143" s="178"/>
      <c r="J143" s="178"/>
      <c r="K143" s="178"/>
      <c r="L143" s="178"/>
      <c r="M143" s="178"/>
    </row>
    <row r="144" spans="1:13">
      <c r="A144" s="64"/>
      <c r="B144" s="64"/>
      <c r="D144" s="175"/>
      <c r="E144" s="175"/>
      <c r="F144" s="176"/>
      <c r="G144" s="177"/>
      <c r="H144" s="175"/>
      <c r="I144" s="178"/>
      <c r="J144" s="178"/>
      <c r="K144" s="178"/>
      <c r="L144" s="178"/>
      <c r="M144" s="178"/>
    </row>
    <row r="145" spans="1:13">
      <c r="A145" s="64"/>
      <c r="B145" s="64"/>
      <c r="D145" s="175"/>
      <c r="E145" s="175"/>
      <c r="F145" s="176"/>
      <c r="G145" s="177"/>
      <c r="H145" s="175"/>
      <c r="I145" s="178"/>
      <c r="J145" s="178"/>
      <c r="K145" s="178"/>
      <c r="L145" s="178"/>
      <c r="M145" s="178"/>
    </row>
    <row r="146" spans="1:13">
      <c r="A146" s="64"/>
      <c r="B146" s="64"/>
      <c r="D146" s="175"/>
      <c r="E146" s="175"/>
      <c r="F146" s="176"/>
      <c r="G146" s="177"/>
      <c r="H146" s="175"/>
      <c r="I146" s="178"/>
      <c r="J146" s="178"/>
      <c r="K146" s="178"/>
      <c r="L146" s="178"/>
      <c r="M146" s="178"/>
    </row>
    <row r="147" spans="1:13">
      <c r="A147" s="64"/>
      <c r="B147" s="64"/>
      <c r="D147" s="175"/>
      <c r="E147" s="175"/>
      <c r="F147" s="176"/>
      <c r="G147" s="177"/>
      <c r="H147" s="175"/>
      <c r="I147" s="178"/>
      <c r="J147" s="178"/>
      <c r="K147" s="178"/>
      <c r="L147" s="178"/>
      <c r="M147" s="178"/>
    </row>
    <row r="148" spans="1:13">
      <c r="A148" s="64"/>
      <c r="B148" s="64"/>
      <c r="D148" s="175"/>
      <c r="E148" s="175"/>
      <c r="F148" s="176"/>
      <c r="G148" s="177"/>
      <c r="H148" s="175"/>
      <c r="I148" s="178"/>
      <c r="J148" s="178"/>
      <c r="K148" s="178"/>
      <c r="L148" s="178"/>
      <c r="M148" s="178"/>
    </row>
    <row r="149" spans="1:13">
      <c r="A149" s="64"/>
      <c r="B149" s="64"/>
      <c r="D149" s="175"/>
      <c r="E149" s="175"/>
      <c r="F149" s="176"/>
      <c r="G149" s="177"/>
      <c r="H149" s="175"/>
      <c r="I149" s="178"/>
      <c r="J149" s="178"/>
      <c r="K149" s="178"/>
      <c r="L149" s="178"/>
      <c r="M149" s="178"/>
    </row>
    <row r="150" spans="1:13">
      <c r="A150" s="64"/>
      <c r="B150" s="64"/>
      <c r="D150" s="175"/>
      <c r="E150" s="175"/>
      <c r="F150" s="176"/>
      <c r="G150" s="177"/>
      <c r="H150" s="175"/>
      <c r="I150" s="178"/>
      <c r="J150" s="178"/>
      <c r="K150" s="178"/>
      <c r="L150" s="178"/>
      <c r="M150" s="178"/>
    </row>
    <row r="151" spans="1:13">
      <c r="A151" s="64"/>
      <c r="B151" s="64"/>
      <c r="D151" s="175"/>
      <c r="E151" s="175"/>
      <c r="F151" s="176"/>
      <c r="G151" s="177"/>
      <c r="H151" s="175"/>
      <c r="I151" s="178"/>
      <c r="J151" s="178"/>
      <c r="K151" s="178"/>
      <c r="L151" s="178"/>
      <c r="M151" s="178"/>
    </row>
    <row r="152" spans="1:13">
      <c r="A152" s="64"/>
      <c r="B152" s="64"/>
      <c r="D152" s="175"/>
      <c r="E152" s="175"/>
      <c r="F152" s="176"/>
      <c r="G152" s="177"/>
      <c r="H152" s="175"/>
      <c r="I152" s="178"/>
      <c r="J152" s="178"/>
      <c r="K152" s="178"/>
      <c r="L152" s="178"/>
      <c r="M152" s="178"/>
    </row>
    <row r="153" spans="1:13">
      <c r="A153" s="64"/>
      <c r="B153" s="64"/>
      <c r="D153" s="175"/>
      <c r="E153" s="175"/>
      <c r="F153" s="176"/>
      <c r="G153" s="177"/>
      <c r="H153" s="175"/>
      <c r="I153" s="178"/>
      <c r="J153" s="178"/>
      <c r="K153" s="178"/>
      <c r="L153" s="178"/>
      <c r="M153" s="178"/>
    </row>
    <row r="154" spans="1:13">
      <c r="A154" s="64"/>
      <c r="B154" s="64"/>
      <c r="D154" s="175"/>
      <c r="E154" s="175"/>
      <c r="F154" s="176"/>
      <c r="G154" s="177"/>
      <c r="H154" s="175"/>
      <c r="I154" s="178"/>
      <c r="J154" s="178"/>
      <c r="K154" s="178"/>
      <c r="L154" s="178"/>
      <c r="M154" s="178"/>
    </row>
    <row r="155" spans="1:13">
      <c r="A155" s="64"/>
      <c r="B155" s="64"/>
      <c r="D155" s="175"/>
      <c r="E155" s="175"/>
      <c r="F155" s="176"/>
      <c r="G155" s="177"/>
      <c r="H155" s="175"/>
      <c r="I155" s="178"/>
      <c r="J155" s="178"/>
      <c r="K155" s="178"/>
      <c r="L155" s="178"/>
      <c r="M155" s="178"/>
    </row>
    <row r="156" spans="1:13">
      <c r="A156" s="64"/>
      <c r="B156" s="64"/>
      <c r="D156" s="175"/>
      <c r="E156" s="175"/>
      <c r="F156" s="176"/>
      <c r="G156" s="177"/>
      <c r="H156" s="175"/>
      <c r="I156" s="178"/>
      <c r="J156" s="178"/>
      <c r="K156" s="178"/>
      <c r="L156" s="178"/>
      <c r="M156" s="178"/>
    </row>
    <row r="157" spans="1:13">
      <c r="A157" s="64"/>
      <c r="B157" s="64"/>
      <c r="D157" s="175"/>
      <c r="E157" s="175"/>
      <c r="F157" s="176"/>
      <c r="G157" s="177"/>
      <c r="H157" s="175"/>
      <c r="I157" s="178"/>
      <c r="J157" s="178"/>
      <c r="K157" s="178"/>
      <c r="L157" s="178"/>
      <c r="M157" s="178"/>
    </row>
    <row r="158" spans="1:13">
      <c r="A158" s="64"/>
      <c r="B158" s="64"/>
      <c r="D158" s="175"/>
      <c r="E158" s="175"/>
      <c r="F158" s="176"/>
      <c r="G158" s="177"/>
      <c r="H158" s="175"/>
      <c r="I158" s="178"/>
      <c r="J158" s="178"/>
      <c r="K158" s="178"/>
      <c r="L158" s="178"/>
      <c r="M158" s="178"/>
    </row>
    <row r="159" spans="1:13">
      <c r="A159" s="64"/>
      <c r="B159" s="64"/>
      <c r="D159" s="175"/>
      <c r="E159" s="175"/>
      <c r="F159" s="176"/>
      <c r="G159" s="177"/>
      <c r="H159" s="175"/>
      <c r="I159" s="178"/>
      <c r="J159" s="178"/>
      <c r="K159" s="178"/>
      <c r="L159" s="178"/>
      <c r="M159" s="178"/>
    </row>
    <row r="160" spans="1:13">
      <c r="A160" s="64"/>
      <c r="B160" s="64"/>
      <c r="D160" s="175"/>
      <c r="E160" s="175"/>
      <c r="F160" s="176"/>
      <c r="G160" s="177"/>
      <c r="H160" s="175"/>
      <c r="I160" s="178"/>
      <c r="J160" s="178"/>
      <c r="K160" s="178"/>
      <c r="L160" s="178"/>
      <c r="M160" s="178"/>
    </row>
    <row r="161" spans="1:13">
      <c r="A161" s="64"/>
      <c r="B161" s="64"/>
      <c r="D161" s="175"/>
      <c r="E161" s="175"/>
      <c r="F161" s="176"/>
      <c r="G161" s="177"/>
      <c r="H161" s="175"/>
      <c r="I161" s="178"/>
      <c r="J161" s="178"/>
      <c r="K161" s="178"/>
      <c r="L161" s="178"/>
      <c r="M161" s="178"/>
    </row>
    <row r="162" spans="1:13">
      <c r="A162" s="64"/>
      <c r="B162" s="64"/>
      <c r="D162" s="175"/>
      <c r="E162" s="175"/>
      <c r="F162" s="176"/>
      <c r="G162" s="177"/>
      <c r="H162" s="175"/>
      <c r="I162" s="178"/>
      <c r="J162" s="178"/>
      <c r="K162" s="178"/>
      <c r="L162" s="178"/>
      <c r="M162" s="178"/>
    </row>
    <row r="163" spans="1:13">
      <c r="A163" s="64"/>
      <c r="B163" s="64"/>
      <c r="D163" s="175"/>
      <c r="E163" s="175"/>
      <c r="F163" s="176"/>
      <c r="G163" s="177"/>
      <c r="H163" s="175"/>
      <c r="I163" s="178"/>
      <c r="J163" s="178"/>
      <c r="K163" s="178"/>
      <c r="L163" s="178"/>
      <c r="M163" s="178"/>
    </row>
    <row r="164" spans="1:13">
      <c r="A164" s="64"/>
      <c r="B164" s="64"/>
      <c r="D164" s="175"/>
      <c r="E164" s="175"/>
      <c r="F164" s="176"/>
      <c r="G164" s="177"/>
      <c r="H164" s="175"/>
      <c r="I164" s="178"/>
      <c r="J164" s="178"/>
      <c r="K164" s="178"/>
      <c r="L164" s="178"/>
      <c r="M164" s="178"/>
    </row>
    <row r="165" spans="1:13">
      <c r="A165" s="64"/>
      <c r="B165" s="64"/>
      <c r="D165" s="175"/>
      <c r="E165" s="175"/>
      <c r="F165" s="176"/>
      <c r="G165" s="177"/>
      <c r="H165" s="175"/>
      <c r="I165" s="178"/>
      <c r="J165" s="178"/>
      <c r="K165" s="178"/>
      <c r="L165" s="178"/>
      <c r="M165" s="178"/>
    </row>
    <row r="166" spans="1:13">
      <c r="A166" s="64"/>
      <c r="B166" s="64"/>
      <c r="D166" s="175"/>
      <c r="E166" s="175"/>
      <c r="F166" s="176"/>
      <c r="G166" s="177"/>
      <c r="H166" s="175"/>
      <c r="I166" s="178"/>
      <c r="J166" s="178"/>
      <c r="K166" s="178"/>
      <c r="L166" s="178"/>
      <c r="M166" s="178"/>
    </row>
    <row r="167" spans="1:13">
      <c r="A167" s="64"/>
      <c r="B167" s="64"/>
      <c r="D167" s="175"/>
      <c r="E167" s="175"/>
      <c r="F167" s="176"/>
      <c r="G167" s="177"/>
      <c r="H167" s="175"/>
      <c r="I167" s="178"/>
      <c r="J167" s="178"/>
      <c r="K167" s="178"/>
      <c r="L167" s="178"/>
      <c r="M167" s="178"/>
    </row>
    <row r="168" spans="1:13">
      <c r="A168" s="64"/>
      <c r="B168" s="64"/>
      <c r="D168" s="175"/>
      <c r="E168" s="175"/>
      <c r="F168" s="176"/>
      <c r="G168" s="177"/>
      <c r="H168" s="175"/>
      <c r="I168" s="178"/>
      <c r="J168" s="178"/>
      <c r="K168" s="178"/>
      <c r="L168" s="178"/>
      <c r="M168" s="178"/>
    </row>
    <row r="169" spans="1:13">
      <c r="A169" s="64"/>
      <c r="B169" s="64"/>
      <c r="D169" s="175"/>
      <c r="E169" s="175"/>
      <c r="F169" s="176"/>
      <c r="G169" s="177"/>
      <c r="H169" s="175"/>
      <c r="I169" s="178"/>
      <c r="J169" s="178"/>
      <c r="K169" s="178"/>
      <c r="L169" s="178"/>
      <c r="M169" s="178"/>
    </row>
    <row r="170" spans="1:13">
      <c r="A170" s="64"/>
      <c r="B170" s="64"/>
      <c r="D170" s="175"/>
      <c r="E170" s="175"/>
      <c r="F170" s="176"/>
      <c r="G170" s="177"/>
      <c r="H170" s="175"/>
      <c r="I170" s="178"/>
      <c r="J170" s="178"/>
      <c r="K170" s="178"/>
      <c r="L170" s="178"/>
      <c r="M170" s="178"/>
    </row>
    <row r="171" spans="1:13">
      <c r="A171" s="64"/>
      <c r="B171" s="64"/>
      <c r="D171" s="175"/>
      <c r="E171" s="175"/>
      <c r="F171" s="176"/>
      <c r="G171" s="177"/>
      <c r="H171" s="175"/>
      <c r="I171" s="178"/>
      <c r="J171" s="178"/>
      <c r="K171" s="178"/>
      <c r="L171" s="178"/>
      <c r="M171" s="178"/>
    </row>
    <row r="172" spans="1:13">
      <c r="A172" s="64"/>
      <c r="B172" s="64"/>
      <c r="D172" s="175"/>
      <c r="E172" s="175"/>
      <c r="F172" s="176"/>
      <c r="G172" s="177"/>
      <c r="H172" s="175"/>
      <c r="I172" s="178"/>
      <c r="J172" s="178"/>
      <c r="K172" s="178"/>
      <c r="L172" s="178"/>
      <c r="M172" s="178"/>
    </row>
    <row r="173" spans="1:13">
      <c r="A173" s="64"/>
      <c r="B173" s="64"/>
      <c r="D173" s="175"/>
      <c r="E173" s="175"/>
      <c r="F173" s="176"/>
      <c r="G173" s="177"/>
      <c r="H173" s="175"/>
      <c r="I173" s="178"/>
      <c r="J173" s="178"/>
      <c r="K173" s="178"/>
      <c r="L173" s="178"/>
      <c r="M173" s="178"/>
    </row>
    <row r="174" spans="1:13">
      <c r="A174" s="64"/>
      <c r="B174" s="64"/>
      <c r="D174" s="175"/>
      <c r="E174" s="175"/>
      <c r="F174" s="176"/>
      <c r="G174" s="177"/>
      <c r="H174" s="175"/>
      <c r="I174" s="178"/>
      <c r="J174" s="178"/>
      <c r="K174" s="178"/>
      <c r="L174" s="178"/>
      <c r="M174" s="178"/>
    </row>
    <row r="175" spans="1:13">
      <c r="A175" s="64"/>
      <c r="B175" s="64"/>
      <c r="D175" s="175"/>
      <c r="E175" s="175"/>
      <c r="F175" s="176"/>
      <c r="G175" s="177"/>
      <c r="H175" s="175"/>
      <c r="I175" s="178"/>
      <c r="J175" s="178"/>
      <c r="K175" s="178"/>
      <c r="L175" s="178"/>
      <c r="M175" s="178"/>
    </row>
    <row r="176" spans="1:13">
      <c r="A176" s="64"/>
      <c r="B176" s="64"/>
      <c r="D176" s="175"/>
      <c r="E176" s="175"/>
      <c r="F176" s="176"/>
      <c r="G176" s="177"/>
      <c r="H176" s="175"/>
      <c r="I176" s="178"/>
      <c r="J176" s="178"/>
      <c r="K176" s="178"/>
      <c r="L176" s="178"/>
      <c r="M176" s="178"/>
    </row>
    <row r="177" spans="1:13">
      <c r="A177" s="64"/>
      <c r="B177" s="64"/>
      <c r="D177" s="175"/>
      <c r="E177" s="175"/>
      <c r="F177" s="176"/>
      <c r="G177" s="177"/>
      <c r="H177" s="175"/>
      <c r="I177" s="178"/>
      <c r="J177" s="178"/>
      <c r="K177" s="178"/>
      <c r="L177" s="178"/>
      <c r="M177" s="178"/>
    </row>
    <row r="178" spans="1:13">
      <c r="A178" s="64"/>
      <c r="B178" s="64"/>
      <c r="D178" s="175"/>
      <c r="E178" s="175"/>
      <c r="F178" s="176"/>
      <c r="G178" s="177"/>
      <c r="H178" s="175"/>
      <c r="I178" s="178"/>
      <c r="J178" s="178"/>
      <c r="K178" s="178"/>
      <c r="L178" s="178"/>
      <c r="M178" s="178"/>
    </row>
    <row r="179" spans="1:13">
      <c r="A179" s="64"/>
      <c r="B179" s="64"/>
      <c r="D179" s="175"/>
      <c r="E179" s="175"/>
      <c r="F179" s="176"/>
      <c r="G179" s="177"/>
      <c r="H179" s="175"/>
      <c r="I179" s="178"/>
      <c r="J179" s="178"/>
      <c r="K179" s="178"/>
      <c r="L179" s="178"/>
      <c r="M179" s="178"/>
    </row>
    <row r="180" spans="1:13">
      <c r="A180" s="64"/>
      <c r="B180" s="64"/>
      <c r="D180" s="175"/>
      <c r="E180" s="175"/>
      <c r="F180" s="176"/>
      <c r="G180" s="177"/>
      <c r="H180" s="175"/>
      <c r="I180" s="178"/>
      <c r="J180" s="178"/>
      <c r="K180" s="178"/>
      <c r="L180" s="178"/>
      <c r="M180" s="178"/>
    </row>
    <row r="181" spans="1:13">
      <c r="A181" s="64"/>
      <c r="B181" s="64"/>
      <c r="D181" s="175"/>
      <c r="E181" s="175"/>
      <c r="F181" s="176"/>
      <c r="G181" s="177"/>
      <c r="H181" s="175"/>
      <c r="I181" s="178"/>
      <c r="J181" s="178"/>
      <c r="K181" s="178"/>
      <c r="L181" s="178"/>
      <c r="M181" s="178"/>
    </row>
    <row r="182" spans="1:13">
      <c r="A182" s="64"/>
      <c r="B182" s="64"/>
      <c r="D182" s="175"/>
      <c r="E182" s="175"/>
      <c r="F182" s="176"/>
      <c r="G182" s="177"/>
      <c r="H182" s="175"/>
      <c r="I182" s="178"/>
      <c r="J182" s="178"/>
      <c r="K182" s="178"/>
      <c r="L182" s="178"/>
      <c r="M182" s="178"/>
    </row>
    <row r="183" spans="1:13">
      <c r="A183" s="64"/>
      <c r="B183" s="64"/>
      <c r="D183" s="175"/>
      <c r="E183" s="175"/>
      <c r="F183" s="176"/>
      <c r="G183" s="177"/>
      <c r="H183" s="175"/>
      <c r="I183" s="178"/>
      <c r="J183" s="178"/>
      <c r="K183" s="178"/>
      <c r="L183" s="178"/>
      <c r="M183" s="178"/>
    </row>
    <row r="184" spans="1:13">
      <c r="A184" s="64"/>
      <c r="B184" s="64"/>
      <c r="D184" s="175"/>
      <c r="E184" s="175"/>
      <c r="F184" s="176"/>
      <c r="G184" s="177"/>
      <c r="H184" s="175"/>
      <c r="I184" s="178"/>
      <c r="J184" s="178"/>
      <c r="K184" s="178"/>
      <c r="L184" s="178"/>
      <c r="M184" s="178"/>
    </row>
    <row r="185" spans="1:13">
      <c r="A185" s="64"/>
      <c r="B185" s="64"/>
      <c r="D185" s="175"/>
      <c r="E185" s="175"/>
      <c r="F185" s="176"/>
      <c r="G185" s="177"/>
      <c r="H185" s="175"/>
      <c r="I185" s="178"/>
      <c r="J185" s="178"/>
      <c r="K185" s="178"/>
      <c r="L185" s="178"/>
      <c r="M185" s="178"/>
    </row>
    <row r="186" spans="1:13">
      <c r="A186" s="64"/>
      <c r="B186" s="64"/>
      <c r="D186" s="175"/>
      <c r="E186" s="175"/>
      <c r="F186" s="176"/>
      <c r="G186" s="177"/>
      <c r="H186" s="175"/>
      <c r="I186" s="178"/>
      <c r="J186" s="178"/>
      <c r="K186" s="178"/>
      <c r="L186" s="178"/>
      <c r="M186" s="178"/>
    </row>
    <row r="187" spans="1:13">
      <c r="A187" s="64"/>
      <c r="B187" s="64"/>
      <c r="D187" s="175"/>
      <c r="E187" s="175"/>
      <c r="F187" s="176"/>
      <c r="G187" s="177"/>
      <c r="H187" s="175"/>
      <c r="I187" s="178"/>
      <c r="J187" s="178"/>
      <c r="K187" s="178"/>
      <c r="L187" s="178"/>
      <c r="M187" s="178"/>
    </row>
    <row r="188" spans="1:13">
      <c r="A188" s="64"/>
      <c r="B188" s="64"/>
      <c r="D188" s="175"/>
      <c r="E188" s="175"/>
      <c r="F188" s="176"/>
      <c r="G188" s="177"/>
      <c r="H188" s="175"/>
      <c r="I188" s="178"/>
      <c r="J188" s="178"/>
      <c r="K188" s="178"/>
      <c r="L188" s="178"/>
      <c r="M188" s="178"/>
    </row>
    <row r="189" spans="1:13">
      <c r="A189" s="64"/>
      <c r="B189" s="64"/>
      <c r="D189" s="175"/>
      <c r="E189" s="175"/>
      <c r="F189" s="176"/>
      <c r="G189" s="177"/>
      <c r="H189" s="175"/>
      <c r="I189" s="178"/>
      <c r="J189" s="178"/>
      <c r="K189" s="178"/>
      <c r="L189" s="178"/>
      <c r="M189" s="178"/>
    </row>
    <row r="190" spans="1:13">
      <c r="A190" s="64"/>
      <c r="B190" s="64"/>
      <c r="D190" s="175"/>
      <c r="E190" s="175"/>
      <c r="F190" s="176"/>
      <c r="G190" s="177"/>
      <c r="H190" s="175"/>
      <c r="I190" s="178"/>
      <c r="J190" s="178"/>
      <c r="K190" s="178"/>
      <c r="L190" s="178"/>
      <c r="M190" s="178"/>
    </row>
    <row r="191" spans="1:13">
      <c r="A191" s="64"/>
      <c r="B191" s="64"/>
      <c r="D191" s="175"/>
      <c r="E191" s="175"/>
      <c r="F191" s="176"/>
      <c r="G191" s="177"/>
      <c r="H191" s="175"/>
      <c r="I191" s="178"/>
      <c r="J191" s="178"/>
      <c r="K191" s="178"/>
      <c r="L191" s="178"/>
      <c r="M191" s="178"/>
    </row>
    <row r="192" spans="1:13">
      <c r="A192" s="64"/>
      <c r="B192" s="64"/>
      <c r="D192" s="175"/>
      <c r="E192" s="175"/>
      <c r="F192" s="176"/>
      <c r="G192" s="177"/>
      <c r="H192" s="175"/>
      <c r="I192" s="178"/>
      <c r="J192" s="178"/>
      <c r="K192" s="178"/>
      <c r="L192" s="178"/>
      <c r="M192" s="178"/>
    </row>
    <row r="193" spans="1:13">
      <c r="A193" s="64"/>
      <c r="B193" s="64"/>
      <c r="D193" s="175"/>
      <c r="E193" s="175"/>
      <c r="F193" s="176"/>
      <c r="G193" s="177"/>
      <c r="H193" s="175"/>
      <c r="I193" s="178"/>
      <c r="J193" s="178"/>
      <c r="K193" s="178"/>
      <c r="L193" s="178"/>
      <c r="M193" s="178"/>
    </row>
    <row r="194" spans="1:13">
      <c r="A194" s="64"/>
      <c r="B194" s="64"/>
      <c r="D194" s="175"/>
      <c r="E194" s="175"/>
      <c r="F194" s="176"/>
      <c r="G194" s="177"/>
      <c r="H194" s="175"/>
      <c r="I194" s="178"/>
      <c r="J194" s="178"/>
      <c r="K194" s="178"/>
      <c r="L194" s="178"/>
      <c r="M194" s="178"/>
    </row>
    <row r="195" spans="1:13">
      <c r="A195" s="64"/>
      <c r="B195" s="64"/>
      <c r="D195" s="175"/>
      <c r="E195" s="175"/>
      <c r="F195" s="176"/>
      <c r="G195" s="177"/>
      <c r="H195" s="175"/>
      <c r="I195" s="178"/>
      <c r="J195" s="178"/>
      <c r="K195" s="178"/>
      <c r="L195" s="178"/>
      <c r="M195" s="178"/>
    </row>
    <row r="196" spans="1:13">
      <c r="A196" s="64"/>
      <c r="B196" s="64"/>
      <c r="D196" s="175"/>
      <c r="E196" s="175"/>
      <c r="F196" s="176"/>
      <c r="G196" s="177"/>
      <c r="H196" s="175"/>
      <c r="I196" s="178"/>
      <c r="J196" s="178"/>
      <c r="K196" s="178"/>
      <c r="L196" s="178"/>
      <c r="M196" s="178"/>
    </row>
    <row r="197" spans="1:13">
      <c r="A197" s="64"/>
      <c r="B197" s="64"/>
      <c r="D197" s="175"/>
      <c r="E197" s="175"/>
      <c r="F197" s="176"/>
      <c r="G197" s="177"/>
      <c r="H197" s="175"/>
      <c r="I197" s="178"/>
      <c r="J197" s="178"/>
      <c r="K197" s="178"/>
      <c r="L197" s="178"/>
      <c r="M197" s="178"/>
    </row>
    <row r="198" spans="1:13">
      <c r="A198" s="64"/>
      <c r="B198" s="64"/>
      <c r="D198" s="175"/>
      <c r="E198" s="175"/>
      <c r="F198" s="176"/>
      <c r="G198" s="177"/>
      <c r="H198" s="175"/>
      <c r="I198" s="178"/>
      <c r="J198" s="178"/>
      <c r="K198" s="178"/>
      <c r="L198" s="178"/>
      <c r="M198" s="178"/>
    </row>
    <row r="199" spans="1:13">
      <c r="A199" s="64"/>
      <c r="B199" s="64"/>
      <c r="D199" s="175"/>
      <c r="E199" s="175"/>
      <c r="F199" s="176"/>
      <c r="G199" s="177"/>
      <c r="H199" s="175"/>
      <c r="I199" s="178"/>
      <c r="J199" s="178"/>
      <c r="K199" s="178"/>
      <c r="L199" s="178"/>
      <c r="M199" s="178"/>
    </row>
    <row r="200" spans="1:13">
      <c r="A200" s="64"/>
      <c r="B200" s="64"/>
      <c r="D200" s="175"/>
      <c r="E200" s="175"/>
      <c r="F200" s="176"/>
      <c r="G200" s="177"/>
      <c r="H200" s="175"/>
      <c r="I200" s="178"/>
      <c r="J200" s="178"/>
      <c r="K200" s="178"/>
      <c r="L200" s="178"/>
      <c r="M200" s="178"/>
    </row>
    <row r="201" spans="1:13">
      <c r="A201" s="64"/>
      <c r="B201" s="64"/>
      <c r="D201" s="175"/>
      <c r="E201" s="175"/>
      <c r="F201" s="176"/>
      <c r="G201" s="177"/>
      <c r="H201" s="175"/>
      <c r="I201" s="178"/>
      <c r="J201" s="178"/>
      <c r="K201" s="178"/>
      <c r="L201" s="178"/>
      <c r="M201" s="178"/>
    </row>
    <row r="202" spans="1:13">
      <c r="A202" s="64"/>
      <c r="B202" s="64"/>
      <c r="D202" s="175"/>
      <c r="E202" s="175"/>
      <c r="F202" s="176"/>
      <c r="G202" s="177"/>
      <c r="H202" s="175"/>
      <c r="I202" s="178"/>
      <c r="J202" s="178"/>
      <c r="K202" s="178"/>
      <c r="L202" s="178"/>
      <c r="M202" s="178"/>
    </row>
    <row r="203" spans="1:13">
      <c r="A203" s="64"/>
      <c r="B203" s="64"/>
      <c r="D203" s="175"/>
      <c r="E203" s="175"/>
      <c r="F203" s="176"/>
      <c r="G203" s="177"/>
      <c r="H203" s="175"/>
      <c r="I203" s="178"/>
      <c r="J203" s="178"/>
      <c r="K203" s="178"/>
      <c r="L203" s="178"/>
      <c r="M203" s="178"/>
    </row>
    <row r="204" spans="1:13">
      <c r="A204" s="64"/>
      <c r="B204" s="64"/>
      <c r="D204" s="175"/>
      <c r="E204" s="175"/>
      <c r="F204" s="176"/>
      <c r="G204" s="177"/>
      <c r="H204" s="175"/>
      <c r="I204" s="178"/>
      <c r="J204" s="178"/>
      <c r="K204" s="178"/>
      <c r="L204" s="178"/>
      <c r="M204" s="178"/>
    </row>
    <row r="205" spans="1:13">
      <c r="A205" s="64"/>
      <c r="B205" s="64"/>
      <c r="D205" s="175"/>
      <c r="E205" s="175"/>
      <c r="F205" s="176"/>
      <c r="G205" s="177"/>
      <c r="H205" s="175"/>
      <c r="I205" s="178"/>
      <c r="J205" s="178"/>
      <c r="K205" s="178"/>
      <c r="L205" s="178"/>
      <c r="M205" s="178"/>
    </row>
    <row r="206" spans="1:13">
      <c r="A206" s="64"/>
      <c r="B206" s="64"/>
      <c r="D206" s="175"/>
      <c r="E206" s="175"/>
      <c r="F206" s="176"/>
      <c r="G206" s="177"/>
      <c r="H206" s="175"/>
      <c r="I206" s="178"/>
      <c r="J206" s="178"/>
      <c r="K206" s="178"/>
      <c r="L206" s="178"/>
      <c r="M206" s="178"/>
    </row>
    <row r="207" spans="1:13">
      <c r="A207" s="64"/>
      <c r="B207" s="64"/>
      <c r="D207" s="175"/>
      <c r="E207" s="175"/>
      <c r="F207" s="176"/>
      <c r="G207" s="177"/>
      <c r="H207" s="175"/>
      <c r="I207" s="178"/>
      <c r="J207" s="178"/>
      <c r="K207" s="178"/>
      <c r="L207" s="178"/>
      <c r="M207" s="178"/>
    </row>
    <row r="208" spans="1:13">
      <c r="A208" s="64"/>
      <c r="B208" s="64"/>
      <c r="D208" s="175"/>
      <c r="E208" s="175"/>
      <c r="F208" s="176"/>
      <c r="G208" s="177"/>
      <c r="H208" s="175"/>
      <c r="I208" s="178"/>
      <c r="J208" s="178"/>
      <c r="K208" s="178"/>
      <c r="L208" s="178"/>
      <c r="M208" s="178"/>
    </row>
    <row r="209" spans="1:13">
      <c r="A209" s="64"/>
      <c r="B209" s="64"/>
      <c r="D209" s="175"/>
      <c r="E209" s="175"/>
      <c r="F209" s="176"/>
      <c r="G209" s="177"/>
      <c r="H209" s="175"/>
      <c r="I209" s="178"/>
      <c r="J209" s="178"/>
      <c r="K209" s="178"/>
      <c r="L209" s="178"/>
      <c r="M209" s="178"/>
    </row>
    <row r="210" spans="1:13">
      <c r="A210" s="64"/>
      <c r="B210" s="64"/>
      <c r="D210" s="175"/>
      <c r="E210" s="175"/>
      <c r="F210" s="176"/>
      <c r="G210" s="177"/>
      <c r="H210" s="175"/>
      <c r="I210" s="178"/>
      <c r="J210" s="178"/>
      <c r="K210" s="178"/>
      <c r="L210" s="178"/>
      <c r="M210" s="178"/>
    </row>
    <row r="211" spans="1:13">
      <c r="A211" s="64"/>
      <c r="B211" s="64"/>
      <c r="D211" s="175"/>
      <c r="E211" s="175"/>
      <c r="F211" s="176"/>
      <c r="G211" s="177"/>
      <c r="H211" s="175"/>
      <c r="I211" s="178"/>
      <c r="J211" s="178"/>
      <c r="K211" s="178"/>
      <c r="L211" s="178"/>
      <c r="M211" s="178"/>
    </row>
    <row r="212" spans="1:13">
      <c r="A212" s="64"/>
      <c r="B212" s="64"/>
      <c r="D212" s="175"/>
      <c r="E212" s="175"/>
      <c r="F212" s="176"/>
      <c r="G212" s="177"/>
      <c r="H212" s="175"/>
      <c r="I212" s="178"/>
      <c r="J212" s="178"/>
      <c r="K212" s="178"/>
      <c r="L212" s="178"/>
      <c r="M212" s="178"/>
    </row>
    <row r="213" spans="1:13">
      <c r="A213" s="64"/>
      <c r="B213" s="64"/>
      <c r="D213" s="175"/>
      <c r="E213" s="175"/>
      <c r="F213" s="176"/>
      <c r="G213" s="177"/>
      <c r="H213" s="175"/>
      <c r="I213" s="178"/>
      <c r="J213" s="178"/>
      <c r="K213" s="178"/>
      <c r="L213" s="178"/>
      <c r="M213" s="178"/>
    </row>
    <row r="214" spans="1:13">
      <c r="A214" s="64"/>
      <c r="B214" s="64"/>
      <c r="D214" s="175"/>
      <c r="E214" s="175"/>
      <c r="F214" s="176"/>
      <c r="G214" s="177"/>
      <c r="H214" s="175"/>
      <c r="I214" s="178"/>
      <c r="J214" s="178"/>
      <c r="K214" s="178"/>
      <c r="L214" s="178"/>
      <c r="M214" s="178"/>
    </row>
    <row r="215" spans="1:13">
      <c r="A215" s="64"/>
      <c r="B215" s="64"/>
      <c r="D215" s="175"/>
      <c r="E215" s="175"/>
      <c r="F215" s="176"/>
      <c r="G215" s="177"/>
      <c r="H215" s="175"/>
      <c r="I215" s="178"/>
      <c r="J215" s="178"/>
      <c r="K215" s="178"/>
      <c r="L215" s="178"/>
      <c r="M215" s="178"/>
    </row>
    <row r="216" spans="1:13">
      <c r="A216" s="64"/>
      <c r="B216" s="64"/>
      <c r="D216" s="175"/>
      <c r="E216" s="175"/>
      <c r="F216" s="176"/>
      <c r="G216" s="177"/>
      <c r="H216" s="175"/>
      <c r="I216" s="178"/>
      <c r="J216" s="178"/>
      <c r="K216" s="178"/>
      <c r="L216" s="178"/>
      <c r="M216" s="178"/>
    </row>
    <row r="217" spans="1:13">
      <c r="A217" s="64"/>
      <c r="B217" s="64"/>
      <c r="D217" s="175"/>
      <c r="E217" s="175"/>
      <c r="F217" s="176"/>
      <c r="G217" s="177"/>
      <c r="H217" s="175"/>
      <c r="I217" s="178"/>
      <c r="J217" s="178"/>
      <c r="K217" s="178"/>
      <c r="L217" s="178"/>
      <c r="M217" s="178"/>
    </row>
    <row r="218" spans="1:13">
      <c r="A218" s="64"/>
      <c r="B218" s="64"/>
      <c r="D218" s="175"/>
      <c r="E218" s="175"/>
      <c r="F218" s="176"/>
      <c r="G218" s="177"/>
      <c r="H218" s="175"/>
      <c r="I218" s="178"/>
      <c r="J218" s="178"/>
      <c r="K218" s="178"/>
      <c r="L218" s="178"/>
      <c r="M218" s="178"/>
    </row>
    <row r="219" spans="1:13">
      <c r="A219" s="64"/>
      <c r="B219" s="64"/>
      <c r="D219" s="175"/>
      <c r="E219" s="175"/>
      <c r="F219" s="176"/>
      <c r="G219" s="177"/>
      <c r="H219" s="175"/>
      <c r="I219" s="178"/>
      <c r="J219" s="178"/>
      <c r="K219" s="178"/>
      <c r="L219" s="178"/>
      <c r="M219" s="178"/>
    </row>
    <row r="220" spans="1:13">
      <c r="A220" s="64"/>
      <c r="B220" s="64"/>
      <c r="D220" s="175"/>
      <c r="E220" s="175"/>
      <c r="F220" s="176"/>
      <c r="G220" s="177"/>
      <c r="H220" s="175"/>
      <c r="I220" s="178"/>
      <c r="J220" s="178"/>
      <c r="K220" s="178"/>
      <c r="L220" s="178"/>
      <c r="M220" s="178"/>
    </row>
    <row r="221" spans="1:13">
      <c r="A221" s="64"/>
      <c r="B221" s="64"/>
      <c r="D221" s="175"/>
      <c r="E221" s="175"/>
      <c r="F221" s="176"/>
      <c r="G221" s="177"/>
      <c r="H221" s="175"/>
      <c r="I221" s="178"/>
      <c r="J221" s="178"/>
      <c r="K221" s="178"/>
      <c r="L221" s="178"/>
      <c r="M221" s="178"/>
    </row>
    <row r="222" spans="1:13">
      <c r="A222" s="64"/>
      <c r="B222" s="64"/>
      <c r="D222" s="175"/>
      <c r="E222" s="175"/>
      <c r="F222" s="176"/>
      <c r="G222" s="177"/>
      <c r="H222" s="175"/>
      <c r="I222" s="178"/>
      <c r="J222" s="178"/>
      <c r="K222" s="178"/>
      <c r="L222" s="178"/>
      <c r="M222" s="178"/>
    </row>
    <row r="223" spans="1:13">
      <c r="A223" s="64"/>
      <c r="B223" s="64"/>
      <c r="D223" s="175"/>
      <c r="E223" s="175"/>
      <c r="F223" s="176"/>
      <c r="G223" s="177"/>
      <c r="H223" s="175"/>
      <c r="I223" s="178"/>
      <c r="J223" s="178"/>
      <c r="K223" s="178"/>
      <c r="L223" s="178"/>
      <c r="M223" s="178"/>
    </row>
    <row r="224" spans="1:13">
      <c r="A224" s="64"/>
      <c r="B224" s="64"/>
      <c r="D224" s="175"/>
      <c r="E224" s="175"/>
      <c r="F224" s="176"/>
      <c r="G224" s="177"/>
      <c r="H224" s="175"/>
      <c r="I224" s="178"/>
      <c r="J224" s="178"/>
      <c r="K224" s="178"/>
      <c r="L224" s="178"/>
      <c r="M224" s="178"/>
    </row>
    <row r="225" spans="1:13">
      <c r="A225" s="64"/>
      <c r="B225" s="64"/>
      <c r="D225" s="175"/>
      <c r="E225" s="175"/>
      <c r="F225" s="176"/>
      <c r="G225" s="177"/>
      <c r="H225" s="175"/>
      <c r="I225" s="178"/>
      <c r="J225" s="178"/>
      <c r="K225" s="178"/>
      <c r="L225" s="178"/>
      <c r="M225" s="178"/>
    </row>
    <row r="226" spans="1:13">
      <c r="A226" s="64"/>
      <c r="B226" s="64"/>
      <c r="D226" s="175"/>
      <c r="E226" s="175"/>
      <c r="F226" s="176"/>
      <c r="G226" s="177"/>
      <c r="H226" s="175"/>
      <c r="I226" s="178"/>
      <c r="J226" s="178"/>
      <c r="K226" s="178"/>
      <c r="L226" s="178"/>
      <c r="M226" s="178"/>
    </row>
    <row r="227" spans="1:13">
      <c r="A227" s="64"/>
      <c r="B227" s="64"/>
      <c r="D227" s="175"/>
      <c r="E227" s="175"/>
      <c r="F227" s="176"/>
      <c r="G227" s="177"/>
      <c r="H227" s="175"/>
      <c r="I227" s="178"/>
      <c r="J227" s="178"/>
      <c r="K227" s="178"/>
      <c r="L227" s="178"/>
      <c r="M227" s="178"/>
    </row>
    <row r="228" spans="1:13">
      <c r="A228" s="64"/>
      <c r="B228" s="64"/>
      <c r="D228" s="175"/>
      <c r="E228" s="175"/>
      <c r="F228" s="176"/>
      <c r="G228" s="177"/>
      <c r="H228" s="175"/>
      <c r="I228" s="178"/>
      <c r="J228" s="178"/>
      <c r="K228" s="178"/>
      <c r="L228" s="178"/>
      <c r="M228" s="178"/>
    </row>
    <row r="229" spans="1:13">
      <c r="A229" s="64"/>
      <c r="B229" s="64"/>
      <c r="D229" s="175"/>
      <c r="E229" s="175"/>
      <c r="F229" s="176"/>
      <c r="G229" s="177"/>
      <c r="H229" s="175"/>
      <c r="I229" s="178"/>
      <c r="J229" s="178"/>
      <c r="K229" s="178"/>
      <c r="L229" s="178"/>
      <c r="M229" s="178"/>
    </row>
    <row r="230" spans="1:13">
      <c r="A230" s="64"/>
      <c r="B230" s="64"/>
      <c r="D230" s="175"/>
      <c r="E230" s="175"/>
      <c r="F230" s="176"/>
      <c r="G230" s="177"/>
      <c r="H230" s="175"/>
      <c r="I230" s="178"/>
      <c r="J230" s="178"/>
      <c r="K230" s="178"/>
      <c r="L230" s="178"/>
      <c r="M230" s="178"/>
    </row>
    <row r="231" spans="1:13">
      <c r="A231" s="64"/>
      <c r="B231" s="64"/>
      <c r="D231" s="175"/>
      <c r="E231" s="175"/>
      <c r="F231" s="176"/>
      <c r="G231" s="177"/>
      <c r="H231" s="175"/>
      <c r="I231" s="178"/>
      <c r="J231" s="178"/>
      <c r="K231" s="178"/>
      <c r="L231" s="178"/>
      <c r="M231" s="178"/>
    </row>
    <row r="232" spans="1:13">
      <c r="A232" s="64"/>
      <c r="B232" s="64"/>
      <c r="D232" s="175"/>
      <c r="E232" s="175"/>
      <c r="F232" s="176"/>
      <c r="G232" s="177"/>
      <c r="H232" s="175"/>
      <c r="I232" s="178"/>
      <c r="J232" s="178"/>
      <c r="K232" s="178"/>
      <c r="L232" s="178"/>
      <c r="M232" s="178"/>
    </row>
    <row r="233" spans="1:13">
      <c r="A233" s="64"/>
      <c r="B233" s="64"/>
      <c r="D233" s="175"/>
      <c r="E233" s="175"/>
      <c r="F233" s="176"/>
      <c r="G233" s="177"/>
      <c r="H233" s="175"/>
      <c r="I233" s="178"/>
      <c r="J233" s="178"/>
      <c r="K233" s="178"/>
      <c r="L233" s="178"/>
      <c r="M233" s="178"/>
    </row>
    <row r="234" spans="1:13">
      <c r="A234" s="64"/>
      <c r="B234" s="64"/>
      <c r="D234" s="175"/>
      <c r="E234" s="175"/>
      <c r="F234" s="176"/>
      <c r="G234" s="177"/>
      <c r="H234" s="175"/>
      <c r="I234" s="178"/>
      <c r="J234" s="178"/>
      <c r="K234" s="178"/>
      <c r="L234" s="178"/>
      <c r="M234" s="178"/>
    </row>
    <row r="235" spans="1:13">
      <c r="A235" s="64"/>
      <c r="B235" s="64"/>
      <c r="D235" s="175"/>
      <c r="E235" s="175"/>
      <c r="F235" s="176"/>
      <c r="G235" s="177"/>
      <c r="H235" s="175"/>
      <c r="I235" s="178"/>
      <c r="J235" s="178"/>
      <c r="K235" s="178"/>
      <c r="L235" s="178"/>
      <c r="M235" s="178"/>
    </row>
    <row r="236" spans="1:13">
      <c r="A236" s="64"/>
      <c r="B236" s="64"/>
      <c r="D236" s="175"/>
      <c r="E236" s="175"/>
      <c r="F236" s="176"/>
      <c r="G236" s="177"/>
      <c r="H236" s="175"/>
      <c r="I236" s="178"/>
      <c r="J236" s="178"/>
      <c r="K236" s="178"/>
      <c r="L236" s="178"/>
      <c r="M236" s="178"/>
    </row>
    <row r="237" spans="1:13">
      <c r="A237" s="64"/>
      <c r="B237" s="64"/>
      <c r="D237" s="175"/>
      <c r="E237" s="175"/>
      <c r="F237" s="176"/>
      <c r="G237" s="177"/>
      <c r="H237" s="175"/>
      <c r="I237" s="178"/>
      <c r="J237" s="178"/>
      <c r="K237" s="178"/>
      <c r="L237" s="178"/>
      <c r="M237" s="178"/>
    </row>
    <row r="238" spans="1:13">
      <c r="A238" s="64"/>
      <c r="B238" s="64"/>
      <c r="D238" s="175"/>
      <c r="E238" s="175"/>
      <c r="F238" s="176"/>
      <c r="G238" s="177"/>
      <c r="H238" s="175"/>
      <c r="I238" s="178"/>
      <c r="J238" s="178"/>
      <c r="K238" s="178"/>
      <c r="L238" s="178"/>
      <c r="M238" s="178"/>
    </row>
    <row r="239" spans="1:13">
      <c r="A239" s="64"/>
      <c r="B239" s="64"/>
      <c r="D239" s="175"/>
      <c r="E239" s="175"/>
      <c r="F239" s="176"/>
      <c r="G239" s="177"/>
      <c r="H239" s="175"/>
      <c r="I239" s="178"/>
      <c r="J239" s="178"/>
      <c r="K239" s="178"/>
      <c r="L239" s="178"/>
      <c r="M239" s="178"/>
    </row>
    <row r="240" spans="1:13">
      <c r="A240" s="64"/>
      <c r="B240" s="64"/>
      <c r="D240" s="175"/>
      <c r="E240" s="175"/>
      <c r="F240" s="176"/>
      <c r="G240" s="177"/>
      <c r="H240" s="175"/>
      <c r="I240" s="178"/>
      <c r="J240" s="178"/>
      <c r="K240" s="178"/>
      <c r="L240" s="178"/>
      <c r="M240" s="178"/>
    </row>
    <row r="241" spans="1:13">
      <c r="A241" s="64"/>
      <c r="B241" s="64"/>
      <c r="D241" s="175"/>
      <c r="E241" s="175"/>
      <c r="F241" s="176"/>
      <c r="G241" s="177"/>
      <c r="H241" s="175"/>
      <c r="I241" s="178"/>
      <c r="J241" s="178"/>
      <c r="K241" s="178"/>
      <c r="L241" s="178"/>
      <c r="M241" s="178"/>
    </row>
    <row r="242" spans="1:13">
      <c r="A242" s="64"/>
      <c r="B242" s="64"/>
      <c r="D242" s="175"/>
      <c r="E242" s="175"/>
      <c r="F242" s="176"/>
      <c r="G242" s="177"/>
      <c r="H242" s="175"/>
      <c r="I242" s="178"/>
      <c r="J242" s="178"/>
      <c r="K242" s="178"/>
      <c r="L242" s="178"/>
      <c r="M242" s="178"/>
    </row>
    <row r="243" spans="1:13">
      <c r="A243" s="64"/>
      <c r="B243" s="64"/>
      <c r="D243" s="175"/>
      <c r="E243" s="175"/>
      <c r="F243" s="176"/>
      <c r="G243" s="177"/>
      <c r="H243" s="175"/>
      <c r="I243" s="178"/>
      <c r="J243" s="178"/>
      <c r="K243" s="178"/>
      <c r="L243" s="178"/>
      <c r="M243" s="178"/>
    </row>
    <row r="244" spans="1:13">
      <c r="A244" s="64"/>
      <c r="B244" s="64"/>
      <c r="D244" s="175"/>
      <c r="E244" s="175"/>
      <c r="F244" s="176"/>
      <c r="G244" s="177"/>
      <c r="H244" s="175"/>
      <c r="I244" s="178"/>
      <c r="J244" s="178"/>
      <c r="K244" s="178"/>
      <c r="L244" s="178"/>
      <c r="M244" s="178"/>
    </row>
    <row r="245" spans="1:13">
      <c r="A245" s="64"/>
      <c r="B245" s="64"/>
      <c r="D245" s="175"/>
      <c r="E245" s="175"/>
      <c r="F245" s="176"/>
      <c r="G245" s="177"/>
      <c r="H245" s="175"/>
      <c r="I245" s="178"/>
      <c r="J245" s="178"/>
      <c r="K245" s="178"/>
      <c r="L245" s="178"/>
      <c r="M245" s="178"/>
    </row>
    <row r="246" spans="1:13">
      <c r="A246" s="64"/>
      <c r="B246" s="64"/>
      <c r="D246" s="175"/>
      <c r="E246" s="175"/>
      <c r="F246" s="176"/>
      <c r="G246" s="177"/>
      <c r="H246" s="175"/>
      <c r="I246" s="178"/>
      <c r="J246" s="178"/>
      <c r="K246" s="178"/>
      <c r="L246" s="178"/>
      <c r="M246" s="178"/>
    </row>
    <row r="247" spans="1:13">
      <c r="A247" s="64"/>
      <c r="B247" s="64"/>
      <c r="D247" s="175"/>
      <c r="E247" s="175"/>
      <c r="F247" s="176"/>
      <c r="G247" s="177"/>
      <c r="H247" s="175"/>
      <c r="I247" s="178"/>
      <c r="J247" s="178"/>
      <c r="K247" s="178"/>
      <c r="L247" s="178"/>
      <c r="M247" s="178"/>
    </row>
    <row r="248" spans="1:13">
      <c r="A248" s="64"/>
      <c r="B248" s="64"/>
      <c r="D248" s="175"/>
      <c r="E248" s="175"/>
      <c r="F248" s="176"/>
      <c r="G248" s="177"/>
      <c r="H248" s="175"/>
      <c r="I248" s="178"/>
      <c r="J248" s="178"/>
      <c r="K248" s="178"/>
      <c r="L248" s="178"/>
      <c r="M248" s="178"/>
    </row>
    <row r="249" spans="1:13">
      <c r="A249" s="64"/>
      <c r="B249" s="64"/>
      <c r="D249" s="175"/>
      <c r="E249" s="175"/>
      <c r="F249" s="176"/>
      <c r="G249" s="177"/>
      <c r="H249" s="175"/>
      <c r="I249" s="178"/>
      <c r="J249" s="178"/>
      <c r="K249" s="178"/>
      <c r="L249" s="178"/>
      <c r="M249" s="178"/>
    </row>
    <row r="250" spans="1:13">
      <c r="A250" s="64"/>
      <c r="B250" s="64"/>
      <c r="D250" s="175"/>
      <c r="E250" s="175"/>
      <c r="F250" s="176"/>
      <c r="G250" s="177"/>
      <c r="H250" s="175"/>
      <c r="I250" s="178"/>
      <c r="J250" s="178"/>
      <c r="K250" s="178"/>
      <c r="L250" s="178"/>
      <c r="M250" s="178"/>
    </row>
    <row r="251" spans="1:13">
      <c r="A251" s="64"/>
      <c r="B251" s="64"/>
      <c r="D251" s="175"/>
      <c r="E251" s="175"/>
      <c r="F251" s="176"/>
      <c r="G251" s="177"/>
      <c r="H251" s="175"/>
      <c r="I251" s="178"/>
      <c r="J251" s="178"/>
      <c r="K251" s="178"/>
      <c r="L251" s="178"/>
      <c r="M251" s="178"/>
    </row>
    <row r="252" spans="1:13">
      <c r="A252" s="64"/>
      <c r="B252" s="64"/>
      <c r="D252" s="175"/>
      <c r="E252" s="175"/>
      <c r="F252" s="176"/>
      <c r="G252" s="177"/>
      <c r="H252" s="175"/>
      <c r="I252" s="178"/>
      <c r="J252" s="178"/>
      <c r="K252" s="178"/>
      <c r="L252" s="178"/>
      <c r="M252" s="178"/>
    </row>
    <row r="253" spans="1:13">
      <c r="A253" s="64"/>
      <c r="B253" s="64"/>
      <c r="D253" s="175"/>
      <c r="E253" s="175"/>
      <c r="F253" s="176"/>
      <c r="G253" s="177"/>
      <c r="H253" s="175"/>
      <c r="I253" s="178"/>
      <c r="J253" s="178"/>
      <c r="K253" s="178"/>
      <c r="L253" s="178"/>
      <c r="M253" s="178"/>
    </row>
    <row r="254" spans="1:13">
      <c r="A254" s="64"/>
      <c r="B254" s="64"/>
      <c r="D254" s="175"/>
      <c r="E254" s="175"/>
      <c r="F254" s="176"/>
      <c r="G254" s="177"/>
      <c r="H254" s="175"/>
      <c r="I254" s="178"/>
      <c r="J254" s="178"/>
      <c r="K254" s="178"/>
      <c r="L254" s="178"/>
      <c r="M254" s="178"/>
    </row>
    <row r="255" spans="1:13">
      <c r="A255" s="64"/>
      <c r="B255" s="64"/>
      <c r="D255" s="175"/>
      <c r="E255" s="175"/>
      <c r="F255" s="176"/>
      <c r="G255" s="177"/>
      <c r="H255" s="175"/>
      <c r="I255" s="178"/>
      <c r="J255" s="178"/>
      <c r="K255" s="178"/>
      <c r="L255" s="178"/>
      <c r="M255" s="178"/>
    </row>
    <row r="256" spans="1:13">
      <c r="A256" s="64"/>
      <c r="B256" s="64"/>
      <c r="D256" s="175"/>
      <c r="E256" s="175"/>
      <c r="F256" s="176"/>
      <c r="G256" s="177"/>
      <c r="H256" s="175"/>
      <c r="I256" s="178"/>
      <c r="J256" s="178"/>
      <c r="K256" s="178"/>
      <c r="L256" s="178"/>
      <c r="M256" s="178"/>
    </row>
    <row r="257" spans="1:13">
      <c r="A257" s="64"/>
      <c r="B257" s="64"/>
      <c r="D257" s="175"/>
      <c r="E257" s="175"/>
      <c r="F257" s="176"/>
      <c r="G257" s="177"/>
      <c r="H257" s="175"/>
      <c r="I257" s="178"/>
      <c r="J257" s="178"/>
      <c r="K257" s="178"/>
      <c r="L257" s="178"/>
      <c r="M257" s="178"/>
    </row>
    <row r="258" spans="1:13">
      <c r="A258" s="64"/>
      <c r="B258" s="64"/>
      <c r="D258" s="175"/>
      <c r="E258" s="175"/>
      <c r="F258" s="176"/>
      <c r="G258" s="177"/>
      <c r="H258" s="175"/>
      <c r="I258" s="178"/>
      <c r="J258" s="178"/>
      <c r="K258" s="178"/>
      <c r="L258" s="178"/>
      <c r="M258" s="178"/>
    </row>
    <row r="259" spans="1:13">
      <c r="A259" s="64"/>
      <c r="B259" s="64"/>
      <c r="D259" s="175"/>
      <c r="E259" s="175"/>
      <c r="F259" s="176"/>
      <c r="G259" s="177"/>
      <c r="H259" s="175"/>
      <c r="I259" s="178"/>
      <c r="J259" s="178"/>
      <c r="K259" s="178"/>
      <c r="L259" s="178"/>
      <c r="M259" s="178"/>
    </row>
    <row r="260" spans="1:13">
      <c r="A260" s="64"/>
      <c r="B260" s="64"/>
      <c r="D260" s="175"/>
      <c r="E260" s="175"/>
      <c r="F260" s="176"/>
      <c r="G260" s="177"/>
      <c r="H260" s="175"/>
      <c r="I260" s="178"/>
      <c r="J260" s="178"/>
      <c r="K260" s="178"/>
      <c r="L260" s="178"/>
      <c r="M260" s="178"/>
    </row>
    <row r="261" spans="1:13">
      <c r="A261" s="64"/>
      <c r="B261" s="64"/>
      <c r="D261" s="175"/>
      <c r="E261" s="175"/>
      <c r="F261" s="176"/>
      <c r="G261" s="177"/>
      <c r="H261" s="175"/>
      <c r="I261" s="178"/>
      <c r="J261" s="178"/>
      <c r="K261" s="178"/>
      <c r="L261" s="178"/>
      <c r="M261" s="178"/>
    </row>
    <row r="262" spans="1:13">
      <c r="A262" s="64"/>
      <c r="B262" s="64"/>
      <c r="D262" s="175"/>
      <c r="E262" s="175"/>
      <c r="F262" s="176"/>
      <c r="G262" s="177"/>
      <c r="H262" s="175"/>
      <c r="I262" s="178"/>
      <c r="J262" s="178"/>
      <c r="K262" s="178"/>
      <c r="L262" s="178"/>
      <c r="M262" s="178"/>
    </row>
    <row r="263" spans="1:13">
      <c r="A263" s="64"/>
      <c r="B263" s="64"/>
      <c r="D263" s="175"/>
      <c r="E263" s="175"/>
      <c r="F263" s="176"/>
      <c r="G263" s="177"/>
      <c r="H263" s="175"/>
      <c r="I263" s="178"/>
      <c r="J263" s="178"/>
      <c r="K263" s="178"/>
      <c r="L263" s="178"/>
      <c r="M263" s="178"/>
    </row>
    <row r="264" spans="1:13">
      <c r="A264" s="64"/>
      <c r="B264" s="64"/>
      <c r="D264" s="175"/>
      <c r="E264" s="175"/>
      <c r="F264" s="176"/>
      <c r="G264" s="177"/>
      <c r="H264" s="175"/>
      <c r="I264" s="178"/>
      <c r="J264" s="178"/>
      <c r="K264" s="178"/>
      <c r="L264" s="178"/>
      <c r="M264" s="178"/>
    </row>
    <row r="265" spans="1:13">
      <c r="A265" s="64"/>
      <c r="B265" s="64"/>
      <c r="D265" s="175"/>
      <c r="E265" s="175"/>
      <c r="F265" s="176"/>
      <c r="G265" s="177"/>
      <c r="H265" s="175"/>
      <c r="I265" s="178"/>
      <c r="J265" s="178"/>
      <c r="K265" s="178"/>
      <c r="L265" s="178"/>
      <c r="M265" s="178"/>
    </row>
    <row r="266" spans="1:13">
      <c r="A266" s="64"/>
      <c r="B266" s="64"/>
      <c r="D266" s="175"/>
      <c r="E266" s="175"/>
      <c r="F266" s="176"/>
      <c r="G266" s="177"/>
      <c r="H266" s="175"/>
      <c r="I266" s="178"/>
      <c r="J266" s="178"/>
      <c r="K266" s="178"/>
      <c r="L266" s="178"/>
      <c r="M266" s="178"/>
    </row>
    <row r="267" spans="1:13">
      <c r="A267" s="64"/>
      <c r="B267" s="64"/>
      <c r="D267" s="175"/>
      <c r="E267" s="175"/>
      <c r="F267" s="176"/>
      <c r="G267" s="177"/>
      <c r="H267" s="175"/>
      <c r="I267" s="178"/>
      <c r="J267" s="178"/>
      <c r="K267" s="178"/>
      <c r="L267" s="178"/>
      <c r="M267" s="178"/>
    </row>
    <row r="268" spans="1:13">
      <c r="A268" s="64"/>
      <c r="B268" s="64"/>
      <c r="D268" s="175"/>
      <c r="E268" s="175"/>
      <c r="F268" s="176"/>
      <c r="G268" s="177"/>
      <c r="H268" s="175"/>
      <c r="I268" s="178"/>
      <c r="J268" s="178"/>
      <c r="K268" s="178"/>
      <c r="L268" s="178"/>
      <c r="M268" s="178"/>
    </row>
    <row r="269" spans="1:13">
      <c r="A269" s="64"/>
      <c r="B269" s="64"/>
      <c r="D269" s="175"/>
      <c r="E269" s="175"/>
      <c r="F269" s="176"/>
      <c r="G269" s="177"/>
      <c r="H269" s="175"/>
      <c r="I269" s="178"/>
      <c r="J269" s="178"/>
      <c r="K269" s="178"/>
      <c r="L269" s="178"/>
      <c r="M269" s="178"/>
    </row>
    <row r="270" spans="1:13">
      <c r="A270" s="64"/>
      <c r="B270" s="64"/>
      <c r="D270" s="175"/>
      <c r="E270" s="175"/>
      <c r="F270" s="176"/>
      <c r="G270" s="177"/>
      <c r="H270" s="175"/>
      <c r="I270" s="178"/>
      <c r="J270" s="178"/>
      <c r="K270" s="178"/>
      <c r="L270" s="178"/>
      <c r="M270" s="178"/>
    </row>
    <row r="271" spans="1:13">
      <c r="A271" s="64"/>
      <c r="B271" s="64"/>
      <c r="D271" s="175"/>
      <c r="E271" s="175"/>
      <c r="F271" s="176"/>
      <c r="G271" s="177"/>
      <c r="H271" s="175"/>
      <c r="I271" s="178"/>
      <c r="J271" s="178"/>
      <c r="K271" s="178"/>
      <c r="L271" s="178"/>
      <c r="M271" s="178"/>
    </row>
    <row r="272" spans="1:13">
      <c r="A272" s="64"/>
      <c r="B272" s="64"/>
      <c r="D272" s="175"/>
      <c r="E272" s="175"/>
      <c r="F272" s="176"/>
      <c r="G272" s="177"/>
      <c r="H272" s="175"/>
      <c r="I272" s="178"/>
      <c r="J272" s="178"/>
      <c r="K272" s="178"/>
      <c r="L272" s="178"/>
      <c r="M272" s="178"/>
    </row>
    <row r="273" spans="1:13">
      <c r="A273" s="64"/>
      <c r="B273" s="64"/>
      <c r="D273" s="175"/>
      <c r="E273" s="175"/>
      <c r="F273" s="176"/>
      <c r="G273" s="177"/>
      <c r="H273" s="175"/>
      <c r="I273" s="178"/>
      <c r="J273" s="178"/>
      <c r="K273" s="178"/>
      <c r="L273" s="178"/>
      <c r="M273" s="178"/>
    </row>
    <row r="274" spans="1:13">
      <c r="A274" s="64"/>
      <c r="B274" s="64"/>
      <c r="D274" s="175"/>
      <c r="E274" s="175"/>
      <c r="F274" s="176"/>
      <c r="G274" s="177"/>
      <c r="H274" s="175"/>
      <c r="I274" s="178"/>
      <c r="J274" s="178"/>
      <c r="K274" s="178"/>
      <c r="L274" s="178"/>
      <c r="M274" s="178"/>
    </row>
    <row r="275" spans="1:13">
      <c r="A275" s="64"/>
      <c r="B275" s="64"/>
      <c r="D275" s="175"/>
      <c r="E275" s="175"/>
      <c r="F275" s="176"/>
      <c r="G275" s="177"/>
      <c r="H275" s="175"/>
      <c r="I275" s="178"/>
      <c r="J275" s="178"/>
      <c r="K275" s="178"/>
      <c r="L275" s="178"/>
      <c r="M275" s="178"/>
    </row>
    <row r="276" spans="1:13">
      <c r="A276" s="64"/>
      <c r="B276" s="64"/>
      <c r="D276" s="175"/>
      <c r="E276" s="175"/>
      <c r="F276" s="176"/>
      <c r="G276" s="177"/>
      <c r="H276" s="175"/>
      <c r="I276" s="178"/>
      <c r="J276" s="178"/>
      <c r="K276" s="178"/>
      <c r="L276" s="178"/>
      <c r="M276" s="178"/>
    </row>
    <row r="277" spans="1:13">
      <c r="A277" s="64"/>
      <c r="B277" s="64"/>
      <c r="D277" s="175"/>
      <c r="E277" s="175"/>
      <c r="F277" s="176"/>
      <c r="G277" s="177"/>
      <c r="H277" s="175"/>
      <c r="I277" s="178"/>
      <c r="J277" s="178"/>
      <c r="K277" s="178"/>
      <c r="L277" s="178"/>
      <c r="M277" s="178"/>
    </row>
    <row r="278" spans="1:13">
      <c r="A278" s="64"/>
      <c r="B278" s="64"/>
      <c r="D278" s="175"/>
      <c r="E278" s="175"/>
      <c r="F278" s="176"/>
      <c r="G278" s="177"/>
      <c r="H278" s="175"/>
      <c r="I278" s="178"/>
      <c r="J278" s="178"/>
      <c r="K278" s="178"/>
      <c r="L278" s="178"/>
      <c r="M278" s="178"/>
    </row>
    <row r="279" spans="1:13">
      <c r="A279" s="64"/>
      <c r="B279" s="64"/>
      <c r="D279" s="175"/>
      <c r="E279" s="175"/>
      <c r="F279" s="176"/>
      <c r="G279" s="177"/>
      <c r="H279" s="175"/>
      <c r="I279" s="178"/>
      <c r="J279" s="178"/>
      <c r="K279" s="178"/>
      <c r="L279" s="178"/>
      <c r="M279" s="178"/>
    </row>
    <row r="280" spans="1:13">
      <c r="A280" s="64"/>
      <c r="B280" s="64"/>
      <c r="D280" s="175"/>
      <c r="E280" s="175"/>
      <c r="F280" s="176"/>
      <c r="G280" s="177"/>
      <c r="H280" s="175"/>
      <c r="I280" s="178"/>
      <c r="J280" s="178"/>
      <c r="K280" s="178"/>
      <c r="L280" s="178"/>
      <c r="M280" s="178"/>
    </row>
    <row r="281" spans="1:13">
      <c r="A281" s="64"/>
      <c r="B281" s="64"/>
      <c r="D281" s="175"/>
      <c r="E281" s="175"/>
      <c r="F281" s="176"/>
      <c r="G281" s="177"/>
      <c r="H281" s="175"/>
      <c r="I281" s="178"/>
      <c r="J281" s="178"/>
      <c r="K281" s="178"/>
      <c r="L281" s="178"/>
      <c r="M281" s="178"/>
    </row>
    <row r="282" spans="1:13">
      <c r="A282" s="64"/>
      <c r="B282" s="64"/>
      <c r="D282" s="175"/>
      <c r="E282" s="175"/>
      <c r="F282" s="176"/>
      <c r="G282" s="177"/>
      <c r="H282" s="175"/>
      <c r="I282" s="178"/>
      <c r="J282" s="178"/>
      <c r="K282" s="178"/>
      <c r="L282" s="178"/>
      <c r="M282" s="178"/>
    </row>
    <row r="283" spans="1:13">
      <c r="A283" s="64"/>
      <c r="B283" s="64"/>
      <c r="D283" s="175"/>
      <c r="E283" s="175"/>
      <c r="F283" s="176"/>
      <c r="G283" s="177"/>
      <c r="H283" s="175"/>
      <c r="I283" s="178"/>
      <c r="J283" s="178"/>
      <c r="K283" s="178"/>
      <c r="L283" s="178"/>
      <c r="M283" s="178"/>
    </row>
    <row r="284" spans="1:13">
      <c r="A284" s="64"/>
      <c r="B284" s="64"/>
      <c r="D284" s="175"/>
      <c r="E284" s="175"/>
      <c r="F284" s="176"/>
      <c r="G284" s="177"/>
      <c r="H284" s="175"/>
      <c r="I284" s="178"/>
      <c r="J284" s="178"/>
      <c r="K284" s="178"/>
      <c r="L284" s="178"/>
      <c r="M284" s="178"/>
    </row>
    <row r="285" spans="1:13">
      <c r="A285" s="64"/>
      <c r="B285" s="64"/>
      <c r="D285" s="175"/>
      <c r="E285" s="175"/>
      <c r="F285" s="176"/>
      <c r="G285" s="177"/>
      <c r="H285" s="175"/>
      <c r="I285" s="178"/>
      <c r="J285" s="178"/>
      <c r="K285" s="178"/>
      <c r="L285" s="178"/>
      <c r="M285" s="178"/>
    </row>
    <row r="286" spans="1:13">
      <c r="A286" s="64"/>
      <c r="B286" s="64"/>
      <c r="D286" s="175"/>
      <c r="E286" s="175"/>
      <c r="F286" s="176"/>
      <c r="G286" s="177"/>
      <c r="H286" s="175"/>
      <c r="I286" s="178"/>
      <c r="J286" s="178"/>
      <c r="K286" s="178"/>
      <c r="L286" s="178"/>
      <c r="M286" s="178"/>
    </row>
    <row r="287" spans="1:13">
      <c r="A287" s="64"/>
      <c r="B287" s="64"/>
      <c r="D287" s="175"/>
      <c r="E287" s="175"/>
      <c r="F287" s="176"/>
      <c r="G287" s="177"/>
      <c r="H287" s="175"/>
      <c r="I287" s="178"/>
      <c r="J287" s="178"/>
      <c r="K287" s="178"/>
      <c r="L287" s="178"/>
      <c r="M287" s="178"/>
    </row>
    <row r="288" spans="1:13">
      <c r="A288" s="64"/>
      <c r="B288" s="64"/>
      <c r="D288" s="175"/>
      <c r="E288" s="175"/>
      <c r="F288" s="176"/>
      <c r="G288" s="177"/>
      <c r="H288" s="175"/>
      <c r="I288" s="178"/>
      <c r="J288" s="178"/>
      <c r="K288" s="178"/>
      <c r="L288" s="178"/>
      <c r="M288" s="178"/>
    </row>
    <row r="289" spans="1:13">
      <c r="A289" s="64"/>
      <c r="B289" s="64"/>
      <c r="D289" s="175"/>
      <c r="E289" s="175"/>
      <c r="F289" s="176"/>
      <c r="G289" s="177"/>
      <c r="H289" s="175"/>
      <c r="I289" s="178"/>
      <c r="J289" s="178"/>
      <c r="K289" s="178"/>
      <c r="L289" s="178"/>
      <c r="M289" s="178"/>
    </row>
    <row r="290" spans="1:13">
      <c r="A290" s="64"/>
      <c r="B290" s="64"/>
      <c r="D290" s="175"/>
      <c r="E290" s="175"/>
      <c r="F290" s="176"/>
      <c r="G290" s="177"/>
      <c r="H290" s="175"/>
      <c r="I290" s="178"/>
      <c r="J290" s="178"/>
      <c r="K290" s="178"/>
      <c r="L290" s="178"/>
      <c r="M290" s="178"/>
    </row>
    <row r="291" spans="1:13">
      <c r="A291" s="64"/>
      <c r="B291" s="64"/>
      <c r="D291" s="175"/>
      <c r="E291" s="175"/>
      <c r="F291" s="176"/>
      <c r="G291" s="177"/>
      <c r="H291" s="175"/>
      <c r="I291" s="178"/>
      <c r="J291" s="178"/>
      <c r="K291" s="178"/>
      <c r="L291" s="178"/>
      <c r="M291" s="178"/>
    </row>
    <row r="292" spans="1:13">
      <c r="A292" s="64"/>
      <c r="B292" s="64"/>
      <c r="D292" s="175"/>
      <c r="E292" s="175"/>
      <c r="F292" s="176"/>
      <c r="G292" s="177"/>
      <c r="H292" s="175"/>
      <c r="I292" s="178"/>
      <c r="J292" s="178"/>
      <c r="K292" s="178"/>
      <c r="L292" s="178"/>
      <c r="M292" s="178"/>
    </row>
    <row r="293" spans="1:13">
      <c r="A293" s="64"/>
      <c r="B293" s="64"/>
      <c r="D293" s="175"/>
      <c r="E293" s="175"/>
      <c r="F293" s="176"/>
      <c r="G293" s="177"/>
      <c r="H293" s="175"/>
      <c r="I293" s="178"/>
      <c r="J293" s="178"/>
      <c r="K293" s="178"/>
      <c r="L293" s="178"/>
      <c r="M293" s="178"/>
    </row>
    <row r="294" spans="1:13">
      <c r="A294" s="64"/>
      <c r="B294" s="64"/>
      <c r="D294" s="175"/>
      <c r="E294" s="175"/>
      <c r="F294" s="176"/>
      <c r="G294" s="177"/>
      <c r="H294" s="175"/>
      <c r="I294" s="178"/>
      <c r="J294" s="178"/>
      <c r="K294" s="178"/>
      <c r="L294" s="178"/>
      <c r="M294" s="178"/>
    </row>
    <row r="295" spans="1:13">
      <c r="A295" s="64"/>
      <c r="B295" s="64"/>
      <c r="D295" s="175"/>
      <c r="E295" s="175"/>
      <c r="F295" s="176"/>
      <c r="G295" s="177"/>
      <c r="H295" s="175"/>
      <c r="I295" s="178"/>
      <c r="J295" s="178"/>
      <c r="K295" s="178"/>
      <c r="L295" s="178"/>
      <c r="M295" s="178"/>
    </row>
    <row r="296" spans="1:13">
      <c r="A296" s="64"/>
      <c r="B296" s="64"/>
      <c r="D296" s="175"/>
      <c r="E296" s="175"/>
      <c r="F296" s="176"/>
      <c r="G296" s="177"/>
      <c r="H296" s="175"/>
      <c r="I296" s="178"/>
      <c r="J296" s="178"/>
      <c r="K296" s="178"/>
      <c r="L296" s="178"/>
      <c r="M296" s="178"/>
    </row>
    <row r="297" spans="1:13">
      <c r="A297" s="64"/>
      <c r="B297" s="64"/>
      <c r="D297" s="175"/>
      <c r="E297" s="175"/>
      <c r="F297" s="176"/>
      <c r="G297" s="177"/>
      <c r="H297" s="175"/>
      <c r="I297" s="178"/>
      <c r="J297" s="178"/>
      <c r="K297" s="178"/>
      <c r="L297" s="178"/>
      <c r="M297" s="178"/>
    </row>
    <row r="298" spans="1:13">
      <c r="A298" s="64"/>
      <c r="B298" s="64"/>
      <c r="D298" s="175"/>
      <c r="E298" s="175"/>
      <c r="F298" s="176"/>
      <c r="G298" s="177"/>
      <c r="H298" s="175"/>
      <c r="I298" s="178"/>
      <c r="J298" s="178"/>
      <c r="K298" s="178"/>
      <c r="L298" s="178"/>
      <c r="M298" s="178"/>
    </row>
    <row r="299" spans="1:13">
      <c r="A299" s="64"/>
      <c r="B299" s="64"/>
      <c r="D299" s="175"/>
      <c r="E299" s="175"/>
      <c r="F299" s="176"/>
      <c r="G299" s="177"/>
      <c r="H299" s="175"/>
      <c r="I299" s="178"/>
      <c r="J299" s="178"/>
      <c r="K299" s="178"/>
      <c r="L299" s="178"/>
      <c r="M299" s="178"/>
    </row>
    <row r="300" spans="1:13">
      <c r="A300" s="64"/>
      <c r="B300" s="64"/>
      <c r="D300" s="175"/>
      <c r="E300" s="175"/>
      <c r="F300" s="176"/>
      <c r="G300" s="177"/>
      <c r="H300" s="175"/>
      <c r="I300" s="178"/>
      <c r="J300" s="178"/>
      <c r="K300" s="178"/>
      <c r="L300" s="178"/>
      <c r="M300" s="178"/>
    </row>
    <row r="301" spans="1:13">
      <c r="A301" s="64"/>
      <c r="B301" s="64"/>
      <c r="D301" s="175"/>
      <c r="E301" s="175"/>
      <c r="F301" s="176"/>
      <c r="G301" s="177"/>
      <c r="H301" s="175"/>
      <c r="I301" s="178"/>
      <c r="J301" s="178"/>
      <c r="K301" s="178"/>
      <c r="L301" s="178"/>
      <c r="M301" s="178"/>
    </row>
    <row r="302" spans="1:13">
      <c r="A302" s="64"/>
      <c r="B302" s="64"/>
      <c r="D302" s="175"/>
      <c r="E302" s="175"/>
      <c r="F302" s="176"/>
      <c r="G302" s="177"/>
      <c r="H302" s="175"/>
      <c r="I302" s="178"/>
      <c r="J302" s="178"/>
      <c r="K302" s="178"/>
      <c r="L302" s="178"/>
      <c r="M302" s="178"/>
    </row>
    <row r="303" spans="1:13">
      <c r="A303" s="64"/>
      <c r="B303" s="64"/>
      <c r="D303" s="175"/>
      <c r="E303" s="175"/>
      <c r="F303" s="176"/>
      <c r="G303" s="177"/>
      <c r="H303" s="175"/>
      <c r="I303" s="178"/>
      <c r="J303" s="178"/>
      <c r="K303" s="178"/>
      <c r="L303" s="178"/>
      <c r="M303" s="178"/>
    </row>
    <row r="304" spans="1:13">
      <c r="A304" s="64"/>
      <c r="B304" s="64"/>
      <c r="D304" s="175"/>
      <c r="E304" s="175"/>
      <c r="F304" s="176"/>
      <c r="G304" s="177"/>
      <c r="H304" s="175"/>
      <c r="I304" s="178"/>
      <c r="J304" s="178"/>
      <c r="K304" s="178"/>
      <c r="L304" s="178"/>
      <c r="M304" s="178"/>
    </row>
    <row r="305" spans="1:13">
      <c r="A305" s="64"/>
      <c r="B305" s="64"/>
      <c r="D305" s="175"/>
      <c r="E305" s="175"/>
      <c r="F305" s="176"/>
      <c r="G305" s="177"/>
      <c r="H305" s="175"/>
      <c r="I305" s="178"/>
      <c r="J305" s="178"/>
      <c r="K305" s="178"/>
      <c r="L305" s="178"/>
      <c r="M305" s="178"/>
    </row>
    <row r="306" spans="1:13">
      <c r="A306" s="64"/>
      <c r="B306" s="64"/>
      <c r="D306" s="175"/>
      <c r="E306" s="175"/>
      <c r="F306" s="176"/>
      <c r="G306" s="177"/>
      <c r="H306" s="175"/>
      <c r="I306" s="178"/>
      <c r="J306" s="178"/>
      <c r="K306" s="178"/>
      <c r="L306" s="178"/>
      <c r="M306" s="178"/>
    </row>
    <row r="307" spans="1:13">
      <c r="A307" s="64"/>
      <c r="B307" s="64"/>
      <c r="D307" s="175"/>
      <c r="E307" s="175"/>
      <c r="F307" s="176"/>
      <c r="G307" s="177"/>
      <c r="H307" s="175"/>
      <c r="I307" s="178"/>
      <c r="J307" s="178"/>
      <c r="K307" s="178"/>
      <c r="L307" s="178"/>
      <c r="M307" s="178"/>
    </row>
    <row r="308" spans="1:13">
      <c r="A308" s="64"/>
      <c r="B308" s="64"/>
      <c r="D308" s="175"/>
      <c r="E308" s="175"/>
      <c r="F308" s="176"/>
      <c r="G308" s="177"/>
      <c r="H308" s="175"/>
      <c r="I308" s="178"/>
      <c r="J308" s="178"/>
      <c r="K308" s="178"/>
      <c r="L308" s="178"/>
      <c r="M308" s="178"/>
    </row>
    <row r="309" spans="1:13">
      <c r="A309" s="64"/>
      <c r="B309" s="64"/>
      <c r="D309" s="175"/>
      <c r="E309" s="175"/>
      <c r="F309" s="176"/>
      <c r="G309" s="177"/>
      <c r="H309" s="175"/>
      <c r="I309" s="178"/>
      <c r="J309" s="178"/>
      <c r="K309" s="178"/>
      <c r="L309" s="178"/>
      <c r="M309" s="178"/>
    </row>
    <row r="310" spans="1:13">
      <c r="A310" s="64"/>
      <c r="B310" s="64"/>
      <c r="D310" s="175"/>
      <c r="E310" s="175"/>
      <c r="F310" s="176"/>
      <c r="G310" s="177"/>
      <c r="H310" s="175"/>
      <c r="I310" s="178"/>
      <c r="J310" s="178"/>
      <c r="K310" s="178"/>
      <c r="L310" s="178"/>
      <c r="M310" s="178"/>
    </row>
    <row r="311" spans="1:13">
      <c r="A311" s="64"/>
      <c r="B311" s="64"/>
      <c r="D311" s="175"/>
      <c r="E311" s="175"/>
      <c r="F311" s="176"/>
      <c r="G311" s="177"/>
      <c r="H311" s="175"/>
      <c r="I311" s="178"/>
      <c r="J311" s="178"/>
      <c r="K311" s="178"/>
      <c r="L311" s="178"/>
      <c r="M311" s="178"/>
    </row>
    <row r="312" spans="1:13">
      <c r="A312" s="64"/>
      <c r="B312" s="64"/>
      <c r="D312" s="175"/>
      <c r="E312" s="175"/>
      <c r="F312" s="176"/>
      <c r="G312" s="177"/>
      <c r="H312" s="175"/>
      <c r="I312" s="178"/>
      <c r="J312" s="178"/>
      <c r="K312" s="178"/>
      <c r="L312" s="178"/>
      <c r="M312" s="178"/>
    </row>
    <row r="313" spans="1:13">
      <c r="A313" s="64"/>
      <c r="B313" s="64"/>
      <c r="D313" s="175"/>
      <c r="E313" s="175"/>
      <c r="F313" s="176"/>
      <c r="G313" s="177"/>
      <c r="H313" s="175"/>
      <c r="I313" s="178"/>
      <c r="J313" s="178"/>
      <c r="K313" s="178"/>
      <c r="L313" s="178"/>
      <c r="M313" s="178"/>
    </row>
    <row r="314" spans="1:13">
      <c r="A314" s="64"/>
      <c r="B314" s="64"/>
      <c r="D314" s="175"/>
      <c r="E314" s="175"/>
      <c r="F314" s="176"/>
      <c r="G314" s="177"/>
      <c r="H314" s="175"/>
      <c r="I314" s="178"/>
      <c r="J314" s="178"/>
      <c r="K314" s="178"/>
      <c r="L314" s="178"/>
      <c r="M314" s="178"/>
    </row>
    <row r="315" spans="1:13">
      <c r="A315" s="64"/>
      <c r="B315" s="64"/>
      <c r="D315" s="175"/>
      <c r="E315" s="175"/>
      <c r="F315" s="176"/>
      <c r="G315" s="177"/>
      <c r="H315" s="175"/>
      <c r="I315" s="178"/>
      <c r="J315" s="178"/>
      <c r="K315" s="178"/>
      <c r="L315" s="178"/>
      <c r="M315" s="178"/>
    </row>
    <row r="316" spans="1:13">
      <c r="A316" s="64"/>
      <c r="B316" s="64"/>
      <c r="D316" s="175"/>
      <c r="E316" s="175"/>
      <c r="F316" s="176"/>
      <c r="G316" s="177"/>
      <c r="H316" s="175"/>
      <c r="I316" s="178"/>
      <c r="J316" s="178"/>
      <c r="K316" s="178"/>
      <c r="L316" s="178"/>
      <c r="M316" s="178"/>
    </row>
    <row r="317" spans="1:13">
      <c r="A317" s="64"/>
      <c r="B317" s="64"/>
      <c r="D317" s="175"/>
      <c r="E317" s="175"/>
      <c r="F317" s="176"/>
      <c r="G317" s="177"/>
      <c r="H317" s="175"/>
      <c r="I317" s="178"/>
      <c r="J317" s="178"/>
      <c r="K317" s="178"/>
      <c r="L317" s="178"/>
      <c r="M317" s="178"/>
    </row>
    <row r="318" spans="1:13">
      <c r="A318" s="64"/>
      <c r="B318" s="64"/>
      <c r="D318" s="175"/>
      <c r="E318" s="175"/>
      <c r="F318" s="176"/>
      <c r="G318" s="177"/>
      <c r="H318" s="175"/>
      <c r="I318" s="178"/>
      <c r="J318" s="178"/>
      <c r="K318" s="178"/>
      <c r="L318" s="178"/>
      <c r="M318" s="178"/>
    </row>
    <row r="319" spans="1:13">
      <c r="A319" s="64"/>
      <c r="B319" s="64"/>
      <c r="D319" s="175"/>
      <c r="E319" s="175"/>
      <c r="F319" s="176"/>
      <c r="G319" s="177"/>
      <c r="H319" s="175"/>
      <c r="I319" s="178"/>
      <c r="J319" s="178"/>
      <c r="K319" s="178"/>
      <c r="L319" s="178"/>
      <c r="M319" s="178"/>
    </row>
    <row r="320" spans="1:13">
      <c r="A320" s="64"/>
      <c r="B320" s="64"/>
      <c r="D320" s="175"/>
      <c r="E320" s="175"/>
      <c r="F320" s="176"/>
      <c r="G320" s="177"/>
      <c r="H320" s="175"/>
      <c r="I320" s="178"/>
      <c r="J320" s="178"/>
      <c r="K320" s="178"/>
      <c r="L320" s="178"/>
      <c r="M320" s="178"/>
    </row>
    <row r="321" spans="1:13">
      <c r="A321" s="64"/>
      <c r="B321" s="64"/>
      <c r="D321" s="175"/>
      <c r="E321" s="175"/>
      <c r="F321" s="176"/>
      <c r="G321" s="177"/>
      <c r="H321" s="175"/>
      <c r="I321" s="178"/>
      <c r="J321" s="178"/>
      <c r="K321" s="178"/>
      <c r="L321" s="178"/>
      <c r="M321" s="178"/>
    </row>
    <row r="322" spans="1:13">
      <c r="A322" s="64"/>
      <c r="B322" s="64"/>
      <c r="D322" s="175"/>
      <c r="E322" s="175"/>
      <c r="F322" s="176"/>
      <c r="G322" s="177"/>
      <c r="H322" s="175"/>
      <c r="I322" s="178"/>
      <c r="J322" s="178"/>
      <c r="K322" s="178"/>
      <c r="L322" s="178"/>
      <c r="M322" s="178"/>
    </row>
    <row r="323" spans="1:13">
      <c r="A323" s="64"/>
      <c r="B323" s="64"/>
      <c r="D323" s="175"/>
      <c r="E323" s="175"/>
      <c r="F323" s="176"/>
      <c r="G323" s="177"/>
      <c r="H323" s="175"/>
      <c r="I323" s="178"/>
      <c r="J323" s="178"/>
      <c r="K323" s="178"/>
      <c r="L323" s="178"/>
      <c r="M323" s="178"/>
    </row>
    <row r="324" spans="1:13">
      <c r="A324" s="64"/>
      <c r="B324" s="64"/>
      <c r="D324" s="175"/>
      <c r="E324" s="175"/>
      <c r="F324" s="176"/>
      <c r="G324" s="177"/>
      <c r="H324" s="175"/>
      <c r="I324" s="178"/>
      <c r="J324" s="178"/>
      <c r="K324" s="178"/>
      <c r="L324" s="178"/>
      <c r="M324" s="178"/>
    </row>
    <row r="325" spans="1:13">
      <c r="A325" s="64"/>
      <c r="B325" s="64"/>
      <c r="D325" s="175"/>
      <c r="E325" s="175"/>
      <c r="F325" s="176"/>
      <c r="G325" s="177"/>
      <c r="H325" s="175"/>
      <c r="I325" s="178"/>
      <c r="J325" s="178"/>
      <c r="K325" s="178"/>
      <c r="L325" s="178"/>
      <c r="M325" s="178"/>
    </row>
    <row r="326" spans="1:13">
      <c r="A326" s="64"/>
      <c r="B326" s="64"/>
      <c r="D326" s="175"/>
      <c r="E326" s="175"/>
      <c r="F326" s="176"/>
      <c r="G326" s="177"/>
      <c r="H326" s="175"/>
      <c r="I326" s="178"/>
      <c r="J326" s="178"/>
      <c r="K326" s="178"/>
      <c r="L326" s="178"/>
      <c r="M326" s="178"/>
    </row>
    <row r="327" spans="1:13">
      <c r="A327" s="64"/>
      <c r="B327" s="64"/>
      <c r="D327" s="175"/>
      <c r="E327" s="175"/>
      <c r="F327" s="176"/>
      <c r="G327" s="177"/>
      <c r="H327" s="175"/>
      <c r="I327" s="178"/>
      <c r="J327" s="178"/>
      <c r="K327" s="178"/>
      <c r="L327" s="178"/>
      <c r="M327" s="178"/>
    </row>
    <row r="328" spans="1:13">
      <c r="A328" s="64"/>
      <c r="B328" s="64"/>
      <c r="D328" s="175"/>
      <c r="E328" s="175"/>
      <c r="F328" s="176"/>
      <c r="G328" s="177"/>
      <c r="H328" s="175"/>
      <c r="I328" s="178"/>
      <c r="J328" s="178"/>
      <c r="K328" s="178"/>
      <c r="L328" s="178"/>
      <c r="M328" s="178"/>
    </row>
    <row r="329" spans="1:13">
      <c r="A329" s="64"/>
      <c r="B329" s="64"/>
      <c r="D329" s="175"/>
      <c r="E329" s="175"/>
      <c r="F329" s="176"/>
      <c r="G329" s="177"/>
      <c r="H329" s="175"/>
      <c r="I329" s="178"/>
      <c r="J329" s="178"/>
      <c r="K329" s="178"/>
      <c r="L329" s="178"/>
      <c r="M329" s="178"/>
    </row>
    <row r="330" spans="1:13">
      <c r="A330" s="64"/>
      <c r="B330" s="64"/>
      <c r="D330" s="175"/>
      <c r="E330" s="175"/>
      <c r="F330" s="176"/>
      <c r="G330" s="177"/>
      <c r="H330" s="175"/>
      <c r="I330" s="178"/>
      <c r="J330" s="178"/>
      <c r="K330" s="178"/>
      <c r="L330" s="178"/>
      <c r="M330" s="178"/>
    </row>
    <row r="331" spans="1:13">
      <c r="A331" s="64"/>
      <c r="B331" s="64"/>
      <c r="D331" s="175"/>
      <c r="E331" s="175"/>
      <c r="F331" s="176"/>
      <c r="G331" s="177"/>
      <c r="H331" s="175"/>
      <c r="I331" s="178"/>
      <c r="J331" s="178"/>
      <c r="K331" s="178"/>
      <c r="L331" s="178"/>
      <c r="M331" s="178"/>
    </row>
    <row r="332" spans="1:13">
      <c r="A332" s="64"/>
      <c r="B332" s="64"/>
      <c r="D332" s="175"/>
      <c r="E332" s="175"/>
      <c r="F332" s="176"/>
      <c r="G332" s="177"/>
      <c r="H332" s="175"/>
      <c r="I332" s="178"/>
      <c r="J332" s="178"/>
      <c r="K332" s="178"/>
      <c r="L332" s="178"/>
      <c r="M332" s="178"/>
    </row>
    <row r="333" spans="1:13">
      <c r="A333" s="64"/>
      <c r="B333" s="64"/>
      <c r="D333" s="175"/>
      <c r="E333" s="175"/>
      <c r="F333" s="176"/>
      <c r="G333" s="177"/>
      <c r="H333" s="175"/>
      <c r="I333" s="178"/>
      <c r="J333" s="178"/>
      <c r="K333" s="178"/>
      <c r="L333" s="178"/>
      <c r="M333" s="178"/>
    </row>
    <row r="334" spans="1:13">
      <c r="A334" s="64"/>
      <c r="B334" s="64"/>
      <c r="D334" s="175"/>
      <c r="E334" s="175"/>
      <c r="F334" s="176"/>
      <c r="G334" s="177"/>
      <c r="H334" s="175"/>
      <c r="I334" s="178"/>
      <c r="J334" s="178"/>
      <c r="K334" s="178"/>
      <c r="L334" s="178"/>
      <c r="M334" s="178"/>
    </row>
    <row r="335" spans="1:13">
      <c r="A335" s="64"/>
      <c r="B335" s="64"/>
      <c r="D335" s="175"/>
      <c r="E335" s="175"/>
      <c r="F335" s="176"/>
      <c r="G335" s="177"/>
      <c r="H335" s="175"/>
      <c r="I335" s="178"/>
      <c r="J335" s="178"/>
      <c r="K335" s="178"/>
      <c r="L335" s="178"/>
      <c r="M335" s="178"/>
    </row>
    <row r="336" spans="1:13">
      <c r="A336" s="64"/>
      <c r="B336" s="64"/>
      <c r="D336" s="175"/>
      <c r="E336" s="175"/>
      <c r="F336" s="176"/>
      <c r="G336" s="177"/>
      <c r="H336" s="175"/>
      <c r="I336" s="178"/>
      <c r="J336" s="178"/>
      <c r="K336" s="178"/>
      <c r="L336" s="178"/>
      <c r="M336" s="178"/>
    </row>
    <row r="337" spans="1:13">
      <c r="A337" s="64"/>
      <c r="B337" s="64"/>
      <c r="D337" s="175"/>
      <c r="E337" s="175"/>
      <c r="F337" s="176"/>
      <c r="G337" s="177"/>
      <c r="H337" s="175"/>
      <c r="I337" s="178"/>
      <c r="J337" s="178"/>
      <c r="K337" s="178"/>
      <c r="L337" s="178"/>
      <c r="M337" s="178"/>
    </row>
    <row r="338" spans="1:13">
      <c r="A338" s="64"/>
      <c r="B338" s="64"/>
      <c r="D338" s="175"/>
      <c r="E338" s="175"/>
      <c r="F338" s="176"/>
      <c r="G338" s="177"/>
      <c r="H338" s="175"/>
      <c r="I338" s="178"/>
      <c r="J338" s="178"/>
      <c r="K338" s="178"/>
      <c r="L338" s="178"/>
      <c r="M338" s="178"/>
    </row>
    <row r="339" spans="1:13">
      <c r="A339" s="64"/>
      <c r="B339" s="64"/>
      <c r="D339" s="175"/>
      <c r="E339" s="175"/>
      <c r="F339" s="176"/>
      <c r="G339" s="177"/>
      <c r="H339" s="175"/>
      <c r="I339" s="178"/>
      <c r="J339" s="178"/>
      <c r="K339" s="178"/>
      <c r="L339" s="178"/>
      <c r="M339" s="178"/>
    </row>
    <row r="340" spans="1:13">
      <c r="A340" s="64"/>
      <c r="B340" s="64"/>
      <c r="D340" s="175"/>
      <c r="E340" s="175"/>
      <c r="F340" s="176"/>
      <c r="G340" s="177"/>
      <c r="H340" s="175"/>
      <c r="I340" s="178"/>
      <c r="J340" s="178"/>
      <c r="K340" s="178"/>
      <c r="L340" s="178"/>
      <c r="M340" s="178"/>
    </row>
    <row r="341" spans="1:13">
      <c r="A341" s="64"/>
      <c r="B341" s="64"/>
      <c r="D341" s="175"/>
      <c r="E341" s="175"/>
      <c r="F341" s="176"/>
      <c r="G341" s="177"/>
      <c r="H341" s="175"/>
      <c r="I341" s="178"/>
      <c r="J341" s="178"/>
      <c r="K341" s="178"/>
      <c r="L341" s="178"/>
      <c r="M341" s="178"/>
    </row>
    <row r="342" spans="1:13">
      <c r="A342" s="64"/>
      <c r="B342" s="64"/>
      <c r="D342" s="175"/>
      <c r="E342" s="175"/>
      <c r="F342" s="176"/>
      <c r="G342" s="177"/>
      <c r="H342" s="175"/>
      <c r="I342" s="178"/>
      <c r="J342" s="178"/>
      <c r="K342" s="178"/>
      <c r="L342" s="178"/>
      <c r="M342" s="178"/>
    </row>
    <row r="343" spans="1:13">
      <c r="A343" s="64"/>
      <c r="B343" s="64"/>
      <c r="D343" s="175"/>
      <c r="E343" s="175"/>
      <c r="F343" s="176"/>
      <c r="G343" s="177"/>
      <c r="H343" s="175"/>
      <c r="I343" s="178"/>
      <c r="J343" s="178"/>
      <c r="K343" s="178"/>
      <c r="L343" s="178"/>
      <c r="M343" s="178"/>
    </row>
    <row r="344" spans="1:13">
      <c r="A344" s="64"/>
      <c r="B344" s="64"/>
      <c r="D344" s="175"/>
      <c r="E344" s="175"/>
      <c r="F344" s="176"/>
      <c r="G344" s="177"/>
      <c r="H344" s="175"/>
      <c r="I344" s="178"/>
      <c r="J344" s="178"/>
      <c r="K344" s="178"/>
      <c r="L344" s="178"/>
      <c r="M344" s="178"/>
    </row>
    <row r="345" spans="1:13">
      <c r="A345" s="64"/>
      <c r="B345" s="64"/>
      <c r="D345" s="175"/>
      <c r="E345" s="175"/>
      <c r="F345" s="176"/>
      <c r="G345" s="177"/>
      <c r="H345" s="175"/>
      <c r="I345" s="178"/>
      <c r="J345" s="178"/>
      <c r="K345" s="178"/>
      <c r="L345" s="178"/>
      <c r="M345" s="178"/>
    </row>
    <row r="346" spans="1:13">
      <c r="A346" s="64"/>
      <c r="B346" s="64"/>
      <c r="D346" s="175"/>
      <c r="E346" s="175"/>
      <c r="F346" s="176"/>
      <c r="G346" s="177"/>
      <c r="H346" s="175"/>
      <c r="I346" s="178"/>
      <c r="J346" s="178"/>
      <c r="K346" s="178"/>
      <c r="L346" s="178"/>
      <c r="M346" s="178"/>
    </row>
    <row r="347" spans="1:13">
      <c r="A347" s="64"/>
      <c r="B347" s="64"/>
      <c r="D347" s="175"/>
      <c r="E347" s="175"/>
      <c r="F347" s="176"/>
      <c r="G347" s="177"/>
      <c r="H347" s="175"/>
      <c r="I347" s="178"/>
      <c r="J347" s="178"/>
      <c r="K347" s="178"/>
      <c r="L347" s="178"/>
      <c r="M347" s="178"/>
    </row>
    <row r="348" spans="1:13">
      <c r="A348" s="64"/>
      <c r="B348" s="64"/>
      <c r="D348" s="175"/>
      <c r="E348" s="175"/>
      <c r="F348" s="176"/>
      <c r="G348" s="177"/>
      <c r="H348" s="175"/>
      <c r="I348" s="178"/>
      <c r="J348" s="178"/>
      <c r="K348" s="178"/>
      <c r="L348" s="178"/>
      <c r="M348" s="178"/>
    </row>
    <row r="349" spans="1:13">
      <c r="A349" s="64"/>
      <c r="B349" s="64"/>
      <c r="D349" s="175"/>
      <c r="E349" s="175"/>
      <c r="F349" s="176"/>
      <c r="G349" s="177"/>
      <c r="H349" s="175"/>
      <c r="I349" s="178"/>
      <c r="J349" s="178"/>
      <c r="K349" s="178"/>
      <c r="L349" s="178"/>
      <c r="M349" s="178"/>
    </row>
    <row r="350" spans="1:13">
      <c r="A350" s="64"/>
      <c r="B350" s="64"/>
      <c r="D350" s="175"/>
      <c r="E350" s="175"/>
      <c r="F350" s="176"/>
      <c r="G350" s="177"/>
      <c r="H350" s="175"/>
      <c r="I350" s="178"/>
      <c r="J350" s="178"/>
      <c r="K350" s="178"/>
      <c r="L350" s="178"/>
      <c r="M350" s="178"/>
    </row>
    <row r="351" spans="1:13">
      <c r="A351" s="64"/>
      <c r="B351" s="64"/>
      <c r="D351" s="175"/>
      <c r="E351" s="175"/>
      <c r="F351" s="176"/>
      <c r="G351" s="177"/>
      <c r="H351" s="175"/>
      <c r="I351" s="178"/>
      <c r="J351" s="178"/>
      <c r="K351" s="178"/>
      <c r="L351" s="178"/>
      <c r="M351" s="178"/>
    </row>
    <row r="352" spans="1:13">
      <c r="A352" s="64"/>
      <c r="B352" s="64"/>
      <c r="D352" s="175"/>
      <c r="E352" s="175"/>
      <c r="F352" s="176"/>
      <c r="G352" s="177"/>
      <c r="H352" s="175"/>
      <c r="I352" s="178"/>
      <c r="J352" s="178"/>
      <c r="K352" s="178"/>
      <c r="L352" s="178"/>
      <c r="M352" s="178"/>
    </row>
    <row r="353" spans="1:13">
      <c r="A353" s="64"/>
      <c r="B353" s="64"/>
      <c r="D353" s="175"/>
      <c r="E353" s="175"/>
      <c r="F353" s="176"/>
      <c r="G353" s="177"/>
      <c r="H353" s="175"/>
      <c r="I353" s="178"/>
      <c r="J353" s="178"/>
      <c r="K353" s="178"/>
      <c r="L353" s="178"/>
      <c r="M353" s="178"/>
    </row>
    <row r="354" spans="1:13">
      <c r="A354" s="64"/>
      <c r="B354" s="64"/>
      <c r="D354" s="175"/>
      <c r="E354" s="175"/>
      <c r="F354" s="176"/>
      <c r="G354" s="177"/>
      <c r="H354" s="175"/>
      <c r="I354" s="178"/>
      <c r="J354" s="178"/>
      <c r="K354" s="178"/>
      <c r="L354" s="178"/>
      <c r="M354" s="178"/>
    </row>
    <row r="355" spans="1:13">
      <c r="A355" s="64"/>
      <c r="B355" s="64"/>
      <c r="D355" s="175"/>
      <c r="E355" s="175"/>
      <c r="F355" s="176"/>
      <c r="G355" s="177"/>
      <c r="H355" s="175"/>
      <c r="I355" s="178"/>
      <c r="J355" s="178"/>
      <c r="K355" s="178"/>
      <c r="L355" s="178"/>
      <c r="M355" s="178"/>
    </row>
    <row r="356" spans="1:13">
      <c r="A356" s="64"/>
      <c r="B356" s="64"/>
      <c r="D356" s="175"/>
      <c r="E356" s="175"/>
      <c r="F356" s="176"/>
      <c r="G356" s="177"/>
      <c r="H356" s="175"/>
      <c r="I356" s="178"/>
      <c r="J356" s="178"/>
      <c r="K356" s="178"/>
      <c r="L356" s="178"/>
      <c r="M356" s="178"/>
    </row>
    <row r="357" spans="1:13">
      <c r="A357" s="64"/>
      <c r="B357" s="64"/>
      <c r="D357" s="175"/>
      <c r="E357" s="175"/>
      <c r="F357" s="176"/>
      <c r="G357" s="177"/>
      <c r="H357" s="175"/>
      <c r="I357" s="178"/>
      <c r="J357" s="178"/>
      <c r="K357" s="178"/>
      <c r="L357" s="178"/>
      <c r="M357" s="178"/>
    </row>
    <row r="358" spans="1:13">
      <c r="A358" s="64"/>
      <c r="B358" s="64"/>
      <c r="D358" s="175"/>
      <c r="E358" s="175"/>
      <c r="F358" s="176"/>
      <c r="G358" s="177"/>
      <c r="H358" s="175"/>
      <c r="I358" s="178"/>
      <c r="J358" s="178"/>
      <c r="K358" s="178"/>
      <c r="L358" s="178"/>
      <c r="M358" s="178"/>
    </row>
    <row r="359" spans="1:13">
      <c r="A359" s="64"/>
      <c r="B359" s="64"/>
      <c r="D359" s="175"/>
      <c r="E359" s="175"/>
      <c r="F359" s="176"/>
      <c r="G359" s="177"/>
      <c r="H359" s="175"/>
      <c r="I359" s="178"/>
      <c r="J359" s="178"/>
      <c r="K359" s="178"/>
      <c r="L359" s="178"/>
      <c r="M359" s="178"/>
    </row>
    <row r="360" spans="1:13">
      <c r="A360" s="64"/>
      <c r="B360" s="64"/>
      <c r="D360" s="175"/>
      <c r="E360" s="175"/>
      <c r="F360" s="176"/>
      <c r="G360" s="177"/>
      <c r="H360" s="175"/>
      <c r="I360" s="178"/>
      <c r="J360" s="178"/>
      <c r="K360" s="178"/>
      <c r="L360" s="178"/>
      <c r="M360" s="178"/>
    </row>
    <row r="361" spans="1:13">
      <c r="A361" s="64"/>
      <c r="B361" s="64"/>
      <c r="D361" s="175"/>
      <c r="E361" s="175"/>
      <c r="F361" s="176"/>
      <c r="G361" s="177"/>
      <c r="H361" s="175"/>
      <c r="I361" s="178"/>
      <c r="J361" s="178"/>
      <c r="K361" s="178"/>
      <c r="L361" s="178"/>
      <c r="M361" s="178"/>
    </row>
    <row r="362" spans="1:13">
      <c r="A362" s="64"/>
      <c r="B362" s="64"/>
      <c r="D362" s="175"/>
      <c r="E362" s="175"/>
      <c r="F362" s="176"/>
      <c r="G362" s="177"/>
      <c r="H362" s="175"/>
      <c r="I362" s="178"/>
      <c r="J362" s="178"/>
      <c r="K362" s="178"/>
      <c r="L362" s="178"/>
      <c r="M362" s="178"/>
    </row>
    <row r="363" spans="1:13">
      <c r="A363" s="64"/>
      <c r="B363" s="64"/>
      <c r="D363" s="175"/>
      <c r="E363" s="175"/>
      <c r="F363" s="176"/>
      <c r="G363" s="177"/>
      <c r="H363" s="175"/>
      <c r="I363" s="178"/>
      <c r="J363" s="178"/>
      <c r="K363" s="178"/>
      <c r="L363" s="178"/>
      <c r="M363" s="178"/>
    </row>
    <row r="364" spans="1:13">
      <c r="A364" s="64"/>
      <c r="B364" s="64"/>
      <c r="D364" s="175"/>
      <c r="E364" s="175"/>
      <c r="F364" s="176"/>
      <c r="G364" s="177"/>
      <c r="H364" s="175"/>
      <c r="I364" s="178"/>
      <c r="J364" s="178"/>
      <c r="K364" s="178"/>
      <c r="L364" s="178"/>
      <c r="M364" s="178"/>
    </row>
    <row r="365" spans="1:13">
      <c r="A365" s="64"/>
      <c r="B365" s="64"/>
      <c r="D365" s="175"/>
      <c r="E365" s="175"/>
      <c r="F365" s="176"/>
      <c r="G365" s="177"/>
      <c r="H365" s="175"/>
      <c r="I365" s="178"/>
      <c r="J365" s="178"/>
      <c r="K365" s="178"/>
      <c r="L365" s="178"/>
      <c r="M365" s="178"/>
    </row>
    <row r="366" spans="1:13">
      <c r="A366" s="64"/>
      <c r="B366" s="64"/>
      <c r="D366" s="175"/>
      <c r="E366" s="175"/>
      <c r="F366" s="176"/>
      <c r="G366" s="177"/>
      <c r="H366" s="175"/>
      <c r="I366" s="178"/>
      <c r="J366" s="178"/>
      <c r="K366" s="178"/>
      <c r="L366" s="178"/>
      <c r="M366" s="178"/>
    </row>
    <row r="367" spans="1:13">
      <c r="A367" s="64"/>
      <c r="B367" s="64"/>
      <c r="D367" s="175"/>
      <c r="E367" s="175"/>
      <c r="F367" s="176"/>
      <c r="G367" s="177"/>
      <c r="H367" s="175"/>
      <c r="I367" s="178"/>
      <c r="J367" s="178"/>
      <c r="K367" s="178"/>
      <c r="L367" s="178"/>
      <c r="M367" s="178"/>
    </row>
    <row r="368" spans="1:13">
      <c r="A368" s="64"/>
      <c r="B368" s="64"/>
      <c r="D368" s="175"/>
      <c r="E368" s="175"/>
      <c r="F368" s="176"/>
      <c r="G368" s="177"/>
      <c r="H368" s="175"/>
      <c r="I368" s="178"/>
      <c r="J368" s="178"/>
      <c r="K368" s="178"/>
      <c r="L368" s="178"/>
      <c r="M368" s="178"/>
    </row>
    <row r="369" spans="1:13">
      <c r="A369" s="64"/>
      <c r="B369" s="64"/>
      <c r="D369" s="175"/>
      <c r="E369" s="175"/>
      <c r="F369" s="176"/>
      <c r="G369" s="177"/>
      <c r="H369" s="175"/>
      <c r="I369" s="178"/>
      <c r="J369" s="178"/>
      <c r="K369" s="178"/>
      <c r="L369" s="178"/>
      <c r="M369" s="178"/>
    </row>
    <row r="370" spans="1:13">
      <c r="A370" s="64"/>
      <c r="B370" s="64"/>
      <c r="D370" s="175"/>
      <c r="E370" s="175"/>
      <c r="F370" s="176"/>
      <c r="G370" s="177"/>
      <c r="H370" s="175"/>
      <c r="I370" s="178"/>
      <c r="J370" s="178"/>
      <c r="K370" s="178"/>
      <c r="L370" s="178"/>
      <c r="M370" s="178"/>
    </row>
    <row r="371" spans="1:13">
      <c r="A371" s="64"/>
      <c r="B371" s="64"/>
      <c r="D371" s="175"/>
      <c r="E371" s="175"/>
      <c r="F371" s="176"/>
      <c r="G371" s="177"/>
      <c r="H371" s="175"/>
      <c r="I371" s="178"/>
      <c r="J371" s="178"/>
      <c r="K371" s="178"/>
      <c r="L371" s="178"/>
      <c r="M371" s="178"/>
    </row>
    <row r="372" spans="1:13">
      <c r="A372" s="64"/>
      <c r="B372" s="64"/>
      <c r="D372" s="175"/>
      <c r="E372" s="175"/>
      <c r="F372" s="176"/>
      <c r="G372" s="177"/>
      <c r="H372" s="175"/>
      <c r="I372" s="178"/>
      <c r="J372" s="178"/>
      <c r="K372" s="178"/>
      <c r="L372" s="178"/>
      <c r="M372" s="178"/>
    </row>
    <row r="373" spans="1:13">
      <c r="A373" s="64"/>
      <c r="B373" s="64"/>
      <c r="D373" s="175"/>
      <c r="E373" s="175"/>
      <c r="F373" s="176"/>
      <c r="G373" s="177"/>
      <c r="H373" s="175"/>
      <c r="I373" s="178"/>
      <c r="J373" s="178"/>
      <c r="K373" s="178"/>
      <c r="L373" s="178"/>
      <c r="M373" s="178"/>
    </row>
    <row r="374" spans="1:13">
      <c r="A374" s="64"/>
      <c r="B374" s="64"/>
      <c r="D374" s="175"/>
      <c r="E374" s="175"/>
      <c r="F374" s="176"/>
      <c r="G374" s="177"/>
      <c r="H374" s="175"/>
      <c r="I374" s="178"/>
      <c r="J374" s="178"/>
      <c r="K374" s="178"/>
      <c r="L374" s="178"/>
      <c r="M374" s="178"/>
    </row>
    <row r="375" spans="1:13">
      <c r="A375" s="64"/>
      <c r="B375" s="64"/>
      <c r="D375" s="175"/>
      <c r="E375" s="175"/>
      <c r="F375" s="176"/>
      <c r="G375" s="177"/>
      <c r="H375" s="175"/>
      <c r="I375" s="178"/>
      <c r="J375" s="178"/>
      <c r="K375" s="178"/>
      <c r="L375" s="178"/>
      <c r="M375" s="178"/>
    </row>
    <row r="376" spans="1:13">
      <c r="A376" s="64"/>
      <c r="B376" s="64"/>
      <c r="D376" s="175"/>
      <c r="E376" s="175"/>
      <c r="F376" s="176"/>
      <c r="G376" s="177"/>
      <c r="H376" s="175"/>
      <c r="I376" s="178"/>
      <c r="J376" s="178"/>
      <c r="K376" s="178"/>
      <c r="L376" s="178"/>
      <c r="M376" s="178"/>
    </row>
    <row r="377" spans="1:13">
      <c r="A377" s="64"/>
      <c r="B377" s="64"/>
      <c r="D377" s="175"/>
      <c r="E377" s="175"/>
      <c r="F377" s="176"/>
      <c r="G377" s="177"/>
      <c r="H377" s="175"/>
      <c r="I377" s="178"/>
      <c r="J377" s="178"/>
      <c r="K377" s="178"/>
      <c r="L377" s="178"/>
      <c r="M377" s="178"/>
    </row>
    <row r="378" spans="1:13">
      <c r="A378" s="64"/>
      <c r="B378" s="64"/>
      <c r="D378" s="175"/>
      <c r="E378" s="175"/>
      <c r="F378" s="176"/>
      <c r="G378" s="177"/>
      <c r="H378" s="175"/>
      <c r="I378" s="178"/>
      <c r="J378" s="178"/>
      <c r="K378" s="178"/>
      <c r="L378" s="178"/>
      <c r="M378" s="178"/>
    </row>
    <row r="379" spans="1:13">
      <c r="A379" s="64"/>
      <c r="B379" s="64"/>
      <c r="D379" s="175"/>
      <c r="E379" s="175"/>
      <c r="F379" s="176"/>
      <c r="G379" s="177"/>
      <c r="H379" s="175"/>
      <c r="I379" s="178"/>
      <c r="J379" s="178"/>
      <c r="K379" s="178"/>
      <c r="L379" s="178"/>
      <c r="M379" s="178"/>
    </row>
    <row r="380" spans="1:13">
      <c r="A380" s="64"/>
      <c r="B380" s="64"/>
      <c r="D380" s="175"/>
      <c r="E380" s="175"/>
      <c r="F380" s="176"/>
      <c r="G380" s="177"/>
      <c r="H380" s="175"/>
      <c r="I380" s="178"/>
      <c r="J380" s="178"/>
      <c r="K380" s="178"/>
      <c r="L380" s="178"/>
      <c r="M380" s="178"/>
    </row>
    <row r="381" spans="1:13">
      <c r="A381" s="64"/>
      <c r="B381" s="64"/>
      <c r="D381" s="175"/>
      <c r="E381" s="175"/>
      <c r="F381" s="176"/>
      <c r="G381" s="177"/>
      <c r="H381" s="175"/>
      <c r="I381" s="178"/>
      <c r="J381" s="178"/>
      <c r="K381" s="178"/>
      <c r="L381" s="178"/>
      <c r="M381" s="178"/>
    </row>
    <row r="382" spans="1:13">
      <c r="A382" s="64"/>
      <c r="B382" s="64"/>
      <c r="D382" s="175"/>
      <c r="E382" s="175"/>
      <c r="F382" s="176"/>
      <c r="G382" s="177"/>
      <c r="H382" s="175"/>
      <c r="I382" s="178"/>
      <c r="J382" s="178"/>
      <c r="K382" s="178"/>
      <c r="L382" s="178"/>
      <c r="M382" s="178"/>
    </row>
    <row r="383" spans="1:13">
      <c r="A383" s="64"/>
      <c r="B383" s="64"/>
      <c r="D383" s="175"/>
      <c r="E383" s="175"/>
      <c r="F383" s="176"/>
      <c r="G383" s="177"/>
      <c r="H383" s="175"/>
      <c r="I383" s="178"/>
      <c r="J383" s="178"/>
      <c r="K383" s="178"/>
      <c r="L383" s="178"/>
      <c r="M383" s="178"/>
    </row>
    <row r="384" spans="1:13">
      <c r="A384" s="64"/>
      <c r="B384" s="64"/>
      <c r="D384" s="175"/>
      <c r="E384" s="175"/>
      <c r="F384" s="176"/>
      <c r="G384" s="177"/>
      <c r="H384" s="175"/>
      <c r="I384" s="178"/>
      <c r="J384" s="178"/>
      <c r="K384" s="178"/>
      <c r="L384" s="178"/>
      <c r="M384" s="178"/>
    </row>
    <row r="385" spans="1:13">
      <c r="A385" s="64"/>
      <c r="B385" s="64"/>
      <c r="D385" s="175"/>
      <c r="E385" s="175"/>
      <c r="F385" s="176"/>
      <c r="G385" s="177"/>
      <c r="H385" s="175"/>
      <c r="I385" s="178"/>
      <c r="J385" s="178"/>
      <c r="K385" s="178"/>
      <c r="L385" s="178"/>
      <c r="M385" s="178"/>
    </row>
    <row r="386" spans="1:13">
      <c r="A386" s="64"/>
      <c r="B386" s="64"/>
      <c r="D386" s="175"/>
      <c r="E386" s="175"/>
      <c r="F386" s="176"/>
      <c r="G386" s="177"/>
      <c r="H386" s="175"/>
      <c r="I386" s="178"/>
      <c r="J386" s="178"/>
      <c r="K386" s="178"/>
      <c r="L386" s="178"/>
      <c r="M386" s="178"/>
    </row>
    <row r="387" spans="1:13">
      <c r="A387" s="64"/>
      <c r="B387" s="64"/>
      <c r="D387" s="175"/>
      <c r="E387" s="175"/>
      <c r="F387" s="176"/>
      <c r="G387" s="177"/>
      <c r="H387" s="175"/>
      <c r="I387" s="178"/>
      <c r="J387" s="178"/>
      <c r="K387" s="178"/>
      <c r="L387" s="178"/>
      <c r="M387" s="178"/>
    </row>
    <row r="388" spans="1:13">
      <c r="A388" s="64"/>
      <c r="B388" s="64"/>
      <c r="D388" s="175"/>
      <c r="E388" s="175"/>
      <c r="F388" s="176"/>
      <c r="G388" s="177"/>
      <c r="H388" s="175"/>
      <c r="I388" s="178"/>
      <c r="J388" s="178"/>
      <c r="K388" s="178"/>
      <c r="L388" s="178"/>
      <c r="M388" s="178"/>
    </row>
    <row r="389" spans="1:13">
      <c r="A389" s="64"/>
      <c r="B389" s="64"/>
      <c r="D389" s="175"/>
      <c r="E389" s="175"/>
      <c r="F389" s="176"/>
      <c r="G389" s="177"/>
      <c r="H389" s="175"/>
      <c r="I389" s="178"/>
      <c r="J389" s="178"/>
      <c r="K389" s="178"/>
      <c r="L389" s="178"/>
      <c r="M389" s="178"/>
    </row>
    <row r="390" spans="1:13">
      <c r="A390" s="64"/>
      <c r="B390" s="64"/>
      <c r="D390" s="175"/>
      <c r="E390" s="175"/>
      <c r="F390" s="176"/>
      <c r="G390" s="177"/>
      <c r="H390" s="175"/>
      <c r="I390" s="178"/>
      <c r="J390" s="178"/>
      <c r="K390" s="178"/>
      <c r="L390" s="178"/>
      <c r="M390" s="178"/>
    </row>
    <row r="391" spans="1:13">
      <c r="A391" s="64"/>
      <c r="B391" s="64"/>
      <c r="D391" s="175"/>
      <c r="E391" s="175"/>
      <c r="F391" s="176"/>
      <c r="G391" s="177"/>
      <c r="H391" s="175"/>
      <c r="I391" s="178"/>
      <c r="J391" s="178"/>
      <c r="K391" s="178"/>
      <c r="L391" s="178"/>
      <c r="M391" s="178"/>
    </row>
    <row r="392" spans="1:13">
      <c r="A392" s="64"/>
      <c r="B392" s="64"/>
      <c r="D392" s="175"/>
      <c r="E392" s="175"/>
      <c r="F392" s="176"/>
      <c r="G392" s="177"/>
      <c r="H392" s="175"/>
      <c r="I392" s="178"/>
      <c r="J392" s="178"/>
      <c r="K392" s="178"/>
      <c r="L392" s="178"/>
      <c r="M392" s="178"/>
    </row>
    <row r="393" spans="1:13">
      <c r="A393" s="64"/>
      <c r="B393" s="64"/>
      <c r="D393" s="175"/>
      <c r="E393" s="175"/>
      <c r="F393" s="176"/>
      <c r="G393" s="177"/>
      <c r="H393" s="175"/>
      <c r="I393" s="178"/>
      <c r="J393" s="178"/>
      <c r="K393" s="178"/>
      <c r="L393" s="178"/>
      <c r="M393" s="178"/>
    </row>
    <row r="394" spans="1:13">
      <c r="A394" s="64"/>
      <c r="B394" s="64"/>
      <c r="D394" s="175"/>
      <c r="E394" s="175"/>
      <c r="F394" s="176"/>
      <c r="G394" s="177"/>
      <c r="H394" s="175"/>
      <c r="I394" s="178"/>
      <c r="J394" s="178"/>
      <c r="K394" s="178"/>
      <c r="L394" s="178"/>
      <c r="M394" s="178"/>
    </row>
    <row r="395" spans="1:13">
      <c r="A395" s="64"/>
      <c r="B395" s="64"/>
      <c r="D395" s="175"/>
      <c r="E395" s="175"/>
      <c r="F395" s="176"/>
      <c r="G395" s="177"/>
      <c r="H395" s="175"/>
      <c r="I395" s="178"/>
      <c r="J395" s="178"/>
      <c r="K395" s="178"/>
      <c r="L395" s="178"/>
      <c r="M395" s="178"/>
    </row>
    <row r="396" spans="1:13">
      <c r="A396" s="64"/>
      <c r="B396" s="64"/>
      <c r="D396" s="175"/>
      <c r="E396" s="175"/>
      <c r="F396" s="176"/>
      <c r="G396" s="177"/>
      <c r="H396" s="175"/>
      <c r="I396" s="178"/>
      <c r="J396" s="178"/>
      <c r="K396" s="178"/>
      <c r="L396" s="178"/>
      <c r="M396" s="178"/>
    </row>
    <row r="397" spans="1:13">
      <c r="A397" s="64"/>
      <c r="B397" s="64"/>
      <c r="D397" s="175"/>
      <c r="E397" s="175"/>
      <c r="F397" s="176"/>
      <c r="G397" s="177"/>
      <c r="H397" s="175"/>
      <c r="I397" s="178"/>
      <c r="J397" s="178"/>
      <c r="K397" s="178"/>
      <c r="L397" s="178"/>
      <c r="M397" s="178"/>
    </row>
    <row r="398" spans="1:13">
      <c r="A398" s="64"/>
      <c r="B398" s="64"/>
      <c r="D398" s="175"/>
      <c r="E398" s="175"/>
      <c r="F398" s="176"/>
      <c r="G398" s="177"/>
      <c r="H398" s="175"/>
      <c r="I398" s="178"/>
      <c r="J398" s="178"/>
      <c r="K398" s="178"/>
      <c r="L398" s="178"/>
      <c r="M398" s="178"/>
    </row>
    <row r="399" spans="1:13">
      <c r="A399" s="64"/>
      <c r="B399" s="64"/>
      <c r="D399" s="175"/>
      <c r="E399" s="175"/>
      <c r="F399" s="176"/>
      <c r="G399" s="177"/>
      <c r="H399" s="175"/>
      <c r="I399" s="178"/>
      <c r="J399" s="178"/>
      <c r="K399" s="178"/>
      <c r="L399" s="178"/>
      <c r="M399" s="178"/>
    </row>
    <row r="400" spans="1:13">
      <c r="A400" s="64"/>
      <c r="B400" s="64"/>
      <c r="D400" s="175"/>
      <c r="E400" s="175"/>
      <c r="F400" s="176"/>
      <c r="G400" s="177"/>
      <c r="H400" s="175"/>
      <c r="I400" s="178"/>
      <c r="J400" s="178"/>
      <c r="K400" s="178"/>
      <c r="L400" s="178"/>
      <c r="M400" s="178"/>
    </row>
    <row r="401" spans="1:13">
      <c r="A401" s="64"/>
      <c r="B401" s="64"/>
      <c r="D401" s="175"/>
      <c r="E401" s="175"/>
      <c r="F401" s="176"/>
      <c r="G401" s="177"/>
      <c r="H401" s="175"/>
      <c r="I401" s="178"/>
      <c r="J401" s="178"/>
      <c r="K401" s="178"/>
      <c r="L401" s="178"/>
      <c r="M401" s="178"/>
    </row>
    <row r="402" spans="1:13">
      <c r="A402" s="64"/>
      <c r="B402" s="64"/>
      <c r="D402" s="175"/>
      <c r="E402" s="175"/>
      <c r="F402" s="176"/>
      <c r="G402" s="177"/>
      <c r="H402" s="175"/>
      <c r="I402" s="178"/>
      <c r="J402" s="178"/>
      <c r="K402" s="178"/>
      <c r="L402" s="178"/>
      <c r="M402" s="178"/>
    </row>
    <row r="403" spans="1:13">
      <c r="A403" s="64"/>
      <c r="B403" s="64"/>
      <c r="D403" s="175"/>
      <c r="E403" s="175"/>
      <c r="F403" s="176"/>
      <c r="G403" s="177"/>
      <c r="H403" s="175"/>
      <c r="I403" s="178"/>
      <c r="J403" s="178"/>
      <c r="K403" s="178"/>
      <c r="L403" s="178"/>
      <c r="M403" s="178"/>
    </row>
    <row r="404" spans="1:13">
      <c r="A404" s="64"/>
      <c r="B404" s="64"/>
      <c r="D404" s="175"/>
      <c r="E404" s="175"/>
      <c r="F404" s="176"/>
      <c r="G404" s="177"/>
      <c r="H404" s="175"/>
      <c r="I404" s="178"/>
      <c r="J404" s="178"/>
      <c r="K404" s="178"/>
      <c r="L404" s="178"/>
      <c r="M404" s="178"/>
    </row>
    <row r="405" spans="1:13">
      <c r="A405" s="64"/>
      <c r="B405" s="64"/>
      <c r="D405" s="175"/>
      <c r="E405" s="175"/>
      <c r="F405" s="176"/>
      <c r="G405" s="177"/>
      <c r="H405" s="175"/>
      <c r="I405" s="178"/>
      <c r="J405" s="178"/>
      <c r="K405" s="178"/>
      <c r="L405" s="178"/>
      <c r="M405" s="178"/>
    </row>
    <row r="406" spans="1:13">
      <c r="A406" s="64"/>
      <c r="B406" s="64"/>
      <c r="D406" s="175"/>
      <c r="E406" s="175"/>
      <c r="F406" s="176"/>
      <c r="G406" s="177"/>
      <c r="H406" s="175"/>
      <c r="I406" s="178"/>
      <c r="J406" s="178"/>
      <c r="K406" s="178"/>
      <c r="L406" s="178"/>
      <c r="M406" s="178"/>
    </row>
    <row r="407" spans="1:13">
      <c r="A407" s="64"/>
      <c r="B407" s="64"/>
      <c r="D407" s="175"/>
      <c r="E407" s="175"/>
      <c r="F407" s="176"/>
      <c r="G407" s="177"/>
      <c r="H407" s="175"/>
      <c r="I407" s="178"/>
      <c r="J407" s="178"/>
      <c r="K407" s="178"/>
      <c r="L407" s="178"/>
      <c r="M407" s="178"/>
    </row>
    <row r="408" spans="1:13">
      <c r="A408" s="64"/>
      <c r="B408" s="64"/>
      <c r="D408" s="175"/>
      <c r="E408" s="175"/>
      <c r="F408" s="176"/>
      <c r="G408" s="177"/>
      <c r="H408" s="175"/>
      <c r="I408" s="178"/>
      <c r="J408" s="178"/>
      <c r="K408" s="178"/>
      <c r="L408" s="178"/>
      <c r="M408" s="178"/>
    </row>
    <row r="409" spans="1:13">
      <c r="A409" s="64"/>
      <c r="B409" s="64"/>
      <c r="D409" s="175"/>
      <c r="E409" s="175"/>
      <c r="F409" s="176"/>
      <c r="G409" s="177"/>
      <c r="H409" s="175"/>
      <c r="I409" s="178"/>
      <c r="J409" s="178"/>
      <c r="K409" s="178"/>
      <c r="L409" s="178"/>
      <c r="M409" s="178"/>
    </row>
    <row r="410" spans="1:13">
      <c r="A410" s="64"/>
      <c r="B410" s="64"/>
      <c r="D410" s="175"/>
      <c r="E410" s="175"/>
      <c r="F410" s="176"/>
      <c r="G410" s="177"/>
      <c r="H410" s="175"/>
      <c r="I410" s="178"/>
      <c r="J410" s="178"/>
      <c r="K410" s="178"/>
      <c r="L410" s="178"/>
      <c r="M410" s="178"/>
    </row>
    <row r="411" spans="1:13">
      <c r="A411" s="64"/>
      <c r="B411" s="64"/>
      <c r="D411" s="175"/>
      <c r="E411" s="175"/>
      <c r="F411" s="176"/>
      <c r="G411" s="177"/>
      <c r="H411" s="175"/>
      <c r="I411" s="178"/>
      <c r="J411" s="178"/>
      <c r="K411" s="178"/>
      <c r="L411" s="178"/>
      <c r="M411" s="178"/>
    </row>
    <row r="412" spans="1:13">
      <c r="A412" s="64"/>
      <c r="B412" s="64"/>
      <c r="D412" s="175"/>
      <c r="E412" s="175"/>
      <c r="F412" s="176"/>
      <c r="G412" s="177"/>
      <c r="H412" s="175"/>
      <c r="I412" s="178"/>
      <c r="J412" s="178"/>
      <c r="K412" s="178"/>
      <c r="L412" s="178"/>
      <c r="M412" s="178"/>
    </row>
    <row r="413" spans="1:13">
      <c r="A413" s="64"/>
      <c r="B413" s="64"/>
      <c r="D413" s="175"/>
      <c r="E413" s="175"/>
      <c r="F413" s="176"/>
      <c r="G413" s="177"/>
      <c r="H413" s="175"/>
      <c r="I413" s="178"/>
      <c r="J413" s="178"/>
      <c r="K413" s="178"/>
      <c r="L413" s="178"/>
      <c r="M413" s="178"/>
    </row>
    <row r="414" spans="1:13">
      <c r="A414" s="64"/>
      <c r="B414" s="64"/>
      <c r="D414" s="175"/>
      <c r="E414" s="175"/>
      <c r="F414" s="176"/>
      <c r="G414" s="177"/>
      <c r="H414" s="175"/>
      <c r="I414" s="178"/>
      <c r="J414" s="178"/>
      <c r="K414" s="178"/>
      <c r="L414" s="178"/>
      <c r="M414" s="178"/>
    </row>
    <row r="415" spans="1:13">
      <c r="A415" s="64"/>
      <c r="B415" s="64"/>
      <c r="D415" s="175"/>
      <c r="E415" s="175"/>
      <c r="F415" s="176"/>
      <c r="G415" s="177"/>
      <c r="H415" s="175"/>
      <c r="I415" s="178"/>
      <c r="J415" s="178"/>
      <c r="K415" s="178"/>
      <c r="L415" s="178"/>
      <c r="M415" s="178"/>
    </row>
    <row r="416" spans="1:13">
      <c r="A416" s="64"/>
      <c r="B416" s="64"/>
      <c r="D416" s="175"/>
      <c r="E416" s="175"/>
      <c r="F416" s="176"/>
      <c r="G416" s="177"/>
      <c r="H416" s="175"/>
      <c r="I416" s="178"/>
      <c r="J416" s="178"/>
      <c r="K416" s="178"/>
      <c r="L416" s="178"/>
      <c r="M416" s="178"/>
    </row>
    <row r="417" spans="1:13">
      <c r="A417" s="64"/>
      <c r="B417" s="64"/>
      <c r="D417" s="175"/>
      <c r="E417" s="175"/>
      <c r="F417" s="176"/>
      <c r="G417" s="177"/>
      <c r="H417" s="175"/>
      <c r="I417" s="178"/>
      <c r="J417" s="178"/>
      <c r="K417" s="178"/>
      <c r="L417" s="178"/>
      <c r="M417" s="178"/>
    </row>
    <row r="418" spans="1:13">
      <c r="A418" s="64"/>
      <c r="B418" s="64"/>
      <c r="D418" s="175"/>
      <c r="E418" s="175"/>
      <c r="F418" s="176"/>
      <c r="G418" s="177"/>
      <c r="H418" s="175"/>
      <c r="I418" s="178"/>
      <c r="J418" s="178"/>
      <c r="K418" s="178"/>
      <c r="L418" s="178"/>
      <c r="M418" s="178"/>
    </row>
    <row r="419" spans="1:13">
      <c r="A419" s="64"/>
      <c r="B419" s="64"/>
      <c r="D419" s="175"/>
      <c r="E419" s="175"/>
      <c r="F419" s="176"/>
      <c r="G419" s="177"/>
      <c r="H419" s="175"/>
      <c r="I419" s="178"/>
      <c r="J419" s="178"/>
      <c r="K419" s="178"/>
      <c r="L419" s="178"/>
      <c r="M419" s="178"/>
    </row>
    <row r="420" spans="1:13">
      <c r="A420" s="64"/>
      <c r="B420" s="64"/>
      <c r="D420" s="175"/>
      <c r="E420" s="175"/>
      <c r="F420" s="176"/>
      <c r="G420" s="177"/>
      <c r="H420" s="175"/>
      <c r="I420" s="178"/>
      <c r="J420" s="178"/>
      <c r="K420" s="178"/>
      <c r="L420" s="178"/>
      <c r="M420" s="178"/>
    </row>
    <row r="421" spans="1:13">
      <c r="A421" s="64"/>
      <c r="B421" s="64"/>
      <c r="D421" s="175"/>
      <c r="E421" s="175"/>
      <c r="F421" s="176"/>
      <c r="G421" s="177"/>
      <c r="H421" s="175"/>
      <c r="I421" s="178"/>
      <c r="J421" s="178"/>
      <c r="K421" s="178"/>
      <c r="L421" s="178"/>
      <c r="M421" s="178"/>
    </row>
    <row r="422" spans="1:13">
      <c r="A422" s="64"/>
      <c r="B422" s="64"/>
      <c r="D422" s="175"/>
      <c r="E422" s="175"/>
      <c r="F422" s="176"/>
      <c r="G422" s="177"/>
      <c r="H422" s="175"/>
      <c r="I422" s="178"/>
      <c r="J422" s="178"/>
      <c r="K422" s="178"/>
      <c r="L422" s="178"/>
      <c r="M422" s="178"/>
    </row>
    <row r="423" spans="1:13">
      <c r="A423" s="64"/>
      <c r="B423" s="64"/>
      <c r="D423" s="175"/>
      <c r="E423" s="175"/>
      <c r="F423" s="176"/>
      <c r="G423" s="177"/>
      <c r="H423" s="175"/>
      <c r="I423" s="178"/>
      <c r="J423" s="178"/>
      <c r="K423" s="178"/>
      <c r="L423" s="178"/>
      <c r="M423" s="178"/>
    </row>
    <row r="424" spans="1:13">
      <c r="A424" s="64"/>
      <c r="B424" s="64"/>
      <c r="D424" s="175"/>
      <c r="E424" s="175"/>
      <c r="F424" s="176"/>
      <c r="G424" s="177"/>
      <c r="H424" s="175"/>
      <c r="I424" s="178"/>
      <c r="J424" s="178"/>
      <c r="K424" s="178"/>
      <c r="L424" s="178"/>
      <c r="M424" s="178"/>
    </row>
    <row r="425" spans="1:13">
      <c r="A425" s="64"/>
      <c r="B425" s="64"/>
      <c r="D425" s="175"/>
      <c r="E425" s="175"/>
      <c r="F425" s="176"/>
      <c r="G425" s="177"/>
      <c r="H425" s="175"/>
      <c r="I425" s="178"/>
      <c r="J425" s="178"/>
      <c r="K425" s="178"/>
      <c r="L425" s="178"/>
      <c r="M425" s="178"/>
    </row>
    <row r="426" spans="1:13">
      <c r="A426" s="64"/>
      <c r="B426" s="64"/>
      <c r="D426" s="175"/>
      <c r="E426" s="175"/>
      <c r="F426" s="176"/>
      <c r="G426" s="177"/>
      <c r="H426" s="175"/>
      <c r="I426" s="178"/>
      <c r="J426" s="178"/>
      <c r="K426" s="178"/>
      <c r="L426" s="178"/>
      <c r="M426" s="178"/>
    </row>
    <row r="427" spans="1:13">
      <c r="A427" s="64"/>
      <c r="B427" s="64"/>
      <c r="D427" s="175"/>
      <c r="E427" s="175"/>
      <c r="F427" s="176"/>
      <c r="G427" s="177"/>
      <c r="H427" s="175"/>
      <c r="I427" s="178"/>
      <c r="J427" s="178"/>
      <c r="K427" s="178"/>
      <c r="L427" s="178"/>
      <c r="M427" s="178"/>
    </row>
    <row r="428" spans="1:13">
      <c r="A428" s="64"/>
      <c r="B428" s="64"/>
      <c r="D428" s="175"/>
      <c r="E428" s="175"/>
      <c r="F428" s="176"/>
      <c r="G428" s="177"/>
      <c r="H428" s="175"/>
      <c r="I428" s="178"/>
      <c r="J428" s="178"/>
      <c r="K428" s="178"/>
      <c r="L428" s="178"/>
      <c r="M428" s="178"/>
    </row>
    <row r="429" spans="1:13">
      <c r="A429" s="64"/>
      <c r="B429" s="64"/>
      <c r="D429" s="175"/>
      <c r="E429" s="175"/>
      <c r="F429" s="176"/>
      <c r="G429" s="177"/>
      <c r="H429" s="175"/>
      <c r="I429" s="178"/>
      <c r="J429" s="178"/>
      <c r="K429" s="178"/>
      <c r="L429" s="178"/>
      <c r="M429" s="178"/>
    </row>
    <row r="430" spans="1:13">
      <c r="A430" s="64"/>
      <c r="B430" s="64"/>
      <c r="D430" s="175"/>
      <c r="E430" s="175"/>
      <c r="F430" s="176"/>
      <c r="G430" s="177"/>
      <c r="H430" s="175"/>
      <c r="I430" s="178"/>
      <c r="J430" s="178"/>
      <c r="K430" s="178"/>
      <c r="L430" s="178"/>
      <c r="M430" s="178"/>
    </row>
    <row r="431" spans="1:13">
      <c r="A431" s="64"/>
      <c r="B431" s="64"/>
      <c r="D431" s="175"/>
      <c r="E431" s="175"/>
      <c r="F431" s="176"/>
      <c r="G431" s="177"/>
      <c r="H431" s="175"/>
      <c r="I431" s="178"/>
      <c r="J431" s="178"/>
      <c r="K431" s="178"/>
      <c r="L431" s="178"/>
      <c r="M431" s="178"/>
    </row>
    <row r="432" spans="1:13">
      <c r="A432" s="64"/>
      <c r="B432" s="64"/>
      <c r="D432" s="175"/>
      <c r="E432" s="175"/>
      <c r="F432" s="176"/>
      <c r="G432" s="177"/>
      <c r="H432" s="175"/>
      <c r="I432" s="178"/>
      <c r="J432" s="178"/>
      <c r="K432" s="178"/>
      <c r="L432" s="178"/>
      <c r="M432" s="178"/>
    </row>
    <row r="433" spans="1:13">
      <c r="A433" s="64"/>
      <c r="B433" s="64"/>
      <c r="D433" s="175"/>
      <c r="E433" s="175"/>
      <c r="F433" s="176"/>
      <c r="G433" s="177"/>
      <c r="H433" s="175"/>
      <c r="I433" s="178"/>
      <c r="J433" s="178"/>
      <c r="K433" s="178"/>
      <c r="L433" s="178"/>
      <c r="M433" s="178"/>
    </row>
    <row r="434" spans="1:13">
      <c r="A434" s="64"/>
      <c r="B434" s="64"/>
      <c r="D434" s="175"/>
      <c r="E434" s="175"/>
      <c r="F434" s="176"/>
      <c r="G434" s="177"/>
      <c r="H434" s="175"/>
      <c r="I434" s="178"/>
      <c r="J434" s="178"/>
      <c r="K434" s="178"/>
      <c r="L434" s="178"/>
      <c r="M434" s="178"/>
    </row>
    <row r="435" spans="1:13">
      <c r="A435" s="64"/>
      <c r="B435" s="64"/>
      <c r="D435" s="175"/>
      <c r="E435" s="175"/>
      <c r="F435" s="176"/>
      <c r="G435" s="177"/>
      <c r="H435" s="175"/>
      <c r="I435" s="178"/>
      <c r="J435" s="178"/>
      <c r="K435" s="178"/>
      <c r="L435" s="178"/>
      <c r="M435" s="178"/>
    </row>
    <row r="436" spans="1:13">
      <c r="A436" s="64"/>
      <c r="B436" s="64"/>
      <c r="D436" s="175"/>
      <c r="E436" s="175"/>
      <c r="F436" s="176"/>
      <c r="G436" s="177"/>
      <c r="H436" s="175"/>
      <c r="I436" s="178"/>
      <c r="J436" s="178"/>
      <c r="K436" s="178"/>
      <c r="L436" s="178"/>
      <c r="M436" s="178"/>
    </row>
    <row r="437" spans="1:13">
      <c r="A437" s="64"/>
      <c r="B437" s="64"/>
      <c r="D437" s="175"/>
      <c r="E437" s="175"/>
      <c r="F437" s="176"/>
      <c r="G437" s="177"/>
      <c r="H437" s="175"/>
      <c r="I437" s="178"/>
      <c r="J437" s="178"/>
      <c r="K437" s="178"/>
      <c r="L437" s="178"/>
      <c r="M437" s="178"/>
    </row>
    <row r="438" spans="1:13">
      <c r="A438" s="64"/>
      <c r="B438" s="64"/>
      <c r="D438" s="175"/>
      <c r="E438" s="175"/>
      <c r="F438" s="176"/>
      <c r="G438" s="177"/>
      <c r="H438" s="175"/>
      <c r="I438" s="178"/>
      <c r="J438" s="178"/>
      <c r="K438" s="178"/>
      <c r="L438" s="178"/>
      <c r="M438" s="178"/>
    </row>
    <row r="439" spans="1:13">
      <c r="A439" s="64"/>
      <c r="B439" s="64"/>
      <c r="D439" s="175"/>
      <c r="E439" s="175"/>
      <c r="F439" s="176"/>
      <c r="G439" s="177"/>
      <c r="H439" s="175"/>
      <c r="I439" s="178"/>
      <c r="J439" s="178"/>
      <c r="K439" s="178"/>
      <c r="L439" s="178"/>
      <c r="M439" s="178"/>
    </row>
    <row r="440" spans="1:13">
      <c r="A440" s="64"/>
      <c r="B440" s="64"/>
      <c r="D440" s="175"/>
      <c r="E440" s="175"/>
      <c r="F440" s="176"/>
      <c r="G440" s="177"/>
      <c r="H440" s="175"/>
      <c r="I440" s="178"/>
      <c r="J440" s="178"/>
      <c r="K440" s="178"/>
      <c r="L440" s="178"/>
      <c r="M440" s="178"/>
    </row>
    <row r="441" spans="1:13">
      <c r="A441" s="64"/>
      <c r="B441" s="64"/>
      <c r="D441" s="175"/>
      <c r="E441" s="175"/>
      <c r="F441" s="176"/>
      <c r="G441" s="177"/>
      <c r="H441" s="175"/>
      <c r="I441" s="178"/>
      <c r="J441" s="178"/>
      <c r="K441" s="178"/>
      <c r="L441" s="178"/>
      <c r="M441" s="178"/>
    </row>
    <row r="442" spans="1:13">
      <c r="A442" s="64"/>
      <c r="B442" s="64"/>
      <c r="D442" s="175"/>
      <c r="E442" s="175"/>
      <c r="F442" s="176"/>
      <c r="G442" s="177"/>
      <c r="H442" s="175"/>
      <c r="I442" s="178"/>
      <c r="J442" s="178"/>
      <c r="K442" s="178"/>
      <c r="L442" s="178"/>
      <c r="M442" s="178"/>
    </row>
    <row r="443" spans="1:13">
      <c r="A443" s="64"/>
      <c r="B443" s="64"/>
      <c r="D443" s="175"/>
      <c r="E443" s="175"/>
      <c r="F443" s="176"/>
      <c r="G443" s="177"/>
      <c r="H443" s="175"/>
      <c r="I443" s="178"/>
      <c r="J443" s="178"/>
      <c r="K443" s="178"/>
      <c r="L443" s="178"/>
      <c r="M443" s="178"/>
    </row>
    <row r="444" spans="1:13">
      <c r="A444" s="64"/>
      <c r="B444" s="64"/>
      <c r="D444" s="175"/>
      <c r="E444" s="175"/>
      <c r="F444" s="176"/>
      <c r="G444" s="177"/>
      <c r="H444" s="175"/>
      <c r="I444" s="178"/>
      <c r="J444" s="178"/>
      <c r="K444" s="178"/>
      <c r="L444" s="178"/>
      <c r="M444" s="178"/>
    </row>
    <row r="445" spans="1:13">
      <c r="A445" s="64"/>
      <c r="B445" s="64"/>
      <c r="D445" s="175"/>
      <c r="E445" s="175"/>
      <c r="F445" s="176"/>
      <c r="G445" s="177"/>
      <c r="H445" s="175"/>
      <c r="I445" s="178"/>
      <c r="J445" s="178"/>
      <c r="K445" s="178"/>
      <c r="L445" s="178"/>
      <c r="M445" s="178"/>
    </row>
    <row r="446" spans="1:13">
      <c r="A446" s="64"/>
      <c r="B446" s="64"/>
      <c r="D446" s="175"/>
      <c r="E446" s="175"/>
      <c r="F446" s="176"/>
      <c r="G446" s="177"/>
      <c r="H446" s="175"/>
      <c r="I446" s="178"/>
      <c r="J446" s="178"/>
      <c r="K446" s="178"/>
      <c r="L446" s="178"/>
      <c r="M446" s="178"/>
    </row>
    <row r="447" spans="1:13">
      <c r="A447" s="64"/>
      <c r="B447" s="64"/>
      <c r="D447" s="175"/>
      <c r="E447" s="175"/>
      <c r="F447" s="176"/>
      <c r="G447" s="177"/>
      <c r="H447" s="175"/>
      <c r="I447" s="178"/>
      <c r="J447" s="178"/>
      <c r="K447" s="178"/>
      <c r="L447" s="178"/>
      <c r="M447" s="178"/>
    </row>
    <row r="448" spans="1:13">
      <c r="A448" s="64"/>
      <c r="B448" s="64"/>
      <c r="D448" s="175"/>
      <c r="E448" s="175"/>
      <c r="F448" s="176"/>
      <c r="G448" s="177"/>
      <c r="H448" s="175"/>
      <c r="I448" s="178"/>
      <c r="J448" s="178"/>
      <c r="K448" s="178"/>
      <c r="L448" s="178"/>
      <c r="M448" s="178"/>
    </row>
    <row r="449" spans="1:13">
      <c r="A449" s="64"/>
      <c r="B449" s="64"/>
      <c r="D449" s="175"/>
      <c r="E449" s="175"/>
      <c r="F449" s="176"/>
      <c r="G449" s="177"/>
      <c r="H449" s="175"/>
      <c r="I449" s="178"/>
      <c r="J449" s="178"/>
      <c r="K449" s="178"/>
      <c r="L449" s="178"/>
      <c r="M449" s="178"/>
    </row>
    <row r="450" spans="1:13">
      <c r="A450" s="64"/>
      <c r="B450" s="64"/>
      <c r="D450" s="175"/>
      <c r="E450" s="175"/>
      <c r="F450" s="176"/>
      <c r="G450" s="177"/>
      <c r="H450" s="175"/>
      <c r="I450" s="178"/>
      <c r="J450" s="178"/>
      <c r="K450" s="178"/>
      <c r="L450" s="178"/>
      <c r="M450" s="178"/>
    </row>
    <row r="451" spans="1:13">
      <c r="A451" s="64"/>
      <c r="B451" s="64"/>
      <c r="D451" s="175"/>
      <c r="E451" s="175"/>
      <c r="F451" s="176"/>
      <c r="G451" s="177"/>
      <c r="H451" s="175"/>
      <c r="I451" s="178"/>
      <c r="J451" s="178"/>
      <c r="K451" s="178"/>
      <c r="L451" s="178"/>
      <c r="M451" s="178"/>
    </row>
    <row r="452" spans="1:13">
      <c r="A452" s="64"/>
      <c r="B452" s="64"/>
      <c r="D452" s="175"/>
      <c r="E452" s="175"/>
      <c r="F452" s="176"/>
      <c r="G452" s="177"/>
      <c r="H452" s="175"/>
      <c r="I452" s="178"/>
      <c r="J452" s="178"/>
      <c r="K452" s="178"/>
      <c r="L452" s="178"/>
      <c r="M452" s="178"/>
    </row>
    <row r="453" spans="1:13">
      <c r="A453" s="64"/>
      <c r="B453" s="64"/>
      <c r="D453" s="175"/>
      <c r="E453" s="175"/>
      <c r="F453" s="176"/>
      <c r="G453" s="177"/>
      <c r="H453" s="175"/>
      <c r="I453" s="178"/>
      <c r="J453" s="178"/>
      <c r="K453" s="178"/>
      <c r="L453" s="178"/>
      <c r="M453" s="178"/>
    </row>
    <row r="454" spans="1:13">
      <c r="A454" s="64"/>
      <c r="B454" s="64"/>
      <c r="D454" s="175"/>
      <c r="E454" s="175"/>
      <c r="F454" s="176"/>
      <c r="G454" s="177"/>
      <c r="H454" s="175"/>
      <c r="I454" s="178"/>
      <c r="J454" s="178"/>
      <c r="K454" s="178"/>
      <c r="L454" s="178"/>
      <c r="M454" s="178"/>
    </row>
    <row r="455" spans="1:13">
      <c r="A455" s="64"/>
      <c r="B455" s="64"/>
      <c r="D455" s="175"/>
      <c r="E455" s="175"/>
      <c r="F455" s="176"/>
      <c r="G455" s="177"/>
      <c r="H455" s="175"/>
      <c r="I455" s="178"/>
      <c r="J455" s="178"/>
      <c r="K455" s="178"/>
      <c r="L455" s="178"/>
      <c r="M455" s="178"/>
    </row>
    <row r="456" spans="1:13">
      <c r="A456" s="64"/>
      <c r="B456" s="64"/>
      <c r="D456" s="175"/>
      <c r="E456" s="175"/>
      <c r="F456" s="176"/>
      <c r="G456" s="177"/>
      <c r="H456" s="175"/>
      <c r="I456" s="178"/>
      <c r="J456" s="178"/>
      <c r="K456" s="178"/>
      <c r="L456" s="178"/>
      <c r="M456" s="178"/>
    </row>
    <row r="457" spans="1:13">
      <c r="A457" s="64"/>
      <c r="B457" s="64"/>
      <c r="D457" s="175"/>
      <c r="E457" s="175"/>
      <c r="F457" s="176"/>
      <c r="G457" s="177"/>
      <c r="H457" s="175"/>
      <c r="I457" s="178"/>
      <c r="J457" s="178"/>
      <c r="K457" s="178"/>
      <c r="L457" s="178"/>
      <c r="M457" s="178"/>
    </row>
    <row r="458" spans="1:13">
      <c r="A458" s="64"/>
      <c r="B458" s="64"/>
      <c r="D458" s="175"/>
      <c r="E458" s="175"/>
      <c r="F458" s="176"/>
      <c r="G458" s="177"/>
      <c r="H458" s="175"/>
      <c r="I458" s="178"/>
      <c r="J458" s="178"/>
      <c r="K458" s="178"/>
      <c r="L458" s="178"/>
      <c r="M458" s="178"/>
    </row>
    <row r="459" spans="1:13">
      <c r="A459" s="64"/>
      <c r="B459" s="64"/>
      <c r="D459" s="175"/>
      <c r="E459" s="175"/>
      <c r="F459" s="176"/>
      <c r="G459" s="177"/>
      <c r="H459" s="175"/>
      <c r="I459" s="178"/>
      <c r="J459" s="178"/>
      <c r="K459" s="178"/>
      <c r="L459" s="178"/>
      <c r="M459" s="178"/>
    </row>
    <row r="460" spans="1:13">
      <c r="A460" s="64"/>
      <c r="B460" s="64"/>
      <c r="D460" s="175"/>
      <c r="E460" s="175"/>
      <c r="F460" s="176"/>
      <c r="G460" s="177"/>
      <c r="H460" s="175"/>
      <c r="I460" s="178"/>
      <c r="J460" s="178"/>
      <c r="K460" s="178"/>
      <c r="L460" s="178"/>
      <c r="M460" s="178"/>
    </row>
    <row r="461" spans="1:13">
      <c r="A461" s="64"/>
      <c r="B461" s="64"/>
      <c r="D461" s="175"/>
      <c r="E461" s="175"/>
      <c r="F461" s="176"/>
      <c r="G461" s="177"/>
      <c r="H461" s="175"/>
      <c r="I461" s="178"/>
      <c r="J461" s="178"/>
      <c r="K461" s="178"/>
      <c r="L461" s="178"/>
      <c r="M461" s="178"/>
    </row>
    <row r="462" spans="1:13">
      <c r="A462" s="64"/>
      <c r="B462" s="64"/>
      <c r="D462" s="175"/>
      <c r="E462" s="175"/>
      <c r="F462" s="176"/>
      <c r="G462" s="177"/>
      <c r="H462" s="175"/>
      <c r="I462" s="178"/>
      <c r="J462" s="178"/>
      <c r="K462" s="178"/>
      <c r="L462" s="178"/>
      <c r="M462" s="178"/>
    </row>
    <row r="463" spans="1:13">
      <c r="A463" s="64"/>
      <c r="B463" s="64"/>
      <c r="D463" s="175"/>
      <c r="E463" s="175"/>
      <c r="F463" s="176"/>
      <c r="G463" s="177"/>
      <c r="H463" s="175"/>
      <c r="I463" s="178"/>
      <c r="J463" s="178"/>
      <c r="K463" s="178"/>
      <c r="L463" s="178"/>
      <c r="M463" s="178"/>
    </row>
    <row r="464" spans="1:13">
      <c r="A464" s="64"/>
      <c r="B464" s="64"/>
      <c r="D464" s="175"/>
      <c r="E464" s="175"/>
      <c r="F464" s="176"/>
      <c r="G464" s="177"/>
      <c r="H464" s="175"/>
      <c r="I464" s="178"/>
      <c r="J464" s="178"/>
      <c r="K464" s="178"/>
      <c r="L464" s="178"/>
      <c r="M464" s="178"/>
    </row>
    <row r="465" spans="1:13">
      <c r="A465" s="64"/>
      <c r="B465" s="64"/>
      <c r="D465" s="175"/>
      <c r="E465" s="175"/>
      <c r="F465" s="176"/>
      <c r="G465" s="177"/>
      <c r="H465" s="175"/>
      <c r="I465" s="178"/>
      <c r="J465" s="178"/>
      <c r="K465" s="178"/>
      <c r="L465" s="178"/>
      <c r="M465" s="178"/>
    </row>
    <row r="466" spans="1:13">
      <c r="A466" s="64"/>
      <c r="B466" s="64"/>
      <c r="D466" s="175"/>
      <c r="E466" s="175"/>
      <c r="F466" s="176"/>
      <c r="G466" s="177"/>
      <c r="H466" s="175"/>
      <c r="I466" s="178"/>
      <c r="J466" s="178"/>
      <c r="K466" s="178"/>
      <c r="L466" s="178"/>
      <c r="M466" s="178"/>
    </row>
    <row r="467" spans="1:13">
      <c r="A467" s="64"/>
      <c r="B467" s="64"/>
      <c r="D467" s="175"/>
      <c r="E467" s="175"/>
      <c r="F467" s="176"/>
      <c r="G467" s="177"/>
      <c r="H467" s="175"/>
      <c r="I467" s="178"/>
      <c r="J467" s="178"/>
      <c r="K467" s="178"/>
      <c r="L467" s="178"/>
      <c r="M467" s="178"/>
    </row>
    <row r="468" spans="1:13">
      <c r="A468" s="64"/>
      <c r="B468" s="64"/>
      <c r="D468" s="175"/>
      <c r="E468" s="175"/>
      <c r="F468" s="176"/>
      <c r="G468" s="177"/>
      <c r="H468" s="175"/>
      <c r="I468" s="178"/>
      <c r="J468" s="178"/>
      <c r="K468" s="178"/>
      <c r="L468" s="178"/>
      <c r="M468" s="178"/>
    </row>
    <row r="469" spans="1:13">
      <c r="A469" s="64"/>
      <c r="B469" s="64"/>
      <c r="D469" s="175"/>
      <c r="E469" s="175"/>
      <c r="F469" s="176"/>
      <c r="G469" s="177"/>
      <c r="H469" s="175"/>
      <c r="I469" s="178"/>
      <c r="J469" s="178"/>
      <c r="K469" s="178"/>
      <c r="L469" s="178"/>
      <c r="M469" s="178"/>
    </row>
    <row r="470" spans="1:13">
      <c r="A470" s="64"/>
      <c r="B470" s="64"/>
      <c r="D470" s="175"/>
      <c r="E470" s="175"/>
      <c r="F470" s="176"/>
      <c r="G470" s="177"/>
      <c r="H470" s="175"/>
      <c r="I470" s="178"/>
      <c r="J470" s="178"/>
      <c r="K470" s="178"/>
      <c r="L470" s="178"/>
      <c r="M470" s="178"/>
    </row>
    <row r="471" spans="1:13">
      <c r="A471" s="64"/>
      <c r="B471" s="64"/>
      <c r="D471" s="175"/>
      <c r="E471" s="175"/>
      <c r="F471" s="176"/>
      <c r="G471" s="177"/>
      <c r="H471" s="175"/>
      <c r="I471" s="178"/>
      <c r="J471" s="178"/>
      <c r="K471" s="178"/>
      <c r="L471" s="178"/>
      <c r="M471" s="178"/>
    </row>
    <row r="472" spans="1:13">
      <c r="A472" s="64"/>
      <c r="B472" s="64"/>
      <c r="D472" s="175"/>
      <c r="E472" s="175"/>
      <c r="F472" s="176"/>
      <c r="G472" s="177"/>
      <c r="H472" s="175"/>
      <c r="I472" s="178"/>
      <c r="J472" s="178"/>
      <c r="K472" s="178"/>
      <c r="L472" s="178"/>
      <c r="M472" s="178"/>
    </row>
    <row r="473" spans="1:13">
      <c r="A473" s="64"/>
      <c r="B473" s="64"/>
      <c r="D473" s="175"/>
      <c r="E473" s="175"/>
      <c r="F473" s="176"/>
      <c r="G473" s="177"/>
      <c r="H473" s="175"/>
      <c r="I473" s="178"/>
      <c r="J473" s="178"/>
      <c r="K473" s="178"/>
      <c r="L473" s="178"/>
      <c r="M473" s="178"/>
    </row>
    <row r="474" spans="1:13">
      <c r="A474" s="64"/>
      <c r="B474" s="64"/>
      <c r="D474" s="175"/>
      <c r="E474" s="175"/>
      <c r="F474" s="176"/>
      <c r="G474" s="177"/>
      <c r="H474" s="175"/>
      <c r="I474" s="178"/>
      <c r="J474" s="178"/>
      <c r="K474" s="178"/>
      <c r="L474" s="178"/>
      <c r="M474" s="178"/>
    </row>
    <row r="475" spans="1:13">
      <c r="A475" s="64"/>
      <c r="B475" s="64"/>
      <c r="D475" s="175"/>
      <c r="E475" s="175"/>
      <c r="F475" s="176"/>
      <c r="G475" s="177"/>
      <c r="H475" s="175"/>
      <c r="I475" s="178"/>
      <c r="J475" s="178"/>
      <c r="K475" s="178"/>
      <c r="L475" s="178"/>
      <c r="M475" s="178"/>
    </row>
    <row r="476" spans="1:13">
      <c r="A476" s="64"/>
      <c r="B476" s="64"/>
      <c r="D476" s="175"/>
      <c r="E476" s="175"/>
      <c r="F476" s="176"/>
      <c r="G476" s="177"/>
      <c r="H476" s="175"/>
      <c r="I476" s="178"/>
      <c r="J476" s="178"/>
      <c r="K476" s="178"/>
      <c r="L476" s="178"/>
      <c r="M476" s="178"/>
    </row>
    <row r="477" spans="1:13">
      <c r="A477" s="64"/>
      <c r="B477" s="64"/>
      <c r="D477" s="175"/>
      <c r="E477" s="175"/>
      <c r="F477" s="176"/>
      <c r="G477" s="177"/>
      <c r="H477" s="175"/>
      <c r="I477" s="178"/>
      <c r="J477" s="178"/>
      <c r="K477" s="178"/>
      <c r="L477" s="178"/>
      <c r="M477" s="178"/>
    </row>
    <row r="478" spans="1:13">
      <c r="A478" s="64"/>
      <c r="B478" s="64"/>
      <c r="D478" s="175"/>
      <c r="E478" s="175"/>
      <c r="F478" s="176"/>
      <c r="G478" s="177"/>
      <c r="H478" s="175"/>
      <c r="I478" s="178"/>
      <c r="J478" s="178"/>
      <c r="K478" s="178"/>
      <c r="L478" s="178"/>
      <c r="M478" s="178"/>
    </row>
    <row r="479" spans="1:13">
      <c r="A479" s="64"/>
      <c r="B479" s="64"/>
      <c r="D479" s="175"/>
      <c r="E479" s="175"/>
      <c r="F479" s="176"/>
      <c r="G479" s="177"/>
      <c r="H479" s="175"/>
      <c r="I479" s="178"/>
      <c r="J479" s="178"/>
      <c r="K479" s="178"/>
      <c r="L479" s="178"/>
      <c r="M479" s="178"/>
    </row>
    <row r="480" spans="1:13">
      <c r="A480" s="64"/>
      <c r="B480" s="64"/>
      <c r="D480" s="175"/>
      <c r="E480" s="175"/>
      <c r="F480" s="176"/>
      <c r="G480" s="177"/>
      <c r="H480" s="175"/>
      <c r="I480" s="178"/>
      <c r="J480" s="178"/>
      <c r="K480" s="178"/>
      <c r="L480" s="178"/>
      <c r="M480" s="178"/>
    </row>
    <row r="481" spans="1:13">
      <c r="A481" s="64"/>
      <c r="B481" s="64"/>
      <c r="D481" s="175"/>
      <c r="E481" s="175"/>
      <c r="F481" s="176"/>
      <c r="G481" s="177"/>
      <c r="H481" s="175"/>
      <c r="I481" s="178"/>
      <c r="J481" s="178"/>
      <c r="K481" s="178"/>
      <c r="L481" s="178"/>
      <c r="M481" s="178"/>
    </row>
    <row r="482" spans="1:13">
      <c r="A482" s="64"/>
      <c r="B482" s="64"/>
      <c r="D482" s="175"/>
      <c r="E482" s="175"/>
      <c r="F482" s="176"/>
      <c r="G482" s="177"/>
      <c r="H482" s="175"/>
      <c r="I482" s="178"/>
      <c r="J482" s="178"/>
      <c r="K482" s="178"/>
      <c r="L482" s="178"/>
      <c r="M482" s="178"/>
    </row>
    <row r="483" spans="1:13">
      <c r="A483" s="64"/>
      <c r="B483" s="64"/>
      <c r="D483" s="175"/>
      <c r="E483" s="175"/>
      <c r="F483" s="176"/>
      <c r="G483" s="177"/>
      <c r="H483" s="175"/>
      <c r="I483" s="178"/>
      <c r="J483" s="178"/>
      <c r="K483" s="178"/>
      <c r="L483" s="178"/>
      <c r="M483" s="178"/>
    </row>
    <row r="484" spans="1:13">
      <c r="A484" s="64"/>
      <c r="B484" s="64"/>
      <c r="D484" s="175"/>
      <c r="E484" s="175"/>
      <c r="F484" s="176"/>
      <c r="G484" s="177"/>
      <c r="H484" s="175"/>
      <c r="I484" s="178"/>
      <c r="J484" s="178"/>
      <c r="K484" s="178"/>
      <c r="L484" s="178"/>
      <c r="M484" s="178"/>
    </row>
    <row r="485" spans="1:13">
      <c r="A485" s="64"/>
      <c r="B485" s="64"/>
      <c r="D485" s="175"/>
      <c r="E485" s="175"/>
      <c r="F485" s="176"/>
      <c r="G485" s="177"/>
      <c r="H485" s="175"/>
      <c r="I485" s="178"/>
      <c r="J485" s="178"/>
      <c r="K485" s="178"/>
      <c r="L485" s="178"/>
      <c r="M485" s="178"/>
    </row>
    <row r="486" spans="1:13">
      <c r="A486" s="64"/>
      <c r="B486" s="64"/>
      <c r="D486" s="175"/>
      <c r="E486" s="175"/>
      <c r="F486" s="176"/>
      <c r="G486" s="177"/>
      <c r="H486" s="175"/>
      <c r="I486" s="178"/>
      <c r="J486" s="178"/>
      <c r="K486" s="178"/>
      <c r="L486" s="178"/>
      <c r="M486" s="178"/>
    </row>
    <row r="487" spans="1:13">
      <c r="A487" s="64"/>
      <c r="B487" s="64"/>
      <c r="D487" s="175"/>
      <c r="E487" s="175"/>
      <c r="F487" s="176"/>
      <c r="G487" s="177"/>
      <c r="H487" s="175"/>
      <c r="I487" s="178"/>
      <c r="J487" s="178"/>
      <c r="K487" s="178"/>
      <c r="L487" s="178"/>
      <c r="M487" s="178"/>
    </row>
    <row r="488" spans="1:13">
      <c r="A488" s="64"/>
      <c r="B488" s="64"/>
      <c r="D488" s="175"/>
      <c r="E488" s="175"/>
      <c r="F488" s="176"/>
      <c r="G488" s="177"/>
      <c r="H488" s="175"/>
      <c r="I488" s="178"/>
      <c r="J488" s="178"/>
      <c r="K488" s="178"/>
      <c r="L488" s="178"/>
      <c r="M488" s="178"/>
    </row>
    <row r="489" spans="1:13">
      <c r="A489" s="64"/>
      <c r="B489" s="64"/>
      <c r="D489" s="175"/>
      <c r="E489" s="175"/>
      <c r="F489" s="176"/>
      <c r="G489" s="177"/>
      <c r="H489" s="175"/>
      <c r="I489" s="178"/>
      <c r="J489" s="178"/>
      <c r="K489" s="178"/>
      <c r="L489" s="178"/>
      <c r="M489" s="178"/>
    </row>
    <row r="490" spans="1:13">
      <c r="A490" s="64"/>
      <c r="B490" s="64"/>
      <c r="D490" s="175"/>
      <c r="E490" s="175"/>
      <c r="F490" s="176"/>
      <c r="G490" s="177"/>
      <c r="H490" s="175"/>
      <c r="I490" s="178"/>
      <c r="J490" s="178"/>
      <c r="K490" s="178"/>
      <c r="L490" s="178"/>
      <c r="M490" s="178"/>
    </row>
    <row r="491" spans="1:13">
      <c r="A491" s="64"/>
      <c r="B491" s="64"/>
      <c r="D491" s="175"/>
      <c r="E491" s="175"/>
      <c r="F491" s="176"/>
      <c r="G491" s="177"/>
      <c r="H491" s="175"/>
      <c r="I491" s="178"/>
      <c r="J491" s="178"/>
      <c r="K491" s="178"/>
      <c r="L491" s="178"/>
      <c r="M491" s="178"/>
    </row>
    <row r="492" spans="1:13">
      <c r="A492" s="64"/>
      <c r="B492" s="64"/>
      <c r="D492" s="175"/>
      <c r="E492" s="175"/>
      <c r="F492" s="176"/>
      <c r="G492" s="177"/>
      <c r="H492" s="175"/>
      <c r="I492" s="178"/>
      <c r="J492" s="178"/>
      <c r="K492" s="178"/>
      <c r="L492" s="178"/>
      <c r="M492" s="178"/>
    </row>
    <row r="493" spans="1:13">
      <c r="A493" s="64"/>
      <c r="B493" s="64"/>
      <c r="D493" s="175"/>
      <c r="E493" s="175"/>
      <c r="F493" s="176"/>
      <c r="G493" s="177"/>
      <c r="H493" s="175"/>
      <c r="I493" s="178"/>
      <c r="J493" s="178"/>
      <c r="K493" s="178"/>
      <c r="L493" s="178"/>
      <c r="M493" s="178"/>
    </row>
    <row r="494" spans="1:13">
      <c r="A494" s="64"/>
      <c r="B494" s="64"/>
      <c r="D494" s="175"/>
      <c r="E494" s="175"/>
      <c r="F494" s="176"/>
      <c r="G494" s="177"/>
      <c r="H494" s="175"/>
      <c r="I494" s="178"/>
      <c r="J494" s="178"/>
      <c r="K494" s="178"/>
      <c r="L494" s="178"/>
      <c r="M494" s="178"/>
    </row>
    <row r="495" spans="1:13">
      <c r="A495" s="64"/>
      <c r="B495" s="64"/>
      <c r="D495" s="175"/>
      <c r="E495" s="175"/>
      <c r="F495" s="176"/>
      <c r="G495" s="177"/>
      <c r="H495" s="175"/>
      <c r="I495" s="178"/>
      <c r="J495" s="178"/>
      <c r="K495" s="178"/>
      <c r="L495" s="178"/>
      <c r="M495" s="178"/>
    </row>
    <row r="496" spans="1:13">
      <c r="A496" s="64"/>
      <c r="B496" s="64"/>
      <c r="D496" s="175"/>
      <c r="E496" s="175"/>
      <c r="F496" s="176"/>
      <c r="G496" s="177"/>
      <c r="H496" s="175"/>
      <c r="I496" s="178"/>
      <c r="J496" s="178"/>
      <c r="K496" s="178"/>
      <c r="L496" s="178"/>
      <c r="M496" s="178"/>
    </row>
    <row r="497" spans="1:13">
      <c r="A497" s="64"/>
      <c r="B497" s="64"/>
      <c r="D497" s="175"/>
      <c r="E497" s="175"/>
      <c r="F497" s="176"/>
      <c r="G497" s="177"/>
      <c r="H497" s="175"/>
      <c r="I497" s="178"/>
      <c r="J497" s="178"/>
      <c r="K497" s="178"/>
      <c r="L497" s="178"/>
      <c r="M497" s="178"/>
    </row>
    <row r="498" spans="1:13">
      <c r="A498" s="64"/>
      <c r="B498" s="64"/>
      <c r="D498" s="175"/>
      <c r="E498" s="175"/>
      <c r="F498" s="176"/>
      <c r="G498" s="177"/>
      <c r="H498" s="175"/>
      <c r="I498" s="178"/>
      <c r="J498" s="178"/>
      <c r="K498" s="178"/>
      <c r="L498" s="178"/>
      <c r="M498" s="178"/>
    </row>
    <row r="499" spans="1:13">
      <c r="A499" s="64"/>
      <c r="B499" s="64"/>
      <c r="D499" s="175"/>
      <c r="E499" s="175"/>
      <c r="F499" s="176"/>
      <c r="G499" s="177"/>
      <c r="H499" s="175"/>
      <c r="I499" s="178"/>
      <c r="J499" s="178"/>
      <c r="K499" s="178"/>
      <c r="L499" s="178"/>
      <c r="M499" s="178"/>
    </row>
    <row r="500" spans="1:13">
      <c r="A500" s="64"/>
      <c r="B500" s="64"/>
      <c r="D500" s="175"/>
      <c r="E500" s="175"/>
      <c r="F500" s="176"/>
      <c r="G500" s="177"/>
      <c r="H500" s="175"/>
      <c r="I500" s="178"/>
      <c r="J500" s="178"/>
      <c r="K500" s="178"/>
      <c r="L500" s="178"/>
      <c r="M500" s="178"/>
    </row>
    <row r="501" spans="1:13">
      <c r="A501" s="64"/>
      <c r="B501" s="64"/>
      <c r="D501" s="175"/>
      <c r="E501" s="175"/>
      <c r="F501" s="176"/>
      <c r="G501" s="177"/>
      <c r="H501" s="175"/>
      <c r="I501" s="178"/>
      <c r="J501" s="178"/>
      <c r="K501" s="178"/>
      <c r="L501" s="178"/>
      <c r="M501" s="178"/>
    </row>
    <row r="502" spans="1:13">
      <c r="A502" s="64"/>
      <c r="B502" s="64"/>
      <c r="D502" s="175"/>
      <c r="E502" s="175"/>
      <c r="F502" s="176"/>
      <c r="G502" s="177"/>
      <c r="H502" s="175"/>
      <c r="I502" s="178"/>
      <c r="J502" s="178"/>
      <c r="K502" s="178"/>
      <c r="L502" s="178"/>
      <c r="M502" s="178"/>
    </row>
    <row r="503" spans="1:13">
      <c r="A503" s="64"/>
      <c r="B503" s="64"/>
      <c r="D503" s="175"/>
      <c r="E503" s="175"/>
      <c r="F503" s="176"/>
      <c r="G503" s="177"/>
      <c r="H503" s="175"/>
      <c r="I503" s="178"/>
      <c r="J503" s="178"/>
      <c r="K503" s="178"/>
      <c r="L503" s="178"/>
      <c r="M503" s="178"/>
    </row>
    <row r="504" spans="1:13">
      <c r="A504" s="64"/>
      <c r="B504" s="64"/>
      <c r="D504" s="175"/>
      <c r="E504" s="175"/>
      <c r="F504" s="176"/>
      <c r="G504" s="177"/>
      <c r="H504" s="175"/>
      <c r="I504" s="178"/>
      <c r="J504" s="178"/>
      <c r="K504" s="178"/>
      <c r="L504" s="178"/>
      <c r="M504" s="178"/>
    </row>
    <row r="505" spans="1:13">
      <c r="A505" s="64"/>
      <c r="B505" s="64"/>
      <c r="D505" s="175"/>
      <c r="E505" s="175"/>
      <c r="F505" s="176"/>
      <c r="G505" s="177"/>
      <c r="H505" s="175"/>
      <c r="I505" s="178"/>
      <c r="J505" s="178"/>
      <c r="K505" s="178"/>
      <c r="L505" s="178"/>
      <c r="M505" s="178"/>
    </row>
    <row r="506" spans="1:13">
      <c r="A506" s="64"/>
      <c r="B506" s="64"/>
      <c r="D506" s="175"/>
      <c r="E506" s="175"/>
      <c r="F506" s="176"/>
      <c r="G506" s="177"/>
      <c r="H506" s="175"/>
      <c r="I506" s="178"/>
      <c r="J506" s="178"/>
      <c r="K506" s="178"/>
      <c r="L506" s="178"/>
      <c r="M506" s="178"/>
    </row>
    <row r="507" spans="1:13">
      <c r="A507" s="64"/>
      <c r="B507" s="64"/>
      <c r="D507" s="175"/>
      <c r="E507" s="175"/>
      <c r="F507" s="176"/>
      <c r="G507" s="177"/>
      <c r="H507" s="175"/>
      <c r="I507" s="178"/>
      <c r="J507" s="178"/>
      <c r="K507" s="178"/>
      <c r="L507" s="178"/>
      <c r="M507" s="178"/>
    </row>
    <row r="508" spans="1:13">
      <c r="A508" s="64"/>
      <c r="B508" s="64"/>
      <c r="D508" s="175"/>
      <c r="E508" s="175"/>
      <c r="F508" s="176"/>
      <c r="G508" s="177"/>
      <c r="H508" s="175"/>
      <c r="I508" s="178"/>
      <c r="J508" s="178"/>
      <c r="K508" s="178"/>
      <c r="L508" s="178"/>
      <c r="M508" s="178"/>
    </row>
    <row r="509" spans="1:13">
      <c r="A509" s="64"/>
      <c r="B509" s="64"/>
      <c r="D509" s="175"/>
      <c r="E509" s="175"/>
      <c r="F509" s="176"/>
      <c r="G509" s="177"/>
      <c r="H509" s="175"/>
      <c r="I509" s="178"/>
      <c r="J509" s="178"/>
      <c r="K509" s="178"/>
      <c r="L509" s="178"/>
      <c r="M509" s="178"/>
    </row>
    <row r="510" spans="1:13">
      <c r="A510" s="64"/>
      <c r="B510" s="64"/>
      <c r="D510" s="175"/>
      <c r="E510" s="175"/>
      <c r="F510" s="176"/>
      <c r="G510" s="177"/>
      <c r="H510" s="175"/>
      <c r="I510" s="178"/>
      <c r="J510" s="178"/>
      <c r="K510" s="178"/>
      <c r="L510" s="178"/>
      <c r="M510" s="178"/>
    </row>
    <row r="511" spans="1:13">
      <c r="A511" s="64"/>
      <c r="B511" s="64"/>
      <c r="D511" s="175"/>
      <c r="E511" s="175"/>
      <c r="F511" s="176"/>
      <c r="G511" s="177"/>
      <c r="H511" s="175"/>
      <c r="I511" s="178"/>
      <c r="J511" s="178"/>
      <c r="K511" s="178"/>
      <c r="L511" s="178"/>
      <c r="M511" s="178"/>
    </row>
    <row r="512" spans="1:13">
      <c r="A512" s="64"/>
      <c r="B512" s="64"/>
      <c r="D512" s="175"/>
      <c r="E512" s="175"/>
      <c r="F512" s="176"/>
      <c r="G512" s="177"/>
      <c r="H512" s="175"/>
      <c r="I512" s="178"/>
      <c r="J512" s="178"/>
      <c r="K512" s="178"/>
      <c r="L512" s="178"/>
      <c r="M512" s="178"/>
    </row>
    <row r="513" spans="1:13">
      <c r="A513" s="64"/>
      <c r="B513" s="64"/>
      <c r="D513" s="175"/>
      <c r="E513" s="175"/>
      <c r="F513" s="176"/>
      <c r="G513" s="177"/>
      <c r="H513" s="175"/>
      <c r="I513" s="178"/>
      <c r="J513" s="178"/>
      <c r="K513" s="178"/>
      <c r="L513" s="178"/>
      <c r="M513" s="178"/>
    </row>
    <row r="514" spans="1:13">
      <c r="A514" s="64"/>
      <c r="B514" s="64"/>
      <c r="D514" s="175"/>
      <c r="E514" s="175"/>
      <c r="F514" s="176"/>
      <c r="G514" s="177"/>
      <c r="H514" s="175"/>
      <c r="I514" s="178"/>
      <c r="J514" s="178"/>
      <c r="K514" s="178"/>
      <c r="L514" s="178"/>
      <c r="M514" s="178"/>
    </row>
    <row r="515" spans="1:13">
      <c r="A515" s="64"/>
      <c r="B515" s="64"/>
      <c r="D515" s="175"/>
      <c r="E515" s="175"/>
      <c r="F515" s="176"/>
      <c r="G515" s="177"/>
      <c r="H515" s="175"/>
      <c r="I515" s="178"/>
      <c r="J515" s="178"/>
      <c r="K515" s="178"/>
      <c r="L515" s="178"/>
      <c r="M515" s="178"/>
    </row>
    <row r="516" spans="1:13">
      <c r="A516" s="64"/>
      <c r="B516" s="64"/>
      <c r="D516" s="175"/>
      <c r="E516" s="175"/>
      <c r="F516" s="176"/>
      <c r="G516" s="177"/>
      <c r="H516" s="175"/>
      <c r="I516" s="178"/>
      <c r="J516" s="178"/>
      <c r="K516" s="178"/>
      <c r="L516" s="178"/>
      <c r="M516" s="178"/>
    </row>
    <row r="517" spans="1:13">
      <c r="A517" s="64"/>
      <c r="B517" s="64"/>
      <c r="D517" s="175"/>
      <c r="E517" s="175"/>
      <c r="F517" s="176"/>
      <c r="G517" s="177"/>
      <c r="H517" s="175"/>
      <c r="I517" s="178"/>
      <c r="J517" s="178"/>
      <c r="K517" s="178"/>
      <c r="L517" s="178"/>
      <c r="M517" s="178"/>
    </row>
    <row r="518" spans="1:13">
      <c r="A518" s="64"/>
      <c r="B518" s="64"/>
      <c r="D518" s="175"/>
      <c r="E518" s="175"/>
      <c r="F518" s="176"/>
      <c r="G518" s="177"/>
      <c r="H518" s="175"/>
      <c r="I518" s="178"/>
      <c r="J518" s="178"/>
      <c r="K518" s="178"/>
      <c r="L518" s="178"/>
      <c r="M518" s="178"/>
    </row>
    <row r="519" spans="1:13">
      <c r="A519" s="64"/>
      <c r="B519" s="64"/>
      <c r="D519" s="175"/>
      <c r="E519" s="175"/>
      <c r="F519" s="176"/>
      <c r="G519" s="177"/>
      <c r="H519" s="175"/>
      <c r="I519" s="178"/>
      <c r="J519" s="178"/>
      <c r="K519" s="178"/>
      <c r="L519" s="178"/>
      <c r="M519" s="178"/>
    </row>
    <row r="520" spans="1:13">
      <c r="A520" s="64"/>
      <c r="B520" s="64"/>
      <c r="D520" s="175"/>
      <c r="E520" s="175"/>
      <c r="F520" s="176"/>
      <c r="G520" s="177"/>
      <c r="H520" s="175"/>
      <c r="I520" s="178"/>
      <c r="J520" s="178"/>
      <c r="K520" s="178"/>
      <c r="L520" s="178"/>
      <c r="M520" s="178"/>
    </row>
    <row r="521" spans="1:13">
      <c r="A521" s="64"/>
      <c r="B521" s="64"/>
      <c r="D521" s="175"/>
      <c r="E521" s="175"/>
      <c r="F521" s="176"/>
      <c r="G521" s="177"/>
      <c r="H521" s="175"/>
      <c r="I521" s="178"/>
      <c r="J521" s="178"/>
      <c r="K521" s="178"/>
      <c r="L521" s="178"/>
      <c r="M521" s="178"/>
    </row>
    <row r="522" spans="1:13">
      <c r="A522" s="64"/>
      <c r="B522" s="64"/>
      <c r="D522" s="175"/>
      <c r="E522" s="175"/>
      <c r="F522" s="176"/>
      <c r="G522" s="177"/>
      <c r="H522" s="175"/>
      <c r="I522" s="178"/>
      <c r="J522" s="178"/>
      <c r="K522" s="178"/>
      <c r="L522" s="178"/>
      <c r="M522" s="178"/>
    </row>
    <row r="523" spans="1:13">
      <c r="A523" s="64"/>
      <c r="B523" s="64"/>
      <c r="D523" s="175"/>
      <c r="E523" s="175"/>
      <c r="F523" s="176"/>
      <c r="G523" s="177"/>
      <c r="H523" s="175"/>
      <c r="I523" s="178"/>
      <c r="J523" s="178"/>
      <c r="K523" s="178"/>
      <c r="L523" s="178"/>
      <c r="M523" s="178"/>
    </row>
    <row r="524" spans="1:13">
      <c r="A524" s="64"/>
      <c r="B524" s="64"/>
      <c r="D524" s="175"/>
      <c r="E524" s="175"/>
      <c r="F524" s="176"/>
      <c r="G524" s="177"/>
      <c r="H524" s="175"/>
      <c r="I524" s="178"/>
      <c r="J524" s="178"/>
      <c r="K524" s="178"/>
      <c r="L524" s="178"/>
      <c r="M524" s="178"/>
    </row>
    <row r="525" spans="1:13">
      <c r="A525" s="64"/>
      <c r="B525" s="64"/>
      <c r="D525" s="175"/>
      <c r="E525" s="175"/>
      <c r="F525" s="176"/>
      <c r="G525" s="177"/>
      <c r="H525" s="175"/>
      <c r="I525" s="178"/>
      <c r="J525" s="178"/>
      <c r="K525" s="178"/>
      <c r="L525" s="178"/>
      <c r="M525" s="178"/>
    </row>
    <row r="526" spans="1:13">
      <c r="A526" s="64"/>
      <c r="B526" s="64"/>
      <c r="D526" s="175"/>
      <c r="E526" s="175"/>
      <c r="F526" s="176"/>
      <c r="G526" s="177"/>
      <c r="H526" s="175"/>
      <c r="I526" s="178"/>
      <c r="J526" s="178"/>
      <c r="K526" s="178"/>
      <c r="L526" s="178"/>
      <c r="M526" s="178"/>
    </row>
    <row r="527" spans="1:13">
      <c r="A527" s="64"/>
      <c r="B527" s="64"/>
      <c r="D527" s="175"/>
      <c r="E527" s="175"/>
      <c r="F527" s="176"/>
      <c r="G527" s="177"/>
      <c r="H527" s="175"/>
      <c r="I527" s="178"/>
      <c r="J527" s="178"/>
      <c r="K527" s="178"/>
      <c r="L527" s="178"/>
      <c r="M527" s="178"/>
    </row>
    <row r="528" spans="1:13">
      <c r="A528" s="64"/>
      <c r="B528" s="64"/>
      <c r="D528" s="175"/>
      <c r="E528" s="175"/>
      <c r="F528" s="176"/>
      <c r="G528" s="177"/>
      <c r="H528" s="175"/>
      <c r="I528" s="178"/>
      <c r="J528" s="178"/>
      <c r="K528" s="178"/>
      <c r="L528" s="178"/>
      <c r="M528" s="178"/>
    </row>
    <row r="529" spans="1:13">
      <c r="A529" s="64"/>
      <c r="B529" s="64"/>
      <c r="D529" s="175"/>
      <c r="E529" s="175"/>
      <c r="F529" s="176"/>
      <c r="G529" s="177"/>
      <c r="H529" s="175"/>
      <c r="I529" s="178"/>
      <c r="J529" s="178"/>
      <c r="K529" s="178"/>
      <c r="L529" s="178"/>
      <c r="M529" s="178"/>
    </row>
    <row r="530" spans="1:13">
      <c r="A530" s="64"/>
      <c r="B530" s="64"/>
      <c r="D530" s="175"/>
      <c r="E530" s="175"/>
      <c r="F530" s="176"/>
      <c r="G530" s="177"/>
      <c r="H530" s="175"/>
      <c r="I530" s="178"/>
      <c r="J530" s="178"/>
      <c r="K530" s="178"/>
      <c r="L530" s="178"/>
      <c r="M530" s="178"/>
    </row>
    <row r="531" spans="1:13">
      <c r="A531" s="64"/>
      <c r="B531" s="64"/>
      <c r="D531" s="175"/>
      <c r="E531" s="175"/>
      <c r="F531" s="176"/>
      <c r="G531" s="177"/>
      <c r="H531" s="175"/>
      <c r="I531" s="178"/>
      <c r="J531" s="178"/>
      <c r="K531" s="178"/>
      <c r="L531" s="178"/>
      <c r="M531" s="178"/>
    </row>
    <row r="532" spans="1:13">
      <c r="A532" s="64"/>
      <c r="B532" s="64"/>
      <c r="D532" s="175"/>
      <c r="E532" s="175"/>
      <c r="F532" s="176"/>
      <c r="G532" s="177"/>
      <c r="H532" s="175"/>
      <c r="I532" s="178"/>
      <c r="J532" s="178"/>
      <c r="K532" s="178"/>
      <c r="L532" s="178"/>
      <c r="M532" s="178"/>
    </row>
    <row r="533" spans="1:13">
      <c r="A533" s="64"/>
      <c r="B533" s="64"/>
      <c r="D533" s="175"/>
      <c r="E533" s="175"/>
      <c r="F533" s="176"/>
      <c r="G533" s="177"/>
      <c r="H533" s="175"/>
      <c r="I533" s="178"/>
      <c r="J533" s="178"/>
      <c r="K533" s="178"/>
      <c r="L533" s="178"/>
      <c r="M533" s="178"/>
    </row>
    <row r="534" spans="1:13">
      <c r="A534" s="64"/>
      <c r="B534" s="64"/>
      <c r="D534" s="175"/>
      <c r="E534" s="175"/>
      <c r="F534" s="176"/>
      <c r="G534" s="177"/>
      <c r="H534" s="175"/>
      <c r="I534" s="178"/>
      <c r="J534" s="178"/>
      <c r="K534" s="178"/>
      <c r="L534" s="178"/>
      <c r="M534" s="178"/>
    </row>
    <row r="535" spans="1:13">
      <c r="A535" s="64"/>
      <c r="B535" s="64"/>
      <c r="D535" s="175"/>
      <c r="E535" s="175"/>
      <c r="F535" s="176"/>
      <c r="G535" s="177"/>
      <c r="H535" s="175"/>
      <c r="I535" s="178"/>
      <c r="J535" s="178"/>
      <c r="K535" s="178"/>
      <c r="L535" s="178"/>
      <c r="M535" s="178"/>
    </row>
    <row r="536" spans="1:13">
      <c r="A536" s="64"/>
      <c r="B536" s="64"/>
      <c r="D536" s="175"/>
      <c r="E536" s="175"/>
      <c r="F536" s="176"/>
      <c r="G536" s="177"/>
      <c r="H536" s="175"/>
      <c r="I536" s="178"/>
      <c r="J536" s="178"/>
      <c r="K536" s="178"/>
      <c r="L536" s="178"/>
      <c r="M536" s="178"/>
    </row>
    <row r="537" spans="1:13">
      <c r="A537" s="64"/>
      <c r="B537" s="64"/>
      <c r="D537" s="175"/>
      <c r="E537" s="175"/>
      <c r="F537" s="176"/>
      <c r="G537" s="177"/>
      <c r="H537" s="175"/>
      <c r="I537" s="178"/>
      <c r="J537" s="178"/>
      <c r="K537" s="178"/>
      <c r="L537" s="178"/>
      <c r="M537" s="178"/>
    </row>
    <row r="538" spans="1:13">
      <c r="A538" s="64"/>
      <c r="B538" s="64"/>
      <c r="D538" s="175"/>
      <c r="E538" s="175"/>
      <c r="F538" s="176"/>
      <c r="G538" s="177"/>
      <c r="H538" s="175"/>
      <c r="I538" s="178"/>
      <c r="J538" s="178"/>
      <c r="K538" s="178"/>
      <c r="L538" s="178"/>
      <c r="M538" s="178"/>
    </row>
    <row r="539" spans="1:13">
      <c r="A539" s="64"/>
      <c r="B539" s="64"/>
      <c r="D539" s="175"/>
      <c r="E539" s="175"/>
      <c r="F539" s="176"/>
      <c r="G539" s="177"/>
      <c r="H539" s="175"/>
      <c r="I539" s="178"/>
      <c r="J539" s="178"/>
      <c r="K539" s="178"/>
      <c r="L539" s="178"/>
      <c r="M539" s="178"/>
    </row>
    <row r="540" spans="1:13">
      <c r="A540" s="64"/>
      <c r="B540" s="64"/>
      <c r="D540" s="175"/>
      <c r="E540" s="175"/>
      <c r="F540" s="176"/>
      <c r="G540" s="177"/>
      <c r="H540" s="175"/>
      <c r="I540" s="178"/>
      <c r="J540" s="178"/>
      <c r="K540" s="178"/>
      <c r="L540" s="178"/>
      <c r="M540" s="178"/>
    </row>
    <row r="541" spans="1:13">
      <c r="A541" s="64"/>
      <c r="B541" s="64"/>
      <c r="D541" s="175"/>
      <c r="E541" s="175"/>
      <c r="F541" s="176"/>
      <c r="G541" s="177"/>
      <c r="H541" s="175"/>
      <c r="I541" s="178"/>
      <c r="J541" s="178"/>
      <c r="K541" s="178"/>
      <c r="L541" s="178"/>
      <c r="M541" s="178"/>
    </row>
    <row r="542" spans="1:13">
      <c r="A542" s="64"/>
      <c r="B542" s="64"/>
      <c r="D542" s="175"/>
      <c r="E542" s="175"/>
      <c r="F542" s="176"/>
      <c r="G542" s="177"/>
      <c r="H542" s="175"/>
      <c r="I542" s="178"/>
      <c r="J542" s="178"/>
      <c r="K542" s="178"/>
      <c r="L542" s="178"/>
      <c r="M542" s="178"/>
    </row>
    <row r="543" spans="1:13">
      <c r="A543" s="64"/>
      <c r="B543" s="64"/>
      <c r="D543" s="175"/>
      <c r="E543" s="175"/>
      <c r="F543" s="176"/>
      <c r="G543" s="177"/>
      <c r="H543" s="175"/>
      <c r="I543" s="178"/>
      <c r="J543" s="178"/>
      <c r="K543" s="178"/>
      <c r="L543" s="178"/>
      <c r="M543" s="178"/>
    </row>
    <row r="544" spans="1:13">
      <c r="A544" s="64"/>
      <c r="B544" s="64"/>
      <c r="D544" s="175"/>
      <c r="E544" s="175"/>
      <c r="F544" s="176"/>
      <c r="G544" s="177"/>
      <c r="H544" s="175"/>
      <c r="I544" s="178"/>
      <c r="J544" s="178"/>
      <c r="K544" s="178"/>
      <c r="L544" s="178"/>
      <c r="M544" s="178"/>
    </row>
    <row r="545" spans="1:13">
      <c r="A545" s="64"/>
      <c r="B545" s="64"/>
      <c r="D545" s="175"/>
      <c r="E545" s="175"/>
      <c r="F545" s="176"/>
      <c r="G545" s="177"/>
      <c r="H545" s="175"/>
      <c r="I545" s="178"/>
      <c r="J545" s="178"/>
      <c r="K545" s="178"/>
      <c r="L545" s="178"/>
      <c r="M545" s="178"/>
    </row>
    <row r="546" spans="1:13">
      <c r="A546" s="64"/>
      <c r="B546" s="64"/>
      <c r="D546" s="175"/>
      <c r="E546" s="175"/>
      <c r="F546" s="176"/>
      <c r="G546" s="177"/>
      <c r="H546" s="175"/>
      <c r="I546" s="178"/>
      <c r="J546" s="178"/>
      <c r="K546" s="178"/>
      <c r="L546" s="178"/>
      <c r="M546" s="178"/>
    </row>
    <row r="547" spans="1:13">
      <c r="A547" s="64"/>
      <c r="B547" s="64"/>
      <c r="D547" s="175"/>
      <c r="E547" s="175"/>
      <c r="F547" s="176"/>
      <c r="G547" s="177"/>
      <c r="H547" s="175"/>
      <c r="I547" s="178"/>
      <c r="J547" s="178"/>
      <c r="K547" s="178"/>
      <c r="L547" s="178"/>
      <c r="M547" s="178"/>
    </row>
    <row r="548" spans="1:13">
      <c r="A548" s="64"/>
      <c r="B548" s="64"/>
      <c r="D548" s="175"/>
      <c r="E548" s="175"/>
      <c r="F548" s="176"/>
      <c r="G548" s="177"/>
      <c r="H548" s="175"/>
      <c r="I548" s="178"/>
      <c r="J548" s="178"/>
      <c r="K548" s="178"/>
      <c r="L548" s="178"/>
      <c r="M548" s="178"/>
    </row>
    <row r="549" spans="1:13">
      <c r="A549" s="64"/>
      <c r="B549" s="64"/>
      <c r="D549" s="175"/>
      <c r="E549" s="175"/>
      <c r="F549" s="176"/>
      <c r="G549" s="177"/>
      <c r="H549" s="175"/>
      <c r="I549" s="178"/>
      <c r="J549" s="178"/>
      <c r="K549" s="178"/>
      <c r="L549" s="178"/>
      <c r="M549" s="178"/>
    </row>
    <row r="550" spans="1:13">
      <c r="A550" s="64"/>
      <c r="B550" s="64"/>
      <c r="D550" s="175"/>
      <c r="E550" s="175"/>
      <c r="F550" s="176"/>
      <c r="G550" s="177"/>
      <c r="H550" s="175"/>
      <c r="I550" s="178"/>
      <c r="J550" s="178"/>
      <c r="K550" s="178"/>
      <c r="L550" s="178"/>
      <c r="M550" s="178"/>
    </row>
    <row r="551" spans="1:13">
      <c r="A551" s="64"/>
      <c r="B551" s="64"/>
      <c r="D551" s="175"/>
      <c r="E551" s="175"/>
      <c r="F551" s="176"/>
      <c r="G551" s="177"/>
      <c r="H551" s="175"/>
      <c r="I551" s="178"/>
      <c r="J551" s="178"/>
      <c r="K551" s="178"/>
      <c r="L551" s="178"/>
      <c r="M551" s="178"/>
    </row>
    <row r="552" spans="1:13">
      <c r="A552" s="64"/>
      <c r="B552" s="64"/>
      <c r="D552" s="175"/>
      <c r="E552" s="175"/>
      <c r="F552" s="176"/>
      <c r="G552" s="177"/>
      <c r="H552" s="175"/>
      <c r="I552" s="178"/>
      <c r="J552" s="178"/>
      <c r="K552" s="178"/>
      <c r="L552" s="178"/>
      <c r="M552" s="178"/>
    </row>
    <row r="553" spans="1:13">
      <c r="A553" s="64"/>
      <c r="B553" s="64"/>
      <c r="D553" s="175"/>
      <c r="E553" s="175"/>
      <c r="F553" s="176"/>
      <c r="G553" s="177"/>
      <c r="H553" s="175"/>
      <c r="I553" s="178"/>
      <c r="J553" s="178"/>
      <c r="K553" s="178"/>
      <c r="L553" s="178"/>
      <c r="M553" s="178"/>
    </row>
    <row r="554" spans="1:13">
      <c r="A554" s="64"/>
      <c r="B554" s="64"/>
      <c r="D554" s="175"/>
      <c r="E554" s="175"/>
      <c r="F554" s="176"/>
      <c r="G554" s="177"/>
      <c r="H554" s="175"/>
      <c r="I554" s="178"/>
      <c r="J554" s="178"/>
      <c r="K554" s="178"/>
      <c r="L554" s="178"/>
      <c r="M554" s="178"/>
    </row>
    <row r="555" spans="1:13">
      <c r="A555" s="64"/>
      <c r="B555" s="64"/>
      <c r="D555" s="175"/>
      <c r="E555" s="175"/>
      <c r="F555" s="176"/>
      <c r="G555" s="177"/>
      <c r="H555" s="175"/>
      <c r="I555" s="178"/>
      <c r="J555" s="178"/>
      <c r="K555" s="178"/>
      <c r="L555" s="178"/>
      <c r="M555" s="178"/>
    </row>
    <row r="556" spans="1:13">
      <c r="A556" s="64"/>
      <c r="B556" s="64"/>
      <c r="D556" s="175"/>
      <c r="E556" s="175"/>
      <c r="F556" s="176"/>
      <c r="G556" s="177"/>
      <c r="H556" s="175"/>
      <c r="I556" s="178"/>
      <c r="J556" s="178"/>
      <c r="K556" s="178"/>
      <c r="L556" s="178"/>
      <c r="M556" s="178"/>
    </row>
    <row r="557" spans="1:13">
      <c r="A557" s="64"/>
      <c r="B557" s="64"/>
      <c r="D557" s="175"/>
      <c r="E557" s="175"/>
      <c r="F557" s="176"/>
      <c r="G557" s="177"/>
      <c r="H557" s="175"/>
      <c r="I557" s="178"/>
      <c r="J557" s="178"/>
      <c r="K557" s="178"/>
      <c r="L557" s="178"/>
      <c r="M557" s="178"/>
    </row>
    <row r="558" spans="1:13">
      <c r="A558" s="64"/>
      <c r="B558" s="64"/>
      <c r="D558" s="175"/>
      <c r="E558" s="175"/>
      <c r="F558" s="176"/>
      <c r="G558" s="177"/>
      <c r="H558" s="175"/>
      <c r="I558" s="178"/>
      <c r="J558" s="178"/>
      <c r="K558" s="178"/>
      <c r="L558" s="178"/>
      <c r="M558" s="178"/>
    </row>
    <row r="559" spans="1:13">
      <c r="A559" s="64"/>
      <c r="B559" s="64"/>
      <c r="D559" s="175"/>
      <c r="E559" s="175"/>
      <c r="F559" s="176"/>
      <c r="G559" s="177"/>
      <c r="H559" s="175"/>
      <c r="I559" s="178"/>
      <c r="J559" s="178"/>
      <c r="K559" s="178"/>
      <c r="L559" s="178"/>
      <c r="M559" s="178"/>
    </row>
    <row r="560" spans="1:13">
      <c r="A560" s="64"/>
      <c r="B560" s="64"/>
      <c r="D560" s="175"/>
      <c r="E560" s="175"/>
      <c r="F560" s="176"/>
      <c r="G560" s="177"/>
      <c r="H560" s="175"/>
      <c r="I560" s="178"/>
      <c r="J560" s="178"/>
      <c r="K560" s="178"/>
      <c r="L560" s="178"/>
      <c r="M560" s="178"/>
    </row>
    <row r="561" spans="1:13">
      <c r="A561" s="64"/>
      <c r="B561" s="64"/>
      <c r="D561" s="175"/>
      <c r="E561" s="175"/>
      <c r="F561" s="176"/>
      <c r="G561" s="177"/>
      <c r="H561" s="175"/>
      <c r="I561" s="178"/>
      <c r="J561" s="178"/>
      <c r="K561" s="178"/>
      <c r="L561" s="178"/>
      <c r="M561" s="178"/>
    </row>
    <row r="562" spans="1:13">
      <c r="A562" s="64"/>
      <c r="B562" s="64"/>
      <c r="D562" s="175"/>
      <c r="E562" s="175"/>
      <c r="F562" s="176"/>
      <c r="G562" s="177"/>
      <c r="H562" s="175"/>
      <c r="I562" s="178"/>
      <c r="J562" s="178"/>
      <c r="K562" s="178"/>
      <c r="L562" s="178"/>
      <c r="M562" s="178"/>
    </row>
    <row r="563" spans="1:13">
      <c r="A563" s="64"/>
      <c r="B563" s="64"/>
      <c r="D563" s="175"/>
      <c r="E563" s="175"/>
      <c r="F563" s="176"/>
      <c r="G563" s="177"/>
      <c r="H563" s="175"/>
      <c r="I563" s="178"/>
      <c r="J563" s="178"/>
      <c r="K563" s="178"/>
      <c r="L563" s="178"/>
      <c r="M563" s="178"/>
    </row>
    <row r="564" spans="1:13">
      <c r="A564" s="64"/>
      <c r="B564" s="64"/>
      <c r="D564" s="175"/>
      <c r="E564" s="175"/>
      <c r="F564" s="176"/>
      <c r="G564" s="177"/>
      <c r="H564" s="175"/>
      <c r="I564" s="178"/>
      <c r="J564" s="178"/>
      <c r="K564" s="178"/>
      <c r="L564" s="178"/>
      <c r="M564" s="178"/>
    </row>
    <row r="565" spans="1:13">
      <c r="A565" s="64"/>
      <c r="B565" s="64"/>
      <c r="D565" s="175"/>
      <c r="E565" s="175"/>
      <c r="F565" s="176"/>
      <c r="G565" s="177"/>
      <c r="H565" s="175"/>
      <c r="I565" s="178"/>
      <c r="J565" s="178"/>
      <c r="K565" s="178"/>
      <c r="L565" s="178"/>
      <c r="M565" s="178"/>
    </row>
    <row r="566" spans="1:13">
      <c r="A566" s="64"/>
      <c r="B566" s="64"/>
      <c r="D566" s="175"/>
      <c r="E566" s="175"/>
      <c r="F566" s="176"/>
      <c r="G566" s="177"/>
      <c r="H566" s="175"/>
      <c r="I566" s="178"/>
      <c r="J566" s="178"/>
      <c r="K566" s="178"/>
      <c r="L566" s="178"/>
      <c r="M566" s="178"/>
    </row>
    <row r="567" spans="1:13">
      <c r="A567" s="64"/>
      <c r="B567" s="64"/>
      <c r="D567" s="175"/>
      <c r="E567" s="175"/>
      <c r="F567" s="176"/>
      <c r="G567" s="177"/>
      <c r="H567" s="175"/>
      <c r="I567" s="178"/>
      <c r="J567" s="178"/>
      <c r="K567" s="178"/>
      <c r="L567" s="178"/>
      <c r="M567" s="178"/>
    </row>
    <row r="568" spans="1:13">
      <c r="A568" s="64"/>
      <c r="B568" s="64"/>
      <c r="D568" s="175"/>
      <c r="E568" s="175"/>
      <c r="F568" s="176"/>
      <c r="G568" s="177"/>
      <c r="H568" s="175"/>
      <c r="I568" s="178"/>
      <c r="J568" s="178"/>
      <c r="K568" s="178"/>
      <c r="L568" s="178"/>
      <c r="M568" s="178"/>
    </row>
    <row r="569" spans="1:13">
      <c r="A569" s="64"/>
      <c r="B569" s="64"/>
      <c r="D569" s="175"/>
      <c r="E569" s="175"/>
      <c r="F569" s="176"/>
      <c r="G569" s="177"/>
      <c r="H569" s="175"/>
      <c r="I569" s="178"/>
      <c r="J569" s="178"/>
      <c r="K569" s="178"/>
      <c r="L569" s="178"/>
      <c r="M569" s="178"/>
    </row>
    <row r="570" spans="1:13">
      <c r="A570" s="64"/>
      <c r="B570" s="64"/>
      <c r="D570" s="175"/>
      <c r="E570" s="175"/>
      <c r="F570" s="176"/>
      <c r="G570" s="177"/>
      <c r="H570" s="175"/>
      <c r="I570" s="178"/>
      <c r="J570" s="178"/>
      <c r="K570" s="178"/>
      <c r="L570" s="178"/>
      <c r="M570" s="178"/>
    </row>
    <row r="571" spans="1:13">
      <c r="A571" s="64"/>
      <c r="B571" s="64"/>
      <c r="D571" s="175"/>
      <c r="E571" s="175"/>
      <c r="F571" s="176"/>
      <c r="G571" s="177"/>
      <c r="H571" s="175"/>
      <c r="I571" s="178"/>
      <c r="J571" s="178"/>
      <c r="K571" s="178"/>
      <c r="L571" s="178"/>
      <c r="M571" s="178"/>
    </row>
    <row r="572" spans="1:13">
      <c r="A572" s="64"/>
      <c r="B572" s="64"/>
      <c r="D572" s="175"/>
      <c r="E572" s="175"/>
      <c r="F572" s="176"/>
      <c r="G572" s="177"/>
      <c r="H572" s="175"/>
      <c r="I572" s="178"/>
      <c r="J572" s="178"/>
      <c r="K572" s="178"/>
      <c r="L572" s="178"/>
      <c r="M572" s="178"/>
    </row>
    <row r="573" spans="1:13">
      <c r="A573" s="64"/>
      <c r="B573" s="64"/>
      <c r="D573" s="175"/>
      <c r="E573" s="175"/>
      <c r="F573" s="176"/>
      <c r="G573" s="177"/>
      <c r="H573" s="175"/>
      <c r="I573" s="178"/>
      <c r="J573" s="178"/>
      <c r="K573" s="178"/>
      <c r="L573" s="178"/>
      <c r="M573" s="178"/>
    </row>
    <row r="574" spans="1:13">
      <c r="A574" s="64"/>
      <c r="B574" s="64"/>
      <c r="D574" s="175"/>
      <c r="E574" s="175"/>
      <c r="F574" s="176"/>
      <c r="G574" s="177"/>
      <c r="H574" s="175"/>
      <c r="I574" s="178"/>
      <c r="J574" s="178"/>
      <c r="K574" s="178"/>
      <c r="L574" s="178"/>
      <c r="M574" s="178"/>
    </row>
    <row r="575" spans="1:13">
      <c r="A575" s="64"/>
      <c r="B575" s="64"/>
      <c r="D575" s="175"/>
      <c r="E575" s="175"/>
      <c r="F575" s="176"/>
      <c r="G575" s="177"/>
      <c r="H575" s="175"/>
      <c r="I575" s="178"/>
      <c r="J575" s="178"/>
      <c r="K575" s="178"/>
      <c r="L575" s="178"/>
      <c r="M575" s="178"/>
    </row>
    <row r="576" spans="1:13">
      <c r="A576" s="64"/>
      <c r="B576" s="64"/>
      <c r="D576" s="175"/>
      <c r="E576" s="175"/>
      <c r="F576" s="176"/>
      <c r="G576" s="177"/>
      <c r="H576" s="175"/>
      <c r="I576" s="178"/>
      <c r="J576" s="178"/>
      <c r="K576" s="178"/>
      <c r="L576" s="178"/>
      <c r="M576" s="178"/>
    </row>
    <row r="577" spans="1:13">
      <c r="A577" s="64"/>
      <c r="B577" s="64"/>
      <c r="D577" s="175"/>
      <c r="E577" s="175"/>
      <c r="F577" s="176"/>
      <c r="G577" s="177"/>
      <c r="H577" s="175"/>
      <c r="I577" s="178"/>
      <c r="J577" s="178"/>
      <c r="K577" s="178"/>
      <c r="L577" s="178"/>
      <c r="M577" s="178"/>
    </row>
    <row r="578" spans="1:13">
      <c r="A578" s="64"/>
      <c r="B578" s="64"/>
      <c r="D578" s="175"/>
      <c r="E578" s="175"/>
      <c r="F578" s="176"/>
      <c r="G578" s="177"/>
      <c r="H578" s="175"/>
      <c r="I578" s="178"/>
      <c r="J578" s="178"/>
      <c r="K578" s="178"/>
      <c r="L578" s="178"/>
      <c r="M578" s="178"/>
    </row>
    <row r="579" spans="1:13">
      <c r="A579" s="64"/>
      <c r="B579" s="64"/>
      <c r="D579" s="175"/>
      <c r="E579" s="175"/>
      <c r="F579" s="176"/>
      <c r="G579" s="177"/>
      <c r="H579" s="175"/>
      <c r="I579" s="178"/>
      <c r="J579" s="178"/>
      <c r="K579" s="178"/>
      <c r="L579" s="178"/>
      <c r="M579" s="178"/>
    </row>
    <row r="580" spans="1:13">
      <c r="A580" s="64"/>
      <c r="B580" s="64"/>
      <c r="D580" s="175"/>
      <c r="E580" s="175"/>
      <c r="F580" s="176"/>
      <c r="G580" s="177"/>
      <c r="H580" s="175"/>
      <c r="I580" s="178"/>
      <c r="J580" s="178"/>
      <c r="K580" s="178"/>
      <c r="L580" s="178"/>
      <c r="M580" s="178"/>
    </row>
    <row r="581" spans="1:13">
      <c r="A581" s="64"/>
      <c r="B581" s="64"/>
      <c r="D581" s="175"/>
      <c r="E581" s="175"/>
      <c r="F581" s="176"/>
      <c r="G581" s="177"/>
      <c r="H581" s="175"/>
      <c r="I581" s="178"/>
      <c r="J581" s="178"/>
      <c r="K581" s="178"/>
      <c r="L581" s="178"/>
      <c r="M581" s="178"/>
    </row>
    <row r="582" spans="1:13">
      <c r="A582" s="64"/>
      <c r="B582" s="64"/>
      <c r="D582" s="175"/>
      <c r="E582" s="175"/>
      <c r="F582" s="176"/>
      <c r="G582" s="177"/>
      <c r="H582" s="175"/>
      <c r="I582" s="178"/>
      <c r="J582" s="178"/>
      <c r="K582" s="178"/>
      <c r="L582" s="178"/>
      <c r="M582" s="178"/>
    </row>
    <row r="583" spans="1:13">
      <c r="A583" s="64"/>
      <c r="B583" s="64"/>
      <c r="D583" s="175"/>
      <c r="E583" s="175"/>
      <c r="F583" s="176"/>
      <c r="G583" s="177"/>
      <c r="H583" s="175"/>
      <c r="I583" s="178"/>
      <c r="J583" s="178"/>
      <c r="K583" s="178"/>
      <c r="L583" s="178"/>
      <c r="M583" s="178"/>
    </row>
    <row r="584" spans="1:13">
      <c r="A584" s="64"/>
      <c r="B584" s="64"/>
      <c r="D584" s="175"/>
      <c r="E584" s="175"/>
      <c r="F584" s="176"/>
      <c r="G584" s="177"/>
      <c r="H584" s="175"/>
      <c r="I584" s="178"/>
      <c r="J584" s="178"/>
      <c r="K584" s="178"/>
      <c r="L584" s="178"/>
      <c r="M584" s="178"/>
    </row>
    <row r="585" spans="1:13">
      <c r="A585" s="64"/>
      <c r="B585" s="64"/>
      <c r="D585" s="175"/>
      <c r="E585" s="175"/>
      <c r="F585" s="176"/>
      <c r="G585" s="177"/>
      <c r="H585" s="175"/>
      <c r="I585" s="178"/>
      <c r="J585" s="178"/>
      <c r="K585" s="178"/>
      <c r="L585" s="178"/>
      <c r="M585" s="178"/>
    </row>
    <row r="586" spans="1:13">
      <c r="A586" s="64"/>
      <c r="B586" s="64"/>
      <c r="D586" s="175"/>
      <c r="E586" s="175"/>
      <c r="F586" s="176"/>
      <c r="G586" s="177"/>
      <c r="H586" s="175"/>
      <c r="I586" s="178"/>
      <c r="J586" s="178"/>
      <c r="K586" s="178"/>
      <c r="L586" s="178"/>
      <c r="M586" s="178"/>
    </row>
    <row r="587" spans="1:13">
      <c r="A587" s="64"/>
      <c r="B587" s="64"/>
      <c r="D587" s="175"/>
      <c r="E587" s="175"/>
      <c r="F587" s="176"/>
      <c r="G587" s="177"/>
      <c r="H587" s="175"/>
      <c r="I587" s="178"/>
      <c r="J587" s="178"/>
      <c r="K587" s="178"/>
      <c r="L587" s="178"/>
      <c r="M587" s="178"/>
    </row>
    <row r="588" spans="1:13">
      <c r="A588" s="64"/>
      <c r="B588" s="64"/>
      <c r="D588" s="175"/>
      <c r="E588" s="175"/>
      <c r="F588" s="176"/>
      <c r="G588" s="177"/>
      <c r="H588" s="175"/>
      <c r="I588" s="178"/>
      <c r="J588" s="178"/>
      <c r="K588" s="178"/>
      <c r="L588" s="178"/>
      <c r="M588" s="178"/>
    </row>
    <row r="589" spans="1:13">
      <c r="A589" s="64"/>
      <c r="B589" s="64"/>
      <c r="D589" s="175"/>
      <c r="E589" s="175"/>
      <c r="F589" s="176"/>
      <c r="G589" s="177"/>
      <c r="H589" s="175"/>
      <c r="I589" s="178"/>
      <c r="J589" s="178"/>
      <c r="K589" s="178"/>
      <c r="L589" s="178"/>
      <c r="M589" s="178"/>
    </row>
    <row r="590" spans="1:13">
      <c r="A590" s="64"/>
      <c r="B590" s="64"/>
      <c r="D590" s="175"/>
      <c r="E590" s="175"/>
      <c r="F590" s="176"/>
      <c r="G590" s="177"/>
      <c r="H590" s="175"/>
      <c r="I590" s="178"/>
      <c r="J590" s="178"/>
      <c r="K590" s="178"/>
      <c r="L590" s="178"/>
      <c r="M590" s="178"/>
    </row>
    <row r="591" spans="1:13">
      <c r="A591" s="64"/>
      <c r="B591" s="64"/>
      <c r="D591" s="175"/>
      <c r="E591" s="175"/>
      <c r="F591" s="176"/>
      <c r="G591" s="177"/>
      <c r="H591" s="175"/>
      <c r="I591" s="178"/>
      <c r="J591" s="178"/>
      <c r="K591" s="178"/>
      <c r="L591" s="178"/>
      <c r="M591" s="178"/>
    </row>
    <row r="592" spans="1:13">
      <c r="A592" s="64"/>
      <c r="B592" s="64"/>
      <c r="D592" s="175"/>
      <c r="E592" s="175"/>
      <c r="F592" s="176"/>
      <c r="G592" s="177"/>
      <c r="H592" s="175"/>
      <c r="I592" s="178"/>
      <c r="J592" s="178"/>
      <c r="K592" s="178"/>
      <c r="L592" s="178"/>
      <c r="M592" s="178"/>
    </row>
    <row r="593" spans="1:13">
      <c r="A593" s="64"/>
      <c r="B593" s="64"/>
      <c r="D593" s="175"/>
      <c r="E593" s="175"/>
      <c r="F593" s="176"/>
      <c r="G593" s="177"/>
      <c r="H593" s="175"/>
      <c r="I593" s="178"/>
      <c r="J593" s="178"/>
      <c r="K593" s="178"/>
      <c r="L593" s="178"/>
      <c r="M593" s="178"/>
    </row>
    <row r="594" spans="1:13">
      <c r="A594" s="64"/>
      <c r="B594" s="64"/>
      <c r="D594" s="175"/>
      <c r="E594" s="175"/>
      <c r="F594" s="176"/>
      <c r="G594" s="177"/>
      <c r="H594" s="175"/>
      <c r="I594" s="178"/>
      <c r="J594" s="178"/>
      <c r="K594" s="178"/>
      <c r="L594" s="178"/>
      <c r="M594" s="178"/>
    </row>
    <row r="595" spans="1:13">
      <c r="A595" s="64"/>
      <c r="B595" s="64"/>
      <c r="D595" s="175"/>
      <c r="E595" s="175"/>
      <c r="F595" s="176"/>
      <c r="G595" s="177"/>
      <c r="H595" s="175"/>
      <c r="I595" s="178"/>
      <c r="J595" s="178"/>
      <c r="K595" s="178"/>
      <c r="L595" s="178"/>
      <c r="M595" s="178"/>
    </row>
    <row r="596" spans="1:13">
      <c r="A596" s="64"/>
      <c r="B596" s="64"/>
      <c r="D596" s="175"/>
      <c r="E596" s="175"/>
      <c r="F596" s="176"/>
      <c r="G596" s="177"/>
      <c r="H596" s="175"/>
      <c r="I596" s="178"/>
      <c r="J596" s="178"/>
      <c r="K596" s="178"/>
      <c r="L596" s="178"/>
      <c r="M596" s="178"/>
    </row>
    <row r="597" spans="1:13">
      <c r="A597" s="64"/>
      <c r="B597" s="64"/>
      <c r="D597" s="175"/>
      <c r="E597" s="175"/>
      <c r="F597" s="176"/>
      <c r="G597" s="177"/>
      <c r="H597" s="175"/>
      <c r="I597" s="178"/>
      <c r="J597" s="178"/>
      <c r="K597" s="178"/>
      <c r="L597" s="178"/>
      <c r="M597" s="178"/>
    </row>
    <row r="598" spans="1:13">
      <c r="A598" s="64"/>
      <c r="B598" s="64"/>
      <c r="D598" s="175"/>
      <c r="E598" s="175"/>
      <c r="F598" s="176"/>
      <c r="G598" s="177"/>
      <c r="H598" s="175"/>
      <c r="I598" s="178"/>
      <c r="J598" s="178"/>
      <c r="K598" s="178"/>
      <c r="L598" s="178"/>
      <c r="M598" s="178"/>
    </row>
    <row r="599" spans="1:13">
      <c r="A599" s="64"/>
      <c r="B599" s="64"/>
      <c r="D599" s="175"/>
      <c r="E599" s="175"/>
      <c r="F599" s="176"/>
      <c r="G599" s="177"/>
      <c r="H599" s="175"/>
      <c r="I599" s="178"/>
      <c r="J599" s="178"/>
      <c r="K599" s="178"/>
      <c r="L599" s="178"/>
      <c r="M599" s="178"/>
    </row>
    <row r="600" spans="1:13">
      <c r="A600" s="64"/>
      <c r="B600" s="64"/>
      <c r="D600" s="175"/>
      <c r="E600" s="175"/>
      <c r="F600" s="176"/>
      <c r="G600" s="177"/>
      <c r="H600" s="175"/>
      <c r="I600" s="178"/>
      <c r="J600" s="178"/>
      <c r="K600" s="178"/>
      <c r="L600" s="178"/>
      <c r="M600" s="178"/>
    </row>
    <row r="601" spans="1:13">
      <c r="A601" s="64"/>
      <c r="B601" s="64"/>
      <c r="D601" s="175"/>
      <c r="E601" s="175"/>
      <c r="F601" s="176"/>
      <c r="G601" s="177"/>
      <c r="H601" s="175"/>
      <c r="I601" s="178"/>
      <c r="J601" s="178"/>
      <c r="K601" s="178"/>
      <c r="L601" s="178"/>
      <c r="M601" s="178"/>
    </row>
    <row r="602" spans="1:13">
      <c r="A602" s="64"/>
      <c r="B602" s="64"/>
      <c r="D602" s="175"/>
      <c r="E602" s="175"/>
      <c r="F602" s="176"/>
      <c r="G602" s="177"/>
      <c r="H602" s="175"/>
      <c r="I602" s="178"/>
      <c r="J602" s="178"/>
      <c r="K602" s="178"/>
      <c r="L602" s="178"/>
      <c r="M602" s="178"/>
    </row>
    <row r="603" spans="1:13">
      <c r="A603" s="64"/>
      <c r="B603" s="64"/>
      <c r="D603" s="175"/>
      <c r="E603" s="175"/>
      <c r="F603" s="176"/>
      <c r="G603" s="177"/>
      <c r="H603" s="175"/>
      <c r="I603" s="178"/>
      <c r="J603" s="178"/>
      <c r="K603" s="178"/>
      <c r="L603" s="178"/>
      <c r="M603" s="178"/>
    </row>
    <row r="604" spans="1:13">
      <c r="A604" s="64"/>
      <c r="B604" s="64"/>
      <c r="D604" s="175"/>
      <c r="E604" s="175"/>
      <c r="F604" s="176"/>
      <c r="G604" s="177"/>
      <c r="H604" s="175"/>
      <c r="I604" s="178"/>
      <c r="J604" s="178"/>
      <c r="K604" s="178"/>
      <c r="L604" s="178"/>
      <c r="M604" s="178"/>
    </row>
    <row r="605" spans="1:13">
      <c r="A605" s="64"/>
      <c r="B605" s="64"/>
      <c r="D605" s="175"/>
      <c r="E605" s="175"/>
      <c r="F605" s="176"/>
      <c r="G605" s="177"/>
      <c r="H605" s="175"/>
      <c r="I605" s="178"/>
      <c r="J605" s="178"/>
      <c r="K605" s="178"/>
      <c r="L605" s="178"/>
      <c r="M605" s="178"/>
    </row>
    <row r="606" spans="1:13">
      <c r="A606" s="64"/>
      <c r="B606" s="64"/>
      <c r="D606" s="175"/>
      <c r="E606" s="175"/>
      <c r="F606" s="176"/>
      <c r="G606" s="177"/>
      <c r="H606" s="175"/>
      <c r="I606" s="178"/>
      <c r="J606" s="178"/>
      <c r="K606" s="178"/>
      <c r="L606" s="178"/>
      <c r="M606" s="178"/>
    </row>
    <row r="607" spans="1:13">
      <c r="A607" s="64"/>
      <c r="B607" s="64"/>
      <c r="D607" s="175"/>
      <c r="E607" s="175"/>
      <c r="F607" s="176"/>
      <c r="G607" s="177"/>
      <c r="H607" s="175"/>
      <c r="I607" s="178"/>
      <c r="J607" s="178"/>
      <c r="K607" s="178"/>
      <c r="L607" s="178"/>
      <c r="M607" s="178"/>
    </row>
    <row r="608" spans="1:13">
      <c r="A608" s="64"/>
      <c r="B608" s="64"/>
      <c r="D608" s="175"/>
      <c r="E608" s="175"/>
      <c r="F608" s="176"/>
      <c r="G608" s="177"/>
      <c r="H608" s="175"/>
      <c r="I608" s="178"/>
      <c r="J608" s="178"/>
      <c r="K608" s="178"/>
      <c r="L608" s="178"/>
      <c r="M608" s="178"/>
    </row>
    <row r="609" spans="1:13">
      <c r="A609" s="64"/>
      <c r="B609" s="64"/>
      <c r="D609" s="175"/>
      <c r="E609" s="175"/>
      <c r="F609" s="176"/>
      <c r="G609" s="177"/>
      <c r="H609" s="175"/>
      <c r="I609" s="178"/>
      <c r="J609" s="178"/>
      <c r="K609" s="178"/>
      <c r="L609" s="178"/>
      <c r="M609" s="178"/>
    </row>
    <row r="610" spans="1:13">
      <c r="A610" s="64"/>
      <c r="B610" s="64"/>
      <c r="D610" s="175"/>
      <c r="E610" s="175"/>
      <c r="F610" s="176"/>
      <c r="G610" s="177"/>
      <c r="H610" s="175"/>
      <c r="I610" s="178"/>
      <c r="J610" s="178"/>
      <c r="K610" s="178"/>
      <c r="L610" s="178"/>
      <c r="M610" s="178"/>
    </row>
    <row r="611" spans="1:13">
      <c r="A611" s="64"/>
      <c r="B611" s="64"/>
      <c r="D611" s="175"/>
      <c r="E611" s="175"/>
      <c r="F611" s="176"/>
      <c r="G611" s="177"/>
      <c r="H611" s="175"/>
      <c r="I611" s="178"/>
      <c r="J611" s="178"/>
      <c r="K611" s="178"/>
      <c r="L611" s="178"/>
      <c r="M611" s="178"/>
    </row>
    <row r="612" spans="1:13">
      <c r="A612" s="64"/>
      <c r="B612" s="64"/>
      <c r="D612" s="175"/>
      <c r="E612" s="175"/>
      <c r="F612" s="176"/>
      <c r="G612" s="177"/>
      <c r="H612" s="175"/>
      <c r="I612" s="178"/>
      <c r="J612" s="178"/>
      <c r="K612" s="178"/>
      <c r="L612" s="178"/>
      <c r="M612" s="178"/>
    </row>
    <row r="613" spans="1:13">
      <c r="A613" s="64"/>
      <c r="B613" s="64"/>
      <c r="D613" s="175"/>
      <c r="E613" s="175"/>
      <c r="F613" s="176"/>
      <c r="G613" s="177"/>
      <c r="H613" s="175"/>
      <c r="I613" s="178"/>
      <c r="J613" s="178"/>
      <c r="K613" s="178"/>
      <c r="L613" s="178"/>
      <c r="M613" s="178"/>
    </row>
    <row r="614" spans="1:13">
      <c r="A614" s="64"/>
      <c r="B614" s="64"/>
      <c r="D614" s="175"/>
      <c r="E614" s="175"/>
      <c r="F614" s="176"/>
      <c r="G614" s="177"/>
      <c r="H614" s="175"/>
      <c r="I614" s="178"/>
      <c r="J614" s="178"/>
      <c r="K614" s="178"/>
      <c r="L614" s="178"/>
      <c r="M614" s="178"/>
    </row>
    <row r="615" spans="1:13">
      <c r="A615" s="64"/>
      <c r="B615" s="64"/>
      <c r="D615" s="175"/>
      <c r="E615" s="175"/>
      <c r="F615" s="176"/>
      <c r="G615" s="177"/>
      <c r="H615" s="175"/>
      <c r="I615" s="178"/>
      <c r="J615" s="178"/>
      <c r="K615" s="178"/>
      <c r="L615" s="178"/>
      <c r="M615" s="178"/>
    </row>
    <row r="616" spans="1:13">
      <c r="A616" s="64"/>
      <c r="B616" s="64"/>
      <c r="D616" s="175"/>
      <c r="E616" s="175"/>
      <c r="F616" s="176"/>
      <c r="G616" s="177"/>
      <c r="H616" s="175"/>
      <c r="I616" s="178"/>
      <c r="J616" s="178"/>
      <c r="K616" s="178"/>
      <c r="L616" s="178"/>
      <c r="M616" s="178"/>
    </row>
    <row r="617" spans="1:13">
      <c r="A617" s="64"/>
      <c r="B617" s="64"/>
      <c r="D617" s="175"/>
      <c r="E617" s="175"/>
      <c r="F617" s="176"/>
      <c r="G617" s="177"/>
      <c r="H617" s="175"/>
      <c r="I617" s="178"/>
      <c r="J617" s="178"/>
      <c r="K617" s="178"/>
      <c r="L617" s="178"/>
      <c r="M617" s="178"/>
    </row>
    <row r="618" spans="1:13">
      <c r="A618" s="64"/>
      <c r="B618" s="64"/>
      <c r="D618" s="175"/>
      <c r="E618" s="175"/>
      <c r="F618" s="176"/>
      <c r="G618" s="177"/>
      <c r="H618" s="175"/>
      <c r="I618" s="178"/>
      <c r="J618" s="178"/>
      <c r="K618" s="178"/>
      <c r="L618" s="178"/>
      <c r="M618" s="178"/>
    </row>
    <row r="619" spans="1:13">
      <c r="A619" s="64"/>
      <c r="B619" s="64"/>
      <c r="D619" s="175"/>
      <c r="E619" s="175"/>
      <c r="F619" s="176"/>
      <c r="G619" s="177"/>
      <c r="H619" s="175"/>
      <c r="I619" s="178"/>
      <c r="J619" s="178"/>
      <c r="K619" s="178"/>
      <c r="L619" s="178"/>
      <c r="M619" s="178"/>
    </row>
    <row r="620" spans="1:13">
      <c r="A620" s="64"/>
      <c r="B620" s="64"/>
      <c r="D620" s="175"/>
      <c r="E620" s="175"/>
      <c r="F620" s="176"/>
      <c r="G620" s="177"/>
      <c r="H620" s="175"/>
      <c r="I620" s="178"/>
      <c r="J620" s="178"/>
      <c r="K620" s="178"/>
      <c r="L620" s="178"/>
      <c r="M620" s="178"/>
    </row>
    <row r="621" spans="1:13">
      <c r="A621" s="64"/>
      <c r="B621" s="64"/>
      <c r="D621" s="175"/>
      <c r="E621" s="175"/>
      <c r="F621" s="176"/>
      <c r="G621" s="177"/>
      <c r="H621" s="175"/>
      <c r="I621" s="178"/>
      <c r="J621" s="178"/>
      <c r="K621" s="178"/>
      <c r="L621" s="178"/>
      <c r="M621" s="178"/>
    </row>
    <row r="622" spans="1:13">
      <c r="A622" s="64"/>
      <c r="B622" s="64"/>
      <c r="D622" s="175"/>
      <c r="E622" s="175"/>
      <c r="F622" s="176"/>
      <c r="G622" s="177"/>
      <c r="H622" s="175"/>
      <c r="I622" s="178"/>
      <c r="J622" s="178"/>
      <c r="K622" s="178"/>
      <c r="L622" s="178"/>
      <c r="M622" s="178"/>
    </row>
    <row r="623" spans="1:13">
      <c r="A623" s="64"/>
      <c r="B623" s="64"/>
      <c r="D623" s="175"/>
      <c r="E623" s="175"/>
      <c r="F623" s="176"/>
      <c r="G623" s="177"/>
      <c r="H623" s="175"/>
      <c r="I623" s="178"/>
      <c r="J623" s="178"/>
      <c r="K623" s="178"/>
      <c r="L623" s="178"/>
      <c r="M623" s="178"/>
    </row>
    <row r="624" spans="1:13">
      <c r="A624" s="64"/>
      <c r="B624" s="64"/>
      <c r="D624" s="175"/>
      <c r="E624" s="175"/>
      <c r="F624" s="176"/>
      <c r="G624" s="177"/>
      <c r="H624" s="175"/>
      <c r="I624" s="178"/>
      <c r="J624" s="178"/>
      <c r="K624" s="178"/>
      <c r="L624" s="178"/>
      <c r="M624" s="178"/>
    </row>
    <row r="625" spans="1:13">
      <c r="A625" s="64"/>
      <c r="B625" s="64"/>
      <c r="D625" s="175"/>
      <c r="E625" s="175"/>
      <c r="F625" s="176"/>
      <c r="G625" s="177"/>
      <c r="H625" s="175"/>
      <c r="I625" s="178"/>
      <c r="J625" s="178"/>
      <c r="K625" s="178"/>
      <c r="L625" s="178"/>
      <c r="M625" s="178"/>
    </row>
    <row r="626" spans="1:13">
      <c r="A626" s="64"/>
      <c r="B626" s="64"/>
      <c r="D626" s="175"/>
      <c r="E626" s="175"/>
      <c r="F626" s="176"/>
      <c r="G626" s="177"/>
      <c r="H626" s="175"/>
      <c r="I626" s="178"/>
      <c r="J626" s="178"/>
      <c r="K626" s="178"/>
      <c r="L626" s="178"/>
      <c r="M626" s="178"/>
    </row>
    <row r="627" spans="1:13">
      <c r="A627" s="64"/>
      <c r="B627" s="64"/>
      <c r="D627" s="175"/>
      <c r="E627" s="175"/>
      <c r="F627" s="176"/>
      <c r="G627" s="177"/>
      <c r="H627" s="175"/>
      <c r="I627" s="178"/>
      <c r="J627" s="178"/>
      <c r="K627" s="178"/>
      <c r="L627" s="178"/>
      <c r="M627" s="178"/>
    </row>
    <row r="628" spans="1:13">
      <c r="A628" s="64"/>
      <c r="B628" s="64"/>
      <c r="D628" s="175"/>
      <c r="E628" s="175"/>
      <c r="F628" s="176"/>
      <c r="G628" s="177"/>
      <c r="H628" s="175"/>
      <c r="I628" s="178"/>
      <c r="J628" s="178"/>
      <c r="K628" s="178"/>
      <c r="L628" s="178"/>
      <c r="M628" s="178"/>
    </row>
    <row r="629" spans="1:13">
      <c r="A629" s="64"/>
      <c r="B629" s="64"/>
      <c r="D629" s="175"/>
      <c r="E629" s="175"/>
      <c r="F629" s="176"/>
      <c r="G629" s="177"/>
      <c r="H629" s="175"/>
      <c r="I629" s="178"/>
      <c r="J629" s="178"/>
      <c r="K629" s="178"/>
      <c r="L629" s="178"/>
      <c r="M629" s="178"/>
    </row>
    <row r="630" spans="1:13">
      <c r="A630" s="64"/>
      <c r="B630" s="64"/>
      <c r="D630" s="175"/>
      <c r="E630" s="175"/>
      <c r="F630" s="176"/>
      <c r="G630" s="177"/>
      <c r="H630" s="175"/>
      <c r="I630" s="178"/>
      <c r="J630" s="178"/>
      <c r="K630" s="178"/>
      <c r="L630" s="178"/>
      <c r="M630" s="178"/>
    </row>
    <row r="631" spans="1:13">
      <c r="A631" s="64"/>
      <c r="B631" s="64"/>
      <c r="D631" s="175"/>
      <c r="E631" s="175"/>
      <c r="F631" s="176"/>
      <c r="G631" s="177"/>
      <c r="H631" s="175"/>
      <c r="I631" s="178"/>
      <c r="J631" s="178"/>
      <c r="K631" s="178"/>
      <c r="L631" s="178"/>
      <c r="M631" s="178"/>
    </row>
    <row r="632" spans="1:13">
      <c r="A632" s="64"/>
      <c r="B632" s="64"/>
      <c r="D632" s="175"/>
      <c r="E632" s="175"/>
      <c r="F632" s="176"/>
      <c r="G632" s="177"/>
      <c r="H632" s="175"/>
      <c r="I632" s="178"/>
      <c r="J632" s="178"/>
      <c r="K632" s="178"/>
      <c r="L632" s="178"/>
      <c r="M632" s="178"/>
    </row>
    <row r="633" spans="1:13">
      <c r="A633" s="64"/>
      <c r="B633" s="64"/>
      <c r="D633" s="175"/>
      <c r="E633" s="175"/>
      <c r="F633" s="176"/>
      <c r="G633" s="177"/>
      <c r="H633" s="175"/>
      <c r="I633" s="178"/>
      <c r="J633" s="178"/>
      <c r="K633" s="178"/>
      <c r="L633" s="178"/>
      <c r="M633" s="178"/>
    </row>
    <row r="634" spans="1:13">
      <c r="A634" s="64"/>
      <c r="B634" s="64"/>
      <c r="D634" s="175"/>
      <c r="E634" s="175"/>
      <c r="F634" s="176"/>
      <c r="G634" s="177"/>
      <c r="H634" s="175"/>
      <c r="I634" s="178"/>
      <c r="J634" s="178"/>
      <c r="K634" s="178"/>
      <c r="L634" s="178"/>
      <c r="M634" s="178"/>
    </row>
    <row r="635" spans="1:13">
      <c r="A635" s="64"/>
      <c r="B635" s="64"/>
      <c r="D635" s="175"/>
      <c r="E635" s="175"/>
      <c r="F635" s="176"/>
      <c r="G635" s="177"/>
      <c r="H635" s="175"/>
      <c r="I635" s="178"/>
      <c r="J635" s="178"/>
      <c r="K635" s="178"/>
      <c r="L635" s="178"/>
      <c r="M635" s="178"/>
    </row>
    <row r="636" spans="1:13">
      <c r="A636" s="64"/>
      <c r="B636" s="64"/>
      <c r="D636" s="175"/>
      <c r="E636" s="175"/>
      <c r="F636" s="176"/>
      <c r="G636" s="177"/>
      <c r="H636" s="175"/>
      <c r="I636" s="178"/>
      <c r="J636" s="178"/>
      <c r="K636" s="178"/>
      <c r="L636" s="178"/>
      <c r="M636" s="178"/>
    </row>
    <row r="637" spans="1:13">
      <c r="A637" s="64"/>
      <c r="B637" s="64"/>
      <c r="D637" s="175"/>
      <c r="E637" s="175"/>
      <c r="F637" s="176"/>
      <c r="G637" s="177"/>
      <c r="H637" s="175"/>
      <c r="I637" s="178"/>
      <c r="J637" s="178"/>
      <c r="K637" s="178"/>
      <c r="L637" s="178"/>
      <c r="M637" s="178"/>
    </row>
    <row r="638" spans="1:13">
      <c r="A638" s="64"/>
      <c r="B638" s="64"/>
      <c r="D638" s="175"/>
      <c r="E638" s="175"/>
      <c r="F638" s="176"/>
      <c r="G638" s="177"/>
      <c r="H638" s="175"/>
      <c r="I638" s="178"/>
      <c r="J638" s="178"/>
      <c r="K638" s="178"/>
      <c r="L638" s="178"/>
      <c r="M638" s="178"/>
    </row>
    <row r="639" spans="1:13">
      <c r="A639" s="64"/>
      <c r="B639" s="64"/>
      <c r="D639" s="175"/>
      <c r="E639" s="175"/>
      <c r="F639" s="176"/>
      <c r="G639" s="177"/>
      <c r="H639" s="175"/>
      <c r="I639" s="178"/>
      <c r="J639" s="178"/>
      <c r="K639" s="178"/>
      <c r="L639" s="178"/>
      <c r="M639" s="178"/>
    </row>
    <row r="640" spans="1:13">
      <c r="A640" s="64"/>
      <c r="B640" s="64"/>
      <c r="D640" s="175"/>
      <c r="E640" s="175"/>
      <c r="F640" s="176"/>
      <c r="G640" s="177"/>
      <c r="H640" s="175"/>
      <c r="I640" s="178"/>
      <c r="J640" s="178"/>
      <c r="K640" s="178"/>
      <c r="L640" s="178"/>
      <c r="M640" s="178"/>
    </row>
    <row r="641" spans="1:13">
      <c r="A641" s="64"/>
      <c r="B641" s="64"/>
      <c r="D641" s="175"/>
      <c r="E641" s="175"/>
      <c r="F641" s="176"/>
      <c r="G641" s="177"/>
      <c r="H641" s="175"/>
      <c r="I641" s="178"/>
      <c r="J641" s="178"/>
      <c r="K641" s="178"/>
      <c r="L641" s="178"/>
      <c r="M641" s="178"/>
    </row>
    <row r="642" spans="1:13">
      <c r="A642" s="64"/>
      <c r="B642" s="64"/>
      <c r="D642" s="175"/>
      <c r="E642" s="175"/>
      <c r="F642" s="176"/>
      <c r="G642" s="177"/>
      <c r="H642" s="175"/>
      <c r="I642" s="178"/>
      <c r="J642" s="178"/>
      <c r="K642" s="178"/>
      <c r="L642" s="178"/>
      <c r="M642" s="178"/>
    </row>
    <row r="643" spans="1:13">
      <c r="A643" s="64"/>
      <c r="B643" s="64"/>
      <c r="D643" s="175"/>
      <c r="E643" s="175"/>
      <c r="F643" s="176"/>
      <c r="G643" s="177"/>
      <c r="H643" s="175"/>
      <c r="I643" s="178"/>
      <c r="J643" s="178"/>
      <c r="K643" s="178"/>
      <c r="L643" s="178"/>
      <c r="M643" s="178"/>
    </row>
    <row r="644" spans="1:13">
      <c r="A644" s="64"/>
      <c r="B644" s="64"/>
      <c r="D644" s="175"/>
      <c r="E644" s="175"/>
      <c r="F644" s="176"/>
      <c r="G644" s="177"/>
      <c r="H644" s="175"/>
      <c r="I644" s="178"/>
      <c r="J644" s="178"/>
      <c r="K644" s="178"/>
      <c r="L644" s="178"/>
      <c r="M644" s="178"/>
    </row>
    <row r="645" spans="1:13">
      <c r="A645" s="64"/>
      <c r="B645" s="64"/>
      <c r="D645" s="175"/>
      <c r="E645" s="175"/>
      <c r="F645" s="176"/>
      <c r="G645" s="177"/>
      <c r="H645" s="175"/>
      <c r="I645" s="178"/>
      <c r="J645" s="178"/>
      <c r="K645" s="178"/>
      <c r="L645" s="178"/>
      <c r="M645" s="178"/>
    </row>
    <row r="646" spans="1:13">
      <c r="A646" s="64"/>
      <c r="B646" s="64"/>
      <c r="D646" s="175"/>
      <c r="E646" s="175"/>
      <c r="F646" s="176"/>
      <c r="G646" s="177"/>
      <c r="H646" s="175"/>
      <c r="I646" s="178"/>
      <c r="J646" s="178"/>
      <c r="K646" s="178"/>
      <c r="L646" s="178"/>
      <c r="M646" s="178"/>
    </row>
    <row r="647" spans="1:13">
      <c r="A647" s="64"/>
      <c r="B647" s="64"/>
      <c r="D647" s="175"/>
      <c r="E647" s="175"/>
      <c r="F647" s="176"/>
      <c r="G647" s="177"/>
      <c r="H647" s="175"/>
      <c r="I647" s="178"/>
      <c r="J647" s="178"/>
      <c r="K647" s="178"/>
      <c r="L647" s="178"/>
      <c r="M647" s="178"/>
    </row>
    <row r="648" spans="1:13">
      <c r="A648" s="64"/>
      <c r="B648" s="64"/>
      <c r="D648" s="175"/>
      <c r="E648" s="175"/>
      <c r="F648" s="176"/>
      <c r="G648" s="177"/>
      <c r="H648" s="175"/>
      <c r="I648" s="178"/>
      <c r="J648" s="178"/>
      <c r="K648" s="178"/>
      <c r="L648" s="178"/>
      <c r="M648" s="178"/>
    </row>
    <row r="649" spans="1:13">
      <c r="A649" s="64"/>
      <c r="B649" s="64"/>
      <c r="D649" s="175"/>
      <c r="E649" s="175"/>
      <c r="F649" s="176"/>
      <c r="G649" s="177"/>
      <c r="H649" s="175"/>
      <c r="I649" s="178"/>
      <c r="J649" s="178"/>
      <c r="K649" s="178"/>
      <c r="L649" s="178"/>
      <c r="M649" s="178"/>
    </row>
    <row r="650" spans="1:13">
      <c r="A650" s="64"/>
      <c r="B650" s="64"/>
      <c r="D650" s="175"/>
      <c r="E650" s="175"/>
      <c r="F650" s="176"/>
      <c r="G650" s="177"/>
      <c r="H650" s="175"/>
      <c r="I650" s="178"/>
      <c r="J650" s="178"/>
      <c r="K650" s="178"/>
      <c r="L650" s="178"/>
      <c r="M650" s="178"/>
    </row>
    <row r="651" spans="1:13">
      <c r="A651" s="64"/>
      <c r="B651" s="64"/>
      <c r="D651" s="175"/>
      <c r="E651" s="175"/>
      <c r="F651" s="176"/>
      <c r="G651" s="177"/>
      <c r="H651" s="175"/>
      <c r="I651" s="178"/>
      <c r="J651" s="178"/>
      <c r="K651" s="178"/>
      <c r="L651" s="178"/>
      <c r="M651" s="178"/>
    </row>
    <row r="652" spans="1:13">
      <c r="A652" s="64"/>
      <c r="B652" s="64"/>
      <c r="D652" s="175"/>
      <c r="E652" s="175"/>
      <c r="F652" s="176"/>
      <c r="G652" s="177"/>
      <c r="H652" s="175"/>
      <c r="I652" s="178"/>
      <c r="J652" s="178"/>
      <c r="K652" s="178"/>
      <c r="L652" s="178"/>
      <c r="M652" s="178"/>
    </row>
    <row r="653" spans="1:13">
      <c r="A653" s="64"/>
      <c r="B653" s="64"/>
      <c r="D653" s="175"/>
      <c r="E653" s="175"/>
      <c r="F653" s="176"/>
      <c r="G653" s="177"/>
      <c r="H653" s="175"/>
      <c r="I653" s="178"/>
      <c r="J653" s="178"/>
      <c r="K653" s="178"/>
      <c r="L653" s="178"/>
      <c r="M653" s="178"/>
    </row>
    <row r="654" spans="1:13">
      <c r="A654" s="64"/>
      <c r="B654" s="64"/>
      <c r="D654" s="175"/>
      <c r="E654" s="175"/>
      <c r="F654" s="176"/>
      <c r="G654" s="177"/>
      <c r="H654" s="175"/>
      <c r="I654" s="178"/>
      <c r="J654" s="178"/>
      <c r="K654" s="178"/>
      <c r="L654" s="178"/>
      <c r="M654" s="178"/>
    </row>
    <row r="655" spans="1:13">
      <c r="A655" s="64"/>
      <c r="B655" s="64"/>
      <c r="D655" s="175"/>
      <c r="E655" s="175"/>
      <c r="F655" s="176"/>
      <c r="G655" s="177"/>
      <c r="H655" s="175"/>
      <c r="I655" s="178"/>
      <c r="J655" s="178"/>
      <c r="K655" s="178"/>
      <c r="L655" s="178"/>
      <c r="M655" s="178"/>
    </row>
    <row r="656" spans="1:13">
      <c r="A656" s="64"/>
      <c r="B656" s="64"/>
      <c r="D656" s="175"/>
      <c r="E656" s="175"/>
      <c r="F656" s="176"/>
      <c r="G656" s="177"/>
      <c r="H656" s="175"/>
      <c r="I656" s="178"/>
      <c r="J656" s="178"/>
      <c r="K656" s="178"/>
      <c r="L656" s="178"/>
      <c r="M656" s="178"/>
    </row>
    <row r="657" spans="1:13">
      <c r="A657" s="64"/>
      <c r="B657" s="64"/>
      <c r="D657" s="175"/>
      <c r="E657" s="175"/>
      <c r="F657" s="176"/>
      <c r="G657" s="177"/>
      <c r="H657" s="175"/>
      <c r="I657" s="178"/>
      <c r="J657" s="178"/>
      <c r="K657" s="178"/>
      <c r="L657" s="178"/>
      <c r="M657" s="178"/>
    </row>
    <row r="658" spans="1:13">
      <c r="A658" s="64"/>
      <c r="B658" s="64"/>
      <c r="D658" s="175"/>
      <c r="E658" s="175"/>
      <c r="F658" s="176"/>
      <c r="G658" s="177"/>
      <c r="H658" s="175"/>
      <c r="I658" s="178"/>
      <c r="J658" s="178"/>
      <c r="K658" s="178"/>
      <c r="L658" s="178"/>
      <c r="M658" s="178"/>
    </row>
    <row r="659" spans="1:13">
      <c r="A659" s="64"/>
      <c r="B659" s="64"/>
      <c r="D659" s="175"/>
      <c r="E659" s="175"/>
      <c r="F659" s="176"/>
      <c r="G659" s="177"/>
      <c r="H659" s="175"/>
      <c r="I659" s="178"/>
      <c r="J659" s="178"/>
      <c r="K659" s="178"/>
      <c r="L659" s="178"/>
      <c r="M659" s="178"/>
    </row>
    <row r="660" spans="1:13">
      <c r="A660" s="64"/>
      <c r="B660" s="64"/>
      <c r="D660" s="175"/>
      <c r="E660" s="175"/>
      <c r="F660" s="176"/>
      <c r="G660" s="177"/>
      <c r="H660" s="175"/>
      <c r="I660" s="178"/>
      <c r="J660" s="178"/>
      <c r="K660" s="178"/>
      <c r="L660" s="178"/>
      <c r="M660" s="178"/>
    </row>
    <row r="661" spans="1:13">
      <c r="A661" s="64"/>
      <c r="B661" s="64"/>
      <c r="D661" s="175"/>
      <c r="E661" s="175"/>
      <c r="F661" s="176"/>
      <c r="G661" s="177"/>
      <c r="H661" s="175"/>
      <c r="I661" s="178"/>
      <c r="J661" s="178"/>
      <c r="K661" s="178"/>
      <c r="L661" s="178"/>
      <c r="M661" s="178"/>
    </row>
    <row r="662" spans="1:13">
      <c r="A662" s="64"/>
      <c r="B662" s="64"/>
      <c r="D662" s="175"/>
      <c r="E662" s="175"/>
      <c r="F662" s="176"/>
      <c r="G662" s="177"/>
      <c r="H662" s="175"/>
      <c r="I662" s="178"/>
      <c r="J662" s="178"/>
      <c r="K662" s="178"/>
      <c r="L662" s="178"/>
      <c r="M662" s="178"/>
    </row>
    <row r="663" spans="1:13">
      <c r="A663" s="64"/>
      <c r="B663" s="64"/>
      <c r="D663" s="175"/>
      <c r="E663" s="175"/>
      <c r="F663" s="176"/>
      <c r="G663" s="177"/>
      <c r="H663" s="175"/>
      <c r="I663" s="178"/>
      <c r="J663" s="178"/>
      <c r="K663" s="178"/>
      <c r="L663" s="178"/>
      <c r="M663" s="178"/>
    </row>
    <row r="664" spans="1:13">
      <c r="A664" s="64"/>
      <c r="B664" s="64"/>
      <c r="D664" s="175"/>
      <c r="E664" s="175"/>
      <c r="F664" s="176"/>
      <c r="G664" s="177"/>
      <c r="H664" s="175"/>
      <c r="I664" s="178"/>
      <c r="J664" s="178"/>
      <c r="K664" s="178"/>
      <c r="L664" s="178"/>
      <c r="M664" s="178"/>
    </row>
    <row r="665" spans="1:13">
      <c r="A665" s="64"/>
      <c r="B665" s="64"/>
      <c r="D665" s="175"/>
      <c r="E665" s="175"/>
      <c r="F665" s="176"/>
      <c r="G665" s="177"/>
      <c r="H665" s="175"/>
      <c r="I665" s="178"/>
      <c r="J665" s="178"/>
      <c r="K665" s="178"/>
      <c r="L665" s="178"/>
      <c r="M665" s="178"/>
    </row>
    <row r="666" spans="1:13">
      <c r="A666" s="64"/>
      <c r="B666" s="64"/>
      <c r="D666" s="175"/>
      <c r="E666" s="175"/>
      <c r="F666" s="176"/>
      <c r="G666" s="177"/>
      <c r="H666" s="175"/>
      <c r="I666" s="178"/>
      <c r="J666" s="178"/>
      <c r="K666" s="178"/>
      <c r="L666" s="178"/>
      <c r="M666" s="178"/>
    </row>
    <row r="667" spans="1:13">
      <c r="A667" s="64"/>
      <c r="B667" s="64"/>
      <c r="D667" s="175"/>
      <c r="E667" s="175"/>
      <c r="F667" s="176"/>
      <c r="G667" s="177"/>
      <c r="H667" s="175"/>
      <c r="I667" s="178"/>
      <c r="J667" s="178"/>
      <c r="K667" s="178"/>
      <c r="L667" s="178"/>
      <c r="M667" s="178"/>
    </row>
    <row r="668" spans="1:13">
      <c r="A668" s="64"/>
      <c r="B668" s="64"/>
      <c r="D668" s="175"/>
      <c r="E668" s="175"/>
      <c r="F668" s="176"/>
      <c r="G668" s="177"/>
      <c r="H668" s="175"/>
      <c r="I668" s="178"/>
      <c r="J668" s="178"/>
      <c r="K668" s="178"/>
      <c r="L668" s="178"/>
      <c r="M668" s="178"/>
    </row>
    <row r="669" spans="1:13">
      <c r="A669" s="64"/>
      <c r="B669" s="64"/>
      <c r="D669" s="175"/>
      <c r="E669" s="175"/>
      <c r="F669" s="176"/>
      <c r="G669" s="177"/>
      <c r="H669" s="175"/>
      <c r="I669" s="178"/>
      <c r="J669" s="178"/>
      <c r="K669" s="178"/>
      <c r="L669" s="178"/>
      <c r="M669" s="178"/>
    </row>
    <row r="670" spans="1:13">
      <c r="A670" s="64"/>
      <c r="B670" s="64"/>
      <c r="D670" s="175"/>
      <c r="E670" s="175"/>
      <c r="F670" s="176"/>
      <c r="G670" s="177"/>
      <c r="H670" s="175"/>
      <c r="I670" s="178"/>
      <c r="J670" s="178"/>
      <c r="K670" s="178"/>
      <c r="L670" s="178"/>
      <c r="M670" s="178"/>
    </row>
    <row r="671" spans="1:13">
      <c r="A671" s="64"/>
      <c r="B671" s="64"/>
      <c r="D671" s="175"/>
      <c r="E671" s="175"/>
      <c r="F671" s="176"/>
      <c r="G671" s="177"/>
      <c r="H671" s="175"/>
      <c r="I671" s="178"/>
      <c r="J671" s="178"/>
      <c r="K671" s="178"/>
      <c r="L671" s="178"/>
      <c r="M671" s="178"/>
    </row>
    <row r="672" spans="1:13">
      <c r="A672" s="64"/>
      <c r="B672" s="64"/>
      <c r="D672" s="175"/>
      <c r="E672" s="175"/>
      <c r="F672" s="176"/>
      <c r="G672" s="177"/>
      <c r="H672" s="175"/>
      <c r="I672" s="178"/>
      <c r="J672" s="178"/>
      <c r="K672" s="178"/>
      <c r="L672" s="178"/>
      <c r="M672" s="178"/>
    </row>
    <row r="673" spans="1:13">
      <c r="A673" s="64"/>
      <c r="B673" s="64"/>
      <c r="D673" s="175"/>
      <c r="E673" s="175"/>
      <c r="F673" s="176"/>
      <c r="G673" s="177"/>
      <c r="H673" s="175"/>
      <c r="I673" s="178"/>
      <c r="J673" s="178"/>
      <c r="K673" s="178"/>
      <c r="L673" s="178"/>
      <c r="M673" s="178"/>
    </row>
    <row r="674" spans="1:13">
      <c r="A674" s="64"/>
      <c r="B674" s="64"/>
      <c r="D674" s="175"/>
      <c r="E674" s="175"/>
      <c r="F674" s="176"/>
      <c r="G674" s="177"/>
      <c r="H674" s="175"/>
      <c r="I674" s="178"/>
      <c r="J674" s="178"/>
      <c r="K674" s="178"/>
      <c r="L674" s="178"/>
      <c r="M674" s="178"/>
    </row>
    <row r="675" spans="1:13">
      <c r="A675" s="64"/>
      <c r="B675" s="64"/>
      <c r="D675" s="175"/>
      <c r="E675" s="175"/>
      <c r="F675" s="176"/>
      <c r="G675" s="177"/>
      <c r="H675" s="175"/>
      <c r="I675" s="178"/>
      <c r="J675" s="178"/>
      <c r="K675" s="178"/>
      <c r="L675" s="178"/>
      <c r="M675" s="178"/>
    </row>
    <row r="676" spans="1:13">
      <c r="A676" s="64"/>
      <c r="B676" s="64"/>
      <c r="D676" s="175"/>
      <c r="E676" s="175"/>
      <c r="F676" s="176"/>
      <c r="G676" s="177"/>
      <c r="H676" s="175"/>
      <c r="I676" s="178"/>
      <c r="J676" s="178"/>
      <c r="K676" s="178"/>
      <c r="L676" s="178"/>
      <c r="M676" s="178"/>
    </row>
    <row r="677" spans="1:13">
      <c r="A677" s="64"/>
      <c r="B677" s="64"/>
      <c r="D677" s="175"/>
      <c r="E677" s="175"/>
      <c r="F677" s="176"/>
      <c r="G677" s="177"/>
      <c r="H677" s="175"/>
      <c r="I677" s="178"/>
      <c r="J677" s="178"/>
      <c r="K677" s="178"/>
      <c r="L677" s="178"/>
      <c r="M677" s="178"/>
    </row>
    <row r="678" spans="1:13">
      <c r="A678" s="64"/>
      <c r="B678" s="64"/>
      <c r="D678" s="175"/>
      <c r="E678" s="175"/>
      <c r="F678" s="176"/>
      <c r="G678" s="177"/>
      <c r="H678" s="175"/>
      <c r="I678" s="178"/>
      <c r="J678" s="178"/>
      <c r="K678" s="178"/>
      <c r="L678" s="178"/>
      <c r="M678" s="178"/>
    </row>
    <row r="679" spans="1:13">
      <c r="A679" s="64"/>
      <c r="B679" s="64"/>
      <c r="D679" s="175"/>
      <c r="E679" s="175"/>
      <c r="F679" s="176"/>
      <c r="G679" s="177"/>
      <c r="H679" s="175"/>
      <c r="I679" s="178"/>
      <c r="J679" s="178"/>
      <c r="K679" s="178"/>
      <c r="L679" s="178"/>
      <c r="M679" s="178"/>
    </row>
    <row r="680" spans="1:13">
      <c r="A680" s="64"/>
      <c r="B680" s="64"/>
      <c r="D680" s="175"/>
      <c r="E680" s="175"/>
      <c r="F680" s="176"/>
      <c r="G680" s="177"/>
      <c r="H680" s="175"/>
      <c r="I680" s="178"/>
      <c r="J680" s="178"/>
      <c r="K680" s="178"/>
      <c r="L680" s="178"/>
      <c r="M680" s="178"/>
    </row>
    <row r="681" spans="1:13">
      <c r="A681" s="64"/>
      <c r="B681" s="64"/>
      <c r="D681" s="175"/>
      <c r="E681" s="175"/>
      <c r="F681" s="176"/>
      <c r="G681" s="177"/>
      <c r="H681" s="175"/>
      <c r="I681" s="178"/>
      <c r="J681" s="178"/>
      <c r="K681" s="178"/>
      <c r="L681" s="178"/>
      <c r="M681" s="178"/>
    </row>
    <row r="682" spans="1:13">
      <c r="A682" s="64"/>
      <c r="B682" s="64"/>
      <c r="D682" s="175"/>
      <c r="E682" s="175"/>
      <c r="F682" s="176"/>
      <c r="G682" s="177"/>
      <c r="H682" s="175"/>
      <c r="I682" s="178"/>
      <c r="J682" s="178"/>
      <c r="K682" s="178"/>
      <c r="L682" s="178"/>
      <c r="M682" s="178"/>
    </row>
    <row r="683" spans="1:13">
      <c r="A683" s="64"/>
      <c r="B683" s="64"/>
      <c r="D683" s="175"/>
      <c r="E683" s="175"/>
      <c r="F683" s="176"/>
      <c r="G683" s="177"/>
      <c r="H683" s="175"/>
      <c r="I683" s="178"/>
      <c r="J683" s="178"/>
      <c r="K683" s="178"/>
      <c r="L683" s="178"/>
      <c r="M683" s="178"/>
    </row>
    <row r="684" spans="1:13">
      <c r="A684" s="64"/>
      <c r="B684" s="64"/>
      <c r="D684" s="175"/>
      <c r="E684" s="175"/>
      <c r="F684" s="176"/>
      <c r="G684" s="177"/>
      <c r="H684" s="175"/>
      <c r="I684" s="178"/>
      <c r="J684" s="178"/>
      <c r="K684" s="178"/>
      <c r="L684" s="178"/>
      <c r="M684" s="178"/>
    </row>
    <row r="685" spans="1:13">
      <c r="A685" s="64"/>
      <c r="B685" s="64"/>
      <c r="D685" s="175"/>
      <c r="E685" s="175"/>
      <c r="F685" s="176"/>
      <c r="G685" s="177"/>
      <c r="H685" s="175"/>
      <c r="I685" s="178"/>
      <c r="J685" s="178"/>
      <c r="K685" s="178"/>
      <c r="L685" s="178"/>
      <c r="M685" s="178"/>
    </row>
    <row r="686" spans="1:13">
      <c r="A686" s="64"/>
      <c r="B686" s="64"/>
      <c r="D686" s="175"/>
      <c r="E686" s="175"/>
      <c r="F686" s="176"/>
      <c r="G686" s="177"/>
      <c r="H686" s="175"/>
      <c r="I686" s="178"/>
      <c r="J686" s="178"/>
      <c r="K686" s="178"/>
      <c r="L686" s="178"/>
      <c r="M686" s="178"/>
    </row>
    <row r="687" spans="1:13">
      <c r="A687" s="64"/>
      <c r="B687" s="64"/>
      <c r="D687" s="175"/>
      <c r="E687" s="175"/>
      <c r="F687" s="176"/>
      <c r="G687" s="177"/>
      <c r="H687" s="175"/>
      <c r="I687" s="178"/>
      <c r="J687" s="178"/>
      <c r="K687" s="178"/>
      <c r="L687" s="178"/>
      <c r="M687" s="178"/>
    </row>
    <row r="688" spans="1:13">
      <c r="A688" s="64"/>
      <c r="B688" s="64"/>
      <c r="D688" s="175"/>
      <c r="E688" s="175"/>
      <c r="F688" s="176"/>
      <c r="G688" s="177"/>
      <c r="H688" s="175"/>
      <c r="I688" s="178"/>
      <c r="J688" s="178"/>
      <c r="K688" s="178"/>
      <c r="L688" s="178"/>
      <c r="M688" s="178"/>
    </row>
    <row r="689" spans="1:13">
      <c r="A689" s="64"/>
      <c r="B689" s="64"/>
      <c r="D689" s="175"/>
      <c r="E689" s="175"/>
      <c r="F689" s="176"/>
      <c r="G689" s="177"/>
      <c r="H689" s="175"/>
      <c r="I689" s="178"/>
      <c r="J689" s="178"/>
      <c r="K689" s="178"/>
      <c r="L689" s="178"/>
      <c r="M689" s="178"/>
    </row>
    <row r="690" spans="1:13">
      <c r="A690" s="64"/>
      <c r="B690" s="64"/>
      <c r="D690" s="175"/>
      <c r="E690" s="175"/>
      <c r="F690" s="176"/>
      <c r="G690" s="177"/>
      <c r="H690" s="175"/>
      <c r="I690" s="178"/>
      <c r="J690" s="178"/>
      <c r="K690" s="178"/>
      <c r="L690" s="178"/>
      <c r="M690" s="178"/>
    </row>
    <row r="691" spans="1:13">
      <c r="A691" s="64"/>
      <c r="B691" s="64"/>
      <c r="D691" s="175"/>
      <c r="E691" s="175"/>
      <c r="F691" s="176"/>
      <c r="G691" s="177"/>
      <c r="H691" s="175"/>
      <c r="I691" s="178"/>
      <c r="J691" s="178"/>
      <c r="K691" s="178"/>
      <c r="L691" s="178"/>
      <c r="M691" s="178"/>
    </row>
    <row r="692" spans="1:13">
      <c r="A692" s="64"/>
      <c r="B692" s="64"/>
      <c r="D692" s="175"/>
      <c r="E692" s="175"/>
      <c r="F692" s="176"/>
      <c r="G692" s="177"/>
      <c r="H692" s="175"/>
      <c r="I692" s="178"/>
      <c r="J692" s="178"/>
      <c r="K692" s="178"/>
      <c r="L692" s="178"/>
      <c r="M692" s="178"/>
    </row>
    <row r="693" spans="1:13">
      <c r="A693" s="64"/>
      <c r="B693" s="64"/>
      <c r="D693" s="175"/>
      <c r="E693" s="175"/>
      <c r="F693" s="176"/>
      <c r="G693" s="177"/>
      <c r="H693" s="175"/>
      <c r="I693" s="178"/>
      <c r="J693" s="178"/>
      <c r="K693" s="178"/>
      <c r="L693" s="178"/>
      <c r="M693" s="178"/>
    </row>
    <row r="694" spans="1:13">
      <c r="A694" s="64"/>
      <c r="B694" s="64"/>
      <c r="D694" s="175"/>
      <c r="E694" s="175"/>
      <c r="F694" s="176"/>
      <c r="G694" s="177"/>
      <c r="H694" s="175"/>
      <c r="I694" s="178"/>
      <c r="J694" s="178"/>
      <c r="K694" s="178"/>
      <c r="L694" s="178"/>
      <c r="M694" s="178"/>
    </row>
    <row r="695" spans="1:13">
      <c r="A695" s="64"/>
      <c r="B695" s="64"/>
      <c r="D695" s="175"/>
      <c r="E695" s="175"/>
      <c r="F695" s="176"/>
      <c r="G695" s="177"/>
      <c r="H695" s="175"/>
      <c r="I695" s="178"/>
      <c r="J695" s="178"/>
      <c r="K695" s="178"/>
      <c r="L695" s="178"/>
      <c r="M695" s="178"/>
    </row>
    <row r="696" spans="1:13">
      <c r="A696" s="64"/>
      <c r="B696" s="64"/>
      <c r="D696" s="175"/>
      <c r="E696" s="175"/>
      <c r="F696" s="176"/>
      <c r="G696" s="177"/>
      <c r="H696" s="175"/>
      <c r="I696" s="178"/>
      <c r="J696" s="178"/>
      <c r="K696" s="178"/>
      <c r="L696" s="178"/>
      <c r="M696" s="178"/>
    </row>
    <row r="697" spans="1:13">
      <c r="A697" s="64"/>
      <c r="B697" s="64"/>
      <c r="D697" s="175"/>
      <c r="E697" s="175"/>
      <c r="F697" s="176"/>
      <c r="G697" s="177"/>
      <c r="H697" s="175"/>
      <c r="I697" s="178"/>
      <c r="J697" s="178"/>
      <c r="K697" s="178"/>
      <c r="L697" s="178"/>
      <c r="M697" s="178"/>
    </row>
    <row r="698" spans="1:13">
      <c r="A698" s="64"/>
      <c r="B698" s="64"/>
      <c r="D698" s="175"/>
      <c r="E698" s="175"/>
      <c r="F698" s="176"/>
      <c r="G698" s="177"/>
      <c r="H698" s="175"/>
      <c r="I698" s="178"/>
      <c r="J698" s="178"/>
      <c r="K698" s="178"/>
      <c r="L698" s="178"/>
      <c r="M698" s="178"/>
    </row>
    <row r="699" spans="1:13">
      <c r="A699" s="64"/>
      <c r="B699" s="64"/>
      <c r="D699" s="175"/>
      <c r="E699" s="175"/>
      <c r="F699" s="176"/>
      <c r="G699" s="177"/>
      <c r="H699" s="175"/>
      <c r="I699" s="178"/>
      <c r="J699" s="178"/>
      <c r="K699" s="178"/>
      <c r="L699" s="178"/>
      <c r="M699" s="178"/>
    </row>
    <row r="700" spans="1:13">
      <c r="A700" s="64"/>
      <c r="B700" s="64"/>
      <c r="D700" s="175"/>
      <c r="E700" s="175"/>
      <c r="F700" s="176"/>
      <c r="G700" s="177"/>
      <c r="H700" s="175"/>
      <c r="I700" s="178"/>
      <c r="J700" s="178"/>
      <c r="K700" s="178"/>
      <c r="L700" s="178"/>
      <c r="M700" s="178"/>
    </row>
    <row r="701" spans="1:13">
      <c r="A701" s="64"/>
      <c r="B701" s="64"/>
      <c r="D701" s="175"/>
      <c r="E701" s="175"/>
      <c r="F701" s="176"/>
      <c r="G701" s="177"/>
      <c r="H701" s="175"/>
      <c r="I701" s="178"/>
      <c r="J701" s="178"/>
      <c r="K701" s="178"/>
      <c r="L701" s="178"/>
      <c r="M701" s="178"/>
    </row>
    <row r="702" spans="1:13">
      <c r="A702" s="64"/>
      <c r="B702" s="64"/>
      <c r="D702" s="175"/>
      <c r="E702" s="175"/>
      <c r="F702" s="176"/>
      <c r="G702" s="177"/>
      <c r="H702" s="175"/>
      <c r="I702" s="178"/>
      <c r="J702" s="178"/>
      <c r="K702" s="178"/>
      <c r="L702" s="178"/>
      <c r="M702" s="178"/>
    </row>
    <row r="703" spans="1:13">
      <c r="A703" s="64"/>
      <c r="B703" s="64"/>
      <c r="D703" s="175"/>
      <c r="E703" s="175"/>
      <c r="F703" s="176"/>
      <c r="G703" s="177"/>
      <c r="H703" s="175"/>
      <c r="I703" s="178"/>
      <c r="J703" s="178"/>
      <c r="K703" s="178"/>
      <c r="L703" s="178"/>
      <c r="M703" s="178"/>
    </row>
    <row r="704" spans="1:13">
      <c r="A704" s="64"/>
      <c r="B704" s="64"/>
      <c r="D704" s="175"/>
      <c r="E704" s="175"/>
      <c r="F704" s="176"/>
      <c r="G704" s="177"/>
      <c r="H704" s="175"/>
      <c r="I704" s="178"/>
      <c r="J704" s="178"/>
      <c r="K704" s="178"/>
      <c r="L704" s="178"/>
      <c r="M704" s="178"/>
    </row>
    <row r="705" spans="1:13">
      <c r="A705" s="64"/>
      <c r="B705" s="64"/>
      <c r="D705" s="175"/>
      <c r="E705" s="175"/>
      <c r="F705" s="176"/>
      <c r="G705" s="177"/>
      <c r="H705" s="175"/>
      <c r="I705" s="178"/>
      <c r="J705" s="178"/>
      <c r="K705" s="178"/>
      <c r="L705" s="178"/>
      <c r="M705" s="178"/>
    </row>
    <row r="706" spans="1:13">
      <c r="A706" s="64"/>
      <c r="B706" s="64"/>
      <c r="D706" s="175"/>
      <c r="E706" s="175"/>
      <c r="F706" s="176"/>
      <c r="G706" s="177"/>
      <c r="H706" s="175"/>
      <c r="I706" s="178"/>
      <c r="J706" s="178"/>
      <c r="K706" s="178"/>
      <c r="L706" s="178"/>
      <c r="M706" s="178"/>
    </row>
    <row r="707" spans="1:13">
      <c r="A707" s="64"/>
      <c r="B707" s="64"/>
      <c r="D707" s="175"/>
      <c r="E707" s="175"/>
      <c r="F707" s="176"/>
      <c r="G707" s="177"/>
      <c r="H707" s="175"/>
      <c r="I707" s="178"/>
      <c r="J707" s="178"/>
      <c r="K707" s="178"/>
      <c r="L707" s="178"/>
      <c r="M707" s="178"/>
    </row>
    <row r="708" spans="1:13">
      <c r="A708" s="64"/>
      <c r="B708" s="64"/>
      <c r="D708" s="175"/>
      <c r="E708" s="175"/>
      <c r="F708" s="176"/>
      <c r="G708" s="177"/>
      <c r="H708" s="175"/>
      <c r="I708" s="178"/>
      <c r="J708" s="178"/>
      <c r="K708" s="178"/>
      <c r="L708" s="178"/>
      <c r="M708" s="178"/>
    </row>
    <row r="709" spans="1:13">
      <c r="A709" s="64"/>
      <c r="B709" s="64"/>
      <c r="D709" s="175"/>
      <c r="E709" s="175"/>
      <c r="F709" s="176"/>
      <c r="G709" s="177"/>
      <c r="H709" s="175"/>
      <c r="I709" s="178"/>
      <c r="J709" s="178"/>
      <c r="K709" s="178"/>
      <c r="L709" s="178"/>
      <c r="M709" s="178"/>
    </row>
    <row r="710" spans="1:13">
      <c r="A710" s="64"/>
      <c r="B710" s="64"/>
      <c r="D710" s="175"/>
      <c r="E710" s="175"/>
      <c r="F710" s="176"/>
      <c r="G710" s="177"/>
      <c r="H710" s="175"/>
      <c r="I710" s="178"/>
      <c r="J710" s="178"/>
      <c r="K710" s="178"/>
      <c r="L710" s="178"/>
      <c r="M710" s="178"/>
    </row>
    <row r="711" spans="1:13">
      <c r="A711" s="64"/>
      <c r="B711" s="64"/>
      <c r="D711" s="175"/>
      <c r="E711" s="175"/>
      <c r="F711" s="176"/>
      <c r="G711" s="177"/>
      <c r="H711" s="175"/>
      <c r="I711" s="178"/>
      <c r="J711" s="178"/>
      <c r="K711" s="178"/>
      <c r="L711" s="178"/>
      <c r="M711" s="178"/>
    </row>
    <row r="712" spans="1:13">
      <c r="A712" s="64"/>
      <c r="B712" s="64"/>
      <c r="D712" s="175"/>
      <c r="E712" s="175"/>
      <c r="F712" s="176"/>
      <c r="G712" s="177"/>
      <c r="H712" s="175"/>
      <c r="I712" s="178"/>
      <c r="J712" s="178"/>
      <c r="K712" s="178"/>
      <c r="L712" s="178"/>
      <c r="M712" s="178"/>
    </row>
    <row r="713" spans="1:13">
      <c r="A713" s="64"/>
      <c r="B713" s="64"/>
      <c r="D713" s="175"/>
      <c r="E713" s="175"/>
      <c r="F713" s="176"/>
      <c r="G713" s="177"/>
      <c r="H713" s="175"/>
      <c r="I713" s="178"/>
      <c r="J713" s="178"/>
      <c r="K713" s="178"/>
      <c r="L713" s="178"/>
      <c r="M713" s="178"/>
    </row>
    <row r="714" spans="1:13">
      <c r="A714" s="64"/>
      <c r="B714" s="64"/>
      <c r="D714" s="175"/>
      <c r="E714" s="175"/>
      <c r="F714" s="176"/>
      <c r="G714" s="177"/>
      <c r="H714" s="175"/>
      <c r="I714" s="178"/>
      <c r="J714" s="178"/>
      <c r="K714" s="178"/>
      <c r="L714" s="178"/>
      <c r="M714" s="178"/>
    </row>
    <row r="715" spans="1:13">
      <c r="A715" s="64"/>
      <c r="B715" s="64"/>
      <c r="D715" s="175"/>
      <c r="E715" s="175"/>
      <c r="F715" s="176"/>
      <c r="G715" s="177"/>
      <c r="H715" s="175"/>
      <c r="I715" s="178"/>
      <c r="J715" s="178"/>
      <c r="K715" s="178"/>
      <c r="L715" s="178"/>
      <c r="M715" s="178"/>
    </row>
    <row r="716" spans="1:13">
      <c r="A716" s="64"/>
      <c r="B716" s="64"/>
      <c r="D716" s="175"/>
      <c r="E716" s="175"/>
      <c r="F716" s="176"/>
      <c r="G716" s="177"/>
      <c r="H716" s="175"/>
      <c r="I716" s="178"/>
      <c r="J716" s="178"/>
      <c r="K716" s="178"/>
      <c r="L716" s="178"/>
      <c r="M716" s="178"/>
    </row>
    <row r="717" spans="1:13">
      <c r="A717" s="64"/>
      <c r="B717" s="64"/>
      <c r="D717" s="175"/>
      <c r="E717" s="175"/>
      <c r="F717" s="176"/>
      <c r="G717" s="177"/>
      <c r="H717" s="175"/>
      <c r="I717" s="178"/>
      <c r="J717" s="178"/>
      <c r="K717" s="178"/>
      <c r="L717" s="178"/>
      <c r="M717" s="178"/>
    </row>
    <row r="718" spans="1:13">
      <c r="A718" s="64"/>
      <c r="B718" s="64"/>
      <c r="D718" s="175"/>
      <c r="E718" s="175"/>
      <c r="F718" s="176"/>
      <c r="G718" s="177"/>
      <c r="H718" s="175"/>
      <c r="I718" s="178"/>
      <c r="J718" s="178"/>
      <c r="K718" s="178"/>
      <c r="L718" s="178"/>
      <c r="M718" s="178"/>
    </row>
    <row r="719" spans="1:13">
      <c r="A719" s="64"/>
      <c r="B719" s="64"/>
      <c r="D719" s="175"/>
      <c r="E719" s="175"/>
      <c r="F719" s="176"/>
      <c r="G719" s="177"/>
      <c r="H719" s="175"/>
      <c r="I719" s="178"/>
      <c r="J719" s="178"/>
      <c r="K719" s="178"/>
      <c r="L719" s="178"/>
      <c r="M719" s="178"/>
    </row>
    <row r="720" spans="1:13">
      <c r="A720" s="64"/>
      <c r="B720" s="64"/>
      <c r="D720" s="175"/>
      <c r="E720" s="175"/>
      <c r="F720" s="176"/>
      <c r="G720" s="177"/>
      <c r="H720" s="175"/>
      <c r="I720" s="178"/>
      <c r="J720" s="178"/>
      <c r="K720" s="178"/>
      <c r="L720" s="178"/>
      <c r="M720" s="178"/>
    </row>
    <row r="721" spans="1:13">
      <c r="A721" s="64"/>
      <c r="B721" s="64"/>
      <c r="D721" s="175"/>
      <c r="E721" s="175"/>
      <c r="F721" s="176"/>
      <c r="G721" s="177"/>
      <c r="H721" s="175"/>
      <c r="I721" s="178"/>
      <c r="J721" s="178"/>
      <c r="K721" s="178"/>
      <c r="L721" s="178"/>
      <c r="M721" s="178"/>
    </row>
    <row r="722" spans="1:13">
      <c r="A722" s="64"/>
      <c r="B722" s="64"/>
      <c r="D722" s="175"/>
      <c r="E722" s="175"/>
      <c r="F722" s="176"/>
      <c r="G722" s="177"/>
      <c r="H722" s="175"/>
      <c r="I722" s="178"/>
      <c r="J722" s="178"/>
      <c r="K722" s="178"/>
      <c r="L722" s="178"/>
      <c r="M722" s="178"/>
    </row>
    <row r="723" spans="1:13">
      <c r="A723" s="64"/>
      <c r="B723" s="64"/>
      <c r="D723" s="175"/>
      <c r="E723" s="175"/>
      <c r="F723" s="176"/>
      <c r="G723" s="177"/>
      <c r="H723" s="175"/>
      <c r="I723" s="178"/>
      <c r="J723" s="178"/>
      <c r="K723" s="178"/>
      <c r="L723" s="178"/>
      <c r="M723" s="178"/>
    </row>
    <row r="724" spans="1:13">
      <c r="A724" s="64"/>
      <c r="B724" s="64"/>
      <c r="D724" s="175"/>
      <c r="E724" s="175"/>
      <c r="F724" s="176"/>
      <c r="G724" s="177"/>
      <c r="H724" s="175"/>
      <c r="I724" s="178"/>
      <c r="J724" s="178"/>
      <c r="K724" s="178"/>
      <c r="L724" s="178"/>
      <c r="M724" s="178"/>
    </row>
    <row r="725" spans="1:13">
      <c r="A725" s="64"/>
      <c r="B725" s="64"/>
      <c r="D725" s="175"/>
      <c r="E725" s="175"/>
      <c r="F725" s="176"/>
      <c r="G725" s="177"/>
      <c r="H725" s="175"/>
      <c r="I725" s="178"/>
      <c r="J725" s="178"/>
      <c r="K725" s="178"/>
      <c r="L725" s="178"/>
      <c r="M725" s="178"/>
    </row>
    <row r="726" spans="1:13">
      <c r="A726" s="64"/>
      <c r="B726" s="64"/>
      <c r="D726" s="175"/>
      <c r="E726" s="175"/>
      <c r="F726" s="176"/>
      <c r="G726" s="177"/>
      <c r="H726" s="175"/>
      <c r="I726" s="178"/>
      <c r="J726" s="178"/>
      <c r="K726" s="178"/>
      <c r="L726" s="178"/>
      <c r="M726" s="178"/>
    </row>
    <row r="727" spans="1:13">
      <c r="A727" s="64"/>
      <c r="B727" s="64"/>
      <c r="D727" s="175"/>
      <c r="E727" s="175"/>
      <c r="F727" s="176"/>
      <c r="G727" s="177"/>
      <c r="H727" s="175"/>
      <c r="I727" s="178"/>
      <c r="J727" s="178"/>
      <c r="K727" s="178"/>
      <c r="L727" s="178"/>
      <c r="M727" s="178"/>
    </row>
    <row r="728" spans="1:13">
      <c r="A728" s="64"/>
      <c r="B728" s="64"/>
      <c r="D728" s="175"/>
      <c r="E728" s="175"/>
      <c r="F728" s="176"/>
      <c r="G728" s="177"/>
      <c r="H728" s="175"/>
      <c r="I728" s="178"/>
      <c r="J728" s="178"/>
      <c r="K728" s="178"/>
      <c r="L728" s="178"/>
      <c r="M728" s="178"/>
    </row>
    <row r="729" spans="1:13">
      <c r="A729" s="64"/>
      <c r="B729" s="64"/>
      <c r="D729" s="175"/>
      <c r="E729" s="175"/>
      <c r="F729" s="176"/>
      <c r="G729" s="177"/>
      <c r="H729" s="175"/>
      <c r="I729" s="178"/>
      <c r="J729" s="178"/>
      <c r="K729" s="178"/>
      <c r="L729" s="178"/>
      <c r="M729" s="178"/>
    </row>
    <row r="730" spans="1:13">
      <c r="A730" s="64"/>
      <c r="B730" s="64"/>
      <c r="D730" s="175"/>
      <c r="E730" s="175"/>
      <c r="F730" s="176"/>
      <c r="G730" s="177"/>
      <c r="H730" s="175"/>
      <c r="I730" s="178"/>
      <c r="J730" s="178"/>
      <c r="K730" s="178"/>
      <c r="L730" s="178"/>
      <c r="M730" s="178"/>
    </row>
    <row r="731" spans="1:13">
      <c r="A731" s="64"/>
      <c r="B731" s="64"/>
      <c r="D731" s="175"/>
      <c r="E731" s="175"/>
      <c r="F731" s="176"/>
      <c r="G731" s="177"/>
      <c r="H731" s="175"/>
      <c r="I731" s="178"/>
      <c r="J731" s="178"/>
      <c r="K731" s="178"/>
      <c r="L731" s="178"/>
      <c r="M731" s="178"/>
    </row>
    <row r="732" spans="1:13">
      <c r="A732" s="64"/>
      <c r="B732" s="64"/>
      <c r="D732" s="175"/>
      <c r="E732" s="175"/>
      <c r="F732" s="176"/>
      <c r="G732" s="177"/>
      <c r="H732" s="175"/>
      <c r="I732" s="178"/>
      <c r="J732" s="178"/>
      <c r="K732" s="178"/>
      <c r="L732" s="178"/>
      <c r="M732" s="178"/>
    </row>
    <row r="733" spans="1:13">
      <c r="A733" s="64"/>
      <c r="B733" s="64"/>
      <c r="D733" s="175"/>
      <c r="E733" s="175"/>
      <c r="F733" s="176"/>
      <c r="G733" s="177"/>
      <c r="H733" s="175"/>
      <c r="I733" s="178"/>
      <c r="J733" s="178"/>
      <c r="K733" s="178"/>
      <c r="L733" s="178"/>
      <c r="M733" s="178"/>
    </row>
    <row r="734" spans="1:13">
      <c r="A734" s="64"/>
      <c r="B734" s="64"/>
      <c r="D734" s="175"/>
      <c r="E734" s="175"/>
      <c r="F734" s="176"/>
      <c r="G734" s="177"/>
      <c r="H734" s="175"/>
      <c r="I734" s="178"/>
      <c r="J734" s="178"/>
      <c r="K734" s="178"/>
      <c r="L734" s="178"/>
      <c r="M734" s="178"/>
    </row>
    <row r="735" spans="1:13">
      <c r="A735" s="64"/>
      <c r="B735" s="64"/>
      <c r="D735" s="175"/>
      <c r="E735" s="175"/>
      <c r="F735" s="176"/>
      <c r="G735" s="177"/>
      <c r="H735" s="175"/>
      <c r="I735" s="178"/>
      <c r="J735" s="178"/>
      <c r="K735" s="178"/>
      <c r="L735" s="178"/>
      <c r="M735" s="178"/>
    </row>
    <row r="736" spans="1:13">
      <c r="A736" s="64"/>
      <c r="B736" s="64"/>
      <c r="D736" s="175"/>
      <c r="E736" s="175"/>
      <c r="F736" s="176"/>
      <c r="G736" s="177"/>
      <c r="H736" s="175"/>
      <c r="I736" s="178"/>
      <c r="J736" s="178"/>
      <c r="K736" s="178"/>
      <c r="L736" s="178"/>
      <c r="M736" s="178"/>
    </row>
    <row r="737" spans="1:13">
      <c r="A737" s="64"/>
      <c r="B737" s="64"/>
      <c r="D737" s="175"/>
      <c r="E737" s="175"/>
      <c r="F737" s="176"/>
      <c r="G737" s="177"/>
      <c r="H737" s="175"/>
      <c r="I737" s="178"/>
      <c r="J737" s="178"/>
      <c r="K737" s="178"/>
      <c r="L737" s="178"/>
      <c r="M737" s="178"/>
    </row>
    <row r="738" spans="1:13">
      <c r="A738" s="64"/>
      <c r="B738" s="64"/>
      <c r="D738" s="175"/>
      <c r="E738" s="175"/>
      <c r="F738" s="176"/>
      <c r="G738" s="177"/>
      <c r="H738" s="175"/>
      <c r="I738" s="178"/>
      <c r="J738" s="178"/>
      <c r="K738" s="178"/>
      <c r="L738" s="178"/>
      <c r="M738" s="178"/>
    </row>
    <row r="739" spans="1:13">
      <c r="A739" s="64"/>
      <c r="B739" s="64"/>
      <c r="D739" s="175"/>
      <c r="E739" s="175"/>
      <c r="F739" s="176"/>
      <c r="G739" s="177"/>
      <c r="H739" s="175"/>
      <c r="I739" s="178"/>
      <c r="J739" s="178"/>
      <c r="K739" s="178"/>
      <c r="L739" s="178"/>
      <c r="M739" s="178"/>
    </row>
    <row r="740" spans="1:13">
      <c r="A740" s="64"/>
      <c r="B740" s="64"/>
      <c r="D740" s="175"/>
      <c r="E740" s="175"/>
      <c r="F740" s="176"/>
      <c r="G740" s="177"/>
      <c r="H740" s="175"/>
      <c r="I740" s="178"/>
      <c r="J740" s="178"/>
      <c r="K740" s="178"/>
      <c r="L740" s="178"/>
      <c r="M740" s="178"/>
    </row>
    <row r="741" spans="1:13">
      <c r="A741" s="64"/>
      <c r="B741" s="64"/>
      <c r="D741" s="175"/>
      <c r="E741" s="175"/>
      <c r="F741" s="176"/>
      <c r="G741" s="177"/>
      <c r="H741" s="175"/>
      <c r="I741" s="178"/>
      <c r="J741" s="178"/>
      <c r="K741" s="178"/>
      <c r="L741" s="178"/>
      <c r="M741" s="178"/>
    </row>
    <row r="742" spans="1:13">
      <c r="A742" s="64"/>
      <c r="B742" s="64"/>
      <c r="D742" s="175"/>
      <c r="E742" s="175"/>
      <c r="F742" s="176"/>
      <c r="G742" s="177"/>
      <c r="H742" s="175"/>
      <c r="I742" s="178"/>
      <c r="J742" s="178"/>
      <c r="K742" s="178"/>
      <c r="L742" s="178"/>
      <c r="M742" s="178"/>
    </row>
    <row r="743" spans="1:13">
      <c r="A743" s="64"/>
      <c r="B743" s="64"/>
      <c r="D743" s="175"/>
      <c r="E743" s="175"/>
      <c r="F743" s="176"/>
      <c r="G743" s="177"/>
      <c r="H743" s="175"/>
      <c r="I743" s="178"/>
      <c r="J743" s="178"/>
      <c r="K743" s="178"/>
      <c r="L743" s="178"/>
      <c r="M743" s="178"/>
    </row>
    <row r="744" spans="1:13">
      <c r="A744" s="64"/>
      <c r="B744" s="64"/>
      <c r="D744" s="175"/>
      <c r="E744" s="175"/>
      <c r="F744" s="176"/>
      <c r="G744" s="177"/>
      <c r="H744" s="175"/>
      <c r="I744" s="178"/>
      <c r="J744" s="178"/>
      <c r="K744" s="178"/>
      <c r="L744" s="178"/>
      <c r="M744" s="178"/>
    </row>
    <row r="745" spans="1:13">
      <c r="A745" s="64"/>
      <c r="B745" s="64"/>
      <c r="D745" s="175"/>
      <c r="E745" s="175"/>
      <c r="F745" s="176"/>
      <c r="G745" s="177"/>
      <c r="H745" s="175"/>
      <c r="I745" s="178"/>
      <c r="J745" s="178"/>
      <c r="K745" s="178"/>
      <c r="L745" s="178"/>
      <c r="M745" s="178"/>
    </row>
    <row r="746" spans="1:13">
      <c r="A746" s="64"/>
      <c r="B746" s="64"/>
      <c r="D746" s="175"/>
      <c r="E746" s="175"/>
      <c r="F746" s="176"/>
      <c r="G746" s="177"/>
      <c r="H746" s="175"/>
      <c r="I746" s="178"/>
      <c r="J746" s="178"/>
      <c r="K746" s="178"/>
      <c r="L746" s="178"/>
      <c r="M746" s="178"/>
    </row>
    <row r="747" spans="1:13">
      <c r="A747" s="64"/>
      <c r="B747" s="64"/>
      <c r="D747" s="175"/>
      <c r="E747" s="175"/>
      <c r="F747" s="176"/>
      <c r="G747" s="177"/>
      <c r="H747" s="175"/>
      <c r="I747" s="178"/>
      <c r="J747" s="178"/>
      <c r="K747" s="178"/>
      <c r="L747" s="178"/>
      <c r="M747" s="178"/>
    </row>
    <row r="748" spans="1:13">
      <c r="A748" s="64"/>
      <c r="B748" s="64"/>
      <c r="D748" s="175"/>
      <c r="E748" s="175"/>
      <c r="F748" s="176"/>
      <c r="G748" s="177"/>
      <c r="H748" s="175"/>
      <c r="I748" s="178"/>
      <c r="J748" s="178"/>
      <c r="K748" s="178"/>
      <c r="L748" s="178"/>
      <c r="M748" s="178"/>
    </row>
    <row r="749" spans="1:13">
      <c r="A749" s="64"/>
      <c r="B749" s="64"/>
      <c r="D749" s="175"/>
      <c r="E749" s="175"/>
      <c r="F749" s="176"/>
      <c r="G749" s="177"/>
      <c r="H749" s="175"/>
      <c r="I749" s="178"/>
      <c r="J749" s="178"/>
      <c r="K749" s="178"/>
      <c r="L749" s="178"/>
      <c r="M749" s="178"/>
    </row>
    <row r="750" spans="1:13">
      <c r="A750" s="64"/>
      <c r="B750" s="64"/>
      <c r="D750" s="175"/>
      <c r="E750" s="175"/>
      <c r="F750" s="176"/>
      <c r="G750" s="177"/>
      <c r="H750" s="175"/>
      <c r="I750" s="178"/>
      <c r="J750" s="178"/>
      <c r="K750" s="178"/>
      <c r="L750" s="178"/>
      <c r="M750" s="178"/>
    </row>
    <row r="751" spans="1:13">
      <c r="A751" s="64"/>
      <c r="B751" s="64"/>
      <c r="D751" s="175"/>
      <c r="E751" s="175"/>
      <c r="F751" s="176"/>
      <c r="G751" s="177"/>
      <c r="H751" s="175"/>
      <c r="I751" s="178"/>
      <c r="J751" s="178"/>
      <c r="K751" s="178"/>
      <c r="L751" s="178"/>
      <c r="M751" s="178"/>
    </row>
    <row r="752" spans="1:13">
      <c r="A752" s="64"/>
      <c r="B752" s="64"/>
      <c r="D752" s="175"/>
      <c r="E752" s="175"/>
      <c r="F752" s="176"/>
      <c r="G752" s="177"/>
      <c r="H752" s="175"/>
      <c r="I752" s="178"/>
      <c r="J752" s="178"/>
      <c r="K752" s="178"/>
      <c r="L752" s="178"/>
      <c r="M752" s="178"/>
    </row>
    <row r="753" spans="1:13">
      <c r="A753" s="64"/>
      <c r="B753" s="64"/>
      <c r="D753" s="175"/>
      <c r="E753" s="175"/>
      <c r="F753" s="176"/>
      <c r="G753" s="177"/>
      <c r="H753" s="175"/>
      <c r="I753" s="178"/>
      <c r="J753" s="178"/>
      <c r="K753" s="178"/>
      <c r="L753" s="178"/>
      <c r="M753" s="178"/>
    </row>
    <row r="754" spans="1:13">
      <c r="A754" s="64"/>
      <c r="B754" s="64"/>
      <c r="D754" s="175"/>
      <c r="E754" s="175"/>
      <c r="F754" s="176"/>
      <c r="G754" s="177"/>
      <c r="H754" s="175"/>
      <c r="I754" s="178"/>
      <c r="J754" s="178"/>
      <c r="K754" s="178"/>
      <c r="L754" s="178"/>
      <c r="M754" s="178"/>
    </row>
    <row r="755" spans="1:13">
      <c r="A755" s="64"/>
      <c r="B755" s="64"/>
      <c r="D755" s="175"/>
      <c r="E755" s="175"/>
      <c r="F755" s="176"/>
      <c r="G755" s="177"/>
      <c r="H755" s="175"/>
      <c r="I755" s="178"/>
      <c r="J755" s="178"/>
      <c r="K755" s="178"/>
      <c r="L755" s="178"/>
      <c r="M755" s="178"/>
    </row>
    <row r="756" spans="1:13">
      <c r="A756" s="64"/>
      <c r="B756" s="64"/>
      <c r="D756" s="175"/>
      <c r="E756" s="175"/>
      <c r="F756" s="176"/>
      <c r="G756" s="177"/>
      <c r="H756" s="175"/>
      <c r="I756" s="178"/>
      <c r="J756" s="178"/>
      <c r="K756" s="178"/>
      <c r="L756" s="178"/>
      <c r="M756" s="178"/>
    </row>
    <row r="757" spans="1:13">
      <c r="A757" s="64"/>
      <c r="B757" s="64"/>
      <c r="D757" s="175"/>
      <c r="E757" s="175"/>
      <c r="F757" s="176"/>
      <c r="G757" s="177"/>
      <c r="H757" s="175"/>
      <c r="I757" s="178"/>
      <c r="J757" s="178"/>
      <c r="K757" s="178"/>
      <c r="L757" s="178"/>
      <c r="M757" s="178"/>
    </row>
    <row r="758" spans="1:13">
      <c r="A758" s="64"/>
      <c r="B758" s="64"/>
      <c r="D758" s="175"/>
      <c r="E758" s="175"/>
      <c r="F758" s="176"/>
      <c r="G758" s="177"/>
      <c r="H758" s="175"/>
      <c r="I758" s="178"/>
      <c r="J758" s="178"/>
      <c r="K758" s="178"/>
      <c r="L758" s="178"/>
      <c r="M758" s="178"/>
    </row>
    <row r="759" spans="1:13">
      <c r="A759" s="64"/>
      <c r="B759" s="64"/>
      <c r="D759" s="175"/>
      <c r="E759" s="175"/>
      <c r="F759" s="176"/>
      <c r="G759" s="177"/>
      <c r="H759" s="175"/>
      <c r="I759" s="178"/>
      <c r="J759" s="178"/>
      <c r="K759" s="178"/>
      <c r="L759" s="178"/>
      <c r="M759" s="178"/>
    </row>
    <row r="760" spans="1:13">
      <c r="A760" s="64"/>
      <c r="B760" s="64"/>
      <c r="D760" s="175"/>
      <c r="E760" s="175"/>
      <c r="F760" s="176"/>
      <c r="G760" s="177"/>
      <c r="H760" s="175"/>
      <c r="I760" s="178"/>
      <c r="J760" s="178"/>
      <c r="K760" s="178"/>
      <c r="L760" s="178"/>
      <c r="M760" s="178"/>
    </row>
    <row r="761" spans="1:13">
      <c r="A761" s="64"/>
      <c r="B761" s="64"/>
      <c r="D761" s="175"/>
      <c r="E761" s="175"/>
      <c r="F761" s="176"/>
      <c r="G761" s="177"/>
      <c r="H761" s="175"/>
      <c r="I761" s="178"/>
      <c r="J761" s="178"/>
      <c r="K761" s="178"/>
      <c r="L761" s="178"/>
      <c r="M761" s="178"/>
    </row>
    <row r="762" spans="1:13">
      <c r="A762" s="64"/>
      <c r="B762" s="64"/>
      <c r="D762" s="175"/>
      <c r="E762" s="175"/>
      <c r="F762" s="176"/>
      <c r="G762" s="177"/>
      <c r="H762" s="175"/>
      <c r="I762" s="178"/>
      <c r="J762" s="178"/>
      <c r="K762" s="178"/>
      <c r="L762" s="178"/>
      <c r="M762" s="178"/>
    </row>
    <row r="763" spans="1:13">
      <c r="A763" s="64"/>
      <c r="B763" s="64"/>
      <c r="D763" s="175"/>
      <c r="E763" s="175"/>
      <c r="F763" s="176"/>
      <c r="G763" s="177"/>
      <c r="H763" s="175"/>
      <c r="I763" s="178"/>
      <c r="J763" s="178"/>
      <c r="K763" s="178"/>
      <c r="L763" s="178"/>
      <c r="M763" s="178"/>
    </row>
    <row r="764" spans="1:13">
      <c r="A764" s="64"/>
      <c r="B764" s="64"/>
      <c r="D764" s="175"/>
      <c r="E764" s="175"/>
      <c r="F764" s="176"/>
      <c r="G764" s="177"/>
      <c r="H764" s="175"/>
      <c r="I764" s="178"/>
      <c r="J764" s="178"/>
      <c r="K764" s="178"/>
      <c r="L764" s="178"/>
      <c r="M764" s="178"/>
    </row>
    <row r="765" spans="1:13">
      <c r="A765" s="64"/>
      <c r="B765" s="64"/>
      <c r="D765" s="175"/>
      <c r="E765" s="175"/>
      <c r="F765" s="176"/>
      <c r="G765" s="177"/>
      <c r="H765" s="175"/>
      <c r="I765" s="178"/>
      <c r="J765" s="178"/>
      <c r="K765" s="178"/>
      <c r="L765" s="178"/>
      <c r="M765" s="178"/>
    </row>
    <row r="766" spans="1:13">
      <c r="A766" s="64"/>
      <c r="B766" s="64"/>
      <c r="D766" s="175"/>
      <c r="E766" s="175"/>
      <c r="F766" s="176"/>
      <c r="G766" s="177"/>
      <c r="H766" s="175"/>
      <c r="I766" s="178"/>
      <c r="J766" s="178"/>
      <c r="K766" s="178"/>
      <c r="L766" s="178"/>
      <c r="M766" s="178"/>
    </row>
    <row r="767" spans="1:13">
      <c r="A767" s="64"/>
      <c r="B767" s="64"/>
      <c r="D767" s="175"/>
      <c r="E767" s="175"/>
      <c r="F767" s="176"/>
      <c r="G767" s="177"/>
      <c r="H767" s="175"/>
      <c r="I767" s="178"/>
      <c r="J767" s="178"/>
      <c r="K767" s="178"/>
      <c r="L767" s="178"/>
      <c r="M767" s="178"/>
    </row>
    <row r="768" spans="1:13">
      <c r="A768" s="64"/>
      <c r="B768" s="64"/>
    </row>
    <row r="769" spans="1:2">
      <c r="A769" s="64"/>
      <c r="B769" s="64"/>
    </row>
    <row r="770" spans="1:2">
      <c r="A770" s="64"/>
      <c r="B770" s="64"/>
    </row>
    <row r="771" spans="1:2">
      <c r="A771" s="64"/>
      <c r="B771" s="64"/>
    </row>
    <row r="772" spans="1:2">
      <c r="A772" s="64"/>
      <c r="B772" s="64"/>
    </row>
    <row r="773" spans="1:2">
      <c r="A773" s="64"/>
      <c r="B773" s="64"/>
    </row>
    <row r="774" spans="1:2">
      <c r="A774" s="64"/>
      <c r="B774" s="64"/>
    </row>
    <row r="775" spans="1:2">
      <c r="A775" s="64"/>
      <c r="B775" s="64"/>
    </row>
    <row r="776" spans="1:2">
      <c r="A776" s="64"/>
      <c r="B776" s="64"/>
    </row>
    <row r="777" spans="1:2">
      <c r="A777" s="64"/>
      <c r="B777" s="64"/>
    </row>
    <row r="778" spans="1:2">
      <c r="A778" s="64"/>
      <c r="B778" s="64"/>
    </row>
    <row r="779" spans="1:2">
      <c r="A779" s="64"/>
      <c r="B779" s="64"/>
    </row>
    <row r="780" spans="1:2">
      <c r="A780" s="64"/>
      <c r="B780" s="64"/>
    </row>
    <row r="781" spans="1:2">
      <c r="A781" s="64"/>
      <c r="B781" s="64"/>
    </row>
    <row r="782" spans="1:2">
      <c r="A782" s="64"/>
      <c r="B782" s="64"/>
    </row>
    <row r="783" spans="1:2">
      <c r="A783" s="64"/>
      <c r="B783" s="64"/>
    </row>
    <row r="784" spans="1:2">
      <c r="A784" s="64"/>
      <c r="B784" s="64"/>
    </row>
    <row r="785" spans="1:2">
      <c r="A785" s="64"/>
      <c r="B785" s="64"/>
    </row>
    <row r="786" spans="1:2">
      <c r="A786" s="64"/>
      <c r="B786" s="64"/>
    </row>
    <row r="787" spans="1:2">
      <c r="A787" s="64"/>
      <c r="B787" s="64"/>
    </row>
    <row r="788" spans="1:2">
      <c r="A788" s="64"/>
      <c r="B788" s="64"/>
    </row>
    <row r="789" spans="1:2">
      <c r="A789" s="64"/>
      <c r="B789" s="64"/>
    </row>
    <row r="790" spans="1:2">
      <c r="A790" s="64"/>
      <c r="B790" s="64"/>
    </row>
    <row r="791" spans="1:2">
      <c r="A791" s="64"/>
      <c r="B791" s="64"/>
    </row>
    <row r="792" spans="1:2">
      <c r="A792" s="64"/>
      <c r="B792" s="64"/>
    </row>
    <row r="793" spans="1:2">
      <c r="A793" s="64"/>
      <c r="B793" s="64"/>
    </row>
    <row r="794" spans="1:2">
      <c r="A794" s="64"/>
      <c r="B794" s="64"/>
    </row>
    <row r="795" spans="1:2">
      <c r="A795" s="64"/>
      <c r="B795" s="64"/>
    </row>
    <row r="796" spans="1:2">
      <c r="A796" s="64"/>
      <c r="B796" s="64"/>
    </row>
    <row r="797" spans="1:2">
      <c r="A797" s="64"/>
      <c r="B797" s="64"/>
    </row>
  </sheetData>
  <phoneticPr fontId="20" type="noConversion"/>
  <conditionalFormatting sqref="D1:D1048576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L31" sqref="L31"/>
    </sheetView>
  </sheetViews>
  <sheetFormatPr defaultRowHeight="13.5"/>
  <cols>
    <col min="1" max="2" width="12.875" style="138" customWidth="1"/>
    <col min="3" max="4" width="12.875" style="139" customWidth="1"/>
    <col min="5" max="5" width="18.625" style="139" customWidth="1"/>
    <col min="6" max="6" width="12.875" style="139" customWidth="1"/>
  </cols>
  <sheetData>
    <row r="1" spans="1:6" ht="16.5" customHeight="1">
      <c r="A1" s="114" t="s">
        <v>121</v>
      </c>
      <c r="B1" s="114" t="s">
        <v>122</v>
      </c>
      <c r="C1" s="135" t="s">
        <v>129</v>
      </c>
      <c r="D1" s="135" t="s">
        <v>579</v>
      </c>
      <c r="E1" s="135" t="s">
        <v>580</v>
      </c>
      <c r="F1" s="135" t="s">
        <v>581</v>
      </c>
    </row>
    <row r="2" spans="1:6" ht="16.5" customHeight="1">
      <c r="A2" s="114">
        <f t="shared" ref="A2:A39" si="0">YEAR(C2)</f>
        <v>2018</v>
      </c>
      <c r="B2" s="114">
        <f t="shared" ref="B2:B39" si="1">MONTH(C2)</f>
        <v>7</v>
      </c>
      <c r="C2" s="136">
        <v>43284</v>
      </c>
      <c r="D2" s="135" t="s">
        <v>29</v>
      </c>
      <c r="E2" s="137" t="s">
        <v>29</v>
      </c>
      <c r="F2" s="137">
        <v>1600</v>
      </c>
    </row>
    <row r="3" spans="1:6" ht="16.5" customHeight="1">
      <c r="A3" s="114">
        <f t="shared" si="0"/>
        <v>2018</v>
      </c>
      <c r="B3" s="114">
        <f t="shared" si="1"/>
        <v>7</v>
      </c>
      <c r="C3" s="136">
        <v>43284</v>
      </c>
      <c r="D3" s="135" t="s">
        <v>29</v>
      </c>
      <c r="E3" s="137" t="s">
        <v>29</v>
      </c>
      <c r="F3" s="137">
        <v>3676</v>
      </c>
    </row>
    <row r="4" spans="1:6" ht="16.5" customHeight="1">
      <c r="A4" s="114">
        <f t="shared" si="0"/>
        <v>2018</v>
      </c>
      <c r="B4" s="114">
        <f t="shared" si="1"/>
        <v>7</v>
      </c>
      <c r="C4" s="136">
        <v>43285</v>
      </c>
      <c r="D4" s="135" t="s">
        <v>29</v>
      </c>
      <c r="E4" s="137" t="s">
        <v>29</v>
      </c>
      <c r="F4" s="137">
        <v>76</v>
      </c>
    </row>
    <row r="5" spans="1:6" ht="16.5" customHeight="1">
      <c r="A5" s="114">
        <f t="shared" si="0"/>
        <v>2018</v>
      </c>
      <c r="B5" s="114">
        <f t="shared" si="1"/>
        <v>7</v>
      </c>
      <c r="C5" s="136">
        <v>43285</v>
      </c>
      <c r="D5" s="135" t="s">
        <v>29</v>
      </c>
      <c r="E5" s="137" t="s">
        <v>29</v>
      </c>
      <c r="F5" s="137">
        <v>38</v>
      </c>
    </row>
    <row r="6" spans="1:6" ht="16.5" customHeight="1">
      <c r="A6" s="114">
        <f t="shared" si="0"/>
        <v>2018</v>
      </c>
      <c r="B6" s="114">
        <f t="shared" si="1"/>
        <v>7</v>
      </c>
      <c r="C6" s="136">
        <v>43287</v>
      </c>
      <c r="D6" s="187" t="s">
        <v>80</v>
      </c>
      <c r="E6" s="137" t="s">
        <v>582</v>
      </c>
      <c r="F6" s="137">
        <v>780</v>
      </c>
    </row>
    <row r="7" spans="1:6" ht="16.5" customHeight="1">
      <c r="A7" s="114">
        <f t="shared" si="0"/>
        <v>2018</v>
      </c>
      <c r="B7" s="114">
        <f t="shared" si="1"/>
        <v>7</v>
      </c>
      <c r="C7" s="136">
        <v>43287</v>
      </c>
      <c r="D7" s="135" t="s">
        <v>81</v>
      </c>
      <c r="E7" s="137" t="s">
        <v>583</v>
      </c>
      <c r="F7" s="137">
        <v>76</v>
      </c>
    </row>
    <row r="8" spans="1:6" ht="16.5" customHeight="1">
      <c r="A8" s="114">
        <f t="shared" si="0"/>
        <v>2018</v>
      </c>
      <c r="B8" s="114">
        <f t="shared" si="1"/>
        <v>7</v>
      </c>
      <c r="C8" s="136">
        <v>43292</v>
      </c>
      <c r="D8" s="135" t="s">
        <v>81</v>
      </c>
      <c r="E8" s="137" t="s">
        <v>584</v>
      </c>
      <c r="F8" s="137">
        <v>497</v>
      </c>
    </row>
    <row r="9" spans="1:6" ht="16.5" customHeight="1">
      <c r="A9" s="114">
        <f t="shared" si="0"/>
        <v>2018</v>
      </c>
      <c r="B9" s="114">
        <f t="shared" si="1"/>
        <v>7</v>
      </c>
      <c r="C9" s="136">
        <v>43297</v>
      </c>
      <c r="D9" s="135" t="s">
        <v>81</v>
      </c>
      <c r="E9" s="137" t="s">
        <v>583</v>
      </c>
      <c r="F9" s="137">
        <v>38</v>
      </c>
    </row>
    <row r="10" spans="1:6" ht="16.5" customHeight="1">
      <c r="A10" s="114">
        <f t="shared" si="0"/>
        <v>2018</v>
      </c>
      <c r="B10" s="114">
        <f t="shared" si="1"/>
        <v>7</v>
      </c>
      <c r="C10" s="136">
        <v>43297</v>
      </c>
      <c r="D10" s="135" t="s">
        <v>36</v>
      </c>
      <c r="E10" s="137" t="s">
        <v>585</v>
      </c>
      <c r="F10" s="137">
        <v>580</v>
      </c>
    </row>
    <row r="11" spans="1:6" ht="16.5" customHeight="1">
      <c r="A11" s="114">
        <f t="shared" si="0"/>
        <v>2018</v>
      </c>
      <c r="B11" s="114">
        <f t="shared" si="1"/>
        <v>7</v>
      </c>
      <c r="C11" s="136">
        <v>43297</v>
      </c>
      <c r="D11" s="135" t="s">
        <v>29</v>
      </c>
      <c r="E11" s="137" t="s">
        <v>29</v>
      </c>
      <c r="F11" s="137">
        <v>38</v>
      </c>
    </row>
    <row r="12" spans="1:6" ht="16.5" customHeight="1">
      <c r="A12" s="114">
        <f t="shared" si="0"/>
        <v>2018</v>
      </c>
      <c r="B12" s="114">
        <f t="shared" si="1"/>
        <v>7</v>
      </c>
      <c r="C12" s="136">
        <v>43297</v>
      </c>
      <c r="D12" s="187" t="s">
        <v>80</v>
      </c>
      <c r="E12" s="137" t="s">
        <v>582</v>
      </c>
      <c r="F12" s="137">
        <v>18</v>
      </c>
    </row>
    <row r="13" spans="1:6" ht="16.5" customHeight="1">
      <c r="A13" s="114">
        <f t="shared" si="0"/>
        <v>2018</v>
      </c>
      <c r="B13" s="114">
        <f t="shared" si="1"/>
        <v>7</v>
      </c>
      <c r="C13" s="136">
        <v>43298</v>
      </c>
      <c r="D13" s="135" t="s">
        <v>36</v>
      </c>
      <c r="E13" s="137" t="s">
        <v>585</v>
      </c>
      <c r="F13" s="137">
        <v>2680</v>
      </c>
    </row>
    <row r="14" spans="1:6" ht="16.5" customHeight="1">
      <c r="A14" s="114">
        <f t="shared" si="0"/>
        <v>2018</v>
      </c>
      <c r="B14" s="114">
        <f t="shared" si="1"/>
        <v>7</v>
      </c>
      <c r="C14" s="136">
        <v>43302</v>
      </c>
      <c r="D14" s="135" t="s">
        <v>30</v>
      </c>
      <c r="E14" s="137" t="s">
        <v>586</v>
      </c>
      <c r="F14" s="137">
        <v>2978</v>
      </c>
    </row>
    <row r="15" spans="1:6" ht="16.5" customHeight="1">
      <c r="A15" s="114">
        <f t="shared" si="0"/>
        <v>2018</v>
      </c>
      <c r="B15" s="114">
        <f t="shared" si="1"/>
        <v>7</v>
      </c>
      <c r="C15" s="136">
        <v>43303</v>
      </c>
      <c r="D15" s="135" t="s">
        <v>81</v>
      </c>
      <c r="E15" s="137" t="s">
        <v>587</v>
      </c>
      <c r="F15" s="137">
        <v>8</v>
      </c>
    </row>
    <row r="16" spans="1:6" ht="16.5" customHeight="1">
      <c r="A16" s="114">
        <f t="shared" si="0"/>
        <v>2018</v>
      </c>
      <c r="B16" s="114">
        <f t="shared" si="1"/>
        <v>7</v>
      </c>
      <c r="C16" s="136">
        <v>43303</v>
      </c>
      <c r="D16" s="187" t="s">
        <v>51</v>
      </c>
      <c r="E16" s="137" t="s">
        <v>588</v>
      </c>
      <c r="F16" s="137">
        <v>1822</v>
      </c>
    </row>
    <row r="17" spans="1:6" ht="16.5" customHeight="1">
      <c r="A17" s="114">
        <f t="shared" si="0"/>
        <v>2018</v>
      </c>
      <c r="B17" s="114">
        <f t="shared" si="1"/>
        <v>7</v>
      </c>
      <c r="C17" s="136">
        <v>43305</v>
      </c>
      <c r="D17" s="135" t="s">
        <v>29</v>
      </c>
      <c r="E17" s="137" t="s">
        <v>29</v>
      </c>
      <c r="F17" s="137">
        <v>76</v>
      </c>
    </row>
    <row r="18" spans="1:6" ht="16.5" customHeight="1">
      <c r="A18" s="114">
        <f t="shared" si="0"/>
        <v>2018</v>
      </c>
      <c r="B18" s="114">
        <f t="shared" si="1"/>
        <v>7</v>
      </c>
      <c r="C18" s="136">
        <v>43305</v>
      </c>
      <c r="D18" s="135" t="s">
        <v>29</v>
      </c>
      <c r="E18" s="137" t="s">
        <v>29</v>
      </c>
      <c r="F18" s="137">
        <v>38</v>
      </c>
    </row>
    <row r="19" spans="1:6" ht="16.5" customHeight="1">
      <c r="A19" s="114">
        <f t="shared" si="0"/>
        <v>2018</v>
      </c>
      <c r="B19" s="114">
        <f t="shared" si="1"/>
        <v>7</v>
      </c>
      <c r="C19" s="136">
        <v>43309</v>
      </c>
      <c r="D19" s="135" t="s">
        <v>29</v>
      </c>
      <c r="E19" s="137" t="s">
        <v>29</v>
      </c>
      <c r="F19" s="137">
        <v>38</v>
      </c>
    </row>
    <row r="20" spans="1:6" ht="16.5" customHeight="1">
      <c r="A20" s="114">
        <f t="shared" si="0"/>
        <v>2018</v>
      </c>
      <c r="B20" s="114">
        <f t="shared" si="1"/>
        <v>8</v>
      </c>
      <c r="C20" s="136">
        <v>43317</v>
      </c>
      <c r="D20" s="187" t="s">
        <v>42</v>
      </c>
      <c r="E20" s="137" t="s">
        <v>589</v>
      </c>
      <c r="F20" s="137">
        <v>3505</v>
      </c>
    </row>
    <row r="21" spans="1:6" ht="16.5" customHeight="1">
      <c r="A21" s="114">
        <f t="shared" si="0"/>
        <v>2018</v>
      </c>
      <c r="B21" s="114">
        <f t="shared" si="1"/>
        <v>8</v>
      </c>
      <c r="C21" s="136">
        <v>43327</v>
      </c>
      <c r="D21" s="187" t="s">
        <v>42</v>
      </c>
      <c r="E21" s="137" t="s">
        <v>590</v>
      </c>
      <c r="F21" s="137">
        <v>6000</v>
      </c>
    </row>
    <row r="22" spans="1:6" ht="16.5" customHeight="1">
      <c r="A22" s="114">
        <f t="shared" si="0"/>
        <v>2018</v>
      </c>
      <c r="B22" s="114">
        <f t="shared" si="1"/>
        <v>8</v>
      </c>
      <c r="C22" s="136">
        <v>43327</v>
      </c>
      <c r="D22" s="187" t="s">
        <v>34</v>
      </c>
      <c r="E22" s="137" t="s">
        <v>587</v>
      </c>
      <c r="F22" s="137">
        <v>58</v>
      </c>
    </row>
    <row r="23" spans="1:6" ht="16.5" customHeight="1">
      <c r="A23" s="114">
        <f t="shared" si="0"/>
        <v>2018</v>
      </c>
      <c r="B23" s="114">
        <f t="shared" si="1"/>
        <v>8</v>
      </c>
      <c r="C23" s="136">
        <v>43321</v>
      </c>
      <c r="D23" s="187" t="s">
        <v>51</v>
      </c>
      <c r="E23" s="137" t="s">
        <v>591</v>
      </c>
      <c r="F23" s="137">
        <v>980</v>
      </c>
    </row>
    <row r="24" spans="1:6" ht="16.5" customHeight="1">
      <c r="A24" s="114">
        <f t="shared" si="0"/>
        <v>2018</v>
      </c>
      <c r="B24" s="114">
        <f t="shared" si="1"/>
        <v>8</v>
      </c>
      <c r="C24" s="136">
        <v>43327</v>
      </c>
      <c r="D24" s="135" t="s">
        <v>29</v>
      </c>
      <c r="E24" s="137" t="s">
        <v>592</v>
      </c>
      <c r="F24" s="137">
        <v>38</v>
      </c>
    </row>
    <row r="25" spans="1:6" ht="16.5" customHeight="1">
      <c r="A25" s="114">
        <f t="shared" si="0"/>
        <v>2018</v>
      </c>
      <c r="B25" s="114">
        <f t="shared" si="1"/>
        <v>8</v>
      </c>
      <c r="C25" s="136">
        <v>43329</v>
      </c>
      <c r="D25" s="135" t="s">
        <v>29</v>
      </c>
      <c r="E25" s="137" t="s">
        <v>592</v>
      </c>
      <c r="F25" s="137">
        <v>38</v>
      </c>
    </row>
    <row r="26" spans="1:6" ht="16.5" customHeight="1">
      <c r="A26" s="114">
        <f t="shared" si="0"/>
        <v>2018</v>
      </c>
      <c r="B26" s="114">
        <f t="shared" si="1"/>
        <v>8</v>
      </c>
      <c r="C26" s="136">
        <v>43329</v>
      </c>
      <c r="D26" s="135" t="s">
        <v>29</v>
      </c>
      <c r="E26" s="137" t="s">
        <v>592</v>
      </c>
      <c r="F26" s="137">
        <v>38</v>
      </c>
    </row>
    <row r="27" spans="1:6" ht="16.5" customHeight="1">
      <c r="A27" s="114">
        <f t="shared" si="0"/>
        <v>2018</v>
      </c>
      <c r="B27" s="114">
        <f t="shared" si="1"/>
        <v>8</v>
      </c>
      <c r="C27" s="136">
        <v>43314</v>
      </c>
      <c r="D27" s="135" t="s">
        <v>29</v>
      </c>
      <c r="E27" s="137" t="s">
        <v>593</v>
      </c>
      <c r="F27" s="137">
        <v>399</v>
      </c>
    </row>
    <row r="28" spans="1:6" ht="16.5" customHeight="1">
      <c r="A28" s="114">
        <f t="shared" si="0"/>
        <v>2018</v>
      </c>
      <c r="B28" s="114">
        <f t="shared" si="1"/>
        <v>8</v>
      </c>
      <c r="C28" s="136">
        <v>43315</v>
      </c>
      <c r="D28" s="135" t="s">
        <v>29</v>
      </c>
      <c r="E28" s="137" t="s">
        <v>593</v>
      </c>
      <c r="F28" s="137">
        <v>399</v>
      </c>
    </row>
    <row r="29" spans="1:6" ht="16.5" customHeight="1">
      <c r="A29" s="114">
        <f t="shared" si="0"/>
        <v>2018</v>
      </c>
      <c r="B29" s="114">
        <f t="shared" si="1"/>
        <v>8</v>
      </c>
      <c r="C29" s="136">
        <v>43320</v>
      </c>
      <c r="D29" s="135" t="s">
        <v>29</v>
      </c>
      <c r="E29" s="137" t="s">
        <v>593</v>
      </c>
      <c r="F29" s="137">
        <v>399</v>
      </c>
    </row>
    <row r="30" spans="1:6" ht="16.5" customHeight="1">
      <c r="A30" s="114">
        <f t="shared" si="0"/>
        <v>2018</v>
      </c>
      <c r="B30" s="114">
        <f t="shared" si="1"/>
        <v>8</v>
      </c>
      <c r="C30" s="136">
        <v>43339</v>
      </c>
      <c r="D30" s="135" t="s">
        <v>29</v>
      </c>
      <c r="E30" s="137" t="s">
        <v>29</v>
      </c>
      <c r="F30" s="137">
        <v>38</v>
      </c>
    </row>
    <row r="31" spans="1:6" ht="16.5" customHeight="1">
      <c r="A31" s="114">
        <f t="shared" si="0"/>
        <v>2018</v>
      </c>
      <c r="B31" s="114">
        <f t="shared" si="1"/>
        <v>8</v>
      </c>
      <c r="C31" s="136">
        <v>43340</v>
      </c>
      <c r="D31" s="135" t="s">
        <v>29</v>
      </c>
      <c r="E31" s="137" t="s">
        <v>29</v>
      </c>
      <c r="F31" s="137">
        <v>437</v>
      </c>
    </row>
    <row r="32" spans="1:6" ht="16.5" customHeight="1">
      <c r="A32" s="114">
        <f t="shared" si="0"/>
        <v>2018</v>
      </c>
      <c r="B32" s="114">
        <f t="shared" si="1"/>
        <v>8</v>
      </c>
      <c r="C32" s="136">
        <v>43337</v>
      </c>
      <c r="D32" s="187" t="s">
        <v>51</v>
      </c>
      <c r="E32" s="137" t="s">
        <v>594</v>
      </c>
      <c r="F32" s="137">
        <v>888</v>
      </c>
    </row>
    <row r="33" spans="1:6" ht="16.5" customHeight="1">
      <c r="A33" s="114">
        <f t="shared" si="0"/>
        <v>2018</v>
      </c>
      <c r="B33" s="114">
        <f t="shared" si="1"/>
        <v>8</v>
      </c>
      <c r="C33" s="136">
        <v>43326</v>
      </c>
      <c r="D33" s="187" t="s">
        <v>51</v>
      </c>
      <c r="E33" s="137" t="s">
        <v>51</v>
      </c>
      <c r="F33" s="137">
        <v>2000</v>
      </c>
    </row>
    <row r="34" spans="1:6" ht="16.5" customHeight="1">
      <c r="A34" s="114">
        <f t="shared" si="0"/>
        <v>2018</v>
      </c>
      <c r="B34" s="114">
        <f t="shared" si="1"/>
        <v>8</v>
      </c>
      <c r="C34" s="136">
        <v>43321</v>
      </c>
      <c r="D34" s="135" t="s">
        <v>81</v>
      </c>
      <c r="E34" s="137" t="s">
        <v>595</v>
      </c>
      <c r="F34" s="137">
        <v>56</v>
      </c>
    </row>
    <row r="35" spans="1:6" ht="16.5" customHeight="1">
      <c r="A35" s="114">
        <f t="shared" si="0"/>
        <v>2018</v>
      </c>
      <c r="B35" s="114">
        <f t="shared" si="1"/>
        <v>8</v>
      </c>
      <c r="C35" s="136">
        <v>43324</v>
      </c>
      <c r="D35" s="135" t="s">
        <v>81</v>
      </c>
      <c r="E35" s="137" t="s">
        <v>583</v>
      </c>
      <c r="F35" s="137">
        <v>7.7</v>
      </c>
    </row>
    <row r="36" spans="1:6" ht="16.5" customHeight="1">
      <c r="A36" s="114">
        <f t="shared" si="0"/>
        <v>2018</v>
      </c>
      <c r="B36" s="114">
        <f t="shared" si="1"/>
        <v>8</v>
      </c>
      <c r="C36" s="136">
        <v>43313</v>
      </c>
      <c r="D36" s="187" t="s">
        <v>82</v>
      </c>
      <c r="E36" s="137" t="s">
        <v>596</v>
      </c>
      <c r="F36" s="137">
        <v>66</v>
      </c>
    </row>
    <row r="37" spans="1:6" ht="16.5" customHeight="1">
      <c r="A37" s="114">
        <f t="shared" si="0"/>
        <v>2018</v>
      </c>
      <c r="B37" s="114">
        <f t="shared" si="1"/>
        <v>8</v>
      </c>
      <c r="C37" s="136">
        <v>43316</v>
      </c>
      <c r="D37" s="187" t="s">
        <v>80</v>
      </c>
      <c r="E37" s="137" t="s">
        <v>597</v>
      </c>
      <c r="F37" s="137">
        <v>654</v>
      </c>
    </row>
    <row r="38" spans="1:6" ht="16.5" customHeight="1">
      <c r="A38" s="114">
        <f t="shared" si="0"/>
        <v>2018</v>
      </c>
      <c r="B38" s="114">
        <f t="shared" si="1"/>
        <v>8</v>
      </c>
      <c r="C38" s="136">
        <v>43321</v>
      </c>
      <c r="D38" s="187" t="s">
        <v>80</v>
      </c>
      <c r="E38" s="137" t="s">
        <v>582</v>
      </c>
      <c r="F38" s="137">
        <v>18</v>
      </c>
    </row>
    <row r="39" spans="1:6" ht="16.5" customHeight="1">
      <c r="A39" s="114">
        <f t="shared" si="0"/>
        <v>2018</v>
      </c>
      <c r="B39" s="114">
        <f t="shared" si="1"/>
        <v>8</v>
      </c>
      <c r="C39" s="136">
        <v>43339</v>
      </c>
      <c r="D39" s="187" t="s">
        <v>80</v>
      </c>
      <c r="E39" s="137" t="s">
        <v>582</v>
      </c>
      <c r="F39" s="137">
        <v>168</v>
      </c>
    </row>
  </sheetData>
  <autoFilter ref="A1:G39"/>
  <phoneticPr fontId="2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opLeftCell="D1" workbookViewId="0">
      <pane ySplit="1" topLeftCell="A2" activePane="bottomLeft" state="frozen"/>
      <selection pane="bottomLeft" activeCell="M13" sqref="M12:P13"/>
    </sheetView>
  </sheetViews>
  <sheetFormatPr defaultColWidth="8.875" defaultRowHeight="16.5"/>
  <cols>
    <col min="1" max="2" width="9" style="69" customWidth="1"/>
    <col min="3" max="3" width="17.625" style="68" customWidth="1"/>
    <col min="4" max="4" width="10.125" style="68" customWidth="1"/>
    <col min="5" max="5" width="9" style="68" customWidth="1"/>
    <col min="6" max="6" width="29.125" style="68" customWidth="1"/>
    <col min="7" max="7" width="18.625" style="68" customWidth="1"/>
    <col min="8" max="8" width="9" style="68" customWidth="1"/>
    <col min="9" max="9" width="12.875" style="68" customWidth="1"/>
    <col min="10" max="10" width="12.5" style="69" customWidth="1"/>
    <col min="11" max="12" width="9" style="69" customWidth="1"/>
    <col min="13" max="13" width="58.5" style="68" customWidth="1"/>
    <col min="14" max="14" width="16.375" style="68" customWidth="1"/>
    <col min="15" max="15" width="20.5" style="68" customWidth="1"/>
    <col min="16" max="16" width="8.875" style="67" customWidth="1"/>
    <col min="17" max="16384" width="8.875" style="67"/>
  </cols>
  <sheetData>
    <row r="1" spans="1:18">
      <c r="A1" s="69" t="s">
        <v>121</v>
      </c>
      <c r="B1" s="69" t="s">
        <v>122</v>
      </c>
      <c r="C1" s="68" t="s">
        <v>128</v>
      </c>
      <c r="D1" s="68" t="s">
        <v>477</v>
      </c>
      <c r="E1" s="68" t="s">
        <v>598</v>
      </c>
      <c r="F1" s="68" t="s">
        <v>599</v>
      </c>
      <c r="G1" s="68" t="s">
        <v>600</v>
      </c>
      <c r="H1" s="68" t="s">
        <v>183</v>
      </c>
      <c r="I1" s="68" t="s">
        <v>601</v>
      </c>
      <c r="J1" s="69" t="s">
        <v>105</v>
      </c>
      <c r="K1" s="69" t="s">
        <v>106</v>
      </c>
      <c r="L1" s="69" t="s">
        <v>107</v>
      </c>
      <c r="M1" s="68" t="s">
        <v>602</v>
      </c>
      <c r="N1" s="68" t="s">
        <v>603</v>
      </c>
      <c r="O1" s="68" t="s">
        <v>476</v>
      </c>
    </row>
    <row r="2" spans="1:18">
      <c r="A2" s="183">
        <f t="shared" ref="A2:A7" si="0">YEAR(C2)</f>
        <v>2018</v>
      </c>
      <c r="B2" s="183">
        <f t="shared" ref="B2:B7" si="1">MONTH(C2)</f>
        <v>8</v>
      </c>
      <c r="C2" s="74">
        <v>43322</v>
      </c>
      <c r="D2" s="140">
        <v>1.7361111111111108E-2</v>
      </c>
      <c r="E2" s="73" t="s">
        <v>514</v>
      </c>
      <c r="F2" s="73" t="s">
        <v>483</v>
      </c>
      <c r="G2" s="73" t="s">
        <v>336</v>
      </c>
      <c r="H2" s="73" t="s">
        <v>150</v>
      </c>
      <c r="I2" s="73" t="s">
        <v>604</v>
      </c>
      <c r="J2" s="76" t="str">
        <f t="shared" ref="J2:J7" si="2">MID(I2,7,1)</f>
        <v>4</v>
      </c>
      <c r="K2" s="76" t="str">
        <f t="shared" ref="K2:K7" si="3">MID(I2,14,1)</f>
        <v>4</v>
      </c>
      <c r="L2" s="76" t="str">
        <f t="shared" ref="L2:L7" si="4">MID(I2,21,1)</f>
        <v>4</v>
      </c>
      <c r="M2" s="73" t="s">
        <v>605</v>
      </c>
      <c r="N2" s="73" t="s">
        <v>606</v>
      </c>
      <c r="O2" s="73"/>
      <c r="P2" s="68"/>
      <c r="Q2" s="68"/>
      <c r="R2" s="68"/>
    </row>
    <row r="3" spans="1:18">
      <c r="A3" s="183">
        <f t="shared" si="0"/>
        <v>2018</v>
      </c>
      <c r="B3" s="183">
        <f t="shared" si="1"/>
        <v>8</v>
      </c>
      <c r="C3" s="74">
        <v>43321</v>
      </c>
      <c r="D3" s="140">
        <v>0.51527777777777772</v>
      </c>
      <c r="E3" s="73" t="s">
        <v>514</v>
      </c>
      <c r="F3" s="73" t="s">
        <v>483</v>
      </c>
      <c r="G3" s="73" t="s">
        <v>607</v>
      </c>
      <c r="H3" s="73" t="s">
        <v>148</v>
      </c>
      <c r="I3" s="73" t="s">
        <v>608</v>
      </c>
      <c r="J3" s="76" t="str">
        <f t="shared" si="2"/>
        <v>5</v>
      </c>
      <c r="K3" s="76" t="str">
        <f t="shared" si="3"/>
        <v>5</v>
      </c>
      <c r="L3" s="76" t="str">
        <f t="shared" si="4"/>
        <v>5</v>
      </c>
      <c r="M3" s="73" t="s">
        <v>609</v>
      </c>
      <c r="N3" s="73" t="s">
        <v>606</v>
      </c>
      <c r="O3" s="73"/>
      <c r="P3" s="68"/>
      <c r="Q3" s="68"/>
      <c r="R3" s="68"/>
    </row>
    <row r="4" spans="1:18">
      <c r="A4" s="183">
        <f t="shared" si="0"/>
        <v>2018</v>
      </c>
      <c r="B4" s="183">
        <f t="shared" si="1"/>
        <v>8</v>
      </c>
      <c r="C4" s="74">
        <v>43315</v>
      </c>
      <c r="D4" s="140">
        <v>0.54722222222222228</v>
      </c>
      <c r="E4" s="73" t="s">
        <v>514</v>
      </c>
      <c r="F4" s="73" t="s">
        <v>483</v>
      </c>
      <c r="G4" s="73" t="s">
        <v>610</v>
      </c>
      <c r="H4" s="73" t="s">
        <v>148</v>
      </c>
      <c r="I4" s="73" t="s">
        <v>608</v>
      </c>
      <c r="J4" s="76" t="str">
        <f t="shared" si="2"/>
        <v>5</v>
      </c>
      <c r="K4" s="76" t="str">
        <f t="shared" si="3"/>
        <v>5</v>
      </c>
      <c r="L4" s="76" t="str">
        <f t="shared" si="4"/>
        <v>5</v>
      </c>
      <c r="M4" s="73" t="s">
        <v>611</v>
      </c>
      <c r="N4" s="73" t="s">
        <v>612</v>
      </c>
      <c r="O4" s="73" t="s">
        <v>613</v>
      </c>
      <c r="P4" s="68"/>
      <c r="Q4" s="68"/>
      <c r="R4" s="68"/>
    </row>
    <row r="5" spans="1:18">
      <c r="A5" s="183">
        <f t="shared" si="0"/>
        <v>2018</v>
      </c>
      <c r="B5" s="183">
        <f t="shared" si="1"/>
        <v>7</v>
      </c>
      <c r="C5" s="74">
        <v>43311</v>
      </c>
      <c r="D5" s="140">
        <v>0.53263888888888888</v>
      </c>
      <c r="E5" s="73" t="s">
        <v>514</v>
      </c>
      <c r="F5" s="73" t="s">
        <v>483</v>
      </c>
      <c r="G5" s="73" t="s">
        <v>614</v>
      </c>
      <c r="H5" s="73" t="s">
        <v>148</v>
      </c>
      <c r="I5" s="73" t="s">
        <v>615</v>
      </c>
      <c r="J5" s="76" t="str">
        <f t="shared" si="2"/>
        <v>5</v>
      </c>
      <c r="K5" s="76" t="str">
        <f t="shared" si="3"/>
        <v>5</v>
      </c>
      <c r="L5" s="76" t="str">
        <f t="shared" si="4"/>
        <v>4</v>
      </c>
      <c r="M5" s="73" t="s">
        <v>616</v>
      </c>
      <c r="N5" s="73" t="s">
        <v>612</v>
      </c>
      <c r="O5" s="73" t="s">
        <v>617</v>
      </c>
      <c r="P5" s="68"/>
      <c r="Q5" s="68"/>
      <c r="R5" s="68"/>
    </row>
    <row r="6" spans="1:18">
      <c r="A6" s="183">
        <f t="shared" si="0"/>
        <v>2018</v>
      </c>
      <c r="B6" s="183">
        <f t="shared" si="1"/>
        <v>8</v>
      </c>
      <c r="C6" s="74">
        <v>43328</v>
      </c>
      <c r="D6" s="140">
        <v>0.51458333333333328</v>
      </c>
      <c r="E6" s="73" t="s">
        <v>514</v>
      </c>
      <c r="F6" s="73" t="s">
        <v>483</v>
      </c>
      <c r="G6" s="73" t="s">
        <v>352</v>
      </c>
      <c r="H6" s="73" t="s">
        <v>148</v>
      </c>
      <c r="I6" s="73" t="s">
        <v>608</v>
      </c>
      <c r="J6" s="76" t="str">
        <f t="shared" si="2"/>
        <v>5</v>
      </c>
      <c r="K6" s="76" t="str">
        <f t="shared" si="3"/>
        <v>5</v>
      </c>
      <c r="L6" s="76" t="str">
        <f t="shared" si="4"/>
        <v>5</v>
      </c>
      <c r="M6" s="73" t="s">
        <v>618</v>
      </c>
      <c r="N6" s="73" t="s">
        <v>606</v>
      </c>
      <c r="O6" s="73"/>
      <c r="P6" s="68"/>
      <c r="Q6" s="68"/>
      <c r="R6" s="68"/>
    </row>
    <row r="7" spans="1:18">
      <c r="A7" s="183">
        <f t="shared" si="0"/>
        <v>2018</v>
      </c>
      <c r="B7" s="183">
        <f t="shared" si="1"/>
        <v>8</v>
      </c>
      <c r="C7" s="74">
        <v>43343</v>
      </c>
      <c r="D7" s="140">
        <v>0.95277777777777772</v>
      </c>
      <c r="E7" s="73" t="s">
        <v>514</v>
      </c>
      <c r="F7" s="73" t="s">
        <v>483</v>
      </c>
      <c r="G7" s="73" t="s">
        <v>376</v>
      </c>
      <c r="H7" s="73" t="s">
        <v>148</v>
      </c>
      <c r="I7" s="73" t="s">
        <v>619</v>
      </c>
      <c r="J7" s="76" t="str">
        <f t="shared" si="2"/>
        <v>4</v>
      </c>
      <c r="K7" s="76" t="str">
        <f t="shared" si="3"/>
        <v>5</v>
      </c>
      <c r="L7" s="76" t="str">
        <f t="shared" si="4"/>
        <v>5</v>
      </c>
      <c r="M7" s="73" t="s">
        <v>620</v>
      </c>
      <c r="N7" s="73" t="s">
        <v>612</v>
      </c>
      <c r="O7" s="73" t="s">
        <v>621</v>
      </c>
      <c r="P7" s="68"/>
      <c r="Q7" s="68"/>
      <c r="R7" s="68"/>
    </row>
  </sheetData>
  <phoneticPr fontId="20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J18" sqref="J18"/>
    </sheetView>
  </sheetViews>
  <sheetFormatPr defaultColWidth="9" defaultRowHeight="16.5"/>
  <cols>
    <col min="1" max="2" width="9" style="117" customWidth="1"/>
    <col min="3" max="3" width="13.125" style="46" customWidth="1"/>
    <col min="4" max="5" width="9" style="46" customWidth="1"/>
    <col min="6" max="6" width="14.125" style="46" customWidth="1"/>
    <col min="7" max="9" width="9" style="46" customWidth="1"/>
    <col min="10" max="10" width="22.625" style="46" customWidth="1"/>
    <col min="11" max="11" width="13.625" style="46" customWidth="1"/>
    <col min="12" max="12" width="9" style="46" customWidth="1"/>
    <col min="13" max="16384" width="9" style="46"/>
  </cols>
  <sheetData>
    <row r="1" spans="1:12">
      <c r="A1" s="76" t="s">
        <v>121</v>
      </c>
      <c r="B1" s="76" t="s">
        <v>122</v>
      </c>
      <c r="C1" s="45" t="s">
        <v>128</v>
      </c>
      <c r="D1" s="45" t="s">
        <v>477</v>
      </c>
      <c r="E1" s="45" t="s">
        <v>598</v>
      </c>
      <c r="F1" s="45" t="s">
        <v>599</v>
      </c>
      <c r="G1" s="45" t="s">
        <v>600</v>
      </c>
      <c r="H1" s="45" t="s">
        <v>183</v>
      </c>
      <c r="I1" s="45" t="s">
        <v>601</v>
      </c>
      <c r="J1" s="45" t="s">
        <v>602</v>
      </c>
      <c r="K1" s="45" t="s">
        <v>603</v>
      </c>
      <c r="L1" s="45" t="s">
        <v>476</v>
      </c>
    </row>
    <row r="2" spans="1:12">
      <c r="A2" s="183">
        <f>YEAR(C2)</f>
        <v>2018</v>
      </c>
      <c r="B2" s="183">
        <f>MONTH(C2)</f>
        <v>8</v>
      </c>
      <c r="C2" s="74">
        <v>43322</v>
      </c>
      <c r="D2" s="140">
        <v>1.7361111111111108E-2</v>
      </c>
      <c r="E2" s="73" t="s">
        <v>514</v>
      </c>
      <c r="F2" s="73" t="s">
        <v>483</v>
      </c>
      <c r="G2" s="73" t="s">
        <v>336</v>
      </c>
      <c r="H2" s="73" t="s">
        <v>150</v>
      </c>
      <c r="I2" s="73" t="s">
        <v>604</v>
      </c>
      <c r="J2" s="73" t="s">
        <v>605</v>
      </c>
      <c r="K2" s="73" t="s">
        <v>606</v>
      </c>
      <c r="L2" s="73"/>
    </row>
    <row r="3" spans="1:12">
      <c r="A3" s="183">
        <f>YEAR(C3)</f>
        <v>2018</v>
      </c>
      <c r="B3" s="183">
        <f>MONTH(C3)</f>
        <v>8</v>
      </c>
      <c r="C3" s="74">
        <v>43321</v>
      </c>
      <c r="D3" s="140">
        <v>0.51527777777777772</v>
      </c>
      <c r="E3" s="73" t="s">
        <v>514</v>
      </c>
      <c r="F3" s="73" t="s">
        <v>483</v>
      </c>
      <c r="G3" s="73" t="s">
        <v>607</v>
      </c>
      <c r="H3" s="73" t="s">
        <v>148</v>
      </c>
      <c r="I3" s="73" t="s">
        <v>608</v>
      </c>
      <c r="J3" s="73" t="s">
        <v>609</v>
      </c>
      <c r="K3" s="73" t="s">
        <v>606</v>
      </c>
      <c r="L3" s="73"/>
    </row>
    <row r="4" spans="1:12">
      <c r="A4" s="183">
        <f>YEAR(C4)</f>
        <v>2018</v>
      </c>
      <c r="B4" s="183">
        <f>MONTH(C4)</f>
        <v>8</v>
      </c>
      <c r="C4" s="74">
        <v>43315</v>
      </c>
      <c r="D4" s="140">
        <v>0.54722222222222228</v>
      </c>
      <c r="E4" s="73" t="s">
        <v>514</v>
      </c>
      <c r="F4" s="73" t="s">
        <v>483</v>
      </c>
      <c r="G4" s="73" t="s">
        <v>610</v>
      </c>
      <c r="H4" s="73" t="s">
        <v>148</v>
      </c>
      <c r="I4" s="73" t="s">
        <v>608</v>
      </c>
      <c r="J4" s="73" t="s">
        <v>611</v>
      </c>
      <c r="K4" s="73" t="s">
        <v>612</v>
      </c>
      <c r="L4" s="73" t="s">
        <v>613</v>
      </c>
    </row>
    <row r="5" spans="1:12">
      <c r="A5" s="183">
        <f>YEAR(C5)</f>
        <v>2018</v>
      </c>
      <c r="B5" s="183">
        <f>MONTH(C5)</f>
        <v>7</v>
      </c>
      <c r="C5" s="74">
        <v>43311</v>
      </c>
      <c r="D5" s="140">
        <v>0.53263888888888888</v>
      </c>
      <c r="E5" s="73" t="s">
        <v>514</v>
      </c>
      <c r="F5" s="73" t="s">
        <v>483</v>
      </c>
      <c r="G5" s="73" t="s">
        <v>614</v>
      </c>
      <c r="H5" s="73" t="s">
        <v>148</v>
      </c>
      <c r="I5" s="73" t="s">
        <v>615</v>
      </c>
      <c r="J5" s="73" t="s">
        <v>616</v>
      </c>
      <c r="K5" s="73" t="s">
        <v>612</v>
      </c>
      <c r="L5" s="73" t="s">
        <v>617</v>
      </c>
    </row>
    <row r="6" spans="1:12">
      <c r="A6" s="183">
        <f>YEAR(C6)</f>
        <v>2018</v>
      </c>
      <c r="B6" s="183">
        <f>MONTH(C6)</f>
        <v>8</v>
      </c>
      <c r="C6" s="74">
        <v>43328</v>
      </c>
      <c r="D6" s="75">
        <v>0.51458333333333328</v>
      </c>
      <c r="E6" s="73" t="s">
        <v>514</v>
      </c>
      <c r="F6" s="73" t="s">
        <v>483</v>
      </c>
      <c r="G6" s="73" t="s">
        <v>352</v>
      </c>
      <c r="H6" s="73" t="s">
        <v>148</v>
      </c>
      <c r="I6" s="73" t="s">
        <v>608</v>
      </c>
      <c r="J6" s="73" t="s">
        <v>618</v>
      </c>
      <c r="K6" s="73" t="s">
        <v>606</v>
      </c>
      <c r="L6" s="73"/>
    </row>
    <row r="7" spans="1:12">
      <c r="A7" s="183"/>
      <c r="B7" s="183"/>
      <c r="C7" s="74"/>
      <c r="D7" s="75"/>
      <c r="E7" s="73"/>
      <c r="F7" s="73"/>
      <c r="G7" s="73"/>
      <c r="H7" s="73"/>
      <c r="I7" s="73"/>
      <c r="J7" s="73"/>
      <c r="K7" s="73"/>
      <c r="L7" s="73"/>
    </row>
    <row r="8" spans="1:12">
      <c r="A8" s="183"/>
      <c r="B8" s="183"/>
      <c r="C8" s="74"/>
      <c r="D8" s="75"/>
      <c r="E8" s="73"/>
      <c r="F8" s="73"/>
      <c r="G8" s="73"/>
      <c r="H8" s="73"/>
      <c r="I8" s="73"/>
      <c r="J8" s="73"/>
      <c r="K8" s="73"/>
      <c r="L8" s="73"/>
    </row>
    <row r="9" spans="1:12">
      <c r="A9" s="183"/>
      <c r="B9" s="183"/>
      <c r="C9" s="74"/>
      <c r="D9" s="75"/>
      <c r="E9" s="73"/>
      <c r="F9" s="73"/>
      <c r="G9" s="73"/>
      <c r="H9" s="73"/>
      <c r="I9" s="73"/>
      <c r="J9" s="73"/>
      <c r="K9" s="73"/>
      <c r="L9" s="73"/>
    </row>
    <row r="10" spans="1:12">
      <c r="A10" s="183"/>
      <c r="B10" s="183"/>
      <c r="C10" s="74"/>
      <c r="D10" s="75"/>
      <c r="E10" s="73"/>
      <c r="F10" s="73"/>
      <c r="G10" s="73"/>
      <c r="H10" s="73"/>
      <c r="I10" s="73"/>
      <c r="J10" s="73"/>
      <c r="K10" s="73"/>
      <c r="L10" s="73"/>
    </row>
    <row r="11" spans="1:12">
      <c r="A11" s="183"/>
      <c r="B11" s="183"/>
      <c r="C11" s="74"/>
      <c r="D11" s="75"/>
      <c r="E11" s="73"/>
      <c r="F11" s="73"/>
      <c r="G11" s="73"/>
      <c r="H11" s="73"/>
      <c r="I11" s="73"/>
      <c r="J11" s="73"/>
      <c r="K11" s="73"/>
      <c r="L11" s="73"/>
    </row>
    <row r="12" spans="1:12">
      <c r="A12" s="183"/>
      <c r="B12" s="183"/>
      <c r="C12" s="74"/>
      <c r="D12" s="75"/>
      <c r="E12" s="73"/>
      <c r="F12" s="73"/>
      <c r="G12" s="73"/>
      <c r="H12" s="73"/>
      <c r="I12" s="73"/>
      <c r="J12" s="73"/>
      <c r="K12" s="73"/>
      <c r="L12" s="73"/>
    </row>
    <row r="13" spans="1:12">
      <c r="A13" s="183"/>
      <c r="B13" s="183"/>
      <c r="C13" s="74"/>
      <c r="D13" s="75"/>
      <c r="E13" s="73"/>
      <c r="F13" s="73"/>
      <c r="G13" s="73"/>
      <c r="H13" s="73"/>
      <c r="I13" s="73"/>
      <c r="J13" s="73"/>
      <c r="K13" s="73"/>
      <c r="L13" s="73"/>
    </row>
    <row r="14" spans="1:12">
      <c r="A14" s="183"/>
      <c r="B14" s="183"/>
      <c r="C14" s="74"/>
      <c r="D14" s="75"/>
      <c r="E14" s="73"/>
      <c r="F14" s="73"/>
      <c r="G14" s="73"/>
      <c r="H14" s="73"/>
      <c r="I14" s="73"/>
      <c r="J14" s="73"/>
      <c r="K14" s="73"/>
      <c r="L14" s="73"/>
    </row>
    <row r="15" spans="1:12">
      <c r="A15" s="183"/>
      <c r="B15" s="183"/>
      <c r="C15" s="74"/>
      <c r="D15" s="75"/>
      <c r="E15" s="73"/>
      <c r="F15" s="73"/>
      <c r="G15" s="73"/>
      <c r="H15" s="73"/>
      <c r="I15" s="73"/>
      <c r="J15" s="73"/>
      <c r="K15" s="73"/>
      <c r="L15" s="73"/>
    </row>
    <row r="16" spans="1:12">
      <c r="A16" s="183"/>
      <c r="B16" s="183"/>
      <c r="C16" s="74"/>
      <c r="D16" s="75"/>
      <c r="E16" s="73"/>
      <c r="F16" s="73"/>
      <c r="G16" s="73"/>
      <c r="H16" s="73"/>
      <c r="I16" s="73"/>
      <c r="J16" s="73"/>
      <c r="K16" s="73"/>
      <c r="L16" s="73"/>
    </row>
    <row r="17" spans="1:12">
      <c r="A17" s="183"/>
      <c r="B17" s="183"/>
      <c r="C17" s="74"/>
      <c r="D17" s="75"/>
      <c r="E17" s="73"/>
      <c r="F17" s="73"/>
      <c r="G17" s="73"/>
      <c r="H17" s="73"/>
      <c r="I17" s="73"/>
      <c r="J17" s="73"/>
      <c r="K17" s="73"/>
      <c r="L17" s="73"/>
    </row>
    <row r="18" spans="1:12">
      <c r="A18" s="183"/>
      <c r="B18" s="183"/>
      <c r="C18" s="74"/>
      <c r="D18" s="75"/>
      <c r="E18" s="73"/>
      <c r="F18" s="73"/>
      <c r="G18" s="73"/>
      <c r="H18" s="73"/>
      <c r="I18" s="73"/>
      <c r="J18" s="73"/>
      <c r="K18" s="73"/>
      <c r="L18" s="73"/>
    </row>
    <row r="19" spans="1:12">
      <c r="A19" s="183"/>
      <c r="B19" s="183"/>
      <c r="C19" s="74"/>
      <c r="D19" s="75"/>
      <c r="E19" s="73"/>
      <c r="F19" s="73"/>
      <c r="G19" s="73"/>
      <c r="H19" s="73"/>
      <c r="I19" s="73"/>
      <c r="J19" s="73"/>
      <c r="K19" s="73"/>
      <c r="L19" s="73"/>
    </row>
    <row r="20" spans="1:12">
      <c r="A20" s="183"/>
      <c r="B20" s="183"/>
      <c r="C20" s="74"/>
      <c r="D20" s="75"/>
      <c r="E20" s="73"/>
      <c r="F20" s="73"/>
      <c r="G20" s="73"/>
      <c r="H20" s="73"/>
      <c r="I20" s="73"/>
      <c r="J20" s="73"/>
      <c r="K20" s="73"/>
      <c r="L20" s="73"/>
    </row>
    <row r="21" spans="1:12">
      <c r="A21" s="183"/>
      <c r="B21" s="183"/>
      <c r="C21" s="74"/>
      <c r="D21" s="75"/>
      <c r="E21" s="73"/>
      <c r="F21" s="73"/>
      <c r="G21" s="73"/>
      <c r="H21" s="73"/>
      <c r="I21" s="73"/>
      <c r="J21" s="73"/>
      <c r="K21" s="73"/>
      <c r="L21" s="73"/>
    </row>
    <row r="22" spans="1:12">
      <c r="A22" s="183"/>
      <c r="B22" s="183"/>
      <c r="C22" s="78"/>
      <c r="D22" s="79"/>
      <c r="E22" s="80"/>
      <c r="F22" s="80"/>
      <c r="G22" s="80"/>
      <c r="H22" s="80"/>
      <c r="I22" s="80"/>
      <c r="J22" s="80"/>
      <c r="K22" s="80"/>
      <c r="L22" s="80"/>
    </row>
    <row r="23" spans="1:12">
      <c r="A23" s="183"/>
      <c r="B23" s="183"/>
      <c r="C23" s="74"/>
      <c r="D23" s="75"/>
      <c r="E23" s="73"/>
      <c r="F23" s="73"/>
      <c r="G23" s="73"/>
      <c r="H23" s="73"/>
      <c r="I23" s="73"/>
      <c r="J23" s="73"/>
      <c r="K23" s="73"/>
      <c r="L23" s="73"/>
    </row>
    <row r="24" spans="1:12">
      <c r="A24" s="183"/>
      <c r="B24" s="183"/>
      <c r="C24" s="74"/>
      <c r="D24" s="75"/>
      <c r="E24" s="73"/>
      <c r="F24" s="73"/>
      <c r="G24" s="73"/>
      <c r="H24" s="73"/>
      <c r="I24" s="73"/>
      <c r="J24" s="73"/>
      <c r="K24" s="73"/>
      <c r="L24" s="73"/>
    </row>
    <row r="25" spans="1:12">
      <c r="A25" s="183"/>
      <c r="B25" s="183"/>
      <c r="C25" s="74"/>
      <c r="D25" s="75"/>
      <c r="E25" s="73"/>
      <c r="F25" s="73"/>
      <c r="G25" s="73"/>
      <c r="H25" s="73"/>
      <c r="I25" s="73"/>
      <c r="J25" s="73"/>
      <c r="K25" s="73"/>
      <c r="L25" s="73"/>
    </row>
    <row r="26" spans="1:12">
      <c r="A26" s="183"/>
      <c r="B26" s="183"/>
      <c r="C26" s="74"/>
      <c r="D26" s="75"/>
      <c r="E26" s="73"/>
      <c r="F26" s="73"/>
      <c r="G26" s="73"/>
      <c r="H26" s="73"/>
      <c r="I26" s="73"/>
      <c r="J26" s="73"/>
      <c r="K26" s="73"/>
      <c r="L26" s="73"/>
    </row>
    <row r="27" spans="1:12">
      <c r="A27" s="183"/>
      <c r="B27" s="183"/>
      <c r="C27" s="74"/>
      <c r="D27" s="75"/>
      <c r="E27" s="73"/>
      <c r="F27" s="73"/>
      <c r="G27" s="73"/>
      <c r="H27" s="73"/>
      <c r="I27" s="73"/>
      <c r="J27" s="73"/>
      <c r="K27" s="73"/>
      <c r="L27" s="73"/>
    </row>
    <row r="28" spans="1:12">
      <c r="A28" s="183"/>
      <c r="B28" s="183"/>
      <c r="C28" s="74"/>
      <c r="D28" s="75"/>
      <c r="E28" s="73"/>
      <c r="F28" s="73"/>
      <c r="G28" s="73"/>
      <c r="H28" s="73"/>
      <c r="I28" s="73"/>
      <c r="J28" s="73"/>
      <c r="K28" s="73"/>
      <c r="L28" s="73"/>
    </row>
    <row r="29" spans="1:12">
      <c r="A29" s="183"/>
      <c r="B29" s="183"/>
      <c r="C29" s="74"/>
      <c r="D29" s="75"/>
      <c r="E29" s="73"/>
      <c r="F29" s="73"/>
      <c r="G29" s="73"/>
      <c r="H29" s="73"/>
      <c r="I29" s="73"/>
      <c r="J29" s="73"/>
      <c r="K29" s="73"/>
      <c r="L29" s="73"/>
    </row>
    <row r="30" spans="1:12">
      <c r="A30" s="183"/>
      <c r="B30" s="183"/>
      <c r="C30" s="74"/>
      <c r="D30" s="75"/>
      <c r="E30" s="73"/>
      <c r="F30" s="73"/>
      <c r="G30" s="73"/>
      <c r="H30" s="73"/>
      <c r="I30" s="73"/>
      <c r="J30" s="73"/>
      <c r="K30" s="73"/>
      <c r="L30" s="73"/>
    </row>
    <row r="31" spans="1:12">
      <c r="A31" s="183"/>
      <c r="B31" s="183"/>
      <c r="C31" s="74"/>
      <c r="D31" s="75"/>
      <c r="E31" s="73"/>
      <c r="F31" s="73"/>
      <c r="G31" s="73"/>
      <c r="H31" s="73"/>
      <c r="I31" s="73"/>
      <c r="J31" s="73"/>
      <c r="K31" s="73"/>
      <c r="L31" s="73"/>
    </row>
    <row r="32" spans="1:12">
      <c r="A32" s="183"/>
      <c r="B32" s="183"/>
      <c r="C32" s="74"/>
      <c r="D32" s="75"/>
      <c r="E32" s="73"/>
      <c r="F32" s="73"/>
      <c r="G32" s="73"/>
      <c r="H32" s="73"/>
      <c r="I32" s="73"/>
      <c r="J32" s="73"/>
      <c r="K32" s="73"/>
      <c r="L32" s="73"/>
    </row>
    <row r="33" spans="1:12">
      <c r="A33" s="183"/>
      <c r="B33" s="183"/>
      <c r="C33" s="74"/>
      <c r="D33" s="75"/>
      <c r="E33" s="73"/>
      <c r="F33" s="73"/>
      <c r="G33" s="73"/>
      <c r="H33" s="73"/>
      <c r="I33" s="73"/>
      <c r="J33" s="73"/>
      <c r="K33" s="73"/>
      <c r="L33" s="73"/>
    </row>
    <row r="34" spans="1:12">
      <c r="A34" s="183"/>
      <c r="B34" s="183"/>
      <c r="C34" s="74"/>
      <c r="D34" s="75"/>
      <c r="E34" s="73"/>
      <c r="F34" s="73"/>
      <c r="G34" s="73"/>
      <c r="H34" s="73"/>
      <c r="I34" s="73"/>
      <c r="J34" s="73"/>
      <c r="K34" s="73"/>
      <c r="L34" s="73"/>
    </row>
    <row r="35" spans="1:12">
      <c r="A35" s="183"/>
      <c r="B35" s="183"/>
      <c r="C35" s="74"/>
      <c r="D35" s="75"/>
      <c r="E35" s="73"/>
      <c r="F35" s="73"/>
      <c r="G35" s="73"/>
      <c r="H35" s="73"/>
      <c r="I35" s="73"/>
      <c r="J35" s="73"/>
      <c r="K35" s="73"/>
      <c r="L35" s="73"/>
    </row>
    <row r="36" spans="1:12">
      <c r="A36" s="183"/>
      <c r="B36" s="183"/>
      <c r="C36" s="74"/>
      <c r="D36" s="75"/>
      <c r="E36" s="73"/>
      <c r="F36" s="73"/>
      <c r="G36" s="73"/>
      <c r="H36" s="73"/>
      <c r="I36" s="73"/>
      <c r="J36" s="73"/>
      <c r="K36" s="73"/>
      <c r="L36" s="73"/>
    </row>
    <row r="37" spans="1:12">
      <c r="A37" s="183"/>
      <c r="B37" s="183"/>
      <c r="C37" s="74"/>
      <c r="D37" s="75"/>
      <c r="E37" s="73"/>
      <c r="F37" s="73"/>
      <c r="G37" s="73"/>
      <c r="H37" s="73"/>
      <c r="I37" s="73"/>
      <c r="J37" s="73"/>
      <c r="K37" s="73"/>
      <c r="L37" s="73"/>
    </row>
    <row r="38" spans="1:12">
      <c r="A38" s="183"/>
      <c r="B38" s="183"/>
      <c r="C38" s="74"/>
      <c r="D38" s="75"/>
      <c r="E38" s="73"/>
      <c r="F38" s="73"/>
      <c r="G38" s="73"/>
      <c r="H38" s="73"/>
      <c r="I38" s="73"/>
      <c r="J38" s="73"/>
      <c r="K38" s="73"/>
      <c r="L38" s="73"/>
    </row>
    <row r="39" spans="1:12">
      <c r="A39" s="183"/>
      <c r="B39" s="183"/>
      <c r="C39" s="74"/>
      <c r="D39" s="75"/>
      <c r="E39" s="73"/>
      <c r="F39" s="73"/>
      <c r="G39" s="73"/>
      <c r="H39" s="73"/>
      <c r="I39" s="73"/>
      <c r="J39" s="73"/>
      <c r="K39" s="73"/>
      <c r="L39" s="73"/>
    </row>
    <row r="40" spans="1:12">
      <c r="A40" s="183"/>
      <c r="B40" s="183"/>
      <c r="C40" s="74"/>
      <c r="D40" s="75"/>
      <c r="E40" s="73"/>
      <c r="F40" s="73"/>
      <c r="G40" s="73"/>
      <c r="H40" s="73"/>
      <c r="I40" s="73"/>
      <c r="J40" s="73"/>
      <c r="K40" s="73"/>
      <c r="L40" s="73"/>
    </row>
    <row r="41" spans="1:12">
      <c r="A41" s="183"/>
      <c r="B41" s="183"/>
      <c r="C41" s="74"/>
      <c r="D41" s="75"/>
      <c r="E41" s="73"/>
      <c r="F41" s="73"/>
      <c r="G41" s="73"/>
      <c r="H41" s="73"/>
      <c r="I41" s="73"/>
      <c r="J41" s="73"/>
      <c r="K41" s="73"/>
      <c r="L41" s="73"/>
    </row>
    <row r="42" spans="1:12">
      <c r="A42" s="183"/>
      <c r="B42" s="183"/>
      <c r="C42" s="74"/>
      <c r="D42" s="75"/>
      <c r="E42" s="73"/>
      <c r="F42" s="73"/>
      <c r="G42" s="73"/>
      <c r="H42" s="73"/>
      <c r="I42" s="73"/>
      <c r="J42" s="73"/>
      <c r="K42" s="73"/>
      <c r="L42" s="73"/>
    </row>
    <row r="43" spans="1:12">
      <c r="A43" s="183"/>
      <c r="B43" s="183"/>
      <c r="C43" s="74"/>
      <c r="D43" s="75"/>
      <c r="E43" s="73"/>
      <c r="F43" s="73"/>
      <c r="G43" s="73"/>
      <c r="H43" s="73"/>
      <c r="I43" s="73"/>
      <c r="J43" s="73"/>
      <c r="K43" s="73"/>
      <c r="L43" s="73"/>
    </row>
    <row r="44" spans="1:12">
      <c r="A44" s="183"/>
      <c r="B44" s="183"/>
      <c r="C44" s="74"/>
      <c r="D44" s="75"/>
      <c r="E44" s="73"/>
      <c r="F44" s="73"/>
      <c r="G44" s="73"/>
      <c r="H44" s="73"/>
      <c r="I44" s="73"/>
      <c r="J44" s="73"/>
      <c r="K44" s="73"/>
      <c r="L44" s="73"/>
    </row>
    <row r="45" spans="1:12">
      <c r="A45" s="183"/>
      <c r="B45" s="183"/>
      <c r="C45" s="74"/>
      <c r="D45" s="75"/>
      <c r="E45" s="73"/>
      <c r="F45" s="73"/>
      <c r="G45" s="73"/>
      <c r="H45" s="73"/>
      <c r="I45" s="73"/>
      <c r="J45" s="73"/>
      <c r="K45" s="73"/>
      <c r="L45" s="73"/>
    </row>
  </sheetData>
  <phoneticPr fontId="2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0"/>
  <sheetViews>
    <sheetView workbookViewId="0">
      <pane ySplit="1" topLeftCell="A125" activePane="bottomLeft" state="frozen"/>
      <selection pane="bottomLeft" activeCell="L218" sqref="L218"/>
    </sheetView>
  </sheetViews>
  <sheetFormatPr defaultColWidth="9" defaultRowHeight="16.5"/>
  <cols>
    <col min="1" max="2" width="9" style="109" customWidth="1"/>
    <col min="3" max="3" width="11.875" style="109" customWidth="1"/>
    <col min="4" max="4" width="23" style="109" customWidth="1"/>
    <col min="5" max="5" width="25.5" style="109" customWidth="1"/>
    <col min="6" max="6" width="8.875" style="109" customWidth="1"/>
    <col min="7" max="7" width="6.5" style="109" bestFit="1" customWidth="1"/>
    <col min="8" max="8" width="5.5" style="109" bestFit="1" customWidth="1"/>
    <col min="9" max="9" width="9.5" style="109" bestFit="1" customWidth="1"/>
    <col min="10" max="10" width="11.625" style="109" customWidth="1"/>
    <col min="11" max="13" width="9.5" style="109" bestFit="1" customWidth="1"/>
    <col min="14" max="15" width="13.875" style="109" bestFit="1" customWidth="1"/>
    <col min="16" max="16" width="9.5" style="109" bestFit="1" customWidth="1"/>
    <col min="17" max="17" width="13.875" style="109" bestFit="1" customWidth="1"/>
    <col min="18" max="21" width="9.5" style="109" bestFit="1" customWidth="1"/>
    <col min="22" max="22" width="13.875" style="109" bestFit="1" customWidth="1"/>
    <col min="23" max="25" width="5.5" style="109" bestFit="1" customWidth="1"/>
    <col min="26" max="27" width="7.5" style="109" bestFit="1" customWidth="1"/>
    <col min="28" max="30" width="11.625" style="109" bestFit="1" customWidth="1"/>
    <col min="31" max="31" width="13.875" style="109" bestFit="1" customWidth="1"/>
    <col min="32" max="32" width="9" style="109" customWidth="1"/>
    <col min="33" max="16384" width="9" style="109"/>
  </cols>
  <sheetData>
    <row r="1" spans="1:31">
      <c r="A1" s="104" t="s">
        <v>121</v>
      </c>
      <c r="B1" s="104" t="s">
        <v>122</v>
      </c>
      <c r="C1" s="105" t="s">
        <v>129</v>
      </c>
      <c r="D1" s="105" t="s">
        <v>622</v>
      </c>
      <c r="E1" s="105" t="s">
        <v>623</v>
      </c>
      <c r="F1" t="s">
        <v>86</v>
      </c>
      <c r="G1" t="s">
        <v>89</v>
      </c>
      <c r="H1" t="s">
        <v>87</v>
      </c>
      <c r="I1" t="s">
        <v>88</v>
      </c>
      <c r="J1" t="s">
        <v>90</v>
      </c>
      <c r="K1" t="s">
        <v>624</v>
      </c>
      <c r="L1" t="s">
        <v>625</v>
      </c>
      <c r="M1" t="s">
        <v>626</v>
      </c>
      <c r="N1" t="s">
        <v>627</v>
      </c>
      <c r="O1" t="s">
        <v>628</v>
      </c>
      <c r="P1" t="s">
        <v>629</v>
      </c>
      <c r="Q1" t="s">
        <v>630</v>
      </c>
      <c r="R1" t="s">
        <v>631</v>
      </c>
      <c r="S1" t="s">
        <v>632</v>
      </c>
      <c r="T1" t="s">
        <v>633</v>
      </c>
      <c r="U1" t="s">
        <v>634</v>
      </c>
      <c r="V1" t="s">
        <v>635</v>
      </c>
      <c r="W1" t="s">
        <v>636</v>
      </c>
      <c r="X1" t="s">
        <v>637</v>
      </c>
      <c r="Y1" t="s">
        <v>638</v>
      </c>
      <c r="Z1" t="s">
        <v>639</v>
      </c>
      <c r="AA1" t="s">
        <v>640</v>
      </c>
      <c r="AB1" t="s">
        <v>641</v>
      </c>
      <c r="AC1" t="s">
        <v>642</v>
      </c>
      <c r="AD1" t="s">
        <v>643</v>
      </c>
      <c r="AE1" t="s">
        <v>644</v>
      </c>
    </row>
    <row r="2" spans="1:31">
      <c r="A2" s="106">
        <f t="shared" ref="A2:A65" si="0">YEAR(C2)</f>
        <v>2018</v>
      </c>
      <c r="B2" s="106">
        <f t="shared" ref="B2:B65" si="1">MONTH(C2)</f>
        <v>6</v>
      </c>
      <c r="C2" t="s">
        <v>645</v>
      </c>
      <c r="D2" t="s">
        <v>646</v>
      </c>
      <c r="E2" t="s">
        <v>647</v>
      </c>
      <c r="F2" s="107">
        <v>0</v>
      </c>
      <c r="G2" s="107">
        <v>8</v>
      </c>
      <c r="H2" s="107">
        <v>0</v>
      </c>
      <c r="I2" s="107">
        <v>0</v>
      </c>
      <c r="J2" s="107">
        <v>0</v>
      </c>
      <c r="K2" s="107">
        <v>0</v>
      </c>
      <c r="L2" s="107">
        <v>0</v>
      </c>
      <c r="M2" s="107">
        <v>0</v>
      </c>
      <c r="N2" s="107">
        <v>0</v>
      </c>
      <c r="O2" s="107">
        <v>0</v>
      </c>
      <c r="P2" s="109">
        <v>0</v>
      </c>
      <c r="Q2" s="109">
        <v>0</v>
      </c>
      <c r="R2" s="109">
        <v>0</v>
      </c>
      <c r="S2" s="109">
        <v>0</v>
      </c>
      <c r="T2" s="109">
        <v>0</v>
      </c>
      <c r="U2" s="109">
        <v>0</v>
      </c>
      <c r="V2" s="109">
        <v>0</v>
      </c>
      <c r="W2" s="109">
        <v>0</v>
      </c>
      <c r="X2" s="109">
        <v>0</v>
      </c>
      <c r="Y2" s="109">
        <v>0</v>
      </c>
      <c r="Z2" s="109">
        <v>0</v>
      </c>
      <c r="AA2" s="109">
        <v>0</v>
      </c>
      <c r="AB2" s="109">
        <v>0</v>
      </c>
      <c r="AC2" s="109">
        <v>0</v>
      </c>
      <c r="AD2" s="109">
        <v>0</v>
      </c>
      <c r="AE2" s="109">
        <v>0</v>
      </c>
    </row>
    <row r="3" spans="1:31">
      <c r="A3" s="106">
        <f t="shared" si="0"/>
        <v>2018</v>
      </c>
      <c r="B3" s="106">
        <f t="shared" si="1"/>
        <v>6</v>
      </c>
      <c r="C3" t="s">
        <v>645</v>
      </c>
      <c r="D3" t="s">
        <v>646</v>
      </c>
      <c r="E3" t="s">
        <v>648</v>
      </c>
      <c r="F3" s="107">
        <v>91.05</v>
      </c>
      <c r="G3" s="107">
        <v>628</v>
      </c>
      <c r="H3" s="107">
        <v>11</v>
      </c>
      <c r="I3" s="107">
        <v>8.2799999999999994</v>
      </c>
      <c r="J3" s="107">
        <v>18</v>
      </c>
      <c r="K3" s="107">
        <v>5</v>
      </c>
      <c r="L3" s="107">
        <v>0</v>
      </c>
      <c r="M3" s="107">
        <v>3</v>
      </c>
      <c r="N3" s="107">
        <v>0</v>
      </c>
      <c r="O3" s="107">
        <v>0</v>
      </c>
      <c r="P3" s="109">
        <v>2</v>
      </c>
      <c r="Q3" s="109">
        <v>0</v>
      </c>
      <c r="R3" s="109">
        <v>0</v>
      </c>
      <c r="S3" s="109">
        <v>0</v>
      </c>
      <c r="T3" s="109">
        <v>0</v>
      </c>
      <c r="U3" s="109">
        <v>0</v>
      </c>
      <c r="V3" s="109">
        <v>0</v>
      </c>
      <c r="W3" s="109">
        <v>0</v>
      </c>
      <c r="X3" s="109">
        <v>0</v>
      </c>
      <c r="Y3" s="109">
        <v>0</v>
      </c>
      <c r="Z3" s="109">
        <v>0</v>
      </c>
      <c r="AA3" s="109">
        <v>0</v>
      </c>
      <c r="AB3" s="109">
        <v>0</v>
      </c>
      <c r="AC3" s="109">
        <v>0</v>
      </c>
      <c r="AD3" s="109">
        <v>0</v>
      </c>
      <c r="AE3" s="109">
        <v>0</v>
      </c>
    </row>
    <row r="4" spans="1:31">
      <c r="A4" s="106">
        <f t="shared" si="0"/>
        <v>2018</v>
      </c>
      <c r="B4" s="106">
        <f t="shared" si="1"/>
        <v>6</v>
      </c>
      <c r="C4" t="s">
        <v>645</v>
      </c>
      <c r="D4" t="s">
        <v>646</v>
      </c>
      <c r="E4" t="s">
        <v>649</v>
      </c>
      <c r="F4" s="107">
        <v>209.61</v>
      </c>
      <c r="G4" s="107">
        <v>554</v>
      </c>
      <c r="H4" s="107">
        <v>25</v>
      </c>
      <c r="I4" s="107">
        <v>8.3800000000000008</v>
      </c>
      <c r="J4" s="107">
        <v>84</v>
      </c>
      <c r="K4" s="107">
        <v>22</v>
      </c>
      <c r="L4" s="107">
        <v>2</v>
      </c>
      <c r="M4" s="107">
        <v>3</v>
      </c>
      <c r="N4" s="107">
        <v>0</v>
      </c>
      <c r="O4" s="107">
        <v>0</v>
      </c>
      <c r="P4" s="109">
        <v>0</v>
      </c>
      <c r="Q4" s="109">
        <v>0</v>
      </c>
      <c r="R4" s="109">
        <v>3</v>
      </c>
      <c r="S4" s="109">
        <v>0</v>
      </c>
      <c r="T4" s="109">
        <v>3</v>
      </c>
      <c r="U4" s="109">
        <v>0</v>
      </c>
      <c r="V4" s="109">
        <v>0</v>
      </c>
      <c r="W4" s="109">
        <v>0</v>
      </c>
      <c r="X4" s="109">
        <v>0</v>
      </c>
      <c r="Y4" s="109">
        <v>0</v>
      </c>
      <c r="Z4" s="109">
        <v>1</v>
      </c>
      <c r="AA4" s="109">
        <v>0</v>
      </c>
      <c r="AB4" s="109">
        <v>0</v>
      </c>
      <c r="AC4" s="109">
        <v>1</v>
      </c>
      <c r="AD4" s="109">
        <v>0</v>
      </c>
      <c r="AE4" s="109">
        <v>0</v>
      </c>
    </row>
    <row r="5" spans="1:31">
      <c r="A5" s="106">
        <f t="shared" si="0"/>
        <v>2018</v>
      </c>
      <c r="B5" s="106">
        <f t="shared" si="1"/>
        <v>6</v>
      </c>
      <c r="C5" t="s">
        <v>650</v>
      </c>
      <c r="D5" t="s">
        <v>646</v>
      </c>
      <c r="E5" t="s">
        <v>647</v>
      </c>
      <c r="F5" s="107">
        <v>0</v>
      </c>
      <c r="G5" s="107">
        <v>4</v>
      </c>
      <c r="H5" s="107">
        <v>0</v>
      </c>
      <c r="I5" s="107">
        <v>0</v>
      </c>
      <c r="J5" s="107">
        <v>0</v>
      </c>
      <c r="K5" s="107">
        <v>0</v>
      </c>
      <c r="L5" s="107">
        <v>0</v>
      </c>
      <c r="M5" s="107">
        <v>0</v>
      </c>
      <c r="N5" s="107">
        <v>0</v>
      </c>
      <c r="O5" s="107">
        <v>0</v>
      </c>
      <c r="P5" s="109">
        <v>0</v>
      </c>
      <c r="Q5" s="109">
        <v>0</v>
      </c>
      <c r="R5" s="109">
        <v>0</v>
      </c>
      <c r="S5" s="109">
        <v>0</v>
      </c>
      <c r="T5" s="109">
        <v>0</v>
      </c>
      <c r="U5" s="109">
        <v>0</v>
      </c>
      <c r="V5" s="109">
        <v>0</v>
      </c>
      <c r="W5" s="109">
        <v>0</v>
      </c>
      <c r="X5" s="109">
        <v>0</v>
      </c>
      <c r="Y5" s="109">
        <v>0</v>
      </c>
      <c r="Z5" s="109">
        <v>0</v>
      </c>
      <c r="AA5" s="109">
        <v>0</v>
      </c>
      <c r="AB5" s="109">
        <v>0</v>
      </c>
      <c r="AC5" s="109">
        <v>0</v>
      </c>
      <c r="AD5" s="109">
        <v>0</v>
      </c>
      <c r="AE5" s="109">
        <v>0</v>
      </c>
    </row>
    <row r="6" spans="1:31">
      <c r="A6" s="106">
        <f t="shared" si="0"/>
        <v>2018</v>
      </c>
      <c r="B6" s="106">
        <f t="shared" si="1"/>
        <v>6</v>
      </c>
      <c r="C6" t="s">
        <v>650</v>
      </c>
      <c r="D6" t="s">
        <v>646</v>
      </c>
      <c r="E6" t="s">
        <v>648</v>
      </c>
      <c r="F6" s="107">
        <v>99.15</v>
      </c>
      <c r="G6" s="107">
        <v>742</v>
      </c>
      <c r="H6" s="107">
        <v>12</v>
      </c>
      <c r="I6" s="107">
        <v>8.26</v>
      </c>
      <c r="J6" s="107">
        <v>22</v>
      </c>
      <c r="K6" s="107">
        <v>6</v>
      </c>
      <c r="L6" s="107">
        <v>0</v>
      </c>
      <c r="M6" s="107">
        <v>6</v>
      </c>
      <c r="N6" s="107">
        <v>0</v>
      </c>
      <c r="O6" s="107">
        <v>0</v>
      </c>
      <c r="P6" s="109">
        <v>0</v>
      </c>
      <c r="Q6" s="109">
        <v>0</v>
      </c>
      <c r="R6" s="109">
        <v>0</v>
      </c>
      <c r="S6" s="109">
        <v>0</v>
      </c>
      <c r="T6" s="109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09">
        <v>0</v>
      </c>
      <c r="AB6" s="109">
        <v>0</v>
      </c>
      <c r="AC6" s="109">
        <v>0</v>
      </c>
      <c r="AD6" s="109">
        <v>0</v>
      </c>
      <c r="AE6" s="109">
        <v>0</v>
      </c>
    </row>
    <row r="7" spans="1:31">
      <c r="A7" s="106">
        <f t="shared" si="0"/>
        <v>2018</v>
      </c>
      <c r="B7" s="106">
        <f t="shared" si="1"/>
        <v>6</v>
      </c>
      <c r="C7" t="s">
        <v>650</v>
      </c>
      <c r="D7" t="s">
        <v>646</v>
      </c>
      <c r="E7" t="s">
        <v>649</v>
      </c>
      <c r="F7" s="107">
        <v>209.43</v>
      </c>
      <c r="G7" s="107">
        <v>614</v>
      </c>
      <c r="H7" s="107">
        <v>25</v>
      </c>
      <c r="I7" s="107">
        <v>8.3800000000000008</v>
      </c>
      <c r="J7" s="107">
        <v>78</v>
      </c>
      <c r="K7" s="107">
        <v>26</v>
      </c>
      <c r="L7" s="107">
        <v>1</v>
      </c>
      <c r="M7" s="107">
        <v>1</v>
      </c>
      <c r="N7" s="107">
        <v>0</v>
      </c>
      <c r="O7" s="107">
        <v>1</v>
      </c>
      <c r="P7" s="109">
        <v>1</v>
      </c>
      <c r="Q7" s="109">
        <v>0</v>
      </c>
      <c r="R7" s="109">
        <v>4</v>
      </c>
      <c r="S7" s="109">
        <v>0</v>
      </c>
      <c r="T7" s="109">
        <v>4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1</v>
      </c>
      <c r="AA7" s="109">
        <v>0</v>
      </c>
      <c r="AB7" s="109">
        <v>0</v>
      </c>
      <c r="AC7" s="109">
        <v>1</v>
      </c>
      <c r="AD7" s="109">
        <v>0</v>
      </c>
      <c r="AE7" s="109">
        <v>0</v>
      </c>
    </row>
    <row r="8" spans="1:31">
      <c r="A8" s="106">
        <f t="shared" si="0"/>
        <v>2018</v>
      </c>
      <c r="B8" s="106">
        <f t="shared" si="1"/>
        <v>6</v>
      </c>
      <c r="C8" t="s">
        <v>651</v>
      </c>
      <c r="D8" t="s">
        <v>646</v>
      </c>
      <c r="E8" t="s">
        <v>647</v>
      </c>
      <c r="F8" s="107">
        <v>8</v>
      </c>
      <c r="G8" s="107">
        <v>4</v>
      </c>
      <c r="H8" s="107">
        <v>1</v>
      </c>
      <c r="I8" s="107">
        <v>8</v>
      </c>
      <c r="J8" s="107">
        <v>3</v>
      </c>
      <c r="K8" s="107">
        <v>0</v>
      </c>
      <c r="L8" s="107">
        <v>0</v>
      </c>
      <c r="M8" s="107">
        <v>0</v>
      </c>
      <c r="N8" s="107">
        <v>0</v>
      </c>
      <c r="O8" s="107">
        <v>0</v>
      </c>
      <c r="P8" s="109">
        <v>0</v>
      </c>
      <c r="Q8" s="109">
        <v>0</v>
      </c>
      <c r="R8" s="109">
        <v>0</v>
      </c>
      <c r="S8" s="109">
        <v>0</v>
      </c>
      <c r="T8" s="109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09">
        <v>0</v>
      </c>
      <c r="AB8" s="109">
        <v>0</v>
      </c>
      <c r="AC8" s="109">
        <v>0</v>
      </c>
      <c r="AD8" s="109">
        <v>0</v>
      </c>
      <c r="AE8" s="109">
        <v>0</v>
      </c>
    </row>
    <row r="9" spans="1:31">
      <c r="A9" s="106">
        <f t="shared" si="0"/>
        <v>2018</v>
      </c>
      <c r="B9" s="106">
        <f t="shared" si="1"/>
        <v>6</v>
      </c>
      <c r="C9" t="s">
        <v>651</v>
      </c>
      <c r="D9" t="s">
        <v>646</v>
      </c>
      <c r="E9" t="s">
        <v>648</v>
      </c>
      <c r="F9" s="107">
        <v>82.64</v>
      </c>
      <c r="G9" s="107">
        <v>579</v>
      </c>
      <c r="H9" s="107">
        <v>10</v>
      </c>
      <c r="I9" s="107">
        <v>8.26</v>
      </c>
      <c r="J9" s="107">
        <v>25</v>
      </c>
      <c r="K9" s="107">
        <v>4</v>
      </c>
      <c r="L9" s="107">
        <v>1</v>
      </c>
      <c r="M9" s="107">
        <v>1</v>
      </c>
      <c r="N9" s="107">
        <v>0</v>
      </c>
      <c r="O9" s="107">
        <v>0</v>
      </c>
      <c r="P9" s="109">
        <v>2</v>
      </c>
      <c r="Q9" s="109">
        <v>0</v>
      </c>
      <c r="R9" s="109">
        <v>3</v>
      </c>
      <c r="S9" s="109">
        <v>0</v>
      </c>
      <c r="T9" s="109">
        <v>0</v>
      </c>
      <c r="U9" s="109">
        <v>0</v>
      </c>
      <c r="V9" s="109">
        <v>0</v>
      </c>
      <c r="W9" s="109">
        <v>3</v>
      </c>
      <c r="X9" s="109">
        <v>0</v>
      </c>
      <c r="Y9" s="109">
        <v>0</v>
      </c>
      <c r="Z9" s="109">
        <v>0</v>
      </c>
      <c r="AA9" s="109">
        <v>0</v>
      </c>
      <c r="AB9" s="109">
        <v>0</v>
      </c>
      <c r="AC9" s="109">
        <v>0</v>
      </c>
      <c r="AD9" s="109">
        <v>0</v>
      </c>
      <c r="AE9" s="109">
        <v>0</v>
      </c>
    </row>
    <row r="10" spans="1:31">
      <c r="A10" s="106">
        <f t="shared" si="0"/>
        <v>2018</v>
      </c>
      <c r="B10" s="106">
        <f t="shared" si="1"/>
        <v>6</v>
      </c>
      <c r="C10" t="s">
        <v>651</v>
      </c>
      <c r="D10" t="s">
        <v>646</v>
      </c>
      <c r="E10" t="s">
        <v>649</v>
      </c>
      <c r="F10" s="107">
        <v>292.37</v>
      </c>
      <c r="G10" s="107">
        <v>528</v>
      </c>
      <c r="H10" s="107">
        <v>35</v>
      </c>
      <c r="I10" s="107">
        <v>8.35</v>
      </c>
      <c r="J10" s="107">
        <v>117</v>
      </c>
      <c r="K10" s="107">
        <v>24</v>
      </c>
      <c r="L10" s="107">
        <v>1</v>
      </c>
      <c r="M10" s="107">
        <v>8</v>
      </c>
      <c r="N10" s="107">
        <v>0</v>
      </c>
      <c r="O10" s="107">
        <v>0</v>
      </c>
      <c r="P10" s="109">
        <v>2</v>
      </c>
      <c r="Q10" s="109">
        <v>0</v>
      </c>
      <c r="R10" s="109">
        <v>2</v>
      </c>
      <c r="S10" s="109">
        <v>0</v>
      </c>
      <c r="T10" s="109">
        <v>2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09">
        <v>0</v>
      </c>
      <c r="AA10" s="109">
        <v>0</v>
      </c>
      <c r="AB10" s="109">
        <v>0</v>
      </c>
      <c r="AC10" s="109">
        <v>0</v>
      </c>
      <c r="AD10" s="109">
        <v>0</v>
      </c>
      <c r="AE10" s="109">
        <v>0</v>
      </c>
    </row>
    <row r="11" spans="1:31">
      <c r="A11" s="106">
        <f t="shared" si="0"/>
        <v>2018</v>
      </c>
      <c r="B11" s="106">
        <f t="shared" si="1"/>
        <v>6</v>
      </c>
      <c r="C11" t="s">
        <v>652</v>
      </c>
      <c r="D11" t="s">
        <v>646</v>
      </c>
      <c r="E11" t="s">
        <v>647</v>
      </c>
      <c r="F11" s="107">
        <v>0</v>
      </c>
      <c r="G11" s="107">
        <v>11</v>
      </c>
      <c r="H11" s="107">
        <v>0</v>
      </c>
      <c r="I11" s="107">
        <v>0</v>
      </c>
      <c r="J11" s="107">
        <v>0</v>
      </c>
      <c r="K11" s="107">
        <v>0</v>
      </c>
      <c r="L11" s="107">
        <v>0</v>
      </c>
      <c r="M11" s="107">
        <v>0</v>
      </c>
      <c r="N11" s="107">
        <v>0</v>
      </c>
      <c r="O11" s="107">
        <v>0</v>
      </c>
      <c r="P11" s="109">
        <v>0</v>
      </c>
      <c r="Q11" s="109">
        <v>0</v>
      </c>
      <c r="R11" s="109">
        <v>0</v>
      </c>
      <c r="S11" s="109">
        <v>0</v>
      </c>
      <c r="T11" s="109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09">
        <v>0</v>
      </c>
      <c r="AB11" s="109">
        <v>0</v>
      </c>
      <c r="AC11" s="109">
        <v>0</v>
      </c>
      <c r="AD11" s="109">
        <v>0</v>
      </c>
      <c r="AE11" s="109">
        <v>0</v>
      </c>
    </row>
    <row r="12" spans="1:31">
      <c r="A12" s="106">
        <f t="shared" si="0"/>
        <v>2018</v>
      </c>
      <c r="B12" s="106">
        <f t="shared" si="1"/>
        <v>6</v>
      </c>
      <c r="C12" t="s">
        <v>652</v>
      </c>
      <c r="D12" t="s">
        <v>646</v>
      </c>
      <c r="E12" t="s">
        <v>648</v>
      </c>
      <c r="F12" s="107">
        <v>100</v>
      </c>
      <c r="G12" s="107">
        <v>491</v>
      </c>
      <c r="H12" s="107">
        <v>13</v>
      </c>
      <c r="I12" s="107">
        <v>7.69</v>
      </c>
      <c r="J12" s="107">
        <v>29</v>
      </c>
      <c r="K12" s="107">
        <v>10</v>
      </c>
      <c r="L12" s="107">
        <v>0</v>
      </c>
      <c r="M12" s="107">
        <v>5</v>
      </c>
      <c r="N12" s="107">
        <v>0</v>
      </c>
      <c r="O12" s="107">
        <v>1</v>
      </c>
      <c r="P12" s="109">
        <v>4</v>
      </c>
      <c r="Q12" s="109">
        <v>0</v>
      </c>
      <c r="R12" s="109">
        <v>2</v>
      </c>
      <c r="S12" s="109">
        <v>0</v>
      </c>
      <c r="T12" s="109">
        <v>0</v>
      </c>
      <c r="U12" s="109">
        <v>0</v>
      </c>
      <c r="V12" s="109">
        <v>0</v>
      </c>
      <c r="W12" s="109">
        <v>2</v>
      </c>
      <c r="X12" s="109">
        <v>0</v>
      </c>
      <c r="Y12" s="109">
        <v>0</v>
      </c>
      <c r="Z12" s="109">
        <v>0</v>
      </c>
      <c r="AA12" s="109">
        <v>0</v>
      </c>
      <c r="AB12" s="109">
        <v>0</v>
      </c>
      <c r="AC12" s="109">
        <v>0</v>
      </c>
      <c r="AD12" s="109">
        <v>0</v>
      </c>
      <c r="AE12" s="109">
        <v>0</v>
      </c>
    </row>
    <row r="13" spans="1:31">
      <c r="A13" s="106">
        <f t="shared" si="0"/>
        <v>2018</v>
      </c>
      <c r="B13" s="106">
        <f t="shared" si="1"/>
        <v>6</v>
      </c>
      <c r="C13" t="s">
        <v>652</v>
      </c>
      <c r="D13" t="s">
        <v>646</v>
      </c>
      <c r="E13" t="s">
        <v>649</v>
      </c>
      <c r="F13" s="107">
        <v>260.70999999999998</v>
      </c>
      <c r="G13" s="107">
        <v>591</v>
      </c>
      <c r="H13" s="107">
        <v>31</v>
      </c>
      <c r="I13" s="107">
        <v>8.41</v>
      </c>
      <c r="J13" s="107">
        <v>76</v>
      </c>
      <c r="K13" s="107">
        <v>17</v>
      </c>
      <c r="L13" s="107">
        <v>2</v>
      </c>
      <c r="M13" s="107">
        <v>4</v>
      </c>
      <c r="N13" s="107">
        <v>0</v>
      </c>
      <c r="O13" s="107">
        <v>1</v>
      </c>
      <c r="P13" s="109">
        <v>2</v>
      </c>
      <c r="Q13" s="109">
        <v>0</v>
      </c>
      <c r="R13" s="109">
        <v>3</v>
      </c>
      <c r="S13" s="109">
        <v>1</v>
      </c>
      <c r="T13" s="109">
        <v>1</v>
      </c>
      <c r="U13" s="109">
        <v>0</v>
      </c>
      <c r="V13" s="109">
        <v>0</v>
      </c>
      <c r="W13" s="109">
        <v>1</v>
      </c>
      <c r="X13" s="109">
        <v>0</v>
      </c>
      <c r="Y13" s="109">
        <v>0</v>
      </c>
      <c r="Z13" s="109">
        <v>0</v>
      </c>
      <c r="AA13" s="109">
        <v>0</v>
      </c>
      <c r="AB13" s="109">
        <v>0</v>
      </c>
      <c r="AC13" s="109">
        <v>0</v>
      </c>
      <c r="AD13" s="109">
        <v>0</v>
      </c>
      <c r="AE13" s="109">
        <v>0</v>
      </c>
    </row>
    <row r="14" spans="1:31">
      <c r="A14" s="106">
        <f t="shared" si="0"/>
        <v>2018</v>
      </c>
      <c r="B14" s="106">
        <f t="shared" si="1"/>
        <v>6</v>
      </c>
      <c r="C14" t="s">
        <v>653</v>
      </c>
      <c r="D14" t="s">
        <v>646</v>
      </c>
      <c r="E14" t="s">
        <v>647</v>
      </c>
      <c r="F14" s="107">
        <v>0</v>
      </c>
      <c r="G14" s="107">
        <v>3</v>
      </c>
      <c r="H14" s="107">
        <v>0</v>
      </c>
      <c r="I14" s="107">
        <v>0</v>
      </c>
      <c r="J14" s="107">
        <v>0</v>
      </c>
      <c r="K14" s="107">
        <v>0</v>
      </c>
      <c r="L14" s="107">
        <v>0</v>
      </c>
      <c r="M14" s="107">
        <v>0</v>
      </c>
      <c r="N14" s="107">
        <v>0</v>
      </c>
      <c r="O14" s="107">
        <v>0</v>
      </c>
      <c r="P14" s="109">
        <v>0</v>
      </c>
      <c r="Q14" s="109">
        <v>0</v>
      </c>
      <c r="R14" s="109">
        <v>0</v>
      </c>
      <c r="S14" s="109">
        <v>0</v>
      </c>
      <c r="T14" s="109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09">
        <v>0</v>
      </c>
      <c r="AB14" s="109">
        <v>0</v>
      </c>
      <c r="AC14" s="109">
        <v>0</v>
      </c>
      <c r="AD14" s="109">
        <v>0</v>
      </c>
      <c r="AE14" s="109">
        <v>0</v>
      </c>
    </row>
    <row r="15" spans="1:31">
      <c r="A15" s="106">
        <f t="shared" si="0"/>
        <v>2018</v>
      </c>
      <c r="B15" s="106">
        <f t="shared" si="1"/>
        <v>6</v>
      </c>
      <c r="C15" t="s">
        <v>653</v>
      </c>
      <c r="D15" t="s">
        <v>646</v>
      </c>
      <c r="E15" t="s">
        <v>648</v>
      </c>
      <c r="F15" s="107">
        <v>14.72</v>
      </c>
      <c r="G15" s="107">
        <v>234</v>
      </c>
      <c r="H15" s="107">
        <v>2</v>
      </c>
      <c r="I15" s="107">
        <v>7.36</v>
      </c>
      <c r="J15" s="107">
        <v>3</v>
      </c>
      <c r="K15" s="107">
        <v>1</v>
      </c>
      <c r="L15" s="107">
        <v>0</v>
      </c>
      <c r="M15" s="107">
        <v>1</v>
      </c>
      <c r="N15" s="107">
        <v>0</v>
      </c>
      <c r="O15" s="107">
        <v>0</v>
      </c>
      <c r="P15" s="109">
        <v>0</v>
      </c>
      <c r="Q15" s="109">
        <v>0</v>
      </c>
      <c r="R15" s="109">
        <v>1</v>
      </c>
      <c r="S15" s="109">
        <v>0</v>
      </c>
      <c r="T15" s="109">
        <v>0</v>
      </c>
      <c r="U15" s="109">
        <v>0</v>
      </c>
      <c r="V15" s="109">
        <v>0</v>
      </c>
      <c r="W15" s="109">
        <v>1</v>
      </c>
      <c r="X15" s="109">
        <v>0</v>
      </c>
      <c r="Y15" s="109">
        <v>0</v>
      </c>
      <c r="Z15" s="109">
        <v>0</v>
      </c>
      <c r="AA15" s="109">
        <v>0</v>
      </c>
      <c r="AB15" s="109">
        <v>0</v>
      </c>
      <c r="AC15" s="109">
        <v>0</v>
      </c>
      <c r="AD15" s="109">
        <v>0</v>
      </c>
      <c r="AE15" s="109">
        <v>0</v>
      </c>
    </row>
    <row r="16" spans="1:31">
      <c r="A16" s="106">
        <f t="shared" si="0"/>
        <v>2018</v>
      </c>
      <c r="B16" s="106">
        <f t="shared" si="1"/>
        <v>6</v>
      </c>
      <c r="C16" t="s">
        <v>653</v>
      </c>
      <c r="D16" t="s">
        <v>646</v>
      </c>
      <c r="E16" t="s">
        <v>649</v>
      </c>
      <c r="F16" s="107">
        <v>17.29</v>
      </c>
      <c r="G16" s="107">
        <v>83</v>
      </c>
      <c r="H16" s="107">
        <v>2</v>
      </c>
      <c r="I16" s="107">
        <v>8.64</v>
      </c>
      <c r="J16" s="107">
        <v>9</v>
      </c>
      <c r="K16" s="107">
        <v>3</v>
      </c>
      <c r="L16" s="107">
        <v>1</v>
      </c>
      <c r="M16" s="107">
        <v>2</v>
      </c>
      <c r="N16" s="107">
        <v>0</v>
      </c>
      <c r="O16" s="107">
        <v>0</v>
      </c>
      <c r="P16" s="109">
        <v>0</v>
      </c>
      <c r="Q16" s="109">
        <v>0</v>
      </c>
      <c r="R16" s="109">
        <v>2</v>
      </c>
      <c r="S16" s="109">
        <v>1</v>
      </c>
      <c r="T16" s="109">
        <v>1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1</v>
      </c>
      <c r="AA16" s="109">
        <v>0</v>
      </c>
      <c r="AB16" s="109">
        <v>0</v>
      </c>
      <c r="AC16" s="109">
        <v>1</v>
      </c>
      <c r="AD16" s="109">
        <v>0</v>
      </c>
      <c r="AE16" s="109">
        <v>0</v>
      </c>
    </row>
    <row r="17" spans="1:31">
      <c r="A17" s="106">
        <f t="shared" si="0"/>
        <v>2018</v>
      </c>
      <c r="B17" s="106">
        <f t="shared" si="1"/>
        <v>6</v>
      </c>
      <c r="C17" t="s">
        <v>654</v>
      </c>
      <c r="D17" t="s">
        <v>646</v>
      </c>
      <c r="E17" t="s">
        <v>647</v>
      </c>
      <c r="F17" s="107">
        <v>8</v>
      </c>
      <c r="G17" s="107">
        <v>11</v>
      </c>
      <c r="H17" s="107">
        <v>1</v>
      </c>
      <c r="I17" s="107">
        <v>8</v>
      </c>
      <c r="J17" s="107">
        <v>3</v>
      </c>
      <c r="K17" s="107">
        <v>0</v>
      </c>
      <c r="L17" s="107">
        <v>0</v>
      </c>
      <c r="M17" s="107">
        <v>0</v>
      </c>
      <c r="N17" s="107">
        <v>0</v>
      </c>
      <c r="O17" s="107">
        <v>0</v>
      </c>
      <c r="P17" s="109">
        <v>0</v>
      </c>
      <c r="Q17" s="109">
        <v>0</v>
      </c>
      <c r="R17" s="109">
        <v>0</v>
      </c>
      <c r="S17" s="109">
        <v>0</v>
      </c>
      <c r="T17" s="109">
        <v>0</v>
      </c>
      <c r="U17" s="109">
        <v>0</v>
      </c>
      <c r="V17" s="109">
        <v>0</v>
      </c>
      <c r="W17" s="109">
        <v>0</v>
      </c>
      <c r="X17" s="109">
        <v>0</v>
      </c>
      <c r="Y17" s="109">
        <v>0</v>
      </c>
      <c r="Z17" s="109">
        <v>0</v>
      </c>
      <c r="AA17" s="109">
        <v>0</v>
      </c>
      <c r="AB17" s="109">
        <v>0</v>
      </c>
      <c r="AC17" s="109">
        <v>0</v>
      </c>
      <c r="AD17" s="109">
        <v>0</v>
      </c>
      <c r="AE17" s="109">
        <v>0</v>
      </c>
    </row>
    <row r="18" spans="1:31">
      <c r="A18" s="106">
        <f t="shared" si="0"/>
        <v>2018</v>
      </c>
      <c r="B18" s="106">
        <f t="shared" si="1"/>
        <v>6</v>
      </c>
      <c r="C18" t="s">
        <v>654</v>
      </c>
      <c r="D18" t="s">
        <v>646</v>
      </c>
      <c r="E18" t="s">
        <v>648</v>
      </c>
      <c r="F18" s="107">
        <v>8.43</v>
      </c>
      <c r="G18" s="107">
        <v>102</v>
      </c>
      <c r="H18" s="107">
        <v>1</v>
      </c>
      <c r="I18" s="107">
        <v>8.43</v>
      </c>
      <c r="J18" s="107">
        <v>1</v>
      </c>
      <c r="K18" s="107">
        <v>0</v>
      </c>
      <c r="L18" s="107">
        <v>0</v>
      </c>
      <c r="M18" s="107">
        <v>0</v>
      </c>
      <c r="N18" s="107">
        <v>0</v>
      </c>
      <c r="O18" s="107">
        <v>0</v>
      </c>
      <c r="P18" s="109">
        <v>0</v>
      </c>
      <c r="Q18" s="109">
        <v>0</v>
      </c>
      <c r="R18" s="109">
        <v>0</v>
      </c>
      <c r="S18" s="109">
        <v>0</v>
      </c>
      <c r="T18" s="109">
        <v>0</v>
      </c>
      <c r="U18" s="109">
        <v>0</v>
      </c>
      <c r="V18" s="109">
        <v>0</v>
      </c>
      <c r="W18" s="109">
        <v>0</v>
      </c>
      <c r="X18" s="109">
        <v>0</v>
      </c>
      <c r="Y18" s="109">
        <v>0</v>
      </c>
      <c r="Z18" s="109">
        <v>0</v>
      </c>
      <c r="AA18" s="109">
        <v>0</v>
      </c>
      <c r="AB18" s="109">
        <v>0</v>
      </c>
      <c r="AC18" s="109">
        <v>0</v>
      </c>
      <c r="AD18" s="109">
        <v>0</v>
      </c>
      <c r="AE18" s="109">
        <v>0</v>
      </c>
    </row>
    <row r="19" spans="1:31">
      <c r="A19" s="106">
        <f t="shared" si="0"/>
        <v>2018</v>
      </c>
      <c r="B19" s="106">
        <f t="shared" si="1"/>
        <v>6</v>
      </c>
      <c r="C19" t="s">
        <v>654</v>
      </c>
      <c r="D19" t="s">
        <v>646</v>
      </c>
      <c r="E19" t="s">
        <v>649</v>
      </c>
      <c r="F19" s="107">
        <v>163.76</v>
      </c>
      <c r="G19" s="107">
        <v>360</v>
      </c>
      <c r="H19" s="107">
        <v>19</v>
      </c>
      <c r="I19" s="107">
        <v>8.6199999999999992</v>
      </c>
      <c r="J19" s="107">
        <v>49</v>
      </c>
      <c r="K19" s="107">
        <v>10</v>
      </c>
      <c r="L19" s="107">
        <v>0</v>
      </c>
      <c r="M19" s="107">
        <v>3</v>
      </c>
      <c r="N19" s="107">
        <v>0</v>
      </c>
      <c r="O19" s="107">
        <v>1</v>
      </c>
      <c r="P19" s="109">
        <v>2</v>
      </c>
      <c r="Q19" s="109">
        <v>0</v>
      </c>
      <c r="R19" s="109">
        <v>4</v>
      </c>
      <c r="S19" s="109">
        <v>1</v>
      </c>
      <c r="T19" s="109">
        <v>2</v>
      </c>
      <c r="U19" s="109">
        <v>0</v>
      </c>
      <c r="V19" s="109">
        <v>0</v>
      </c>
      <c r="W19" s="109">
        <v>1</v>
      </c>
      <c r="X19" s="109">
        <v>0</v>
      </c>
      <c r="Y19" s="109">
        <v>0</v>
      </c>
      <c r="Z19" s="109">
        <v>0</v>
      </c>
      <c r="AA19" s="109">
        <v>0</v>
      </c>
      <c r="AB19" s="109">
        <v>0</v>
      </c>
      <c r="AC19" s="109">
        <v>0</v>
      </c>
      <c r="AD19" s="109">
        <v>0</v>
      </c>
      <c r="AE19" s="109">
        <v>0</v>
      </c>
    </row>
    <row r="20" spans="1:31">
      <c r="A20" s="106">
        <f t="shared" si="0"/>
        <v>2018</v>
      </c>
      <c r="B20" s="106">
        <f t="shared" si="1"/>
        <v>6</v>
      </c>
      <c r="C20" t="s">
        <v>655</v>
      </c>
      <c r="D20" t="s">
        <v>646</v>
      </c>
      <c r="E20" t="s">
        <v>647</v>
      </c>
      <c r="F20" s="107">
        <v>0</v>
      </c>
      <c r="G20" s="107">
        <v>15</v>
      </c>
      <c r="H20" s="107">
        <v>0</v>
      </c>
      <c r="I20" s="107">
        <v>0</v>
      </c>
      <c r="J20" s="107">
        <v>0</v>
      </c>
      <c r="K20" s="107">
        <v>0</v>
      </c>
      <c r="L20" s="107">
        <v>0</v>
      </c>
      <c r="M20" s="107">
        <v>0</v>
      </c>
      <c r="N20" s="107">
        <v>0</v>
      </c>
      <c r="O20" s="107">
        <v>0</v>
      </c>
      <c r="P20" s="109">
        <v>0</v>
      </c>
      <c r="Q20" s="109">
        <v>0</v>
      </c>
      <c r="R20" s="109">
        <v>0</v>
      </c>
      <c r="S20" s="109">
        <v>0</v>
      </c>
      <c r="T20" s="109">
        <v>0</v>
      </c>
      <c r="U20" s="109">
        <v>0</v>
      </c>
      <c r="V20" s="109">
        <v>0</v>
      </c>
      <c r="W20" s="109">
        <v>0</v>
      </c>
      <c r="X20" s="109">
        <v>0</v>
      </c>
      <c r="Y20" s="109">
        <v>0</v>
      </c>
      <c r="Z20" s="109">
        <v>0</v>
      </c>
      <c r="AA20" s="109">
        <v>0</v>
      </c>
      <c r="AB20" s="109">
        <v>0</v>
      </c>
      <c r="AC20" s="109">
        <v>0</v>
      </c>
      <c r="AD20" s="109">
        <v>0</v>
      </c>
      <c r="AE20" s="109">
        <v>0</v>
      </c>
    </row>
    <row r="21" spans="1:31">
      <c r="A21" s="106">
        <f t="shared" si="0"/>
        <v>2018</v>
      </c>
      <c r="B21" s="106">
        <f t="shared" si="1"/>
        <v>6</v>
      </c>
      <c r="C21" t="s">
        <v>655</v>
      </c>
      <c r="D21" t="s">
        <v>646</v>
      </c>
      <c r="E21" t="s">
        <v>648</v>
      </c>
      <c r="F21" s="107">
        <v>33.07</v>
      </c>
      <c r="G21" s="107">
        <v>172</v>
      </c>
      <c r="H21" s="107">
        <v>4</v>
      </c>
      <c r="I21" s="107">
        <v>8.27</v>
      </c>
      <c r="J21" s="107">
        <v>4</v>
      </c>
      <c r="K21" s="107">
        <v>0</v>
      </c>
      <c r="L21" s="107">
        <v>0</v>
      </c>
      <c r="M21" s="107">
        <v>0</v>
      </c>
      <c r="N21" s="107">
        <v>0</v>
      </c>
      <c r="O21" s="107">
        <v>0</v>
      </c>
      <c r="P21" s="109">
        <v>0</v>
      </c>
      <c r="Q21" s="109">
        <v>0</v>
      </c>
      <c r="R21" s="109">
        <v>0</v>
      </c>
      <c r="S21" s="109">
        <v>0</v>
      </c>
      <c r="T21" s="109">
        <v>0</v>
      </c>
      <c r="U21" s="109">
        <v>0</v>
      </c>
      <c r="V21" s="109">
        <v>0</v>
      </c>
      <c r="W21" s="109">
        <v>0</v>
      </c>
      <c r="X21" s="109">
        <v>0</v>
      </c>
      <c r="Y21" s="109">
        <v>0</v>
      </c>
      <c r="Z21" s="109">
        <v>0</v>
      </c>
      <c r="AA21" s="109">
        <v>0</v>
      </c>
      <c r="AB21" s="109">
        <v>0</v>
      </c>
      <c r="AC21" s="109">
        <v>0</v>
      </c>
      <c r="AD21" s="109">
        <v>0</v>
      </c>
      <c r="AE21" s="109">
        <v>0</v>
      </c>
    </row>
    <row r="22" spans="1:31">
      <c r="A22" s="106">
        <f t="shared" si="0"/>
        <v>2018</v>
      </c>
      <c r="B22" s="106">
        <f t="shared" si="1"/>
        <v>6</v>
      </c>
      <c r="C22" t="s">
        <v>655</v>
      </c>
      <c r="D22" t="s">
        <v>646</v>
      </c>
      <c r="E22" t="s">
        <v>649</v>
      </c>
      <c r="F22" s="107">
        <v>150.54</v>
      </c>
      <c r="G22" s="107">
        <v>548</v>
      </c>
      <c r="H22" s="107">
        <v>18</v>
      </c>
      <c r="I22" s="107">
        <v>8.36</v>
      </c>
      <c r="J22" s="107">
        <v>45</v>
      </c>
      <c r="K22" s="107">
        <v>5</v>
      </c>
      <c r="L22" s="107">
        <v>0</v>
      </c>
      <c r="M22" s="107">
        <v>4</v>
      </c>
      <c r="N22" s="107">
        <v>0</v>
      </c>
      <c r="O22" s="107">
        <v>0</v>
      </c>
      <c r="P22" s="109">
        <v>0</v>
      </c>
      <c r="Q22" s="109">
        <v>0</v>
      </c>
      <c r="R22" s="109">
        <v>1</v>
      </c>
      <c r="S22" s="109">
        <v>0</v>
      </c>
      <c r="T22" s="109">
        <v>0</v>
      </c>
      <c r="U22" s="109">
        <v>0</v>
      </c>
      <c r="V22" s="109">
        <v>0</v>
      </c>
      <c r="W22" s="109">
        <v>1</v>
      </c>
      <c r="X22" s="109">
        <v>0</v>
      </c>
      <c r="Y22" s="109">
        <v>0</v>
      </c>
      <c r="Z22" s="109">
        <v>0</v>
      </c>
      <c r="AA22" s="109">
        <v>0</v>
      </c>
      <c r="AB22" s="109">
        <v>0</v>
      </c>
      <c r="AC22" s="109">
        <v>0</v>
      </c>
      <c r="AD22" s="109">
        <v>0</v>
      </c>
      <c r="AE22" s="109">
        <v>0</v>
      </c>
    </row>
    <row r="23" spans="1:31">
      <c r="A23" s="106">
        <f t="shared" si="0"/>
        <v>2018</v>
      </c>
      <c r="B23" s="106">
        <f t="shared" si="1"/>
        <v>6</v>
      </c>
      <c r="C23" t="s">
        <v>656</v>
      </c>
      <c r="D23" t="s">
        <v>646</v>
      </c>
      <c r="E23" t="s">
        <v>647</v>
      </c>
      <c r="F23" s="107">
        <v>0</v>
      </c>
      <c r="G23" s="107">
        <v>17</v>
      </c>
      <c r="H23" s="107">
        <v>0</v>
      </c>
      <c r="I23" s="107">
        <v>0</v>
      </c>
      <c r="J23" s="107">
        <v>0</v>
      </c>
      <c r="K23" s="107">
        <v>0</v>
      </c>
      <c r="L23" s="107">
        <v>0</v>
      </c>
      <c r="M23" s="107">
        <v>0</v>
      </c>
      <c r="N23" s="107">
        <v>0</v>
      </c>
      <c r="O23" s="107">
        <v>0</v>
      </c>
      <c r="P23" s="109">
        <v>0</v>
      </c>
      <c r="Q23" s="109">
        <v>0</v>
      </c>
      <c r="R23" s="109">
        <v>0</v>
      </c>
      <c r="S23" s="109">
        <v>0</v>
      </c>
      <c r="T23" s="109">
        <v>0</v>
      </c>
      <c r="U23" s="109">
        <v>0</v>
      </c>
      <c r="V23" s="109">
        <v>0</v>
      </c>
      <c r="W23" s="109">
        <v>0</v>
      </c>
      <c r="X23" s="109">
        <v>0</v>
      </c>
      <c r="Y23" s="109">
        <v>0</v>
      </c>
      <c r="Z23" s="109">
        <v>0</v>
      </c>
      <c r="AA23" s="109">
        <v>0</v>
      </c>
      <c r="AB23" s="109">
        <v>0</v>
      </c>
      <c r="AC23" s="109">
        <v>0</v>
      </c>
      <c r="AD23" s="109">
        <v>0</v>
      </c>
      <c r="AE23" s="109">
        <v>0</v>
      </c>
    </row>
    <row r="24" spans="1:31">
      <c r="A24" s="106">
        <f t="shared" si="0"/>
        <v>2018</v>
      </c>
      <c r="B24" s="106">
        <f t="shared" si="1"/>
        <v>6</v>
      </c>
      <c r="C24" t="s">
        <v>656</v>
      </c>
      <c r="D24" t="s">
        <v>646</v>
      </c>
      <c r="E24" t="s">
        <v>648</v>
      </c>
      <c r="F24" s="107">
        <v>49.91</v>
      </c>
      <c r="G24" s="107">
        <v>308</v>
      </c>
      <c r="H24" s="107">
        <v>6</v>
      </c>
      <c r="I24" s="107">
        <v>8.32</v>
      </c>
      <c r="J24" s="107">
        <v>7</v>
      </c>
      <c r="K24" s="107">
        <v>3</v>
      </c>
      <c r="L24" s="107">
        <v>1</v>
      </c>
      <c r="M24" s="107">
        <v>1</v>
      </c>
      <c r="N24" s="107">
        <v>0</v>
      </c>
      <c r="O24" s="107">
        <v>0</v>
      </c>
      <c r="P24" s="109">
        <v>1</v>
      </c>
      <c r="Q24" s="109">
        <v>0</v>
      </c>
      <c r="R24" s="109">
        <v>0</v>
      </c>
      <c r="S24" s="109">
        <v>0</v>
      </c>
      <c r="T24" s="109">
        <v>0</v>
      </c>
      <c r="U24" s="109">
        <v>0</v>
      </c>
      <c r="V24" s="109">
        <v>0</v>
      </c>
      <c r="W24" s="109">
        <v>0</v>
      </c>
      <c r="X24" s="109">
        <v>0</v>
      </c>
      <c r="Y24" s="109">
        <v>0</v>
      </c>
      <c r="Z24" s="109">
        <v>0</v>
      </c>
      <c r="AA24" s="109">
        <v>0</v>
      </c>
      <c r="AB24" s="109">
        <v>0</v>
      </c>
      <c r="AC24" s="109">
        <v>0</v>
      </c>
      <c r="AD24" s="109">
        <v>0</v>
      </c>
      <c r="AE24" s="109">
        <v>0</v>
      </c>
    </row>
    <row r="25" spans="1:31">
      <c r="A25" s="106">
        <f t="shared" si="0"/>
        <v>2018</v>
      </c>
      <c r="B25" s="106">
        <f t="shared" si="1"/>
        <v>6</v>
      </c>
      <c r="C25" t="s">
        <v>656</v>
      </c>
      <c r="D25" t="s">
        <v>646</v>
      </c>
      <c r="E25" t="s">
        <v>649</v>
      </c>
      <c r="F25" s="107">
        <v>255.7</v>
      </c>
      <c r="G25" s="110">
        <v>1144</v>
      </c>
      <c r="H25" s="107">
        <v>32</v>
      </c>
      <c r="I25" s="107">
        <v>7.99</v>
      </c>
      <c r="J25" s="107">
        <v>62</v>
      </c>
      <c r="K25" s="107">
        <v>14</v>
      </c>
      <c r="L25" s="107">
        <v>5</v>
      </c>
      <c r="M25" s="107">
        <v>3</v>
      </c>
      <c r="N25" s="107">
        <v>0</v>
      </c>
      <c r="O25" s="107">
        <v>0</v>
      </c>
      <c r="P25" s="109">
        <v>2</v>
      </c>
      <c r="Q25" s="109">
        <v>0</v>
      </c>
      <c r="R25" s="109">
        <v>1</v>
      </c>
      <c r="S25" s="109">
        <v>0</v>
      </c>
      <c r="T25" s="109">
        <v>1</v>
      </c>
      <c r="U25" s="109">
        <v>0</v>
      </c>
      <c r="V25" s="109">
        <v>0</v>
      </c>
      <c r="W25" s="109">
        <v>0</v>
      </c>
      <c r="X25" s="109">
        <v>0</v>
      </c>
      <c r="Y25" s="109">
        <v>0</v>
      </c>
      <c r="Z25" s="109">
        <v>0</v>
      </c>
      <c r="AA25" s="109">
        <v>0</v>
      </c>
      <c r="AB25" s="109">
        <v>0</v>
      </c>
      <c r="AC25" s="109">
        <v>0</v>
      </c>
      <c r="AD25" s="109">
        <v>0</v>
      </c>
      <c r="AE25" s="109">
        <v>0</v>
      </c>
    </row>
    <row r="26" spans="1:31">
      <c r="A26" s="106">
        <f t="shared" si="0"/>
        <v>2018</v>
      </c>
      <c r="B26" s="106">
        <f t="shared" si="1"/>
        <v>6</v>
      </c>
      <c r="C26" t="s">
        <v>657</v>
      </c>
      <c r="D26" t="s">
        <v>646</v>
      </c>
      <c r="E26" t="s">
        <v>647</v>
      </c>
      <c r="F26" s="107">
        <v>0</v>
      </c>
      <c r="G26" s="107">
        <v>12</v>
      </c>
      <c r="H26" s="107">
        <v>0</v>
      </c>
      <c r="I26" s="107">
        <v>0</v>
      </c>
      <c r="J26" s="107">
        <v>0</v>
      </c>
      <c r="K26" s="107">
        <v>0</v>
      </c>
      <c r="L26" s="107">
        <v>0</v>
      </c>
      <c r="M26" s="107">
        <v>0</v>
      </c>
      <c r="N26" s="107">
        <v>0</v>
      </c>
      <c r="O26" s="107">
        <v>0</v>
      </c>
      <c r="P26" s="109">
        <v>0</v>
      </c>
      <c r="Q26" s="109">
        <v>0</v>
      </c>
      <c r="R26" s="109">
        <v>0</v>
      </c>
      <c r="S26" s="109">
        <v>0</v>
      </c>
      <c r="T26" s="109">
        <v>0</v>
      </c>
      <c r="U26" s="109">
        <v>0</v>
      </c>
      <c r="V26" s="109">
        <v>0</v>
      </c>
      <c r="W26" s="109">
        <v>0</v>
      </c>
      <c r="X26" s="109">
        <v>0</v>
      </c>
      <c r="Y26" s="109">
        <v>0</v>
      </c>
      <c r="Z26" s="109">
        <v>0</v>
      </c>
      <c r="AA26" s="109">
        <v>0</v>
      </c>
      <c r="AB26" s="109">
        <v>0</v>
      </c>
      <c r="AC26" s="109">
        <v>0</v>
      </c>
      <c r="AD26" s="109">
        <v>0</v>
      </c>
      <c r="AE26" s="109">
        <v>0</v>
      </c>
    </row>
    <row r="27" spans="1:31">
      <c r="A27" s="106">
        <f t="shared" si="0"/>
        <v>2018</v>
      </c>
      <c r="B27" s="106">
        <f t="shared" si="1"/>
        <v>6</v>
      </c>
      <c r="C27" t="s">
        <v>657</v>
      </c>
      <c r="D27" t="s">
        <v>646</v>
      </c>
      <c r="E27" t="s">
        <v>648</v>
      </c>
      <c r="F27" s="107">
        <v>98.89</v>
      </c>
      <c r="G27" s="107">
        <v>393</v>
      </c>
      <c r="H27" s="107">
        <v>12</v>
      </c>
      <c r="I27" s="107">
        <v>8.24</v>
      </c>
      <c r="J27" s="107">
        <v>17</v>
      </c>
      <c r="K27" s="107">
        <v>4</v>
      </c>
      <c r="L27" s="107">
        <v>0</v>
      </c>
      <c r="M27" s="107">
        <v>4</v>
      </c>
      <c r="N27" s="107">
        <v>0</v>
      </c>
      <c r="O27" s="107">
        <v>0</v>
      </c>
      <c r="P27" s="109">
        <v>0</v>
      </c>
      <c r="Q27" s="109">
        <v>0</v>
      </c>
      <c r="R27" s="109">
        <v>0</v>
      </c>
      <c r="S27" s="109">
        <v>0</v>
      </c>
      <c r="T27" s="109">
        <v>0</v>
      </c>
      <c r="U27" s="109">
        <v>0</v>
      </c>
      <c r="V27" s="109">
        <v>0</v>
      </c>
      <c r="W27" s="109">
        <v>0</v>
      </c>
      <c r="X27" s="109">
        <v>0</v>
      </c>
      <c r="Y27" s="109">
        <v>0</v>
      </c>
      <c r="Z27" s="109">
        <v>0</v>
      </c>
      <c r="AA27" s="109">
        <v>0</v>
      </c>
      <c r="AB27" s="109">
        <v>0</v>
      </c>
      <c r="AC27" s="109">
        <v>0</v>
      </c>
      <c r="AD27" s="109">
        <v>0</v>
      </c>
      <c r="AE27" s="109">
        <v>0</v>
      </c>
    </row>
    <row r="28" spans="1:31">
      <c r="A28" s="106">
        <f t="shared" si="0"/>
        <v>2018</v>
      </c>
      <c r="B28" s="106">
        <f t="shared" si="1"/>
        <v>6</v>
      </c>
      <c r="C28" t="s">
        <v>657</v>
      </c>
      <c r="D28" t="s">
        <v>646</v>
      </c>
      <c r="E28" t="s">
        <v>649</v>
      </c>
      <c r="F28" s="107">
        <v>276.98</v>
      </c>
      <c r="G28" s="110">
        <v>1331</v>
      </c>
      <c r="H28" s="107">
        <v>34</v>
      </c>
      <c r="I28" s="107">
        <v>8.15</v>
      </c>
      <c r="J28" s="107">
        <v>60</v>
      </c>
      <c r="K28" s="107">
        <v>10</v>
      </c>
      <c r="L28" s="107">
        <v>2</v>
      </c>
      <c r="M28" s="107">
        <v>2</v>
      </c>
      <c r="N28" s="107">
        <v>0</v>
      </c>
      <c r="O28" s="107">
        <v>0</v>
      </c>
      <c r="P28" s="109">
        <v>5</v>
      </c>
      <c r="Q28" s="109">
        <v>0</v>
      </c>
      <c r="R28" s="109">
        <v>2</v>
      </c>
      <c r="S28" s="109">
        <v>1</v>
      </c>
      <c r="T28" s="109">
        <v>1</v>
      </c>
      <c r="U28" s="109">
        <v>0</v>
      </c>
      <c r="V28" s="109">
        <v>0</v>
      </c>
      <c r="W28" s="109">
        <v>0</v>
      </c>
      <c r="X28" s="109">
        <v>0</v>
      </c>
      <c r="Y28" s="109">
        <v>0</v>
      </c>
      <c r="Z28" s="109">
        <v>0</v>
      </c>
      <c r="AA28" s="109">
        <v>0</v>
      </c>
      <c r="AB28" s="109">
        <v>0</v>
      </c>
      <c r="AC28" s="109">
        <v>0</v>
      </c>
      <c r="AD28" s="109">
        <v>0</v>
      </c>
      <c r="AE28" s="109">
        <v>0</v>
      </c>
    </row>
    <row r="29" spans="1:31">
      <c r="A29" s="106">
        <f t="shared" si="0"/>
        <v>2018</v>
      </c>
      <c r="B29" s="106">
        <f t="shared" si="1"/>
        <v>6</v>
      </c>
      <c r="C29" t="s">
        <v>658</v>
      </c>
      <c r="D29" t="s">
        <v>646</v>
      </c>
      <c r="E29" t="s">
        <v>647</v>
      </c>
      <c r="F29" s="107">
        <v>0</v>
      </c>
      <c r="G29" s="107">
        <v>12</v>
      </c>
      <c r="H29" s="107">
        <v>0</v>
      </c>
      <c r="I29" s="107">
        <v>0</v>
      </c>
      <c r="J29" s="107">
        <v>0</v>
      </c>
      <c r="K29" s="107">
        <v>0</v>
      </c>
      <c r="L29" s="107">
        <v>0</v>
      </c>
      <c r="M29" s="107">
        <v>0</v>
      </c>
      <c r="N29" s="107">
        <v>0</v>
      </c>
      <c r="O29" s="107">
        <v>0</v>
      </c>
      <c r="P29" s="109">
        <v>0</v>
      </c>
      <c r="Q29" s="109">
        <v>0</v>
      </c>
      <c r="R29" s="109">
        <v>0</v>
      </c>
      <c r="S29" s="109">
        <v>0</v>
      </c>
      <c r="T29" s="109">
        <v>0</v>
      </c>
      <c r="U29" s="109">
        <v>0</v>
      </c>
      <c r="V29" s="109">
        <v>0</v>
      </c>
      <c r="W29" s="109">
        <v>0</v>
      </c>
      <c r="X29" s="109">
        <v>0</v>
      </c>
      <c r="Y29" s="109">
        <v>0</v>
      </c>
      <c r="Z29" s="109">
        <v>0</v>
      </c>
      <c r="AA29" s="109">
        <v>0</v>
      </c>
      <c r="AB29" s="109">
        <v>0</v>
      </c>
      <c r="AC29" s="109">
        <v>0</v>
      </c>
      <c r="AD29" s="109">
        <v>0</v>
      </c>
      <c r="AE29" s="109">
        <v>0</v>
      </c>
    </row>
    <row r="30" spans="1:31">
      <c r="A30" s="106">
        <f t="shared" si="0"/>
        <v>2018</v>
      </c>
      <c r="B30" s="106">
        <f t="shared" si="1"/>
        <v>6</v>
      </c>
      <c r="C30" t="s">
        <v>658</v>
      </c>
      <c r="D30" t="s">
        <v>646</v>
      </c>
      <c r="E30" t="s">
        <v>648</v>
      </c>
      <c r="F30" s="107">
        <v>74.209999999999994</v>
      </c>
      <c r="G30" s="107">
        <v>299</v>
      </c>
      <c r="H30" s="107">
        <v>9</v>
      </c>
      <c r="I30" s="107">
        <v>8.25</v>
      </c>
      <c r="J30" s="107">
        <v>12</v>
      </c>
      <c r="K30" s="107">
        <v>3</v>
      </c>
      <c r="L30" s="107">
        <v>0</v>
      </c>
      <c r="M30" s="107">
        <v>1</v>
      </c>
      <c r="N30" s="107">
        <v>0</v>
      </c>
      <c r="O30" s="107">
        <v>0</v>
      </c>
      <c r="P30" s="109">
        <v>1</v>
      </c>
      <c r="Q30" s="109">
        <v>0</v>
      </c>
      <c r="R30" s="109">
        <v>1</v>
      </c>
      <c r="S30" s="109">
        <v>0</v>
      </c>
      <c r="T30" s="109">
        <v>1</v>
      </c>
      <c r="U30" s="109">
        <v>0</v>
      </c>
      <c r="V30" s="109">
        <v>0</v>
      </c>
      <c r="W30" s="109">
        <v>0</v>
      </c>
      <c r="X30" s="109">
        <v>0</v>
      </c>
      <c r="Y30" s="109">
        <v>0</v>
      </c>
      <c r="Z30" s="109">
        <v>0</v>
      </c>
      <c r="AA30" s="109">
        <v>0</v>
      </c>
      <c r="AB30" s="109">
        <v>0</v>
      </c>
      <c r="AC30" s="109">
        <v>0</v>
      </c>
      <c r="AD30" s="109">
        <v>0</v>
      </c>
      <c r="AE30" s="109">
        <v>0</v>
      </c>
    </row>
    <row r="31" spans="1:31">
      <c r="A31" s="106">
        <f t="shared" si="0"/>
        <v>2018</v>
      </c>
      <c r="B31" s="106">
        <f t="shared" si="1"/>
        <v>6</v>
      </c>
      <c r="C31" t="s">
        <v>658</v>
      </c>
      <c r="D31" t="s">
        <v>646</v>
      </c>
      <c r="E31" t="s">
        <v>649</v>
      </c>
      <c r="F31" s="107">
        <v>256.58999999999997</v>
      </c>
      <c r="G31" s="110">
        <v>1719</v>
      </c>
      <c r="H31" s="107">
        <v>32</v>
      </c>
      <c r="I31" s="107">
        <v>8.02</v>
      </c>
      <c r="J31" s="107">
        <v>96</v>
      </c>
      <c r="K31" s="107">
        <v>23</v>
      </c>
      <c r="L31" s="107">
        <v>0</v>
      </c>
      <c r="M31" s="107">
        <v>7</v>
      </c>
      <c r="N31" s="107">
        <v>0</v>
      </c>
      <c r="O31" s="107">
        <v>0</v>
      </c>
      <c r="P31" s="109">
        <v>0</v>
      </c>
      <c r="Q31" s="109">
        <v>0</v>
      </c>
      <c r="R31" s="109">
        <v>8</v>
      </c>
      <c r="S31" s="109">
        <v>1</v>
      </c>
      <c r="T31" s="109">
        <v>3</v>
      </c>
      <c r="U31" s="109">
        <v>0</v>
      </c>
      <c r="V31" s="109">
        <v>0</v>
      </c>
      <c r="W31" s="109">
        <v>2</v>
      </c>
      <c r="X31" s="109">
        <v>2</v>
      </c>
      <c r="Y31" s="109">
        <v>0</v>
      </c>
      <c r="Z31" s="109">
        <v>1</v>
      </c>
      <c r="AA31" s="109">
        <v>0</v>
      </c>
      <c r="AB31" s="109">
        <v>0</v>
      </c>
      <c r="AC31" s="109">
        <v>1</v>
      </c>
      <c r="AD31" s="109">
        <v>0</v>
      </c>
      <c r="AE31" s="109">
        <v>0</v>
      </c>
    </row>
    <row r="32" spans="1:31">
      <c r="A32" s="106">
        <f t="shared" si="0"/>
        <v>2018</v>
      </c>
      <c r="B32" s="106">
        <f t="shared" si="1"/>
        <v>6</v>
      </c>
      <c r="C32" t="s">
        <v>659</v>
      </c>
      <c r="D32" t="s">
        <v>646</v>
      </c>
      <c r="E32" t="s">
        <v>647</v>
      </c>
      <c r="F32" s="107">
        <v>0</v>
      </c>
      <c r="G32" s="107">
        <v>10</v>
      </c>
      <c r="H32" s="107">
        <v>0</v>
      </c>
      <c r="I32" s="107">
        <v>0</v>
      </c>
      <c r="J32" s="107">
        <v>0</v>
      </c>
      <c r="K32" s="107">
        <v>0</v>
      </c>
      <c r="L32" s="107">
        <v>0</v>
      </c>
      <c r="M32" s="107">
        <v>0</v>
      </c>
      <c r="N32" s="107">
        <v>0</v>
      </c>
      <c r="O32" s="107">
        <v>0</v>
      </c>
      <c r="P32" s="109">
        <v>0</v>
      </c>
      <c r="Q32" s="109">
        <v>0</v>
      </c>
      <c r="R32" s="109">
        <v>0</v>
      </c>
      <c r="S32" s="109">
        <v>0</v>
      </c>
      <c r="T32" s="109">
        <v>0</v>
      </c>
      <c r="U32" s="109">
        <v>0</v>
      </c>
      <c r="V32" s="109">
        <v>0</v>
      </c>
      <c r="W32" s="109">
        <v>0</v>
      </c>
      <c r="X32" s="109">
        <v>0</v>
      </c>
      <c r="Y32" s="109">
        <v>0</v>
      </c>
      <c r="Z32" s="109">
        <v>0</v>
      </c>
      <c r="AA32" s="109">
        <v>0</v>
      </c>
      <c r="AB32" s="109">
        <v>0</v>
      </c>
      <c r="AC32" s="109">
        <v>0</v>
      </c>
      <c r="AD32" s="109">
        <v>0</v>
      </c>
      <c r="AE32" s="109">
        <v>0</v>
      </c>
    </row>
    <row r="33" spans="1:31">
      <c r="A33" s="106">
        <f t="shared" si="0"/>
        <v>2018</v>
      </c>
      <c r="B33" s="106">
        <f t="shared" si="1"/>
        <v>6</v>
      </c>
      <c r="C33" t="s">
        <v>659</v>
      </c>
      <c r="D33" t="s">
        <v>646</v>
      </c>
      <c r="E33" t="s">
        <v>648</v>
      </c>
      <c r="F33" s="107">
        <v>90.29</v>
      </c>
      <c r="G33" s="107">
        <v>516</v>
      </c>
      <c r="H33" s="107">
        <v>11</v>
      </c>
      <c r="I33" s="107">
        <v>8.2100000000000009</v>
      </c>
      <c r="J33" s="107">
        <v>20</v>
      </c>
      <c r="K33" s="107">
        <v>4</v>
      </c>
      <c r="L33" s="107">
        <v>0</v>
      </c>
      <c r="M33" s="107">
        <v>2</v>
      </c>
      <c r="N33" s="107">
        <v>0</v>
      </c>
      <c r="O33" s="107">
        <v>0</v>
      </c>
      <c r="P33" s="109">
        <v>2</v>
      </c>
      <c r="Q33" s="109">
        <v>0</v>
      </c>
      <c r="R33" s="109">
        <v>1</v>
      </c>
      <c r="S33" s="109">
        <v>0</v>
      </c>
      <c r="T33" s="109">
        <v>1</v>
      </c>
      <c r="U33" s="109">
        <v>0</v>
      </c>
      <c r="V33" s="109">
        <v>0</v>
      </c>
      <c r="W33" s="109">
        <v>0</v>
      </c>
      <c r="X33" s="109">
        <v>0</v>
      </c>
      <c r="Y33" s="109">
        <v>0</v>
      </c>
      <c r="Z33" s="109">
        <v>0</v>
      </c>
      <c r="AA33" s="109">
        <v>0</v>
      </c>
      <c r="AB33" s="109">
        <v>0</v>
      </c>
      <c r="AC33" s="109">
        <v>0</v>
      </c>
      <c r="AD33" s="109">
        <v>0</v>
      </c>
      <c r="AE33" s="109">
        <v>0</v>
      </c>
    </row>
    <row r="34" spans="1:31">
      <c r="A34" s="106">
        <f t="shared" si="0"/>
        <v>2018</v>
      </c>
      <c r="B34" s="106">
        <f t="shared" si="1"/>
        <v>6</v>
      </c>
      <c r="C34" t="s">
        <v>659</v>
      </c>
      <c r="D34" t="s">
        <v>646</v>
      </c>
      <c r="E34" t="s">
        <v>649</v>
      </c>
      <c r="F34" s="107">
        <v>217.85</v>
      </c>
      <c r="G34" s="110">
        <v>2467</v>
      </c>
      <c r="H34" s="107">
        <v>29</v>
      </c>
      <c r="I34" s="107">
        <v>7.51</v>
      </c>
      <c r="J34" s="107">
        <v>72</v>
      </c>
      <c r="K34" s="107">
        <v>51</v>
      </c>
      <c r="L34" s="107">
        <v>2</v>
      </c>
      <c r="M34" s="107">
        <v>4</v>
      </c>
      <c r="N34" s="107">
        <v>0</v>
      </c>
      <c r="O34" s="107">
        <v>0</v>
      </c>
      <c r="P34" s="109">
        <v>8</v>
      </c>
      <c r="Q34" s="109">
        <v>0</v>
      </c>
      <c r="R34" s="109">
        <v>9</v>
      </c>
      <c r="S34" s="109">
        <v>0</v>
      </c>
      <c r="T34" s="109">
        <v>4</v>
      </c>
      <c r="U34" s="109">
        <v>0</v>
      </c>
      <c r="V34" s="109">
        <v>0</v>
      </c>
      <c r="W34" s="109">
        <v>2</v>
      </c>
      <c r="X34" s="109">
        <v>3</v>
      </c>
      <c r="Y34" s="109">
        <v>0</v>
      </c>
      <c r="Z34" s="109">
        <v>2</v>
      </c>
      <c r="AA34" s="109">
        <v>0</v>
      </c>
      <c r="AB34" s="109">
        <v>0</v>
      </c>
      <c r="AC34" s="109">
        <v>2</v>
      </c>
      <c r="AD34" s="109">
        <v>0</v>
      </c>
      <c r="AE34" s="109">
        <v>0</v>
      </c>
    </row>
    <row r="35" spans="1:31">
      <c r="A35" s="106">
        <f t="shared" si="0"/>
        <v>2018</v>
      </c>
      <c r="B35" s="106">
        <f t="shared" si="1"/>
        <v>6</v>
      </c>
      <c r="C35" t="s">
        <v>660</v>
      </c>
      <c r="D35" t="s">
        <v>646</v>
      </c>
      <c r="E35" t="s">
        <v>647</v>
      </c>
      <c r="F35" s="107">
        <v>0</v>
      </c>
      <c r="G35" s="107">
        <v>13</v>
      </c>
      <c r="H35" s="107">
        <v>0</v>
      </c>
      <c r="I35" s="107">
        <v>0</v>
      </c>
      <c r="J35" s="107">
        <v>0</v>
      </c>
      <c r="K35" s="107">
        <v>0</v>
      </c>
      <c r="L35" s="107">
        <v>0</v>
      </c>
      <c r="M35" s="107">
        <v>0</v>
      </c>
      <c r="N35" s="107">
        <v>0</v>
      </c>
      <c r="O35" s="107">
        <v>0</v>
      </c>
      <c r="P35" s="109">
        <v>0</v>
      </c>
      <c r="Q35" s="109">
        <v>0</v>
      </c>
      <c r="R35" s="109">
        <v>0</v>
      </c>
      <c r="S35" s="109">
        <v>0</v>
      </c>
      <c r="T35" s="109">
        <v>0</v>
      </c>
      <c r="U35" s="109">
        <v>0</v>
      </c>
      <c r="V35" s="109">
        <v>0</v>
      </c>
      <c r="W35" s="109">
        <v>0</v>
      </c>
      <c r="X35" s="109">
        <v>0</v>
      </c>
      <c r="Y35" s="109">
        <v>0</v>
      </c>
      <c r="Z35" s="109">
        <v>0</v>
      </c>
      <c r="AA35" s="109">
        <v>0</v>
      </c>
      <c r="AB35" s="109">
        <v>0</v>
      </c>
      <c r="AC35" s="109">
        <v>0</v>
      </c>
      <c r="AD35" s="109">
        <v>0</v>
      </c>
      <c r="AE35" s="109">
        <v>0</v>
      </c>
    </row>
    <row r="36" spans="1:31">
      <c r="A36" s="106">
        <f t="shared" si="0"/>
        <v>2018</v>
      </c>
      <c r="B36" s="106">
        <f t="shared" si="1"/>
        <v>6</v>
      </c>
      <c r="C36" t="s">
        <v>660</v>
      </c>
      <c r="D36" t="s">
        <v>646</v>
      </c>
      <c r="E36" t="s">
        <v>648</v>
      </c>
      <c r="F36" s="107">
        <v>66.239999999999995</v>
      </c>
      <c r="G36" s="107">
        <v>450</v>
      </c>
      <c r="H36" s="107">
        <v>8</v>
      </c>
      <c r="I36" s="107">
        <v>8.2799999999999994</v>
      </c>
      <c r="J36" s="107">
        <v>11</v>
      </c>
      <c r="K36" s="107">
        <v>6</v>
      </c>
      <c r="L36" s="107">
        <v>0</v>
      </c>
      <c r="M36" s="107">
        <v>0</v>
      </c>
      <c r="N36" s="107">
        <v>0</v>
      </c>
      <c r="O36" s="107">
        <v>0</v>
      </c>
      <c r="P36" s="109">
        <v>4</v>
      </c>
      <c r="Q36" s="109">
        <v>0</v>
      </c>
      <c r="R36" s="109">
        <v>0</v>
      </c>
      <c r="S36" s="109">
        <v>0</v>
      </c>
      <c r="T36" s="109">
        <v>0</v>
      </c>
      <c r="U36" s="109">
        <v>0</v>
      </c>
      <c r="V36" s="109">
        <v>0</v>
      </c>
      <c r="W36" s="109">
        <v>0</v>
      </c>
      <c r="X36" s="109">
        <v>0</v>
      </c>
      <c r="Y36" s="109">
        <v>0</v>
      </c>
      <c r="Z36" s="109">
        <v>0</v>
      </c>
      <c r="AA36" s="109">
        <v>0</v>
      </c>
      <c r="AB36" s="109">
        <v>0</v>
      </c>
      <c r="AC36" s="109">
        <v>0</v>
      </c>
      <c r="AD36" s="109">
        <v>0</v>
      </c>
      <c r="AE36" s="109">
        <v>0</v>
      </c>
    </row>
    <row r="37" spans="1:31">
      <c r="A37" s="106">
        <f t="shared" si="0"/>
        <v>2018</v>
      </c>
      <c r="B37" s="106">
        <f t="shared" si="1"/>
        <v>6</v>
      </c>
      <c r="C37" t="s">
        <v>660</v>
      </c>
      <c r="D37" t="s">
        <v>646</v>
      </c>
      <c r="E37" t="s">
        <v>649</v>
      </c>
      <c r="F37" s="107">
        <v>208.78</v>
      </c>
      <c r="G37" s="110">
        <v>1271</v>
      </c>
      <c r="H37" s="107">
        <v>26</v>
      </c>
      <c r="I37" s="107">
        <v>8.0299999999999994</v>
      </c>
      <c r="J37" s="107">
        <v>59</v>
      </c>
      <c r="K37" s="107">
        <v>10</v>
      </c>
      <c r="L37" s="107">
        <v>0</v>
      </c>
      <c r="M37" s="107">
        <v>8</v>
      </c>
      <c r="N37" s="107">
        <v>0</v>
      </c>
      <c r="O37" s="107">
        <v>0</v>
      </c>
      <c r="P37" s="109">
        <v>0</v>
      </c>
      <c r="Q37" s="109">
        <v>0</v>
      </c>
      <c r="R37" s="109">
        <v>1</v>
      </c>
      <c r="S37" s="109">
        <v>0</v>
      </c>
      <c r="T37" s="109">
        <v>0</v>
      </c>
      <c r="U37" s="109">
        <v>0</v>
      </c>
      <c r="V37" s="109">
        <v>0</v>
      </c>
      <c r="W37" s="109">
        <v>1</v>
      </c>
      <c r="X37" s="109">
        <v>0</v>
      </c>
      <c r="Y37" s="109">
        <v>0</v>
      </c>
      <c r="Z37" s="109">
        <v>0</v>
      </c>
      <c r="AA37" s="109">
        <v>0</v>
      </c>
      <c r="AB37" s="109">
        <v>0</v>
      </c>
      <c r="AC37" s="109">
        <v>0</v>
      </c>
      <c r="AD37" s="109">
        <v>0</v>
      </c>
      <c r="AE37" s="109">
        <v>0</v>
      </c>
    </row>
    <row r="38" spans="1:31">
      <c r="A38" s="106">
        <f t="shared" si="0"/>
        <v>2018</v>
      </c>
      <c r="B38" s="106">
        <f t="shared" si="1"/>
        <v>6</v>
      </c>
      <c r="C38" t="s">
        <v>661</v>
      </c>
      <c r="D38" t="s">
        <v>646</v>
      </c>
      <c r="E38" t="s">
        <v>647</v>
      </c>
      <c r="F38" s="107">
        <v>8</v>
      </c>
      <c r="G38" s="107">
        <v>14</v>
      </c>
      <c r="H38" s="107">
        <v>1</v>
      </c>
      <c r="I38" s="107">
        <v>8</v>
      </c>
      <c r="J38" s="107">
        <v>3</v>
      </c>
      <c r="K38" s="107">
        <v>1</v>
      </c>
      <c r="L38" s="107">
        <v>0</v>
      </c>
      <c r="M38" s="107">
        <v>0</v>
      </c>
      <c r="N38" s="107">
        <v>0</v>
      </c>
      <c r="O38" s="107">
        <v>0</v>
      </c>
      <c r="P38" s="109">
        <v>0</v>
      </c>
      <c r="Q38" s="109">
        <v>0</v>
      </c>
      <c r="R38" s="109">
        <v>0</v>
      </c>
      <c r="S38" s="109">
        <v>0</v>
      </c>
      <c r="T38" s="109">
        <v>0</v>
      </c>
      <c r="U38" s="109">
        <v>0</v>
      </c>
      <c r="V38" s="109">
        <v>0</v>
      </c>
      <c r="W38" s="109">
        <v>0</v>
      </c>
      <c r="X38" s="109">
        <v>0</v>
      </c>
      <c r="Y38" s="109">
        <v>0</v>
      </c>
      <c r="Z38" s="109">
        <v>0</v>
      </c>
      <c r="AA38" s="109">
        <v>0</v>
      </c>
      <c r="AB38" s="109">
        <v>0</v>
      </c>
      <c r="AC38" s="109">
        <v>0</v>
      </c>
      <c r="AD38" s="109">
        <v>0</v>
      </c>
      <c r="AE38" s="109">
        <v>0</v>
      </c>
    </row>
    <row r="39" spans="1:31">
      <c r="A39" s="106">
        <f t="shared" si="0"/>
        <v>2018</v>
      </c>
      <c r="B39" s="106">
        <f t="shared" si="1"/>
        <v>6</v>
      </c>
      <c r="C39" t="s">
        <v>661</v>
      </c>
      <c r="D39" t="s">
        <v>646</v>
      </c>
      <c r="E39" t="s">
        <v>648</v>
      </c>
      <c r="F39" s="107">
        <v>57.8</v>
      </c>
      <c r="G39" s="107">
        <v>340</v>
      </c>
      <c r="H39" s="107">
        <v>7</v>
      </c>
      <c r="I39" s="107">
        <v>8.26</v>
      </c>
      <c r="J39" s="107">
        <v>10</v>
      </c>
      <c r="K39" s="107">
        <v>3</v>
      </c>
      <c r="L39" s="107">
        <v>0</v>
      </c>
      <c r="M39" s="107">
        <v>0</v>
      </c>
      <c r="N39" s="107">
        <v>0</v>
      </c>
      <c r="O39" s="107">
        <v>0</v>
      </c>
      <c r="P39" s="109">
        <v>3</v>
      </c>
      <c r="Q39" s="109">
        <v>0</v>
      </c>
      <c r="R39" s="109">
        <v>0</v>
      </c>
      <c r="S39" s="109">
        <v>0</v>
      </c>
      <c r="T39" s="109">
        <v>0</v>
      </c>
      <c r="U39" s="109">
        <v>0</v>
      </c>
      <c r="V39" s="109">
        <v>0</v>
      </c>
      <c r="W39" s="109">
        <v>0</v>
      </c>
      <c r="X39" s="109">
        <v>0</v>
      </c>
      <c r="Y39" s="109">
        <v>0</v>
      </c>
      <c r="Z39" s="109">
        <v>0</v>
      </c>
      <c r="AA39" s="109">
        <v>0</v>
      </c>
      <c r="AB39" s="109">
        <v>0</v>
      </c>
      <c r="AC39" s="109">
        <v>0</v>
      </c>
      <c r="AD39" s="109">
        <v>0</v>
      </c>
      <c r="AE39" s="109">
        <v>0</v>
      </c>
    </row>
    <row r="40" spans="1:31">
      <c r="A40" s="106">
        <f t="shared" si="0"/>
        <v>2018</v>
      </c>
      <c r="B40" s="106">
        <f t="shared" si="1"/>
        <v>6</v>
      </c>
      <c r="C40" t="s">
        <v>661</v>
      </c>
      <c r="D40" t="s">
        <v>646</v>
      </c>
      <c r="E40" t="s">
        <v>649</v>
      </c>
      <c r="F40" s="107">
        <v>283.94</v>
      </c>
      <c r="G40" s="107">
        <v>663</v>
      </c>
      <c r="H40" s="107">
        <v>33</v>
      </c>
      <c r="I40" s="107">
        <v>8.6</v>
      </c>
      <c r="J40" s="107">
        <v>50</v>
      </c>
      <c r="K40" s="107">
        <v>9</v>
      </c>
      <c r="L40" s="107">
        <v>0</v>
      </c>
      <c r="M40" s="107">
        <v>2</v>
      </c>
      <c r="N40" s="107">
        <v>0</v>
      </c>
      <c r="O40" s="107">
        <v>0</v>
      </c>
      <c r="P40" s="109">
        <v>4</v>
      </c>
      <c r="Q40" s="109">
        <v>0</v>
      </c>
      <c r="R40" s="109">
        <v>9</v>
      </c>
      <c r="S40" s="109">
        <v>0</v>
      </c>
      <c r="T40" s="109">
        <v>6</v>
      </c>
      <c r="U40" s="109">
        <v>0</v>
      </c>
      <c r="V40" s="109">
        <v>0</v>
      </c>
      <c r="W40" s="109">
        <v>3</v>
      </c>
      <c r="X40" s="109">
        <v>0</v>
      </c>
      <c r="Y40" s="109">
        <v>0</v>
      </c>
      <c r="Z40" s="109">
        <v>0</v>
      </c>
      <c r="AA40" s="109">
        <v>0</v>
      </c>
      <c r="AB40" s="109">
        <v>0</v>
      </c>
      <c r="AC40" s="109">
        <v>0</v>
      </c>
      <c r="AD40" s="109">
        <v>0</v>
      </c>
      <c r="AE40" s="109">
        <v>0</v>
      </c>
    </row>
    <row r="41" spans="1:31">
      <c r="A41" s="106">
        <f t="shared" si="0"/>
        <v>2018</v>
      </c>
      <c r="B41" s="106">
        <f t="shared" si="1"/>
        <v>6</v>
      </c>
      <c r="C41" t="s">
        <v>662</v>
      </c>
      <c r="D41" t="s">
        <v>646</v>
      </c>
      <c r="E41" t="s">
        <v>647</v>
      </c>
      <c r="F41" s="107">
        <v>8</v>
      </c>
      <c r="G41" s="107">
        <v>2</v>
      </c>
      <c r="H41" s="107">
        <v>1</v>
      </c>
      <c r="I41" s="107">
        <v>8</v>
      </c>
      <c r="J41" s="107">
        <v>5</v>
      </c>
      <c r="K41" s="107">
        <v>12</v>
      </c>
      <c r="L41" s="107">
        <v>0</v>
      </c>
      <c r="M41" s="107">
        <v>0</v>
      </c>
      <c r="N41" s="107">
        <v>0</v>
      </c>
      <c r="O41" s="107">
        <v>0</v>
      </c>
      <c r="P41" s="109">
        <v>0</v>
      </c>
      <c r="Q41" s="109">
        <v>0</v>
      </c>
      <c r="R41" s="109">
        <v>0</v>
      </c>
      <c r="S41" s="109">
        <v>0</v>
      </c>
      <c r="T41" s="109">
        <v>0</v>
      </c>
      <c r="U41" s="109">
        <v>0</v>
      </c>
      <c r="V41" s="109">
        <v>0</v>
      </c>
      <c r="W41" s="109">
        <v>0</v>
      </c>
      <c r="X41" s="109">
        <v>0</v>
      </c>
      <c r="Y41" s="109">
        <v>0</v>
      </c>
      <c r="Z41" s="109">
        <v>0</v>
      </c>
      <c r="AA41" s="109">
        <v>0</v>
      </c>
      <c r="AB41" s="109">
        <v>0</v>
      </c>
      <c r="AC41" s="109">
        <v>0</v>
      </c>
      <c r="AD41" s="109">
        <v>0</v>
      </c>
      <c r="AE41" s="109">
        <v>0</v>
      </c>
    </row>
    <row r="42" spans="1:31">
      <c r="A42" s="106">
        <f t="shared" si="0"/>
        <v>2018</v>
      </c>
      <c r="B42" s="106">
        <f t="shared" si="1"/>
        <v>6</v>
      </c>
      <c r="C42" t="s">
        <v>662</v>
      </c>
      <c r="D42" t="s">
        <v>646</v>
      </c>
      <c r="E42" t="s">
        <v>648</v>
      </c>
      <c r="F42" s="107">
        <v>16.46</v>
      </c>
      <c r="G42" s="107">
        <v>167</v>
      </c>
      <c r="H42" s="107">
        <v>2</v>
      </c>
      <c r="I42" s="107">
        <v>8.23</v>
      </c>
      <c r="J42" s="107">
        <v>3</v>
      </c>
      <c r="K42" s="107">
        <v>2</v>
      </c>
      <c r="L42" s="107">
        <v>0</v>
      </c>
      <c r="M42" s="107">
        <v>0</v>
      </c>
      <c r="N42" s="107">
        <v>0</v>
      </c>
      <c r="O42" s="107">
        <v>0</v>
      </c>
      <c r="P42" s="109">
        <v>2</v>
      </c>
      <c r="Q42" s="109">
        <v>0</v>
      </c>
      <c r="R42" s="109">
        <v>0</v>
      </c>
      <c r="S42" s="109">
        <v>0</v>
      </c>
      <c r="T42" s="109">
        <v>0</v>
      </c>
      <c r="U42" s="109">
        <v>0</v>
      </c>
      <c r="V42" s="109">
        <v>0</v>
      </c>
      <c r="W42" s="109">
        <v>0</v>
      </c>
      <c r="X42" s="109">
        <v>0</v>
      </c>
      <c r="Y42" s="109">
        <v>0</v>
      </c>
      <c r="Z42" s="109">
        <v>0</v>
      </c>
      <c r="AA42" s="109">
        <v>0</v>
      </c>
      <c r="AB42" s="109">
        <v>0</v>
      </c>
      <c r="AC42" s="109">
        <v>0</v>
      </c>
      <c r="AD42" s="109">
        <v>0</v>
      </c>
      <c r="AE42" s="109">
        <v>0</v>
      </c>
    </row>
    <row r="43" spans="1:31">
      <c r="A43" s="106">
        <f t="shared" si="0"/>
        <v>2018</v>
      </c>
      <c r="B43" s="106">
        <f t="shared" si="1"/>
        <v>6</v>
      </c>
      <c r="C43" t="s">
        <v>662</v>
      </c>
      <c r="D43" t="s">
        <v>646</v>
      </c>
      <c r="E43" t="s">
        <v>649</v>
      </c>
      <c r="F43" s="107">
        <v>221.05</v>
      </c>
      <c r="G43" s="107">
        <v>560</v>
      </c>
      <c r="H43" s="107">
        <v>26</v>
      </c>
      <c r="I43" s="107">
        <v>8.5</v>
      </c>
      <c r="J43" s="107">
        <v>40</v>
      </c>
      <c r="K43" s="107">
        <v>10</v>
      </c>
      <c r="L43" s="107">
        <v>0</v>
      </c>
      <c r="M43" s="107">
        <v>0</v>
      </c>
      <c r="N43" s="107">
        <v>0</v>
      </c>
      <c r="O43" s="107">
        <v>1</v>
      </c>
      <c r="P43" s="109">
        <v>2</v>
      </c>
      <c r="Q43" s="109">
        <v>0</v>
      </c>
      <c r="R43" s="109">
        <v>5</v>
      </c>
      <c r="S43" s="109">
        <v>0</v>
      </c>
      <c r="T43" s="109">
        <v>5</v>
      </c>
      <c r="U43" s="109">
        <v>0</v>
      </c>
      <c r="V43" s="109">
        <v>0</v>
      </c>
      <c r="W43" s="109">
        <v>0</v>
      </c>
      <c r="X43" s="109">
        <v>0</v>
      </c>
      <c r="Y43" s="109">
        <v>0</v>
      </c>
      <c r="Z43" s="109">
        <v>0</v>
      </c>
      <c r="AA43" s="109">
        <v>0</v>
      </c>
      <c r="AB43" s="109">
        <v>0</v>
      </c>
      <c r="AC43" s="109">
        <v>0</v>
      </c>
      <c r="AD43" s="109">
        <v>0</v>
      </c>
      <c r="AE43" s="109">
        <v>0</v>
      </c>
    </row>
    <row r="44" spans="1:31">
      <c r="A44" s="106">
        <f t="shared" si="0"/>
        <v>2018</v>
      </c>
      <c r="B44" s="106">
        <f t="shared" si="1"/>
        <v>6</v>
      </c>
      <c r="C44" t="s">
        <v>663</v>
      </c>
      <c r="D44" t="s">
        <v>646</v>
      </c>
      <c r="E44" t="s">
        <v>647</v>
      </c>
      <c r="F44" s="107">
        <v>0</v>
      </c>
      <c r="G44" s="107">
        <v>2</v>
      </c>
      <c r="H44" s="107">
        <v>0</v>
      </c>
      <c r="I44" s="107">
        <v>0</v>
      </c>
      <c r="J44" s="107">
        <v>0</v>
      </c>
      <c r="K44" s="107">
        <v>0</v>
      </c>
      <c r="L44" s="107">
        <v>0</v>
      </c>
      <c r="M44" s="107">
        <v>0</v>
      </c>
      <c r="N44" s="107">
        <v>0</v>
      </c>
      <c r="O44" s="107">
        <v>0</v>
      </c>
      <c r="P44" s="109">
        <v>0</v>
      </c>
      <c r="Q44" s="109">
        <v>0</v>
      </c>
      <c r="R44" s="109">
        <v>0</v>
      </c>
      <c r="S44" s="109">
        <v>0</v>
      </c>
      <c r="T44" s="109">
        <v>0</v>
      </c>
      <c r="U44" s="109">
        <v>0</v>
      </c>
      <c r="V44" s="109">
        <v>0</v>
      </c>
      <c r="W44" s="109">
        <v>0</v>
      </c>
      <c r="X44" s="109">
        <v>0</v>
      </c>
      <c r="Y44" s="109">
        <v>0</v>
      </c>
      <c r="Z44" s="109">
        <v>0</v>
      </c>
      <c r="AA44" s="109">
        <v>0</v>
      </c>
      <c r="AB44" s="109">
        <v>0</v>
      </c>
      <c r="AC44" s="109">
        <v>0</v>
      </c>
      <c r="AD44" s="109">
        <v>0</v>
      </c>
      <c r="AE44" s="109">
        <v>0</v>
      </c>
    </row>
    <row r="45" spans="1:31">
      <c r="A45" s="106">
        <f t="shared" si="0"/>
        <v>2018</v>
      </c>
      <c r="B45" s="106">
        <f t="shared" si="1"/>
        <v>6</v>
      </c>
      <c r="C45" t="s">
        <v>663</v>
      </c>
      <c r="D45" t="s">
        <v>646</v>
      </c>
      <c r="E45" t="s">
        <v>648</v>
      </c>
      <c r="F45" s="107">
        <v>32.36</v>
      </c>
      <c r="G45" s="107">
        <v>224</v>
      </c>
      <c r="H45" s="107">
        <v>4</v>
      </c>
      <c r="I45" s="107">
        <v>8.09</v>
      </c>
      <c r="J45" s="107">
        <v>4</v>
      </c>
      <c r="K45" s="107">
        <v>2</v>
      </c>
      <c r="L45" s="107">
        <v>0</v>
      </c>
      <c r="M45" s="107">
        <v>0</v>
      </c>
      <c r="N45" s="107">
        <v>0</v>
      </c>
      <c r="O45" s="107">
        <v>0</v>
      </c>
      <c r="P45" s="109">
        <v>2</v>
      </c>
      <c r="Q45" s="109">
        <v>0</v>
      </c>
      <c r="R45" s="109">
        <v>0</v>
      </c>
      <c r="S45" s="109">
        <v>0</v>
      </c>
      <c r="T45" s="109">
        <v>0</v>
      </c>
      <c r="U45" s="109">
        <v>0</v>
      </c>
      <c r="V45" s="109">
        <v>0</v>
      </c>
      <c r="W45" s="109">
        <v>0</v>
      </c>
      <c r="X45" s="109">
        <v>0</v>
      </c>
      <c r="Y45" s="109">
        <v>0</v>
      </c>
      <c r="Z45" s="109">
        <v>0</v>
      </c>
      <c r="AA45" s="109">
        <v>0</v>
      </c>
      <c r="AB45" s="109">
        <v>0</v>
      </c>
      <c r="AC45" s="109">
        <v>0</v>
      </c>
      <c r="AD45" s="109">
        <v>0</v>
      </c>
      <c r="AE45" s="109">
        <v>0</v>
      </c>
    </row>
    <row r="46" spans="1:31">
      <c r="A46" s="106">
        <f t="shared" si="0"/>
        <v>2018</v>
      </c>
      <c r="B46" s="106">
        <f t="shared" si="1"/>
        <v>6</v>
      </c>
      <c r="C46" t="s">
        <v>663</v>
      </c>
      <c r="D46" t="s">
        <v>646</v>
      </c>
      <c r="E46" t="s">
        <v>649</v>
      </c>
      <c r="F46" s="107">
        <v>209.97</v>
      </c>
      <c r="G46" s="107">
        <v>324</v>
      </c>
      <c r="H46" s="107">
        <v>25</v>
      </c>
      <c r="I46" s="107">
        <v>8.4</v>
      </c>
      <c r="J46" s="107">
        <v>44</v>
      </c>
      <c r="K46" s="107">
        <v>8</v>
      </c>
      <c r="L46" s="107">
        <v>1</v>
      </c>
      <c r="M46" s="107">
        <v>0</v>
      </c>
      <c r="N46" s="107">
        <v>0</v>
      </c>
      <c r="O46" s="107">
        <v>0</v>
      </c>
      <c r="P46" s="109">
        <v>3</v>
      </c>
      <c r="Q46" s="109">
        <v>0</v>
      </c>
      <c r="R46" s="109">
        <v>4</v>
      </c>
      <c r="S46" s="109">
        <v>1</v>
      </c>
      <c r="T46" s="109">
        <v>3</v>
      </c>
      <c r="U46" s="109">
        <v>0</v>
      </c>
      <c r="V46" s="109">
        <v>0</v>
      </c>
      <c r="W46" s="109">
        <v>0</v>
      </c>
      <c r="X46" s="109">
        <v>0</v>
      </c>
      <c r="Y46" s="109">
        <v>0</v>
      </c>
      <c r="Z46" s="109">
        <v>1</v>
      </c>
      <c r="AA46" s="109">
        <v>0</v>
      </c>
      <c r="AB46" s="109">
        <v>0</v>
      </c>
      <c r="AC46" s="109">
        <v>1</v>
      </c>
      <c r="AD46" s="109">
        <v>0</v>
      </c>
      <c r="AE46" s="109">
        <v>0</v>
      </c>
    </row>
    <row r="47" spans="1:31">
      <c r="A47" s="106">
        <f t="shared" si="0"/>
        <v>2018</v>
      </c>
      <c r="B47" s="106">
        <f t="shared" si="1"/>
        <v>6</v>
      </c>
      <c r="C47" t="s">
        <v>664</v>
      </c>
      <c r="D47" t="s">
        <v>646</v>
      </c>
      <c r="E47" t="s">
        <v>647</v>
      </c>
      <c r="F47" s="107">
        <v>8</v>
      </c>
      <c r="G47" s="107">
        <v>6</v>
      </c>
      <c r="H47" s="107">
        <v>1</v>
      </c>
      <c r="I47" s="107">
        <v>8</v>
      </c>
      <c r="J47" s="107">
        <v>4</v>
      </c>
      <c r="K47" s="107">
        <v>0</v>
      </c>
      <c r="L47" s="107">
        <v>0</v>
      </c>
      <c r="M47" s="107">
        <v>0</v>
      </c>
      <c r="N47" s="107">
        <v>0</v>
      </c>
      <c r="O47" s="107">
        <v>0</v>
      </c>
      <c r="P47" s="109">
        <v>0</v>
      </c>
      <c r="Q47" s="109">
        <v>0</v>
      </c>
      <c r="R47" s="109">
        <v>0</v>
      </c>
      <c r="S47" s="109">
        <v>0</v>
      </c>
      <c r="T47" s="109">
        <v>0</v>
      </c>
      <c r="U47" s="109">
        <v>0</v>
      </c>
      <c r="V47" s="109">
        <v>0</v>
      </c>
      <c r="W47" s="109">
        <v>0</v>
      </c>
      <c r="X47" s="109">
        <v>0</v>
      </c>
      <c r="Y47" s="109">
        <v>0</v>
      </c>
      <c r="Z47" s="109">
        <v>0</v>
      </c>
      <c r="AA47" s="109">
        <v>0</v>
      </c>
      <c r="AB47" s="109">
        <v>0</v>
      </c>
      <c r="AC47" s="109">
        <v>0</v>
      </c>
      <c r="AD47" s="109">
        <v>0</v>
      </c>
      <c r="AE47" s="109">
        <v>0</v>
      </c>
    </row>
    <row r="48" spans="1:31">
      <c r="A48" s="106">
        <f t="shared" si="0"/>
        <v>2018</v>
      </c>
      <c r="B48" s="106">
        <f t="shared" si="1"/>
        <v>6</v>
      </c>
      <c r="C48" t="s">
        <v>664</v>
      </c>
      <c r="D48" t="s">
        <v>646</v>
      </c>
      <c r="E48" t="s">
        <v>648</v>
      </c>
      <c r="F48" s="107">
        <v>24.55</v>
      </c>
      <c r="G48" s="107">
        <v>215</v>
      </c>
      <c r="H48" s="107">
        <v>3</v>
      </c>
      <c r="I48" s="107">
        <v>8.18</v>
      </c>
      <c r="J48" s="107">
        <v>6</v>
      </c>
      <c r="K48" s="107">
        <v>2</v>
      </c>
      <c r="L48" s="107">
        <v>0</v>
      </c>
      <c r="M48" s="107">
        <v>0</v>
      </c>
      <c r="N48" s="107">
        <v>0</v>
      </c>
      <c r="O48" s="107">
        <v>0</v>
      </c>
      <c r="P48" s="109">
        <v>2</v>
      </c>
      <c r="Q48" s="109">
        <v>0</v>
      </c>
      <c r="R48" s="109">
        <v>0</v>
      </c>
      <c r="S48" s="109">
        <v>0</v>
      </c>
      <c r="T48" s="109">
        <v>0</v>
      </c>
      <c r="U48" s="109">
        <v>0</v>
      </c>
      <c r="V48" s="109">
        <v>0</v>
      </c>
      <c r="W48" s="109">
        <v>0</v>
      </c>
      <c r="X48" s="109">
        <v>0</v>
      </c>
      <c r="Y48" s="109">
        <v>0</v>
      </c>
      <c r="Z48" s="109">
        <v>0</v>
      </c>
      <c r="AA48" s="109">
        <v>0</v>
      </c>
      <c r="AB48" s="109">
        <v>0</v>
      </c>
      <c r="AC48" s="109">
        <v>0</v>
      </c>
      <c r="AD48" s="109">
        <v>0</v>
      </c>
      <c r="AE48" s="109">
        <v>0</v>
      </c>
    </row>
    <row r="49" spans="1:31">
      <c r="A49" s="106">
        <f t="shared" si="0"/>
        <v>2018</v>
      </c>
      <c r="B49" s="106">
        <f t="shared" si="1"/>
        <v>6</v>
      </c>
      <c r="C49" t="s">
        <v>664</v>
      </c>
      <c r="D49" t="s">
        <v>646</v>
      </c>
      <c r="E49" t="s">
        <v>649</v>
      </c>
      <c r="F49" s="107">
        <v>66.34</v>
      </c>
      <c r="G49" s="107">
        <v>367</v>
      </c>
      <c r="H49" s="107">
        <v>8</v>
      </c>
      <c r="I49" s="107">
        <v>8.2899999999999991</v>
      </c>
      <c r="J49" s="107">
        <v>18</v>
      </c>
      <c r="K49" s="107">
        <v>6</v>
      </c>
      <c r="L49" s="107">
        <v>1</v>
      </c>
      <c r="M49" s="107">
        <v>2</v>
      </c>
      <c r="N49" s="107">
        <v>0</v>
      </c>
      <c r="O49" s="107">
        <v>2</v>
      </c>
      <c r="P49" s="109">
        <v>0</v>
      </c>
      <c r="Q49" s="109">
        <v>0</v>
      </c>
      <c r="R49" s="109">
        <v>1</v>
      </c>
      <c r="S49" s="109">
        <v>0</v>
      </c>
      <c r="T49" s="109">
        <v>1</v>
      </c>
      <c r="U49" s="109">
        <v>0</v>
      </c>
      <c r="V49" s="109">
        <v>0</v>
      </c>
      <c r="W49" s="109">
        <v>0</v>
      </c>
      <c r="X49" s="109">
        <v>0</v>
      </c>
      <c r="Y49" s="109">
        <v>0</v>
      </c>
      <c r="Z49" s="109">
        <v>0</v>
      </c>
      <c r="AA49" s="109">
        <v>0</v>
      </c>
      <c r="AB49" s="109">
        <v>0</v>
      </c>
      <c r="AC49" s="109">
        <v>0</v>
      </c>
      <c r="AD49" s="109">
        <v>0</v>
      </c>
      <c r="AE49" s="109">
        <v>0</v>
      </c>
    </row>
    <row r="50" spans="1:31">
      <c r="A50" s="106">
        <f t="shared" si="0"/>
        <v>2018</v>
      </c>
      <c r="B50" s="106">
        <f t="shared" si="1"/>
        <v>6</v>
      </c>
      <c r="C50" t="s">
        <v>665</v>
      </c>
      <c r="D50" t="s">
        <v>646</v>
      </c>
      <c r="E50" t="s">
        <v>647</v>
      </c>
      <c r="F50" s="107">
        <v>0</v>
      </c>
      <c r="G50" s="107">
        <v>6</v>
      </c>
      <c r="H50" s="107">
        <v>0</v>
      </c>
      <c r="I50" s="107">
        <v>0</v>
      </c>
      <c r="J50" s="107">
        <v>0</v>
      </c>
      <c r="K50" s="107">
        <v>0</v>
      </c>
      <c r="L50" s="107">
        <v>0</v>
      </c>
      <c r="M50" s="107">
        <v>0</v>
      </c>
      <c r="N50" s="107">
        <v>0</v>
      </c>
      <c r="O50" s="107">
        <v>0</v>
      </c>
      <c r="P50" s="109">
        <v>0</v>
      </c>
      <c r="Q50" s="109">
        <v>0</v>
      </c>
      <c r="R50" s="109">
        <v>0</v>
      </c>
      <c r="S50" s="109">
        <v>0</v>
      </c>
      <c r="T50" s="109">
        <v>0</v>
      </c>
      <c r="U50" s="109">
        <v>0</v>
      </c>
      <c r="V50" s="109">
        <v>0</v>
      </c>
      <c r="W50" s="109">
        <v>0</v>
      </c>
      <c r="X50" s="109">
        <v>0</v>
      </c>
      <c r="Y50" s="109">
        <v>0</v>
      </c>
      <c r="Z50" s="109">
        <v>0</v>
      </c>
      <c r="AA50" s="109">
        <v>0</v>
      </c>
      <c r="AB50" s="109">
        <v>0</v>
      </c>
      <c r="AC50" s="109">
        <v>0</v>
      </c>
      <c r="AD50" s="109">
        <v>0</v>
      </c>
      <c r="AE50" s="109">
        <v>0</v>
      </c>
    </row>
    <row r="51" spans="1:31">
      <c r="A51" s="106">
        <f t="shared" si="0"/>
        <v>2018</v>
      </c>
      <c r="B51" s="106">
        <f t="shared" si="1"/>
        <v>6</v>
      </c>
      <c r="C51" t="s">
        <v>665</v>
      </c>
      <c r="D51" t="s">
        <v>646</v>
      </c>
      <c r="E51" t="s">
        <v>648</v>
      </c>
      <c r="F51" s="107">
        <v>24.97</v>
      </c>
      <c r="G51" s="107">
        <v>249</v>
      </c>
      <c r="H51" s="107">
        <v>3</v>
      </c>
      <c r="I51" s="107">
        <v>8.32</v>
      </c>
      <c r="J51" s="107">
        <v>4</v>
      </c>
      <c r="K51" s="107">
        <v>1</v>
      </c>
      <c r="L51" s="107">
        <v>0</v>
      </c>
      <c r="M51" s="107">
        <v>0</v>
      </c>
      <c r="N51" s="107">
        <v>0</v>
      </c>
      <c r="O51" s="107">
        <v>0</v>
      </c>
      <c r="P51" s="109">
        <v>1</v>
      </c>
      <c r="Q51" s="109">
        <v>0</v>
      </c>
      <c r="R51" s="109">
        <v>0</v>
      </c>
      <c r="S51" s="109">
        <v>0</v>
      </c>
      <c r="T51" s="109">
        <v>0</v>
      </c>
      <c r="U51" s="109">
        <v>0</v>
      </c>
      <c r="V51" s="109">
        <v>0</v>
      </c>
      <c r="W51" s="109">
        <v>0</v>
      </c>
      <c r="X51" s="109">
        <v>0</v>
      </c>
      <c r="Y51" s="109">
        <v>0</v>
      </c>
      <c r="Z51" s="109">
        <v>0</v>
      </c>
      <c r="AA51" s="109">
        <v>0</v>
      </c>
      <c r="AB51" s="109">
        <v>0</v>
      </c>
      <c r="AC51" s="109">
        <v>0</v>
      </c>
      <c r="AD51" s="109">
        <v>0</v>
      </c>
      <c r="AE51" s="109">
        <v>0</v>
      </c>
    </row>
    <row r="52" spans="1:31">
      <c r="A52" s="106">
        <f t="shared" si="0"/>
        <v>2018</v>
      </c>
      <c r="B52" s="106">
        <f t="shared" si="1"/>
        <v>6</v>
      </c>
      <c r="C52" t="s">
        <v>665</v>
      </c>
      <c r="D52" t="s">
        <v>646</v>
      </c>
      <c r="E52" t="s">
        <v>649</v>
      </c>
      <c r="F52" s="107">
        <v>127.7</v>
      </c>
      <c r="G52" s="107">
        <v>354</v>
      </c>
      <c r="H52" s="107">
        <v>15</v>
      </c>
      <c r="I52" s="107">
        <v>8.51</v>
      </c>
      <c r="J52" s="107">
        <v>30</v>
      </c>
      <c r="K52" s="107">
        <v>6</v>
      </c>
      <c r="L52" s="107">
        <v>1</v>
      </c>
      <c r="M52" s="107">
        <v>3</v>
      </c>
      <c r="N52" s="107">
        <v>0</v>
      </c>
      <c r="O52" s="107">
        <v>0</v>
      </c>
      <c r="P52" s="109">
        <v>1</v>
      </c>
      <c r="Q52" s="109">
        <v>0</v>
      </c>
      <c r="R52" s="109">
        <v>1</v>
      </c>
      <c r="S52" s="109">
        <v>0</v>
      </c>
      <c r="T52" s="109">
        <v>1</v>
      </c>
      <c r="U52" s="109">
        <v>0</v>
      </c>
      <c r="V52" s="109">
        <v>0</v>
      </c>
      <c r="W52" s="109">
        <v>0</v>
      </c>
      <c r="X52" s="109">
        <v>0</v>
      </c>
      <c r="Y52" s="109">
        <v>0</v>
      </c>
      <c r="Z52" s="109">
        <v>0</v>
      </c>
      <c r="AA52" s="109">
        <v>0</v>
      </c>
      <c r="AB52" s="109">
        <v>0</v>
      </c>
      <c r="AC52" s="109">
        <v>0</v>
      </c>
      <c r="AD52" s="109">
        <v>0</v>
      </c>
      <c r="AE52" s="109">
        <v>0</v>
      </c>
    </row>
    <row r="53" spans="1:31">
      <c r="A53" s="106">
        <f t="shared" si="0"/>
        <v>2018</v>
      </c>
      <c r="B53" s="106">
        <f t="shared" si="1"/>
        <v>6</v>
      </c>
      <c r="C53" t="s">
        <v>666</v>
      </c>
      <c r="D53" t="s">
        <v>646</v>
      </c>
      <c r="E53" t="s">
        <v>647</v>
      </c>
      <c r="F53" s="107">
        <v>8</v>
      </c>
      <c r="G53" s="107">
        <v>12</v>
      </c>
      <c r="H53" s="107">
        <v>1</v>
      </c>
      <c r="I53" s="107">
        <v>8</v>
      </c>
      <c r="J53" s="107">
        <v>5</v>
      </c>
      <c r="K53" s="107">
        <v>12</v>
      </c>
      <c r="L53" s="107">
        <v>1</v>
      </c>
      <c r="M53" s="107">
        <v>11</v>
      </c>
      <c r="N53" s="107">
        <v>0</v>
      </c>
      <c r="O53" s="107">
        <v>0</v>
      </c>
      <c r="P53" s="109">
        <v>0</v>
      </c>
      <c r="Q53" s="109">
        <v>0</v>
      </c>
      <c r="R53" s="109">
        <v>0</v>
      </c>
      <c r="S53" s="109">
        <v>0</v>
      </c>
      <c r="T53" s="109">
        <v>0</v>
      </c>
      <c r="U53" s="109">
        <v>0</v>
      </c>
      <c r="V53" s="109">
        <v>0</v>
      </c>
      <c r="W53" s="109">
        <v>0</v>
      </c>
      <c r="X53" s="109">
        <v>0</v>
      </c>
      <c r="Y53" s="109">
        <v>0</v>
      </c>
      <c r="Z53" s="109">
        <v>0</v>
      </c>
      <c r="AA53" s="109">
        <v>0</v>
      </c>
      <c r="AB53" s="109">
        <v>0</v>
      </c>
      <c r="AC53" s="109">
        <v>0</v>
      </c>
      <c r="AD53" s="109">
        <v>0</v>
      </c>
      <c r="AE53" s="109">
        <v>0</v>
      </c>
    </row>
    <row r="54" spans="1:31">
      <c r="A54" s="106">
        <f t="shared" si="0"/>
        <v>2018</v>
      </c>
      <c r="B54" s="106">
        <f t="shared" si="1"/>
        <v>6</v>
      </c>
      <c r="C54" t="s">
        <v>666</v>
      </c>
      <c r="D54" t="s">
        <v>646</v>
      </c>
      <c r="E54" t="s">
        <v>648</v>
      </c>
      <c r="F54" s="107">
        <v>16.45</v>
      </c>
      <c r="G54" s="107">
        <v>168</v>
      </c>
      <c r="H54" s="107">
        <v>2</v>
      </c>
      <c r="I54" s="107">
        <v>8.2200000000000006</v>
      </c>
      <c r="J54" s="107">
        <v>2</v>
      </c>
      <c r="K54" s="107">
        <v>0</v>
      </c>
      <c r="L54" s="107">
        <v>0</v>
      </c>
      <c r="M54" s="107">
        <v>0</v>
      </c>
      <c r="N54" s="107">
        <v>0</v>
      </c>
      <c r="O54" s="107">
        <v>0</v>
      </c>
      <c r="P54" s="109">
        <v>0</v>
      </c>
      <c r="Q54" s="109">
        <v>0</v>
      </c>
      <c r="R54" s="109">
        <v>0</v>
      </c>
      <c r="S54" s="109">
        <v>0</v>
      </c>
      <c r="T54" s="109">
        <v>0</v>
      </c>
      <c r="U54" s="109">
        <v>0</v>
      </c>
      <c r="V54" s="109">
        <v>0</v>
      </c>
      <c r="W54" s="109">
        <v>0</v>
      </c>
      <c r="X54" s="109">
        <v>0</v>
      </c>
      <c r="Y54" s="109">
        <v>0</v>
      </c>
      <c r="Z54" s="109">
        <v>0</v>
      </c>
      <c r="AA54" s="109">
        <v>0</v>
      </c>
      <c r="AB54" s="109">
        <v>0</v>
      </c>
      <c r="AC54" s="109">
        <v>0</v>
      </c>
      <c r="AD54" s="109">
        <v>0</v>
      </c>
      <c r="AE54" s="109">
        <v>0</v>
      </c>
    </row>
    <row r="55" spans="1:31">
      <c r="A55" s="106">
        <f t="shared" si="0"/>
        <v>2018</v>
      </c>
      <c r="B55" s="106">
        <f t="shared" si="1"/>
        <v>6</v>
      </c>
      <c r="C55" t="s">
        <v>666</v>
      </c>
      <c r="D55" t="s">
        <v>646</v>
      </c>
      <c r="E55" t="s">
        <v>667</v>
      </c>
      <c r="F55" s="107">
        <v>8.92</v>
      </c>
      <c r="G55" s="107">
        <v>93</v>
      </c>
      <c r="H55" s="107">
        <v>1</v>
      </c>
      <c r="I55" s="107">
        <v>8.92</v>
      </c>
      <c r="J55" s="107">
        <v>1</v>
      </c>
      <c r="K55" s="107">
        <v>0</v>
      </c>
      <c r="L55" s="107">
        <v>0</v>
      </c>
      <c r="M55" s="107">
        <v>0</v>
      </c>
      <c r="N55" s="107">
        <v>0</v>
      </c>
      <c r="O55" s="107">
        <v>0</v>
      </c>
      <c r="P55" s="109">
        <v>0</v>
      </c>
      <c r="Q55" s="109">
        <v>0</v>
      </c>
      <c r="R55" s="109">
        <v>0</v>
      </c>
      <c r="S55" s="109">
        <v>0</v>
      </c>
      <c r="T55" s="109">
        <v>0</v>
      </c>
      <c r="U55" s="109">
        <v>0</v>
      </c>
      <c r="V55" s="109">
        <v>0</v>
      </c>
      <c r="W55" s="109">
        <v>0</v>
      </c>
      <c r="X55" s="109">
        <v>0</v>
      </c>
      <c r="Y55" s="109">
        <v>0</v>
      </c>
      <c r="Z55" s="109">
        <v>0</v>
      </c>
      <c r="AA55" s="109">
        <v>0</v>
      </c>
      <c r="AB55" s="109">
        <v>0</v>
      </c>
      <c r="AC55" s="109">
        <v>0</v>
      </c>
      <c r="AD55" s="109">
        <v>0</v>
      </c>
      <c r="AE55" s="109">
        <v>0</v>
      </c>
    </row>
    <row r="56" spans="1:31">
      <c r="A56" s="106">
        <f t="shared" si="0"/>
        <v>2018</v>
      </c>
      <c r="B56" s="106">
        <f t="shared" si="1"/>
        <v>6</v>
      </c>
      <c r="C56" t="s">
        <v>666</v>
      </c>
      <c r="D56" t="s">
        <v>646</v>
      </c>
      <c r="E56" t="s">
        <v>668</v>
      </c>
      <c r="F56" s="107">
        <v>0</v>
      </c>
      <c r="G56" s="107">
        <v>8</v>
      </c>
      <c r="H56" s="107">
        <v>0</v>
      </c>
      <c r="I56" s="107">
        <v>0</v>
      </c>
      <c r="J56" s="107">
        <v>0</v>
      </c>
      <c r="K56" s="107">
        <v>0</v>
      </c>
      <c r="L56" s="107">
        <v>0</v>
      </c>
      <c r="M56" s="107">
        <v>0</v>
      </c>
      <c r="N56" s="107">
        <v>0</v>
      </c>
      <c r="O56" s="107">
        <v>0</v>
      </c>
      <c r="P56" s="109">
        <v>0</v>
      </c>
      <c r="Q56" s="109">
        <v>0</v>
      </c>
      <c r="R56" s="109">
        <v>0</v>
      </c>
      <c r="S56" s="109">
        <v>0</v>
      </c>
      <c r="T56" s="109">
        <v>0</v>
      </c>
      <c r="U56" s="109">
        <v>0</v>
      </c>
      <c r="V56" s="109">
        <v>0</v>
      </c>
      <c r="W56" s="109">
        <v>0</v>
      </c>
      <c r="X56" s="109">
        <v>0</v>
      </c>
      <c r="Y56" s="109">
        <v>0</v>
      </c>
      <c r="Z56" s="109">
        <v>0</v>
      </c>
      <c r="AA56" s="109">
        <v>0</v>
      </c>
      <c r="AB56" s="109">
        <v>0</v>
      </c>
      <c r="AC56" s="109">
        <v>0</v>
      </c>
      <c r="AD56" s="109">
        <v>0</v>
      </c>
      <c r="AE56" s="109">
        <v>0</v>
      </c>
    </row>
    <row r="57" spans="1:31">
      <c r="A57" s="106">
        <f t="shared" si="0"/>
        <v>2018</v>
      </c>
      <c r="B57" s="106">
        <f t="shared" si="1"/>
        <v>6</v>
      </c>
      <c r="C57" t="s">
        <v>666</v>
      </c>
      <c r="D57" t="s">
        <v>646</v>
      </c>
      <c r="E57" t="s">
        <v>649</v>
      </c>
      <c r="F57" s="107">
        <v>264.58999999999997</v>
      </c>
      <c r="G57" s="107">
        <v>688</v>
      </c>
      <c r="H57" s="107">
        <v>31</v>
      </c>
      <c r="I57" s="107">
        <v>8.5399999999999991</v>
      </c>
      <c r="J57" s="107">
        <v>54</v>
      </c>
      <c r="K57" s="107">
        <v>14</v>
      </c>
      <c r="L57" s="107">
        <v>1</v>
      </c>
      <c r="M57" s="107">
        <v>3</v>
      </c>
      <c r="N57" s="107">
        <v>0</v>
      </c>
      <c r="O57" s="107">
        <v>0</v>
      </c>
      <c r="P57" s="109">
        <v>2</v>
      </c>
      <c r="Q57" s="109">
        <v>0</v>
      </c>
      <c r="R57" s="109">
        <v>9</v>
      </c>
      <c r="S57" s="109">
        <v>1</v>
      </c>
      <c r="T57" s="109">
        <v>7</v>
      </c>
      <c r="U57" s="109">
        <v>0</v>
      </c>
      <c r="V57" s="109">
        <v>0</v>
      </c>
      <c r="W57" s="109">
        <v>1</v>
      </c>
      <c r="X57" s="109">
        <v>0</v>
      </c>
      <c r="Y57" s="109">
        <v>0</v>
      </c>
      <c r="Z57" s="109">
        <v>0</v>
      </c>
      <c r="AA57" s="109">
        <v>0</v>
      </c>
      <c r="AB57" s="109">
        <v>0</v>
      </c>
      <c r="AC57" s="109">
        <v>0</v>
      </c>
      <c r="AD57" s="109">
        <v>0</v>
      </c>
      <c r="AE57" s="109">
        <v>0</v>
      </c>
    </row>
    <row r="58" spans="1:31">
      <c r="A58" s="106">
        <f t="shared" si="0"/>
        <v>2018</v>
      </c>
      <c r="B58" s="106">
        <f t="shared" si="1"/>
        <v>6</v>
      </c>
      <c r="C58" t="s">
        <v>669</v>
      </c>
      <c r="D58" t="s">
        <v>646</v>
      </c>
      <c r="E58" t="s">
        <v>647</v>
      </c>
      <c r="F58" s="107">
        <v>0</v>
      </c>
      <c r="G58" s="107">
        <v>9</v>
      </c>
      <c r="H58" s="107">
        <v>0</v>
      </c>
      <c r="I58" s="107">
        <v>0</v>
      </c>
      <c r="J58" s="107">
        <v>0</v>
      </c>
      <c r="K58" s="107">
        <v>0</v>
      </c>
      <c r="L58" s="107">
        <v>0</v>
      </c>
      <c r="M58" s="107">
        <v>0</v>
      </c>
      <c r="N58" s="107">
        <v>0</v>
      </c>
      <c r="O58" s="107">
        <v>0</v>
      </c>
      <c r="P58" s="109">
        <v>0</v>
      </c>
      <c r="Q58" s="109">
        <v>0</v>
      </c>
      <c r="R58" s="109">
        <v>0</v>
      </c>
      <c r="S58" s="109">
        <v>0</v>
      </c>
      <c r="T58" s="109">
        <v>0</v>
      </c>
      <c r="U58" s="109">
        <v>0</v>
      </c>
      <c r="V58" s="109">
        <v>0</v>
      </c>
      <c r="W58" s="109">
        <v>0</v>
      </c>
      <c r="X58" s="109">
        <v>0</v>
      </c>
      <c r="Y58" s="109">
        <v>0</v>
      </c>
      <c r="Z58" s="109">
        <v>0</v>
      </c>
      <c r="AA58" s="109">
        <v>0</v>
      </c>
      <c r="AB58" s="109">
        <v>0</v>
      </c>
      <c r="AC58" s="109">
        <v>0</v>
      </c>
      <c r="AD58" s="109">
        <v>0</v>
      </c>
      <c r="AE58" s="109">
        <v>0</v>
      </c>
    </row>
    <row r="59" spans="1:31">
      <c r="A59" s="106">
        <f t="shared" si="0"/>
        <v>2018</v>
      </c>
      <c r="B59" s="106">
        <f t="shared" si="1"/>
        <v>6</v>
      </c>
      <c r="C59" t="s">
        <v>669</v>
      </c>
      <c r="D59" t="s">
        <v>646</v>
      </c>
      <c r="E59" t="s">
        <v>648</v>
      </c>
      <c r="F59" s="107">
        <v>8.36</v>
      </c>
      <c r="G59" s="107">
        <v>22</v>
      </c>
      <c r="H59" s="107">
        <v>1</v>
      </c>
      <c r="I59" s="107">
        <v>8.36</v>
      </c>
      <c r="J59" s="107">
        <v>1</v>
      </c>
      <c r="K59" s="107">
        <v>1</v>
      </c>
      <c r="L59" s="107">
        <v>0</v>
      </c>
      <c r="M59" s="107">
        <v>0</v>
      </c>
      <c r="N59" s="107">
        <v>0</v>
      </c>
      <c r="O59" s="107">
        <v>0</v>
      </c>
      <c r="P59" s="109">
        <v>1</v>
      </c>
      <c r="Q59" s="109">
        <v>0</v>
      </c>
      <c r="R59" s="109">
        <v>0</v>
      </c>
      <c r="S59" s="109">
        <v>0</v>
      </c>
      <c r="T59" s="109">
        <v>0</v>
      </c>
      <c r="U59" s="109">
        <v>0</v>
      </c>
      <c r="V59" s="109">
        <v>0</v>
      </c>
      <c r="W59" s="109">
        <v>0</v>
      </c>
      <c r="X59" s="109">
        <v>0</v>
      </c>
      <c r="Y59" s="109">
        <v>0</v>
      </c>
      <c r="Z59" s="109">
        <v>0</v>
      </c>
      <c r="AA59" s="109">
        <v>0</v>
      </c>
      <c r="AB59" s="109">
        <v>0</v>
      </c>
      <c r="AC59" s="109">
        <v>0</v>
      </c>
      <c r="AD59" s="109">
        <v>0</v>
      </c>
      <c r="AE59" s="109">
        <v>0</v>
      </c>
    </row>
    <row r="60" spans="1:31">
      <c r="A60" s="106">
        <f t="shared" si="0"/>
        <v>2018</v>
      </c>
      <c r="B60" s="106">
        <f t="shared" si="1"/>
        <v>6</v>
      </c>
      <c r="C60" t="s">
        <v>669</v>
      </c>
      <c r="D60" t="s">
        <v>646</v>
      </c>
      <c r="E60" t="s">
        <v>667</v>
      </c>
      <c r="F60" s="107">
        <v>98.48</v>
      </c>
      <c r="G60" s="107">
        <v>430</v>
      </c>
      <c r="H60" s="107">
        <v>11</v>
      </c>
      <c r="I60" s="107">
        <v>8.9499999999999993</v>
      </c>
      <c r="J60" s="107">
        <v>15</v>
      </c>
      <c r="K60" s="107">
        <v>3</v>
      </c>
      <c r="L60" s="107">
        <v>0</v>
      </c>
      <c r="M60" s="107">
        <v>2</v>
      </c>
      <c r="N60" s="107">
        <v>0</v>
      </c>
      <c r="O60" s="107">
        <v>0</v>
      </c>
      <c r="P60" s="109">
        <v>1</v>
      </c>
      <c r="Q60" s="109">
        <v>0</v>
      </c>
      <c r="R60" s="109">
        <v>0</v>
      </c>
      <c r="S60" s="109">
        <v>0</v>
      </c>
      <c r="T60" s="109">
        <v>0</v>
      </c>
      <c r="U60" s="109">
        <v>0</v>
      </c>
      <c r="V60" s="109">
        <v>0</v>
      </c>
      <c r="W60" s="109">
        <v>0</v>
      </c>
      <c r="X60" s="109">
        <v>0</v>
      </c>
      <c r="Y60" s="109">
        <v>0</v>
      </c>
      <c r="Z60" s="109">
        <v>0</v>
      </c>
      <c r="AA60" s="109">
        <v>0</v>
      </c>
      <c r="AB60" s="109">
        <v>0</v>
      </c>
      <c r="AC60" s="109">
        <v>0</v>
      </c>
      <c r="AD60" s="109">
        <v>0</v>
      </c>
      <c r="AE60" s="109">
        <v>0</v>
      </c>
    </row>
    <row r="61" spans="1:31">
      <c r="A61" s="106">
        <f t="shared" si="0"/>
        <v>2018</v>
      </c>
      <c r="B61" s="106">
        <f t="shared" si="1"/>
        <v>6</v>
      </c>
      <c r="C61" t="s">
        <v>669</v>
      </c>
      <c r="D61" t="s">
        <v>646</v>
      </c>
      <c r="E61" t="s">
        <v>668</v>
      </c>
      <c r="F61" s="107">
        <v>0</v>
      </c>
      <c r="G61" s="107">
        <v>14</v>
      </c>
      <c r="H61" s="107">
        <v>0</v>
      </c>
      <c r="I61" s="107">
        <v>0</v>
      </c>
      <c r="J61" s="107">
        <v>0</v>
      </c>
      <c r="K61" s="107">
        <v>0</v>
      </c>
      <c r="L61" s="107">
        <v>0</v>
      </c>
      <c r="M61" s="107">
        <v>0</v>
      </c>
      <c r="N61" s="107">
        <v>0</v>
      </c>
      <c r="O61" s="107">
        <v>0</v>
      </c>
      <c r="P61" s="109">
        <v>0</v>
      </c>
      <c r="Q61" s="109">
        <v>0</v>
      </c>
      <c r="R61" s="109">
        <v>0</v>
      </c>
      <c r="S61" s="109">
        <v>0</v>
      </c>
      <c r="T61" s="109">
        <v>0</v>
      </c>
      <c r="U61" s="109">
        <v>0</v>
      </c>
      <c r="V61" s="109">
        <v>0</v>
      </c>
      <c r="W61" s="109">
        <v>0</v>
      </c>
      <c r="X61" s="109">
        <v>0</v>
      </c>
      <c r="Y61" s="109">
        <v>0</v>
      </c>
      <c r="Z61" s="109">
        <v>0</v>
      </c>
      <c r="AA61" s="109">
        <v>0</v>
      </c>
      <c r="AB61" s="109">
        <v>0</v>
      </c>
      <c r="AC61" s="109">
        <v>0</v>
      </c>
      <c r="AD61" s="109">
        <v>0</v>
      </c>
      <c r="AE61" s="109">
        <v>0</v>
      </c>
    </row>
    <row r="62" spans="1:31">
      <c r="A62" s="106">
        <f t="shared" si="0"/>
        <v>2018</v>
      </c>
      <c r="B62" s="106">
        <f t="shared" si="1"/>
        <v>6</v>
      </c>
      <c r="C62" t="s">
        <v>669</v>
      </c>
      <c r="D62" t="s">
        <v>646</v>
      </c>
      <c r="E62" t="s">
        <v>670</v>
      </c>
      <c r="F62" s="107">
        <v>0</v>
      </c>
      <c r="G62" s="107">
        <v>32</v>
      </c>
      <c r="H62" s="107">
        <v>0</v>
      </c>
      <c r="I62" s="107">
        <v>0</v>
      </c>
      <c r="J62" s="107">
        <v>0</v>
      </c>
      <c r="K62" s="107">
        <v>0</v>
      </c>
      <c r="L62" s="107">
        <v>0</v>
      </c>
      <c r="M62" s="107">
        <v>0</v>
      </c>
      <c r="N62" s="107">
        <v>0</v>
      </c>
      <c r="O62" s="107">
        <v>0</v>
      </c>
      <c r="P62" s="109">
        <v>0</v>
      </c>
      <c r="Q62" s="109">
        <v>0</v>
      </c>
      <c r="R62" s="109">
        <v>0</v>
      </c>
      <c r="S62" s="109">
        <v>0</v>
      </c>
      <c r="T62" s="109">
        <v>0</v>
      </c>
      <c r="U62" s="109">
        <v>0</v>
      </c>
      <c r="V62" s="109">
        <v>0</v>
      </c>
      <c r="W62" s="109">
        <v>0</v>
      </c>
      <c r="X62" s="109">
        <v>0</v>
      </c>
      <c r="Y62" s="109">
        <v>0</v>
      </c>
      <c r="Z62" s="109">
        <v>0</v>
      </c>
      <c r="AA62" s="109">
        <v>0</v>
      </c>
      <c r="AB62" s="109">
        <v>0</v>
      </c>
      <c r="AC62" s="109">
        <v>0</v>
      </c>
      <c r="AD62" s="109">
        <v>0</v>
      </c>
      <c r="AE62" s="109">
        <v>0</v>
      </c>
    </row>
    <row r="63" spans="1:31">
      <c r="A63" s="106">
        <f t="shared" si="0"/>
        <v>2018</v>
      </c>
      <c r="B63" s="106">
        <f t="shared" si="1"/>
        <v>6</v>
      </c>
      <c r="C63" t="s">
        <v>669</v>
      </c>
      <c r="D63" t="s">
        <v>646</v>
      </c>
      <c r="E63" t="s">
        <v>671</v>
      </c>
      <c r="F63" s="107">
        <v>0</v>
      </c>
      <c r="G63" s="107">
        <v>5</v>
      </c>
      <c r="H63" s="107">
        <v>0</v>
      </c>
      <c r="I63" s="107">
        <v>0</v>
      </c>
      <c r="J63" s="107">
        <v>0</v>
      </c>
      <c r="K63" s="107">
        <v>0</v>
      </c>
      <c r="L63" s="107">
        <v>0</v>
      </c>
      <c r="M63" s="107">
        <v>0</v>
      </c>
      <c r="N63" s="107">
        <v>0</v>
      </c>
      <c r="O63" s="107">
        <v>0</v>
      </c>
      <c r="P63" s="109">
        <v>0</v>
      </c>
      <c r="Q63" s="109">
        <v>0</v>
      </c>
      <c r="R63" s="109">
        <v>0</v>
      </c>
      <c r="S63" s="109">
        <v>0</v>
      </c>
      <c r="T63" s="109">
        <v>0</v>
      </c>
      <c r="U63" s="109">
        <v>0</v>
      </c>
      <c r="V63" s="109">
        <v>0</v>
      </c>
      <c r="W63" s="109">
        <v>0</v>
      </c>
      <c r="X63" s="109">
        <v>0</v>
      </c>
      <c r="Y63" s="109">
        <v>0</v>
      </c>
      <c r="Z63" s="109">
        <v>0</v>
      </c>
      <c r="AA63" s="109">
        <v>0</v>
      </c>
      <c r="AB63" s="109">
        <v>0</v>
      </c>
      <c r="AC63" s="109">
        <v>0</v>
      </c>
      <c r="AD63" s="109">
        <v>0</v>
      </c>
      <c r="AE63" s="109">
        <v>0</v>
      </c>
    </row>
    <row r="64" spans="1:31">
      <c r="A64" s="106">
        <f t="shared" si="0"/>
        <v>2018</v>
      </c>
      <c r="B64" s="106">
        <f t="shared" si="1"/>
        <v>6</v>
      </c>
      <c r="C64" t="s">
        <v>669</v>
      </c>
      <c r="D64" t="s">
        <v>646</v>
      </c>
      <c r="E64" t="s">
        <v>672</v>
      </c>
      <c r="F64" s="107">
        <v>0</v>
      </c>
      <c r="G64" s="107">
        <v>2</v>
      </c>
      <c r="H64" s="107">
        <v>0</v>
      </c>
      <c r="I64" s="107">
        <v>0</v>
      </c>
      <c r="J64" s="107">
        <v>0</v>
      </c>
      <c r="K64" s="107">
        <v>0</v>
      </c>
      <c r="L64" s="107">
        <v>0</v>
      </c>
      <c r="M64" s="107">
        <v>0</v>
      </c>
      <c r="N64" s="107">
        <v>0</v>
      </c>
      <c r="O64" s="107">
        <v>0</v>
      </c>
      <c r="P64" s="109">
        <v>0</v>
      </c>
      <c r="Q64" s="109">
        <v>0</v>
      </c>
      <c r="R64" s="109">
        <v>0</v>
      </c>
      <c r="S64" s="109">
        <v>0</v>
      </c>
      <c r="T64" s="109">
        <v>0</v>
      </c>
      <c r="U64" s="109">
        <v>0</v>
      </c>
      <c r="V64" s="109">
        <v>0</v>
      </c>
      <c r="W64" s="109">
        <v>0</v>
      </c>
      <c r="X64" s="109">
        <v>0</v>
      </c>
      <c r="Y64" s="109">
        <v>0</v>
      </c>
      <c r="Z64" s="109">
        <v>0</v>
      </c>
      <c r="AA64" s="109">
        <v>0</v>
      </c>
      <c r="AB64" s="109">
        <v>0</v>
      </c>
      <c r="AC64" s="109">
        <v>0</v>
      </c>
      <c r="AD64" s="109">
        <v>0</v>
      </c>
      <c r="AE64" s="109">
        <v>0</v>
      </c>
    </row>
    <row r="65" spans="1:31">
      <c r="A65" s="106">
        <f t="shared" si="0"/>
        <v>2018</v>
      </c>
      <c r="B65" s="106">
        <f t="shared" si="1"/>
        <v>6</v>
      </c>
      <c r="C65" t="s">
        <v>669</v>
      </c>
      <c r="D65" t="s">
        <v>646</v>
      </c>
      <c r="E65" t="s">
        <v>649</v>
      </c>
      <c r="F65" s="107">
        <v>449.96</v>
      </c>
      <c r="G65" s="107">
        <v>976</v>
      </c>
      <c r="H65" s="107">
        <v>55</v>
      </c>
      <c r="I65" s="107">
        <v>8.18</v>
      </c>
      <c r="J65" s="107">
        <v>143</v>
      </c>
      <c r="K65" s="107">
        <v>26</v>
      </c>
      <c r="L65" s="107">
        <v>0</v>
      </c>
      <c r="M65" s="107">
        <v>4</v>
      </c>
      <c r="N65" s="107">
        <v>0</v>
      </c>
      <c r="O65" s="107">
        <v>1</v>
      </c>
      <c r="P65" s="109">
        <v>8</v>
      </c>
      <c r="Q65" s="109">
        <v>0</v>
      </c>
      <c r="R65" s="109">
        <v>15</v>
      </c>
      <c r="S65" s="109">
        <v>4</v>
      </c>
      <c r="T65" s="109">
        <v>9</v>
      </c>
      <c r="U65" s="109">
        <v>0</v>
      </c>
      <c r="V65" s="109">
        <v>0</v>
      </c>
      <c r="W65" s="109">
        <v>2</v>
      </c>
      <c r="X65" s="109">
        <v>0</v>
      </c>
      <c r="Y65" s="109">
        <v>0</v>
      </c>
      <c r="Z65" s="109">
        <v>0</v>
      </c>
      <c r="AA65" s="109">
        <v>0</v>
      </c>
      <c r="AB65" s="109">
        <v>0</v>
      </c>
      <c r="AC65" s="109">
        <v>0</v>
      </c>
      <c r="AD65" s="109">
        <v>0</v>
      </c>
      <c r="AE65" s="109">
        <v>0</v>
      </c>
    </row>
    <row r="66" spans="1:31">
      <c r="A66" s="106">
        <f t="shared" ref="A66:A129" si="2">YEAR(C66)</f>
        <v>2018</v>
      </c>
      <c r="B66" s="106">
        <f t="shared" ref="B66:B129" si="3">MONTH(C66)</f>
        <v>6</v>
      </c>
      <c r="C66" t="s">
        <v>673</v>
      </c>
      <c r="D66" t="s">
        <v>646</v>
      </c>
      <c r="E66" t="s">
        <v>647</v>
      </c>
      <c r="F66" s="107">
        <v>0</v>
      </c>
      <c r="G66" s="107">
        <v>6</v>
      </c>
      <c r="H66" s="107">
        <v>0</v>
      </c>
      <c r="I66" s="107">
        <v>0</v>
      </c>
      <c r="J66" s="107">
        <v>0</v>
      </c>
      <c r="K66" s="107">
        <v>0</v>
      </c>
      <c r="L66" s="107">
        <v>0</v>
      </c>
      <c r="M66" s="107">
        <v>0</v>
      </c>
      <c r="N66" s="107">
        <v>0</v>
      </c>
      <c r="O66" s="107">
        <v>0</v>
      </c>
      <c r="P66" s="109">
        <v>0</v>
      </c>
      <c r="Q66" s="109">
        <v>0</v>
      </c>
      <c r="R66" s="109">
        <v>0</v>
      </c>
      <c r="S66" s="109">
        <v>0</v>
      </c>
      <c r="T66" s="109">
        <v>0</v>
      </c>
      <c r="U66" s="109">
        <v>0</v>
      </c>
      <c r="V66" s="109">
        <v>0</v>
      </c>
      <c r="W66" s="109">
        <v>0</v>
      </c>
      <c r="X66" s="109">
        <v>0</v>
      </c>
      <c r="Y66" s="109">
        <v>0</v>
      </c>
      <c r="Z66" s="109">
        <v>0</v>
      </c>
      <c r="AA66" s="109">
        <v>0</v>
      </c>
      <c r="AB66" s="109">
        <v>0</v>
      </c>
      <c r="AC66" s="109">
        <v>0</v>
      </c>
      <c r="AD66" s="109">
        <v>0</v>
      </c>
      <c r="AE66" s="109">
        <v>0</v>
      </c>
    </row>
    <row r="67" spans="1:31">
      <c r="A67" s="106">
        <f t="shared" si="2"/>
        <v>2018</v>
      </c>
      <c r="B67" s="106">
        <f t="shared" si="3"/>
        <v>6</v>
      </c>
      <c r="C67" t="s">
        <v>673</v>
      </c>
      <c r="D67" t="s">
        <v>646</v>
      </c>
      <c r="E67" t="s">
        <v>648</v>
      </c>
      <c r="F67" s="107">
        <v>0</v>
      </c>
      <c r="G67" s="107">
        <v>16</v>
      </c>
      <c r="H67" s="107">
        <v>0</v>
      </c>
      <c r="I67" s="107">
        <v>0</v>
      </c>
      <c r="J67" s="107">
        <v>0</v>
      </c>
      <c r="K67" s="107">
        <v>0</v>
      </c>
      <c r="L67" s="107">
        <v>0</v>
      </c>
      <c r="M67" s="107">
        <v>0</v>
      </c>
      <c r="N67" s="107">
        <v>0</v>
      </c>
      <c r="O67" s="107">
        <v>0</v>
      </c>
      <c r="P67" s="109">
        <v>0</v>
      </c>
      <c r="Q67" s="109">
        <v>0</v>
      </c>
      <c r="R67" s="109">
        <v>0</v>
      </c>
      <c r="S67" s="109">
        <v>0</v>
      </c>
      <c r="T67" s="109">
        <v>0</v>
      </c>
      <c r="U67" s="109">
        <v>0</v>
      </c>
      <c r="V67" s="109">
        <v>0</v>
      </c>
      <c r="W67" s="109">
        <v>0</v>
      </c>
      <c r="X67" s="109">
        <v>0</v>
      </c>
      <c r="Y67" s="109">
        <v>0</v>
      </c>
      <c r="Z67" s="109">
        <v>0</v>
      </c>
      <c r="AA67" s="109">
        <v>0</v>
      </c>
      <c r="AB67" s="109">
        <v>0</v>
      </c>
      <c r="AC67" s="109">
        <v>0</v>
      </c>
      <c r="AD67" s="109">
        <v>0</v>
      </c>
      <c r="AE67" s="109">
        <v>0</v>
      </c>
    </row>
    <row r="68" spans="1:31">
      <c r="A68" s="106">
        <f t="shared" si="2"/>
        <v>2018</v>
      </c>
      <c r="B68" s="106">
        <f t="shared" si="3"/>
        <v>6</v>
      </c>
      <c r="C68" t="s">
        <v>673</v>
      </c>
      <c r="D68" t="s">
        <v>646</v>
      </c>
      <c r="E68" t="s">
        <v>667</v>
      </c>
      <c r="F68" s="107">
        <v>25.92</v>
      </c>
      <c r="G68" s="107">
        <v>220</v>
      </c>
      <c r="H68" s="107">
        <v>3</v>
      </c>
      <c r="I68" s="107">
        <v>8.64</v>
      </c>
      <c r="J68" s="107">
        <v>5</v>
      </c>
      <c r="K68" s="107">
        <v>1</v>
      </c>
      <c r="L68" s="107">
        <v>0</v>
      </c>
      <c r="M68" s="107">
        <v>0</v>
      </c>
      <c r="N68" s="107">
        <v>0</v>
      </c>
      <c r="O68" s="107">
        <v>0</v>
      </c>
      <c r="P68" s="109">
        <v>1</v>
      </c>
      <c r="Q68" s="109">
        <v>0</v>
      </c>
      <c r="R68" s="109">
        <v>0</v>
      </c>
      <c r="S68" s="109">
        <v>0</v>
      </c>
      <c r="T68" s="109">
        <v>0</v>
      </c>
      <c r="U68" s="109">
        <v>0</v>
      </c>
      <c r="V68" s="109">
        <v>0</v>
      </c>
      <c r="W68" s="109">
        <v>0</v>
      </c>
      <c r="X68" s="109">
        <v>0</v>
      </c>
      <c r="Y68" s="109">
        <v>0</v>
      </c>
      <c r="Z68" s="109">
        <v>0</v>
      </c>
      <c r="AA68" s="109">
        <v>0</v>
      </c>
      <c r="AB68" s="109">
        <v>0</v>
      </c>
      <c r="AC68" s="109">
        <v>0</v>
      </c>
      <c r="AD68" s="109">
        <v>0</v>
      </c>
      <c r="AE68" s="109">
        <v>0</v>
      </c>
    </row>
    <row r="69" spans="1:31">
      <c r="A69" s="106">
        <f t="shared" si="2"/>
        <v>2018</v>
      </c>
      <c r="B69" s="106">
        <f t="shared" si="3"/>
        <v>6</v>
      </c>
      <c r="C69" t="s">
        <v>673</v>
      </c>
      <c r="D69" t="s">
        <v>646</v>
      </c>
      <c r="E69" t="s">
        <v>668</v>
      </c>
      <c r="F69" s="107">
        <v>0</v>
      </c>
      <c r="G69" s="107">
        <v>5</v>
      </c>
      <c r="H69" s="107">
        <v>0</v>
      </c>
      <c r="I69" s="107">
        <v>0</v>
      </c>
      <c r="J69" s="107">
        <v>0</v>
      </c>
      <c r="K69" s="107">
        <v>0</v>
      </c>
      <c r="L69" s="107">
        <v>0</v>
      </c>
      <c r="M69" s="107">
        <v>0</v>
      </c>
      <c r="N69" s="107">
        <v>0</v>
      </c>
      <c r="O69" s="107">
        <v>0</v>
      </c>
      <c r="P69" s="109">
        <v>0</v>
      </c>
      <c r="Q69" s="109">
        <v>0</v>
      </c>
      <c r="R69" s="109">
        <v>0</v>
      </c>
      <c r="S69" s="109">
        <v>0</v>
      </c>
      <c r="T69" s="109">
        <v>0</v>
      </c>
      <c r="U69" s="109">
        <v>0</v>
      </c>
      <c r="V69" s="109">
        <v>0</v>
      </c>
      <c r="W69" s="109">
        <v>0</v>
      </c>
      <c r="X69" s="109">
        <v>0</v>
      </c>
      <c r="Y69" s="109">
        <v>0</v>
      </c>
      <c r="Z69" s="109">
        <v>0</v>
      </c>
      <c r="AA69" s="109">
        <v>0</v>
      </c>
      <c r="AB69" s="109">
        <v>0</v>
      </c>
      <c r="AC69" s="109">
        <v>0</v>
      </c>
      <c r="AD69" s="109">
        <v>0</v>
      </c>
      <c r="AE69" s="109">
        <v>0</v>
      </c>
    </row>
    <row r="70" spans="1:31">
      <c r="A70" s="106">
        <f t="shared" si="2"/>
        <v>2018</v>
      </c>
      <c r="B70" s="106">
        <f t="shared" si="3"/>
        <v>6</v>
      </c>
      <c r="C70" t="s">
        <v>673</v>
      </c>
      <c r="D70" t="s">
        <v>646</v>
      </c>
      <c r="E70" t="s">
        <v>670</v>
      </c>
      <c r="F70" s="107">
        <v>0</v>
      </c>
      <c r="G70" s="107">
        <v>35</v>
      </c>
      <c r="H70" s="107">
        <v>0</v>
      </c>
      <c r="I70" s="107">
        <v>0</v>
      </c>
      <c r="J70" s="107">
        <v>0</v>
      </c>
      <c r="K70" s="107">
        <v>0</v>
      </c>
      <c r="L70" s="107">
        <v>0</v>
      </c>
      <c r="M70" s="107">
        <v>0</v>
      </c>
      <c r="N70" s="107">
        <v>0</v>
      </c>
      <c r="O70" s="107">
        <v>0</v>
      </c>
      <c r="P70" s="109">
        <v>0</v>
      </c>
      <c r="Q70" s="109">
        <v>0</v>
      </c>
      <c r="R70" s="109">
        <v>0</v>
      </c>
      <c r="S70" s="109">
        <v>0</v>
      </c>
      <c r="T70" s="109">
        <v>0</v>
      </c>
      <c r="U70" s="109">
        <v>0</v>
      </c>
      <c r="V70" s="109">
        <v>0</v>
      </c>
      <c r="W70" s="109">
        <v>0</v>
      </c>
      <c r="X70" s="109">
        <v>0</v>
      </c>
      <c r="Y70" s="109">
        <v>0</v>
      </c>
      <c r="Z70" s="109">
        <v>0</v>
      </c>
      <c r="AA70" s="109">
        <v>0</v>
      </c>
      <c r="AB70" s="109">
        <v>0</v>
      </c>
      <c r="AC70" s="109">
        <v>0</v>
      </c>
      <c r="AD70" s="109">
        <v>0</v>
      </c>
      <c r="AE70" s="109">
        <v>0</v>
      </c>
    </row>
    <row r="71" spans="1:31">
      <c r="A71" s="106">
        <f t="shared" si="2"/>
        <v>2018</v>
      </c>
      <c r="B71" s="106">
        <f t="shared" si="3"/>
        <v>6</v>
      </c>
      <c r="C71" t="s">
        <v>673</v>
      </c>
      <c r="D71" t="s">
        <v>646</v>
      </c>
      <c r="E71" t="s">
        <v>671</v>
      </c>
      <c r="F71" s="107">
        <v>0</v>
      </c>
      <c r="G71" s="107">
        <v>3</v>
      </c>
      <c r="H71" s="107">
        <v>0</v>
      </c>
      <c r="I71" s="107">
        <v>0</v>
      </c>
      <c r="J71" s="107">
        <v>0</v>
      </c>
      <c r="K71" s="107">
        <v>0</v>
      </c>
      <c r="L71" s="107">
        <v>0</v>
      </c>
      <c r="M71" s="107">
        <v>0</v>
      </c>
      <c r="N71" s="107">
        <v>0</v>
      </c>
      <c r="O71" s="107">
        <v>0</v>
      </c>
      <c r="P71" s="109">
        <v>0</v>
      </c>
      <c r="Q71" s="109">
        <v>0</v>
      </c>
      <c r="R71" s="109">
        <v>0</v>
      </c>
      <c r="S71" s="109">
        <v>0</v>
      </c>
      <c r="T71" s="109">
        <v>0</v>
      </c>
      <c r="U71" s="109">
        <v>0</v>
      </c>
      <c r="V71" s="109">
        <v>0</v>
      </c>
      <c r="W71" s="109">
        <v>0</v>
      </c>
      <c r="X71" s="109">
        <v>0</v>
      </c>
      <c r="Y71" s="109">
        <v>0</v>
      </c>
      <c r="Z71" s="109">
        <v>0</v>
      </c>
      <c r="AA71" s="109">
        <v>0</v>
      </c>
      <c r="AB71" s="109">
        <v>0</v>
      </c>
      <c r="AC71" s="109">
        <v>0</v>
      </c>
      <c r="AD71" s="109">
        <v>0</v>
      </c>
      <c r="AE71" s="109">
        <v>0</v>
      </c>
    </row>
    <row r="72" spans="1:31">
      <c r="A72" s="106">
        <f t="shared" si="2"/>
        <v>2018</v>
      </c>
      <c r="B72" s="106">
        <f t="shared" si="3"/>
        <v>6</v>
      </c>
      <c r="C72" t="s">
        <v>673</v>
      </c>
      <c r="D72" t="s">
        <v>646</v>
      </c>
      <c r="E72" t="s">
        <v>672</v>
      </c>
      <c r="F72" s="107">
        <v>0</v>
      </c>
      <c r="G72" s="107">
        <v>2</v>
      </c>
      <c r="H72" s="107">
        <v>0</v>
      </c>
      <c r="I72" s="107">
        <v>0</v>
      </c>
      <c r="J72" s="107">
        <v>0</v>
      </c>
      <c r="K72" s="107">
        <v>0</v>
      </c>
      <c r="L72" s="107">
        <v>0</v>
      </c>
      <c r="M72" s="107">
        <v>0</v>
      </c>
      <c r="N72" s="107">
        <v>0</v>
      </c>
      <c r="O72" s="107">
        <v>0</v>
      </c>
      <c r="P72" s="109">
        <v>0</v>
      </c>
      <c r="Q72" s="109">
        <v>0</v>
      </c>
      <c r="R72" s="109">
        <v>0</v>
      </c>
      <c r="S72" s="109">
        <v>0</v>
      </c>
      <c r="T72" s="109">
        <v>0</v>
      </c>
      <c r="U72" s="109">
        <v>0</v>
      </c>
      <c r="V72" s="109">
        <v>0</v>
      </c>
      <c r="W72" s="109">
        <v>0</v>
      </c>
      <c r="X72" s="109">
        <v>0</v>
      </c>
      <c r="Y72" s="109">
        <v>0</v>
      </c>
      <c r="Z72" s="109">
        <v>0</v>
      </c>
      <c r="AA72" s="109">
        <v>0</v>
      </c>
      <c r="AB72" s="109">
        <v>0</v>
      </c>
      <c r="AC72" s="109">
        <v>0</v>
      </c>
      <c r="AD72" s="109">
        <v>0</v>
      </c>
      <c r="AE72" s="109">
        <v>0</v>
      </c>
    </row>
    <row r="73" spans="1:31">
      <c r="A73" s="106">
        <f t="shared" si="2"/>
        <v>2018</v>
      </c>
      <c r="B73" s="106">
        <f t="shared" si="3"/>
        <v>6</v>
      </c>
      <c r="C73" t="s">
        <v>673</v>
      </c>
      <c r="D73" t="s">
        <v>646</v>
      </c>
      <c r="E73" t="s">
        <v>649</v>
      </c>
      <c r="F73" s="107">
        <v>456</v>
      </c>
      <c r="G73" s="110">
        <v>1208</v>
      </c>
      <c r="H73" s="107">
        <v>57</v>
      </c>
      <c r="I73" s="107">
        <v>8</v>
      </c>
      <c r="J73" s="107">
        <v>159</v>
      </c>
      <c r="K73" s="107">
        <v>41</v>
      </c>
      <c r="L73" s="107">
        <v>1</v>
      </c>
      <c r="M73" s="107">
        <v>10</v>
      </c>
      <c r="N73" s="107">
        <v>0</v>
      </c>
      <c r="O73" s="107">
        <v>2</v>
      </c>
      <c r="P73" s="109">
        <v>12</v>
      </c>
      <c r="Q73" s="109">
        <v>0</v>
      </c>
      <c r="R73" s="109">
        <v>11</v>
      </c>
      <c r="S73" s="109">
        <v>1</v>
      </c>
      <c r="T73" s="109">
        <v>8</v>
      </c>
      <c r="U73" s="109">
        <v>7</v>
      </c>
      <c r="V73" s="109">
        <v>0</v>
      </c>
      <c r="W73" s="109">
        <v>2</v>
      </c>
      <c r="X73" s="109">
        <v>0</v>
      </c>
      <c r="Y73" s="109">
        <v>0</v>
      </c>
      <c r="Z73" s="109">
        <v>1</v>
      </c>
      <c r="AA73" s="109">
        <v>0</v>
      </c>
      <c r="AB73" s="109">
        <v>0</v>
      </c>
      <c r="AC73" s="109">
        <v>1</v>
      </c>
      <c r="AD73" s="109">
        <v>0</v>
      </c>
      <c r="AE73" s="109">
        <v>0</v>
      </c>
    </row>
    <row r="74" spans="1:31">
      <c r="A74" s="106">
        <f t="shared" si="2"/>
        <v>2018</v>
      </c>
      <c r="B74" s="106">
        <f t="shared" si="3"/>
        <v>6</v>
      </c>
      <c r="C74" t="s">
        <v>674</v>
      </c>
      <c r="D74" t="s">
        <v>646</v>
      </c>
      <c r="E74" t="s">
        <v>647</v>
      </c>
      <c r="F74" s="107">
        <v>0</v>
      </c>
      <c r="G74" s="107">
        <v>9</v>
      </c>
      <c r="H74" s="107">
        <v>0</v>
      </c>
      <c r="I74" s="107">
        <v>0</v>
      </c>
      <c r="J74" s="107">
        <v>0</v>
      </c>
      <c r="K74" s="107">
        <v>0</v>
      </c>
      <c r="L74" s="107">
        <v>0</v>
      </c>
      <c r="M74" s="107">
        <v>0</v>
      </c>
      <c r="N74" s="107">
        <v>0</v>
      </c>
      <c r="O74" s="107">
        <v>0</v>
      </c>
      <c r="P74" s="109">
        <v>0</v>
      </c>
      <c r="Q74" s="109">
        <v>0</v>
      </c>
      <c r="R74" s="109">
        <v>0</v>
      </c>
      <c r="S74" s="109">
        <v>0</v>
      </c>
      <c r="T74" s="109">
        <v>0</v>
      </c>
      <c r="U74" s="109">
        <v>0</v>
      </c>
      <c r="V74" s="109">
        <v>0</v>
      </c>
      <c r="W74" s="109">
        <v>0</v>
      </c>
      <c r="X74" s="109">
        <v>0</v>
      </c>
      <c r="Y74" s="109">
        <v>0</v>
      </c>
      <c r="Z74" s="109">
        <v>0</v>
      </c>
      <c r="AA74" s="109">
        <v>0</v>
      </c>
      <c r="AB74" s="109">
        <v>0</v>
      </c>
      <c r="AC74" s="109">
        <v>0</v>
      </c>
      <c r="AD74" s="109">
        <v>0</v>
      </c>
      <c r="AE74" s="109">
        <v>0</v>
      </c>
    </row>
    <row r="75" spans="1:31">
      <c r="A75" s="106">
        <f t="shared" si="2"/>
        <v>2018</v>
      </c>
      <c r="B75" s="106">
        <f t="shared" si="3"/>
        <v>6</v>
      </c>
      <c r="C75" t="s">
        <v>674</v>
      </c>
      <c r="D75" t="s">
        <v>646</v>
      </c>
      <c r="E75" t="s">
        <v>648</v>
      </c>
      <c r="F75" s="107">
        <v>0</v>
      </c>
      <c r="G75" s="107">
        <v>1</v>
      </c>
      <c r="H75" s="107">
        <v>0</v>
      </c>
      <c r="I75" s="107">
        <v>0</v>
      </c>
      <c r="J75" s="107">
        <v>0</v>
      </c>
      <c r="K75" s="107">
        <v>0</v>
      </c>
      <c r="L75" s="107">
        <v>0</v>
      </c>
      <c r="M75" s="107">
        <v>0</v>
      </c>
      <c r="N75" s="107">
        <v>0</v>
      </c>
      <c r="O75" s="107">
        <v>0</v>
      </c>
      <c r="P75" s="109">
        <v>0</v>
      </c>
      <c r="Q75" s="109">
        <v>0</v>
      </c>
      <c r="R75" s="109">
        <v>0</v>
      </c>
      <c r="S75" s="109">
        <v>0</v>
      </c>
      <c r="T75" s="109">
        <v>0</v>
      </c>
      <c r="U75" s="109">
        <v>0</v>
      </c>
      <c r="V75" s="109">
        <v>0</v>
      </c>
      <c r="W75" s="109">
        <v>0</v>
      </c>
      <c r="X75" s="109">
        <v>0</v>
      </c>
      <c r="Y75" s="109">
        <v>0</v>
      </c>
      <c r="Z75" s="109">
        <v>0</v>
      </c>
      <c r="AA75" s="109">
        <v>0</v>
      </c>
      <c r="AB75" s="109">
        <v>0</v>
      </c>
      <c r="AC75" s="109">
        <v>0</v>
      </c>
      <c r="AD75" s="109">
        <v>0</v>
      </c>
      <c r="AE75" s="109">
        <v>0</v>
      </c>
    </row>
    <row r="76" spans="1:31">
      <c r="A76" s="106">
        <f t="shared" si="2"/>
        <v>2018</v>
      </c>
      <c r="B76" s="106">
        <f t="shared" si="3"/>
        <v>6</v>
      </c>
      <c r="C76" t="s">
        <v>674</v>
      </c>
      <c r="D76" t="s">
        <v>646</v>
      </c>
      <c r="E76" t="s">
        <v>667</v>
      </c>
      <c r="F76" s="107">
        <v>60.6</v>
      </c>
      <c r="G76" s="107">
        <v>205</v>
      </c>
      <c r="H76" s="107">
        <v>7</v>
      </c>
      <c r="I76" s="107">
        <v>8.66</v>
      </c>
      <c r="J76" s="107">
        <v>8</v>
      </c>
      <c r="K76" s="107">
        <v>0</v>
      </c>
      <c r="L76" s="107">
        <v>0</v>
      </c>
      <c r="M76" s="107">
        <v>0</v>
      </c>
      <c r="N76" s="107">
        <v>0</v>
      </c>
      <c r="O76" s="107">
        <v>0</v>
      </c>
      <c r="P76" s="109">
        <v>0</v>
      </c>
      <c r="Q76" s="109">
        <v>0</v>
      </c>
      <c r="R76" s="109">
        <v>0</v>
      </c>
      <c r="S76" s="109">
        <v>0</v>
      </c>
      <c r="T76" s="109">
        <v>0</v>
      </c>
      <c r="U76" s="109">
        <v>0</v>
      </c>
      <c r="V76" s="109">
        <v>0</v>
      </c>
      <c r="W76" s="109">
        <v>0</v>
      </c>
      <c r="X76" s="109">
        <v>0</v>
      </c>
      <c r="Y76" s="109">
        <v>0</v>
      </c>
      <c r="Z76" s="109">
        <v>0</v>
      </c>
      <c r="AA76" s="109">
        <v>0</v>
      </c>
      <c r="AB76" s="109">
        <v>0</v>
      </c>
      <c r="AC76" s="109">
        <v>0</v>
      </c>
      <c r="AD76" s="109">
        <v>0</v>
      </c>
      <c r="AE76" s="109">
        <v>0</v>
      </c>
    </row>
    <row r="77" spans="1:31">
      <c r="A77" s="106">
        <f t="shared" si="2"/>
        <v>2018</v>
      </c>
      <c r="B77" s="106">
        <f t="shared" si="3"/>
        <v>6</v>
      </c>
      <c r="C77" t="s">
        <v>674</v>
      </c>
      <c r="D77" t="s">
        <v>646</v>
      </c>
      <c r="E77" t="s">
        <v>668</v>
      </c>
      <c r="F77" s="107">
        <v>0</v>
      </c>
      <c r="G77" s="107">
        <v>4</v>
      </c>
      <c r="H77" s="107">
        <v>0</v>
      </c>
      <c r="I77" s="107">
        <v>0</v>
      </c>
      <c r="J77" s="107">
        <v>0</v>
      </c>
      <c r="K77" s="107">
        <v>0</v>
      </c>
      <c r="L77" s="107">
        <v>0</v>
      </c>
      <c r="M77" s="107">
        <v>0</v>
      </c>
      <c r="N77" s="107">
        <v>0</v>
      </c>
      <c r="O77" s="107">
        <v>0</v>
      </c>
      <c r="P77" s="109">
        <v>0</v>
      </c>
      <c r="Q77" s="109">
        <v>0</v>
      </c>
      <c r="R77" s="109">
        <v>0</v>
      </c>
      <c r="S77" s="109">
        <v>0</v>
      </c>
      <c r="T77" s="109">
        <v>0</v>
      </c>
      <c r="U77" s="109">
        <v>0</v>
      </c>
      <c r="V77" s="109">
        <v>0</v>
      </c>
      <c r="W77" s="109">
        <v>0</v>
      </c>
      <c r="X77" s="109">
        <v>0</v>
      </c>
      <c r="Y77" s="109">
        <v>0</v>
      </c>
      <c r="Z77" s="109">
        <v>0</v>
      </c>
      <c r="AA77" s="109">
        <v>0</v>
      </c>
      <c r="AB77" s="109">
        <v>0</v>
      </c>
      <c r="AC77" s="109">
        <v>0</v>
      </c>
      <c r="AD77" s="109">
        <v>0</v>
      </c>
      <c r="AE77" s="109">
        <v>0</v>
      </c>
    </row>
    <row r="78" spans="1:31">
      <c r="A78" s="106">
        <f t="shared" si="2"/>
        <v>2018</v>
      </c>
      <c r="B78" s="106">
        <f t="shared" si="3"/>
        <v>6</v>
      </c>
      <c r="C78" t="s">
        <v>674</v>
      </c>
      <c r="D78" t="s">
        <v>646</v>
      </c>
      <c r="E78" t="s">
        <v>670</v>
      </c>
      <c r="F78" s="107">
        <v>8.83</v>
      </c>
      <c r="G78" s="107">
        <v>8</v>
      </c>
      <c r="H78" s="107">
        <v>1</v>
      </c>
      <c r="I78" s="107">
        <v>8.83</v>
      </c>
      <c r="J78" s="107">
        <v>1</v>
      </c>
      <c r="K78" s="107">
        <v>0</v>
      </c>
      <c r="L78" s="107">
        <v>0</v>
      </c>
      <c r="M78" s="107">
        <v>0</v>
      </c>
      <c r="N78" s="107">
        <v>0</v>
      </c>
      <c r="O78" s="107">
        <v>0</v>
      </c>
      <c r="P78" s="109">
        <v>0</v>
      </c>
      <c r="Q78" s="109">
        <v>0</v>
      </c>
      <c r="R78" s="109">
        <v>0</v>
      </c>
      <c r="S78" s="109">
        <v>0</v>
      </c>
      <c r="T78" s="109">
        <v>0</v>
      </c>
      <c r="U78" s="109">
        <v>0</v>
      </c>
      <c r="V78" s="109">
        <v>0</v>
      </c>
      <c r="W78" s="109">
        <v>0</v>
      </c>
      <c r="X78" s="109">
        <v>0</v>
      </c>
      <c r="Y78" s="109">
        <v>0</v>
      </c>
      <c r="Z78" s="109">
        <v>0</v>
      </c>
      <c r="AA78" s="109">
        <v>0</v>
      </c>
      <c r="AB78" s="109">
        <v>0</v>
      </c>
      <c r="AC78" s="109">
        <v>0</v>
      </c>
      <c r="AD78" s="109">
        <v>0</v>
      </c>
      <c r="AE78" s="109">
        <v>0</v>
      </c>
    </row>
    <row r="79" spans="1:31">
      <c r="A79" s="106">
        <f t="shared" si="2"/>
        <v>2018</v>
      </c>
      <c r="B79" s="106">
        <f t="shared" si="3"/>
        <v>6</v>
      </c>
      <c r="C79" t="s">
        <v>674</v>
      </c>
      <c r="D79" t="s">
        <v>646</v>
      </c>
      <c r="E79" t="s">
        <v>649</v>
      </c>
      <c r="F79" s="107">
        <v>552</v>
      </c>
      <c r="G79" s="110">
        <v>1118</v>
      </c>
      <c r="H79" s="107">
        <v>69</v>
      </c>
      <c r="I79" s="107">
        <v>8</v>
      </c>
      <c r="J79" s="107">
        <v>158</v>
      </c>
      <c r="K79" s="107">
        <v>54</v>
      </c>
      <c r="L79" s="107">
        <v>1</v>
      </c>
      <c r="M79" s="107">
        <v>10</v>
      </c>
      <c r="N79" s="107">
        <v>0</v>
      </c>
      <c r="O79" s="107">
        <v>1</v>
      </c>
      <c r="P79" s="109">
        <v>13</v>
      </c>
      <c r="Q79" s="109">
        <v>0</v>
      </c>
      <c r="R79" s="109">
        <v>12</v>
      </c>
      <c r="S79" s="109">
        <v>2</v>
      </c>
      <c r="T79" s="109">
        <v>5</v>
      </c>
      <c r="U79" s="109">
        <v>29</v>
      </c>
      <c r="V79" s="109">
        <v>0</v>
      </c>
      <c r="W79" s="109">
        <v>3</v>
      </c>
      <c r="X79" s="109">
        <v>2</v>
      </c>
      <c r="Y79" s="109">
        <v>0</v>
      </c>
      <c r="Z79" s="109">
        <v>0</v>
      </c>
      <c r="AA79" s="109">
        <v>0</v>
      </c>
      <c r="AB79" s="109">
        <v>0</v>
      </c>
      <c r="AC79" s="109">
        <v>0</v>
      </c>
      <c r="AD79" s="109">
        <v>0</v>
      </c>
      <c r="AE79" s="109">
        <v>0</v>
      </c>
    </row>
    <row r="80" spans="1:31">
      <c r="A80" s="106">
        <f t="shared" si="2"/>
        <v>2018</v>
      </c>
      <c r="B80" s="106">
        <f t="shared" si="3"/>
        <v>6</v>
      </c>
      <c r="C80" t="s">
        <v>675</v>
      </c>
      <c r="D80" t="s">
        <v>646</v>
      </c>
      <c r="E80" t="s">
        <v>647</v>
      </c>
      <c r="F80" s="107">
        <v>0</v>
      </c>
      <c r="G80" s="107">
        <v>4</v>
      </c>
      <c r="H80" s="107">
        <v>0</v>
      </c>
      <c r="I80" s="107">
        <v>0</v>
      </c>
      <c r="J80" s="107">
        <v>0</v>
      </c>
      <c r="K80" s="107">
        <v>0</v>
      </c>
      <c r="L80" s="107">
        <v>0</v>
      </c>
      <c r="M80" s="107">
        <v>0</v>
      </c>
      <c r="N80" s="107">
        <v>0</v>
      </c>
      <c r="O80" s="107">
        <v>0</v>
      </c>
      <c r="P80" s="109">
        <v>0</v>
      </c>
      <c r="Q80" s="109">
        <v>0</v>
      </c>
      <c r="R80" s="109">
        <v>0</v>
      </c>
      <c r="S80" s="109">
        <v>0</v>
      </c>
      <c r="T80" s="109">
        <v>0</v>
      </c>
      <c r="U80" s="109">
        <v>0</v>
      </c>
      <c r="V80" s="109">
        <v>0</v>
      </c>
      <c r="W80" s="109">
        <v>0</v>
      </c>
      <c r="X80" s="109">
        <v>0</v>
      </c>
      <c r="Y80" s="109">
        <v>0</v>
      </c>
      <c r="Z80" s="109">
        <v>0</v>
      </c>
      <c r="AA80" s="109">
        <v>0</v>
      </c>
      <c r="AB80" s="109">
        <v>0</v>
      </c>
      <c r="AC80" s="109">
        <v>0</v>
      </c>
      <c r="AD80" s="109">
        <v>0</v>
      </c>
      <c r="AE80" s="109">
        <v>0</v>
      </c>
    </row>
    <row r="81" spans="1:31">
      <c r="A81" s="106">
        <f t="shared" si="2"/>
        <v>2018</v>
      </c>
      <c r="B81" s="106">
        <f t="shared" si="3"/>
        <v>6</v>
      </c>
      <c r="C81" t="s">
        <v>675</v>
      </c>
      <c r="D81" t="s">
        <v>646</v>
      </c>
      <c r="E81" t="s">
        <v>648</v>
      </c>
      <c r="F81" s="107">
        <v>0</v>
      </c>
      <c r="G81" s="107">
        <v>8</v>
      </c>
      <c r="H81" s="107">
        <v>0</v>
      </c>
      <c r="I81" s="107">
        <v>0</v>
      </c>
      <c r="J81" s="107">
        <v>0</v>
      </c>
      <c r="K81" s="107">
        <v>0</v>
      </c>
      <c r="L81" s="107">
        <v>0</v>
      </c>
      <c r="M81" s="107">
        <v>0</v>
      </c>
      <c r="N81" s="107">
        <v>0</v>
      </c>
      <c r="O81" s="107">
        <v>0</v>
      </c>
      <c r="P81" s="109">
        <v>0</v>
      </c>
      <c r="Q81" s="109">
        <v>0</v>
      </c>
      <c r="R81" s="109">
        <v>0</v>
      </c>
      <c r="S81" s="109">
        <v>0</v>
      </c>
      <c r="T81" s="109">
        <v>0</v>
      </c>
      <c r="U81" s="109">
        <v>0</v>
      </c>
      <c r="V81" s="109">
        <v>0</v>
      </c>
      <c r="W81" s="109">
        <v>0</v>
      </c>
      <c r="X81" s="109">
        <v>0</v>
      </c>
      <c r="Y81" s="109">
        <v>0</v>
      </c>
      <c r="Z81" s="109">
        <v>0</v>
      </c>
      <c r="AA81" s="109">
        <v>0</v>
      </c>
      <c r="AB81" s="109">
        <v>0</v>
      </c>
      <c r="AC81" s="109">
        <v>0</v>
      </c>
      <c r="AD81" s="109">
        <v>0</v>
      </c>
      <c r="AE81" s="109">
        <v>0</v>
      </c>
    </row>
    <row r="82" spans="1:31">
      <c r="A82" s="106">
        <f t="shared" si="2"/>
        <v>2018</v>
      </c>
      <c r="B82" s="106">
        <f t="shared" si="3"/>
        <v>6</v>
      </c>
      <c r="C82" t="s">
        <v>675</v>
      </c>
      <c r="D82" t="s">
        <v>646</v>
      </c>
      <c r="E82" t="s">
        <v>667</v>
      </c>
      <c r="F82" s="107">
        <v>78.61</v>
      </c>
      <c r="G82" s="107">
        <v>394</v>
      </c>
      <c r="H82" s="107">
        <v>9</v>
      </c>
      <c r="I82" s="107">
        <v>8.73</v>
      </c>
      <c r="J82" s="107">
        <v>19</v>
      </c>
      <c r="K82" s="107">
        <v>2</v>
      </c>
      <c r="L82" s="107">
        <v>0</v>
      </c>
      <c r="M82" s="107">
        <v>1</v>
      </c>
      <c r="N82" s="107">
        <v>0</v>
      </c>
      <c r="O82" s="107">
        <v>0</v>
      </c>
      <c r="P82" s="109">
        <v>1</v>
      </c>
      <c r="Q82" s="109">
        <v>0</v>
      </c>
      <c r="R82" s="109">
        <v>0</v>
      </c>
      <c r="S82" s="109">
        <v>0</v>
      </c>
      <c r="T82" s="109">
        <v>0</v>
      </c>
      <c r="U82" s="109">
        <v>0</v>
      </c>
      <c r="V82" s="109">
        <v>0</v>
      </c>
      <c r="W82" s="109">
        <v>0</v>
      </c>
      <c r="X82" s="109">
        <v>0</v>
      </c>
      <c r="Y82" s="109">
        <v>0</v>
      </c>
      <c r="Z82" s="109">
        <v>1</v>
      </c>
      <c r="AA82" s="109">
        <v>0</v>
      </c>
      <c r="AB82" s="109">
        <v>0</v>
      </c>
      <c r="AC82" s="109">
        <v>1</v>
      </c>
      <c r="AD82" s="109">
        <v>0</v>
      </c>
      <c r="AE82" s="109">
        <v>0</v>
      </c>
    </row>
    <row r="83" spans="1:31">
      <c r="A83" s="106">
        <f t="shared" si="2"/>
        <v>2018</v>
      </c>
      <c r="B83" s="106">
        <f t="shared" si="3"/>
        <v>6</v>
      </c>
      <c r="C83" t="s">
        <v>675</v>
      </c>
      <c r="D83" t="s">
        <v>646</v>
      </c>
      <c r="E83" t="s">
        <v>668</v>
      </c>
      <c r="F83" s="107">
        <v>16.739999999999998</v>
      </c>
      <c r="G83" s="107">
        <v>9</v>
      </c>
      <c r="H83" s="107">
        <v>2</v>
      </c>
      <c r="I83" s="107">
        <v>8.3699999999999992</v>
      </c>
      <c r="J83" s="107">
        <v>2</v>
      </c>
      <c r="K83" s="107">
        <v>0</v>
      </c>
      <c r="L83" s="107">
        <v>0</v>
      </c>
      <c r="M83" s="107">
        <v>0</v>
      </c>
      <c r="N83" s="107">
        <v>0</v>
      </c>
      <c r="O83" s="107">
        <v>0</v>
      </c>
      <c r="P83" s="109">
        <v>0</v>
      </c>
      <c r="Q83" s="109">
        <v>0</v>
      </c>
      <c r="R83" s="109">
        <v>0</v>
      </c>
      <c r="S83" s="109">
        <v>0</v>
      </c>
      <c r="T83" s="109">
        <v>0</v>
      </c>
      <c r="U83" s="109">
        <v>0</v>
      </c>
      <c r="V83" s="109">
        <v>0</v>
      </c>
      <c r="W83" s="109">
        <v>0</v>
      </c>
      <c r="X83" s="109">
        <v>0</v>
      </c>
      <c r="Y83" s="109">
        <v>0</v>
      </c>
      <c r="Z83" s="109">
        <v>0</v>
      </c>
      <c r="AA83" s="109">
        <v>0</v>
      </c>
      <c r="AB83" s="109">
        <v>0</v>
      </c>
      <c r="AC83" s="109">
        <v>0</v>
      </c>
      <c r="AD83" s="109">
        <v>0</v>
      </c>
      <c r="AE83" s="109">
        <v>0</v>
      </c>
    </row>
    <row r="84" spans="1:31">
      <c r="A84" s="106">
        <f t="shared" si="2"/>
        <v>2018</v>
      </c>
      <c r="B84" s="106">
        <f t="shared" si="3"/>
        <v>6</v>
      </c>
      <c r="C84" t="s">
        <v>675</v>
      </c>
      <c r="D84" t="s">
        <v>646</v>
      </c>
      <c r="E84" t="s">
        <v>670</v>
      </c>
      <c r="F84" s="107">
        <v>0</v>
      </c>
      <c r="G84" s="107">
        <v>26</v>
      </c>
      <c r="H84" s="107">
        <v>0</v>
      </c>
      <c r="I84" s="107">
        <v>0</v>
      </c>
      <c r="J84" s="107">
        <v>0</v>
      </c>
      <c r="K84" s="107">
        <v>0</v>
      </c>
      <c r="L84" s="107">
        <v>0</v>
      </c>
      <c r="M84" s="107">
        <v>0</v>
      </c>
      <c r="N84" s="107">
        <v>0</v>
      </c>
      <c r="O84" s="107">
        <v>0</v>
      </c>
      <c r="P84" s="109">
        <v>0</v>
      </c>
      <c r="Q84" s="109">
        <v>0</v>
      </c>
      <c r="R84" s="109">
        <v>0</v>
      </c>
      <c r="S84" s="109">
        <v>0</v>
      </c>
      <c r="T84" s="109">
        <v>0</v>
      </c>
      <c r="U84" s="109">
        <v>0</v>
      </c>
      <c r="V84" s="109">
        <v>0</v>
      </c>
      <c r="W84" s="109">
        <v>0</v>
      </c>
      <c r="X84" s="109">
        <v>0</v>
      </c>
      <c r="Y84" s="109">
        <v>0</v>
      </c>
      <c r="Z84" s="109">
        <v>0</v>
      </c>
      <c r="AA84" s="109">
        <v>0</v>
      </c>
      <c r="AB84" s="109">
        <v>0</v>
      </c>
      <c r="AC84" s="109">
        <v>0</v>
      </c>
      <c r="AD84" s="109">
        <v>0</v>
      </c>
      <c r="AE84" s="109">
        <v>0</v>
      </c>
    </row>
    <row r="85" spans="1:31">
      <c r="A85" s="106">
        <f t="shared" si="2"/>
        <v>2018</v>
      </c>
      <c r="B85" s="106">
        <f t="shared" si="3"/>
        <v>6</v>
      </c>
      <c r="C85" t="s">
        <v>675</v>
      </c>
      <c r="D85" t="s">
        <v>646</v>
      </c>
      <c r="E85" t="s">
        <v>649</v>
      </c>
      <c r="F85" s="107">
        <v>488</v>
      </c>
      <c r="G85" s="110">
        <v>1072</v>
      </c>
      <c r="H85" s="107">
        <v>61</v>
      </c>
      <c r="I85" s="107">
        <v>8</v>
      </c>
      <c r="J85" s="107">
        <v>188</v>
      </c>
      <c r="K85" s="107">
        <v>35</v>
      </c>
      <c r="L85" s="107">
        <v>1</v>
      </c>
      <c r="M85" s="107">
        <v>5</v>
      </c>
      <c r="N85" s="107">
        <v>0</v>
      </c>
      <c r="O85" s="107">
        <v>1</v>
      </c>
      <c r="P85" s="109">
        <v>7</v>
      </c>
      <c r="Q85" s="109">
        <v>0</v>
      </c>
      <c r="R85" s="109">
        <v>7</v>
      </c>
      <c r="S85" s="109">
        <v>2</v>
      </c>
      <c r="T85" s="109">
        <v>4</v>
      </c>
      <c r="U85" s="109">
        <v>19</v>
      </c>
      <c r="V85" s="109">
        <v>0</v>
      </c>
      <c r="W85" s="109">
        <v>1</v>
      </c>
      <c r="X85" s="109">
        <v>0</v>
      </c>
      <c r="Y85" s="109">
        <v>0</v>
      </c>
      <c r="Z85" s="109">
        <v>0</v>
      </c>
      <c r="AA85" s="109">
        <v>0</v>
      </c>
      <c r="AB85" s="109">
        <v>0</v>
      </c>
      <c r="AC85" s="109">
        <v>0</v>
      </c>
      <c r="AD85" s="109">
        <v>0</v>
      </c>
      <c r="AE85" s="109">
        <v>0</v>
      </c>
    </row>
    <row r="86" spans="1:31">
      <c r="A86" s="106">
        <f t="shared" si="2"/>
        <v>2018</v>
      </c>
      <c r="B86" s="106">
        <f t="shared" si="3"/>
        <v>6</v>
      </c>
      <c r="C86" t="s">
        <v>676</v>
      </c>
      <c r="D86" t="s">
        <v>646</v>
      </c>
      <c r="E86" t="s">
        <v>647</v>
      </c>
      <c r="F86" s="107">
        <v>0</v>
      </c>
      <c r="G86" s="107">
        <v>3</v>
      </c>
      <c r="H86" s="107">
        <v>0</v>
      </c>
      <c r="I86" s="107">
        <v>0</v>
      </c>
      <c r="J86" s="107">
        <v>0</v>
      </c>
      <c r="K86" s="107">
        <v>0</v>
      </c>
      <c r="L86" s="107">
        <v>0</v>
      </c>
      <c r="M86" s="107">
        <v>0</v>
      </c>
      <c r="N86" s="107">
        <v>0</v>
      </c>
      <c r="O86" s="107">
        <v>0</v>
      </c>
      <c r="P86" s="109">
        <v>0</v>
      </c>
      <c r="Q86" s="109">
        <v>0</v>
      </c>
      <c r="R86" s="109">
        <v>0</v>
      </c>
      <c r="S86" s="109">
        <v>0</v>
      </c>
      <c r="T86" s="109">
        <v>0</v>
      </c>
      <c r="U86" s="109">
        <v>0</v>
      </c>
      <c r="V86" s="109">
        <v>0</v>
      </c>
      <c r="W86" s="109">
        <v>0</v>
      </c>
      <c r="X86" s="109">
        <v>0</v>
      </c>
      <c r="Y86" s="109">
        <v>0</v>
      </c>
      <c r="Z86" s="109">
        <v>0</v>
      </c>
      <c r="AA86" s="109">
        <v>0</v>
      </c>
      <c r="AB86" s="109">
        <v>0</v>
      </c>
      <c r="AC86" s="109">
        <v>0</v>
      </c>
      <c r="AD86" s="109">
        <v>0</v>
      </c>
      <c r="AE86" s="109">
        <v>0</v>
      </c>
    </row>
    <row r="87" spans="1:31">
      <c r="A87" s="106">
        <f t="shared" si="2"/>
        <v>2018</v>
      </c>
      <c r="B87" s="106">
        <f t="shared" si="3"/>
        <v>6</v>
      </c>
      <c r="C87" t="s">
        <v>676</v>
      </c>
      <c r="D87" t="s">
        <v>646</v>
      </c>
      <c r="E87" t="s">
        <v>648</v>
      </c>
      <c r="F87" s="107">
        <v>0</v>
      </c>
      <c r="G87" s="107">
        <v>3</v>
      </c>
      <c r="H87" s="107">
        <v>0</v>
      </c>
      <c r="I87" s="107">
        <v>0</v>
      </c>
      <c r="J87" s="107">
        <v>0</v>
      </c>
      <c r="K87" s="107">
        <v>0</v>
      </c>
      <c r="L87" s="107">
        <v>0</v>
      </c>
      <c r="M87" s="107">
        <v>0</v>
      </c>
      <c r="N87" s="107">
        <v>0</v>
      </c>
      <c r="O87" s="107">
        <v>0</v>
      </c>
      <c r="P87" s="109">
        <v>0</v>
      </c>
      <c r="Q87" s="109">
        <v>0</v>
      </c>
      <c r="R87" s="109">
        <v>0</v>
      </c>
      <c r="S87" s="109">
        <v>0</v>
      </c>
      <c r="T87" s="109">
        <v>0</v>
      </c>
      <c r="U87" s="109">
        <v>0</v>
      </c>
      <c r="V87" s="109">
        <v>0</v>
      </c>
      <c r="W87" s="109">
        <v>0</v>
      </c>
      <c r="X87" s="109">
        <v>0</v>
      </c>
      <c r="Y87" s="109">
        <v>0</v>
      </c>
      <c r="Z87" s="109">
        <v>0</v>
      </c>
      <c r="AA87" s="109">
        <v>0</v>
      </c>
      <c r="AB87" s="109">
        <v>0</v>
      </c>
      <c r="AC87" s="109">
        <v>0</v>
      </c>
      <c r="AD87" s="109">
        <v>0</v>
      </c>
      <c r="AE87" s="109">
        <v>0</v>
      </c>
    </row>
    <row r="88" spans="1:31">
      <c r="A88" s="106">
        <f t="shared" si="2"/>
        <v>2018</v>
      </c>
      <c r="B88" s="106">
        <f t="shared" si="3"/>
        <v>6</v>
      </c>
      <c r="C88" t="s">
        <v>676</v>
      </c>
      <c r="D88" t="s">
        <v>646</v>
      </c>
      <c r="E88" t="s">
        <v>667</v>
      </c>
      <c r="F88" s="107">
        <v>35.31</v>
      </c>
      <c r="G88" s="107">
        <v>280</v>
      </c>
      <c r="H88" s="107">
        <v>4</v>
      </c>
      <c r="I88" s="107">
        <v>8.83</v>
      </c>
      <c r="J88" s="107">
        <v>4</v>
      </c>
      <c r="K88" s="107">
        <v>1</v>
      </c>
      <c r="L88" s="107">
        <v>0</v>
      </c>
      <c r="M88" s="107">
        <v>0</v>
      </c>
      <c r="N88" s="107">
        <v>0</v>
      </c>
      <c r="O88" s="107">
        <v>0</v>
      </c>
      <c r="P88" s="109">
        <v>1</v>
      </c>
      <c r="Q88" s="109">
        <v>0</v>
      </c>
      <c r="R88" s="109">
        <v>0</v>
      </c>
      <c r="S88" s="109">
        <v>0</v>
      </c>
      <c r="T88" s="109">
        <v>0</v>
      </c>
      <c r="U88" s="109">
        <v>0</v>
      </c>
      <c r="V88" s="109">
        <v>0</v>
      </c>
      <c r="W88" s="109">
        <v>0</v>
      </c>
      <c r="X88" s="109">
        <v>0</v>
      </c>
      <c r="Y88" s="109">
        <v>0</v>
      </c>
      <c r="Z88" s="109">
        <v>0</v>
      </c>
      <c r="AA88" s="109">
        <v>0</v>
      </c>
      <c r="AB88" s="109">
        <v>0</v>
      </c>
      <c r="AC88" s="109">
        <v>0</v>
      </c>
      <c r="AD88" s="109">
        <v>0</v>
      </c>
      <c r="AE88" s="109">
        <v>0</v>
      </c>
    </row>
    <row r="89" spans="1:31">
      <c r="A89" s="106">
        <f t="shared" si="2"/>
        <v>2018</v>
      </c>
      <c r="B89" s="106">
        <f t="shared" si="3"/>
        <v>6</v>
      </c>
      <c r="C89" t="s">
        <v>676</v>
      </c>
      <c r="D89" t="s">
        <v>646</v>
      </c>
      <c r="E89" t="s">
        <v>668</v>
      </c>
      <c r="F89" s="107">
        <v>0</v>
      </c>
      <c r="G89" s="107">
        <v>27</v>
      </c>
      <c r="H89" s="107">
        <v>0</v>
      </c>
      <c r="I89" s="107">
        <v>0</v>
      </c>
      <c r="J89" s="107">
        <v>0</v>
      </c>
      <c r="K89" s="107">
        <v>0</v>
      </c>
      <c r="L89" s="107">
        <v>0</v>
      </c>
      <c r="M89" s="107">
        <v>0</v>
      </c>
      <c r="N89" s="107">
        <v>0</v>
      </c>
      <c r="O89" s="107">
        <v>0</v>
      </c>
      <c r="P89" s="109">
        <v>0</v>
      </c>
      <c r="Q89" s="109">
        <v>0</v>
      </c>
      <c r="R89" s="109">
        <v>0</v>
      </c>
      <c r="S89" s="109">
        <v>0</v>
      </c>
      <c r="T89" s="109">
        <v>0</v>
      </c>
      <c r="U89" s="109">
        <v>0</v>
      </c>
      <c r="V89" s="109">
        <v>0</v>
      </c>
      <c r="W89" s="109">
        <v>0</v>
      </c>
      <c r="X89" s="109">
        <v>0</v>
      </c>
      <c r="Y89" s="109">
        <v>0</v>
      </c>
      <c r="Z89" s="109">
        <v>0</v>
      </c>
      <c r="AA89" s="109">
        <v>0</v>
      </c>
      <c r="AB89" s="109">
        <v>0</v>
      </c>
      <c r="AC89" s="109">
        <v>0</v>
      </c>
      <c r="AD89" s="109">
        <v>0</v>
      </c>
      <c r="AE89" s="109">
        <v>0</v>
      </c>
    </row>
    <row r="90" spans="1:31">
      <c r="A90" s="106">
        <f t="shared" si="2"/>
        <v>2018</v>
      </c>
      <c r="B90" s="106">
        <f t="shared" si="3"/>
        <v>6</v>
      </c>
      <c r="C90" t="s">
        <v>676</v>
      </c>
      <c r="D90" t="s">
        <v>646</v>
      </c>
      <c r="E90" t="s">
        <v>670</v>
      </c>
      <c r="F90" s="107">
        <v>0</v>
      </c>
      <c r="G90" s="107">
        <v>30</v>
      </c>
      <c r="H90" s="107">
        <v>0</v>
      </c>
      <c r="I90" s="107">
        <v>0</v>
      </c>
      <c r="J90" s="107">
        <v>0</v>
      </c>
      <c r="K90" s="107">
        <v>0</v>
      </c>
      <c r="L90" s="107">
        <v>0</v>
      </c>
      <c r="M90" s="107">
        <v>0</v>
      </c>
      <c r="N90" s="107">
        <v>0</v>
      </c>
      <c r="O90" s="107">
        <v>0</v>
      </c>
      <c r="P90" s="109">
        <v>0</v>
      </c>
      <c r="Q90" s="109">
        <v>0</v>
      </c>
      <c r="R90" s="109">
        <v>0</v>
      </c>
      <c r="S90" s="109">
        <v>0</v>
      </c>
      <c r="T90" s="109">
        <v>0</v>
      </c>
      <c r="U90" s="109">
        <v>0</v>
      </c>
      <c r="V90" s="109">
        <v>0</v>
      </c>
      <c r="W90" s="109">
        <v>0</v>
      </c>
      <c r="X90" s="109">
        <v>0</v>
      </c>
      <c r="Y90" s="109">
        <v>0</v>
      </c>
      <c r="Z90" s="109">
        <v>0</v>
      </c>
      <c r="AA90" s="109">
        <v>0</v>
      </c>
      <c r="AB90" s="109">
        <v>0</v>
      </c>
      <c r="AC90" s="109">
        <v>0</v>
      </c>
      <c r="AD90" s="109">
        <v>0</v>
      </c>
      <c r="AE90" s="109">
        <v>0</v>
      </c>
    </row>
    <row r="91" spans="1:31">
      <c r="A91" s="106">
        <f t="shared" si="2"/>
        <v>2018</v>
      </c>
      <c r="B91" s="106">
        <f t="shared" si="3"/>
        <v>6</v>
      </c>
      <c r="C91" t="s">
        <v>676</v>
      </c>
      <c r="D91" t="s">
        <v>646</v>
      </c>
      <c r="E91" t="s">
        <v>649</v>
      </c>
      <c r="F91" s="107">
        <v>464</v>
      </c>
      <c r="G91" s="107">
        <v>871</v>
      </c>
      <c r="H91" s="107">
        <v>58</v>
      </c>
      <c r="I91" s="107">
        <v>8</v>
      </c>
      <c r="J91" s="107">
        <v>190</v>
      </c>
      <c r="K91" s="107">
        <v>57</v>
      </c>
      <c r="L91" s="107">
        <v>2</v>
      </c>
      <c r="M91" s="107">
        <v>6</v>
      </c>
      <c r="N91" s="107">
        <v>0</v>
      </c>
      <c r="O91" s="107">
        <v>1</v>
      </c>
      <c r="P91" s="109">
        <v>6</v>
      </c>
      <c r="Q91" s="109">
        <v>0</v>
      </c>
      <c r="R91" s="109">
        <v>5</v>
      </c>
      <c r="S91" s="109">
        <v>2</v>
      </c>
      <c r="T91" s="109">
        <v>3</v>
      </c>
      <c r="U91" s="109">
        <v>37</v>
      </c>
      <c r="V91" s="109">
        <v>0</v>
      </c>
      <c r="W91" s="109">
        <v>0</v>
      </c>
      <c r="X91" s="109">
        <v>0</v>
      </c>
      <c r="Y91" s="109">
        <v>0</v>
      </c>
      <c r="Z91" s="109">
        <v>1</v>
      </c>
      <c r="AA91" s="109">
        <v>0</v>
      </c>
      <c r="AB91" s="109">
        <v>0</v>
      </c>
      <c r="AC91" s="109">
        <v>1</v>
      </c>
      <c r="AD91" s="109">
        <v>0</v>
      </c>
      <c r="AE91" s="109">
        <v>0</v>
      </c>
    </row>
    <row r="92" spans="1:31">
      <c r="A92" s="106">
        <f t="shared" si="2"/>
        <v>2018</v>
      </c>
      <c r="B92" s="106">
        <f t="shared" si="3"/>
        <v>6</v>
      </c>
      <c r="C92" t="s">
        <v>677</v>
      </c>
      <c r="D92" t="s">
        <v>646</v>
      </c>
      <c r="E92" t="s">
        <v>647</v>
      </c>
      <c r="F92" s="107">
        <v>0</v>
      </c>
      <c r="G92" s="107">
        <v>5</v>
      </c>
      <c r="H92" s="107">
        <v>0</v>
      </c>
      <c r="I92" s="107">
        <v>0</v>
      </c>
      <c r="J92" s="107">
        <v>0</v>
      </c>
      <c r="K92" s="107">
        <v>0</v>
      </c>
      <c r="L92" s="107">
        <v>0</v>
      </c>
      <c r="M92" s="107">
        <v>0</v>
      </c>
      <c r="N92" s="107">
        <v>0</v>
      </c>
      <c r="O92" s="107">
        <v>0</v>
      </c>
      <c r="P92" s="109">
        <v>0</v>
      </c>
      <c r="Q92" s="109">
        <v>0</v>
      </c>
      <c r="R92" s="109">
        <v>0</v>
      </c>
      <c r="S92" s="109">
        <v>0</v>
      </c>
      <c r="T92" s="109">
        <v>0</v>
      </c>
      <c r="U92" s="109">
        <v>0</v>
      </c>
      <c r="V92" s="109">
        <v>0</v>
      </c>
      <c r="W92" s="109">
        <v>0</v>
      </c>
      <c r="X92" s="109">
        <v>0</v>
      </c>
      <c r="Y92" s="109">
        <v>0</v>
      </c>
      <c r="Z92" s="109">
        <v>0</v>
      </c>
      <c r="AA92" s="109">
        <v>0</v>
      </c>
      <c r="AB92" s="109">
        <v>0</v>
      </c>
      <c r="AC92" s="109">
        <v>0</v>
      </c>
      <c r="AD92" s="109">
        <v>0</v>
      </c>
      <c r="AE92" s="109">
        <v>0</v>
      </c>
    </row>
    <row r="93" spans="1:31">
      <c r="A93" s="106">
        <f t="shared" si="2"/>
        <v>2018</v>
      </c>
      <c r="B93" s="106">
        <f t="shared" si="3"/>
        <v>6</v>
      </c>
      <c r="C93" t="s">
        <v>677</v>
      </c>
      <c r="D93" t="s">
        <v>646</v>
      </c>
      <c r="E93" t="s">
        <v>648</v>
      </c>
      <c r="F93" s="107">
        <v>0</v>
      </c>
      <c r="G93" s="107">
        <v>1</v>
      </c>
      <c r="H93" s="107">
        <v>0</v>
      </c>
      <c r="I93" s="107">
        <v>0</v>
      </c>
      <c r="J93" s="107">
        <v>0</v>
      </c>
      <c r="K93" s="107">
        <v>0</v>
      </c>
      <c r="L93" s="107">
        <v>0</v>
      </c>
      <c r="M93" s="107">
        <v>0</v>
      </c>
      <c r="N93" s="107">
        <v>0</v>
      </c>
      <c r="O93" s="107">
        <v>0</v>
      </c>
      <c r="P93" s="109">
        <v>0</v>
      </c>
      <c r="Q93" s="109">
        <v>0</v>
      </c>
      <c r="R93" s="109">
        <v>0</v>
      </c>
      <c r="S93" s="109">
        <v>0</v>
      </c>
      <c r="T93" s="109">
        <v>0</v>
      </c>
      <c r="U93" s="109">
        <v>0</v>
      </c>
      <c r="V93" s="109">
        <v>0</v>
      </c>
      <c r="W93" s="109">
        <v>0</v>
      </c>
      <c r="X93" s="109">
        <v>0</v>
      </c>
      <c r="Y93" s="109">
        <v>0</v>
      </c>
      <c r="Z93" s="109">
        <v>0</v>
      </c>
      <c r="AA93" s="109">
        <v>0</v>
      </c>
      <c r="AB93" s="109">
        <v>0</v>
      </c>
      <c r="AC93" s="109">
        <v>0</v>
      </c>
      <c r="AD93" s="109">
        <v>0</v>
      </c>
      <c r="AE93" s="109">
        <v>0</v>
      </c>
    </row>
    <row r="94" spans="1:31">
      <c r="A94" s="106">
        <f t="shared" si="2"/>
        <v>2018</v>
      </c>
      <c r="B94" s="106">
        <f t="shared" si="3"/>
        <v>6</v>
      </c>
      <c r="C94" t="s">
        <v>677</v>
      </c>
      <c r="D94" t="s">
        <v>646</v>
      </c>
      <c r="E94" t="s">
        <v>667</v>
      </c>
      <c r="F94" s="107">
        <v>43.24</v>
      </c>
      <c r="G94" s="107">
        <v>309</v>
      </c>
      <c r="H94" s="107">
        <v>5</v>
      </c>
      <c r="I94" s="107">
        <v>8.65</v>
      </c>
      <c r="J94" s="107">
        <v>6</v>
      </c>
      <c r="K94" s="107">
        <v>2</v>
      </c>
      <c r="L94" s="107">
        <v>0</v>
      </c>
      <c r="M94" s="107">
        <v>2</v>
      </c>
      <c r="N94" s="107">
        <v>0</v>
      </c>
      <c r="O94" s="107">
        <v>0</v>
      </c>
      <c r="P94" s="109">
        <v>0</v>
      </c>
      <c r="Q94" s="109">
        <v>0</v>
      </c>
      <c r="R94" s="109">
        <v>0</v>
      </c>
      <c r="S94" s="109">
        <v>0</v>
      </c>
      <c r="T94" s="109">
        <v>0</v>
      </c>
      <c r="U94" s="109">
        <v>0</v>
      </c>
      <c r="V94" s="109">
        <v>0</v>
      </c>
      <c r="W94" s="109">
        <v>0</v>
      </c>
      <c r="X94" s="109">
        <v>0</v>
      </c>
      <c r="Y94" s="109">
        <v>0</v>
      </c>
      <c r="Z94" s="109">
        <v>0</v>
      </c>
      <c r="AA94" s="109">
        <v>0</v>
      </c>
      <c r="AB94" s="109">
        <v>0</v>
      </c>
      <c r="AC94" s="109">
        <v>0</v>
      </c>
      <c r="AD94" s="109">
        <v>0</v>
      </c>
      <c r="AE94" s="109">
        <v>0</v>
      </c>
    </row>
    <row r="95" spans="1:31">
      <c r="A95" s="106">
        <f t="shared" si="2"/>
        <v>2018</v>
      </c>
      <c r="B95" s="106">
        <f t="shared" si="3"/>
        <v>6</v>
      </c>
      <c r="C95" t="s">
        <v>677</v>
      </c>
      <c r="D95" t="s">
        <v>646</v>
      </c>
      <c r="E95" t="s">
        <v>668</v>
      </c>
      <c r="F95" s="107">
        <v>0</v>
      </c>
      <c r="G95" s="107">
        <v>53</v>
      </c>
      <c r="H95" s="107">
        <v>0</v>
      </c>
      <c r="I95" s="107">
        <v>0</v>
      </c>
      <c r="J95" s="107">
        <v>0</v>
      </c>
      <c r="K95" s="107">
        <v>0</v>
      </c>
      <c r="L95" s="107">
        <v>0</v>
      </c>
      <c r="M95" s="107">
        <v>0</v>
      </c>
      <c r="N95" s="107">
        <v>0</v>
      </c>
      <c r="O95" s="107">
        <v>0</v>
      </c>
      <c r="P95" s="109">
        <v>0</v>
      </c>
      <c r="Q95" s="109">
        <v>0</v>
      </c>
      <c r="R95" s="109">
        <v>0</v>
      </c>
      <c r="S95" s="109">
        <v>0</v>
      </c>
      <c r="T95" s="109">
        <v>0</v>
      </c>
      <c r="U95" s="109">
        <v>0</v>
      </c>
      <c r="V95" s="109">
        <v>0</v>
      </c>
      <c r="W95" s="109">
        <v>0</v>
      </c>
      <c r="X95" s="109">
        <v>0</v>
      </c>
      <c r="Y95" s="109">
        <v>0</v>
      </c>
      <c r="Z95" s="109">
        <v>0</v>
      </c>
      <c r="AA95" s="109">
        <v>0</v>
      </c>
      <c r="AB95" s="109">
        <v>0</v>
      </c>
      <c r="AC95" s="109">
        <v>0</v>
      </c>
      <c r="AD95" s="109">
        <v>0</v>
      </c>
      <c r="AE95" s="109">
        <v>0</v>
      </c>
    </row>
    <row r="96" spans="1:31">
      <c r="A96" s="106">
        <f t="shared" si="2"/>
        <v>2018</v>
      </c>
      <c r="B96" s="106">
        <f t="shared" si="3"/>
        <v>6</v>
      </c>
      <c r="C96" t="s">
        <v>677</v>
      </c>
      <c r="D96" t="s">
        <v>646</v>
      </c>
      <c r="E96" t="s">
        <v>670</v>
      </c>
      <c r="F96" s="107">
        <v>0</v>
      </c>
      <c r="G96" s="107">
        <v>25</v>
      </c>
      <c r="H96" s="107">
        <v>0</v>
      </c>
      <c r="I96" s="107">
        <v>0</v>
      </c>
      <c r="J96" s="107">
        <v>0</v>
      </c>
      <c r="K96" s="107">
        <v>0</v>
      </c>
      <c r="L96" s="107">
        <v>0</v>
      </c>
      <c r="M96" s="107">
        <v>0</v>
      </c>
      <c r="N96" s="107">
        <v>0</v>
      </c>
      <c r="O96" s="107">
        <v>0</v>
      </c>
      <c r="P96" s="109">
        <v>0</v>
      </c>
      <c r="Q96" s="109">
        <v>0</v>
      </c>
      <c r="R96" s="109">
        <v>0</v>
      </c>
      <c r="S96" s="109">
        <v>0</v>
      </c>
      <c r="T96" s="109">
        <v>0</v>
      </c>
      <c r="U96" s="109">
        <v>0</v>
      </c>
      <c r="V96" s="109">
        <v>0</v>
      </c>
      <c r="W96" s="109">
        <v>0</v>
      </c>
      <c r="X96" s="109">
        <v>0</v>
      </c>
      <c r="Y96" s="109">
        <v>0</v>
      </c>
      <c r="Z96" s="109">
        <v>0</v>
      </c>
      <c r="AA96" s="109">
        <v>0</v>
      </c>
      <c r="AB96" s="109">
        <v>0</v>
      </c>
      <c r="AC96" s="109">
        <v>0</v>
      </c>
      <c r="AD96" s="109">
        <v>0</v>
      </c>
      <c r="AE96" s="109">
        <v>0</v>
      </c>
    </row>
    <row r="97" spans="1:31">
      <c r="A97" s="106">
        <f t="shared" si="2"/>
        <v>2018</v>
      </c>
      <c r="B97" s="106">
        <f t="shared" si="3"/>
        <v>6</v>
      </c>
      <c r="C97" t="s">
        <v>677</v>
      </c>
      <c r="D97" t="s">
        <v>646</v>
      </c>
      <c r="E97" t="s">
        <v>649</v>
      </c>
      <c r="F97" s="107">
        <v>376</v>
      </c>
      <c r="G97" s="107">
        <v>762</v>
      </c>
      <c r="H97" s="107">
        <v>47</v>
      </c>
      <c r="I97" s="107">
        <v>8</v>
      </c>
      <c r="J97" s="107">
        <v>92</v>
      </c>
      <c r="K97" s="107">
        <v>61</v>
      </c>
      <c r="L97" s="107">
        <v>0</v>
      </c>
      <c r="M97" s="107">
        <v>4</v>
      </c>
      <c r="N97" s="107">
        <v>0</v>
      </c>
      <c r="O97" s="107">
        <v>0</v>
      </c>
      <c r="P97" s="109">
        <v>4</v>
      </c>
      <c r="Q97" s="109">
        <v>0</v>
      </c>
      <c r="R97" s="109">
        <v>5</v>
      </c>
      <c r="S97" s="109">
        <v>1</v>
      </c>
      <c r="T97" s="109">
        <v>4</v>
      </c>
      <c r="U97" s="109">
        <v>20</v>
      </c>
      <c r="V97" s="109">
        <v>0</v>
      </c>
      <c r="W97" s="109">
        <v>0</v>
      </c>
      <c r="X97" s="109">
        <v>0</v>
      </c>
      <c r="Y97" s="109">
        <v>0</v>
      </c>
      <c r="Z97" s="109">
        <v>1</v>
      </c>
      <c r="AA97" s="109">
        <v>1</v>
      </c>
      <c r="AB97" s="109">
        <v>0</v>
      </c>
      <c r="AC97" s="109">
        <v>0</v>
      </c>
      <c r="AD97" s="109">
        <v>0</v>
      </c>
      <c r="AE97" s="109">
        <v>0</v>
      </c>
    </row>
    <row r="98" spans="1:31">
      <c r="A98" s="106">
        <f t="shared" si="2"/>
        <v>2018</v>
      </c>
      <c r="B98" s="106">
        <f t="shared" si="3"/>
        <v>6</v>
      </c>
      <c r="C98" t="s">
        <v>678</v>
      </c>
      <c r="D98" t="s">
        <v>646</v>
      </c>
      <c r="E98" t="s">
        <v>647</v>
      </c>
      <c r="F98" s="107">
        <v>0</v>
      </c>
      <c r="G98" s="107">
        <v>9</v>
      </c>
      <c r="H98" s="107">
        <v>0</v>
      </c>
      <c r="I98" s="107">
        <v>0</v>
      </c>
      <c r="J98" s="107">
        <v>0</v>
      </c>
      <c r="K98" s="107">
        <v>0</v>
      </c>
      <c r="L98" s="107">
        <v>0</v>
      </c>
      <c r="M98" s="107">
        <v>0</v>
      </c>
      <c r="N98" s="107">
        <v>0</v>
      </c>
      <c r="O98" s="107">
        <v>0</v>
      </c>
      <c r="P98" s="109">
        <v>0</v>
      </c>
      <c r="Q98" s="109">
        <v>0</v>
      </c>
      <c r="R98" s="109">
        <v>0</v>
      </c>
      <c r="S98" s="109">
        <v>0</v>
      </c>
      <c r="T98" s="109">
        <v>0</v>
      </c>
      <c r="U98" s="109">
        <v>0</v>
      </c>
      <c r="V98" s="109">
        <v>0</v>
      </c>
      <c r="W98" s="109">
        <v>0</v>
      </c>
      <c r="X98" s="109">
        <v>0</v>
      </c>
      <c r="Y98" s="109">
        <v>0</v>
      </c>
      <c r="Z98" s="109">
        <v>0</v>
      </c>
      <c r="AA98" s="109">
        <v>0</v>
      </c>
      <c r="AB98" s="109">
        <v>0</v>
      </c>
      <c r="AC98" s="109">
        <v>0</v>
      </c>
      <c r="AD98" s="109">
        <v>0</v>
      </c>
      <c r="AE98" s="109">
        <v>0</v>
      </c>
    </row>
    <row r="99" spans="1:31">
      <c r="A99" s="106">
        <f t="shared" si="2"/>
        <v>2018</v>
      </c>
      <c r="B99" s="106">
        <f t="shared" si="3"/>
        <v>6</v>
      </c>
      <c r="C99" t="s">
        <v>678</v>
      </c>
      <c r="D99" t="s">
        <v>646</v>
      </c>
      <c r="E99" t="s">
        <v>648</v>
      </c>
      <c r="F99" s="107">
        <v>0</v>
      </c>
      <c r="G99" s="107">
        <v>1</v>
      </c>
      <c r="H99" s="107">
        <v>0</v>
      </c>
      <c r="I99" s="107">
        <v>0</v>
      </c>
      <c r="J99" s="107">
        <v>0</v>
      </c>
      <c r="K99" s="107">
        <v>0</v>
      </c>
      <c r="L99" s="107">
        <v>0</v>
      </c>
      <c r="M99" s="107">
        <v>0</v>
      </c>
      <c r="N99" s="107">
        <v>0</v>
      </c>
      <c r="O99" s="107">
        <v>0</v>
      </c>
      <c r="P99" s="109">
        <v>0</v>
      </c>
      <c r="Q99" s="109">
        <v>0</v>
      </c>
      <c r="R99" s="109">
        <v>0</v>
      </c>
      <c r="S99" s="109">
        <v>0</v>
      </c>
      <c r="T99" s="109">
        <v>0</v>
      </c>
      <c r="U99" s="109">
        <v>0</v>
      </c>
      <c r="V99" s="109">
        <v>0</v>
      </c>
      <c r="W99" s="109">
        <v>0</v>
      </c>
      <c r="X99" s="109">
        <v>0</v>
      </c>
      <c r="Y99" s="109">
        <v>0</v>
      </c>
      <c r="Z99" s="109">
        <v>0</v>
      </c>
      <c r="AA99" s="109">
        <v>0</v>
      </c>
      <c r="AB99" s="109">
        <v>0</v>
      </c>
      <c r="AC99" s="109">
        <v>0</v>
      </c>
      <c r="AD99" s="109">
        <v>0</v>
      </c>
      <c r="AE99" s="109">
        <v>0</v>
      </c>
    </row>
    <row r="100" spans="1:31">
      <c r="A100" s="106">
        <f t="shared" si="2"/>
        <v>2018</v>
      </c>
      <c r="B100" s="106">
        <f t="shared" si="3"/>
        <v>6</v>
      </c>
      <c r="C100" t="s">
        <v>678</v>
      </c>
      <c r="D100" t="s">
        <v>646</v>
      </c>
      <c r="E100" t="s">
        <v>667</v>
      </c>
      <c r="F100" s="107">
        <v>33.58</v>
      </c>
      <c r="G100" s="107">
        <v>408</v>
      </c>
      <c r="H100" s="107">
        <v>4</v>
      </c>
      <c r="I100" s="107">
        <v>8.4</v>
      </c>
      <c r="J100" s="107">
        <v>5</v>
      </c>
      <c r="K100" s="107">
        <v>0</v>
      </c>
      <c r="L100" s="107">
        <v>0</v>
      </c>
      <c r="M100" s="107">
        <v>0</v>
      </c>
      <c r="N100" s="107">
        <v>0</v>
      </c>
      <c r="O100" s="107">
        <v>0</v>
      </c>
      <c r="P100" s="109">
        <v>0</v>
      </c>
      <c r="Q100" s="109">
        <v>0</v>
      </c>
      <c r="R100" s="109">
        <v>1</v>
      </c>
      <c r="S100" s="109">
        <v>0</v>
      </c>
      <c r="T100" s="109">
        <v>0</v>
      </c>
      <c r="U100" s="109">
        <v>0</v>
      </c>
      <c r="V100" s="109">
        <v>0</v>
      </c>
      <c r="W100" s="109">
        <v>1</v>
      </c>
      <c r="X100" s="109">
        <v>0</v>
      </c>
      <c r="Y100" s="109">
        <v>0</v>
      </c>
      <c r="Z100" s="109">
        <v>0</v>
      </c>
      <c r="AA100" s="109">
        <v>0</v>
      </c>
      <c r="AB100" s="109">
        <v>0</v>
      </c>
      <c r="AC100" s="109">
        <v>0</v>
      </c>
      <c r="AD100" s="109">
        <v>0</v>
      </c>
      <c r="AE100" s="109">
        <v>0</v>
      </c>
    </row>
    <row r="101" spans="1:31">
      <c r="A101" s="106">
        <f t="shared" si="2"/>
        <v>2018</v>
      </c>
      <c r="B101" s="106">
        <f t="shared" si="3"/>
        <v>6</v>
      </c>
      <c r="C101" t="s">
        <v>678</v>
      </c>
      <c r="D101" t="s">
        <v>646</v>
      </c>
      <c r="E101" t="s">
        <v>668</v>
      </c>
      <c r="F101" s="107">
        <v>0</v>
      </c>
      <c r="G101" s="107">
        <v>15</v>
      </c>
      <c r="H101" s="107">
        <v>0</v>
      </c>
      <c r="I101" s="107">
        <v>0</v>
      </c>
      <c r="J101" s="107">
        <v>0</v>
      </c>
      <c r="K101" s="107">
        <v>0</v>
      </c>
      <c r="L101" s="107">
        <v>0</v>
      </c>
      <c r="M101" s="107">
        <v>0</v>
      </c>
      <c r="N101" s="107">
        <v>0</v>
      </c>
      <c r="O101" s="107">
        <v>0</v>
      </c>
      <c r="P101" s="109">
        <v>0</v>
      </c>
      <c r="Q101" s="109">
        <v>0</v>
      </c>
      <c r="R101" s="109">
        <v>0</v>
      </c>
      <c r="S101" s="109">
        <v>0</v>
      </c>
      <c r="T101" s="109">
        <v>0</v>
      </c>
      <c r="U101" s="109">
        <v>0</v>
      </c>
      <c r="V101" s="109">
        <v>0</v>
      </c>
      <c r="W101" s="109">
        <v>0</v>
      </c>
      <c r="X101" s="109">
        <v>0</v>
      </c>
      <c r="Y101" s="109">
        <v>0</v>
      </c>
      <c r="Z101" s="109">
        <v>0</v>
      </c>
      <c r="AA101" s="109">
        <v>0</v>
      </c>
      <c r="AB101" s="109">
        <v>0</v>
      </c>
      <c r="AC101" s="109">
        <v>0</v>
      </c>
      <c r="AD101" s="109">
        <v>0</v>
      </c>
      <c r="AE101" s="109">
        <v>0</v>
      </c>
    </row>
    <row r="102" spans="1:31">
      <c r="A102" s="106">
        <f t="shared" si="2"/>
        <v>2018</v>
      </c>
      <c r="B102" s="106">
        <f t="shared" si="3"/>
        <v>6</v>
      </c>
      <c r="C102" t="s">
        <v>678</v>
      </c>
      <c r="D102" t="s">
        <v>646</v>
      </c>
      <c r="E102" t="s">
        <v>670</v>
      </c>
      <c r="F102" s="107">
        <v>0</v>
      </c>
      <c r="G102" s="107">
        <v>11</v>
      </c>
      <c r="H102" s="107">
        <v>0</v>
      </c>
      <c r="I102" s="107">
        <v>0</v>
      </c>
      <c r="J102" s="107">
        <v>0</v>
      </c>
      <c r="K102" s="107">
        <v>0</v>
      </c>
      <c r="L102" s="107">
        <v>0</v>
      </c>
      <c r="M102" s="107">
        <v>0</v>
      </c>
      <c r="N102" s="107">
        <v>0</v>
      </c>
      <c r="O102" s="107">
        <v>0</v>
      </c>
      <c r="P102" s="109">
        <v>0</v>
      </c>
      <c r="Q102" s="109">
        <v>0</v>
      </c>
      <c r="R102" s="109">
        <v>0</v>
      </c>
      <c r="S102" s="109">
        <v>0</v>
      </c>
      <c r="T102" s="109">
        <v>0</v>
      </c>
      <c r="U102" s="109">
        <v>0</v>
      </c>
      <c r="V102" s="109">
        <v>0</v>
      </c>
      <c r="W102" s="109">
        <v>0</v>
      </c>
      <c r="X102" s="109">
        <v>0</v>
      </c>
      <c r="Y102" s="109">
        <v>0</v>
      </c>
      <c r="Z102" s="109">
        <v>0</v>
      </c>
      <c r="AA102" s="109">
        <v>0</v>
      </c>
      <c r="AB102" s="109">
        <v>0</v>
      </c>
      <c r="AC102" s="109">
        <v>0</v>
      </c>
      <c r="AD102" s="109">
        <v>0</v>
      </c>
      <c r="AE102" s="109">
        <v>0</v>
      </c>
    </row>
    <row r="103" spans="1:31">
      <c r="A103" s="106">
        <f t="shared" si="2"/>
        <v>2018</v>
      </c>
      <c r="B103" s="106">
        <f t="shared" si="3"/>
        <v>6</v>
      </c>
      <c r="C103" t="s">
        <v>678</v>
      </c>
      <c r="D103" t="s">
        <v>646</v>
      </c>
      <c r="E103" t="s">
        <v>649</v>
      </c>
      <c r="F103" s="107">
        <v>294.92</v>
      </c>
      <c r="G103" s="107">
        <v>668</v>
      </c>
      <c r="H103" s="107">
        <v>36</v>
      </c>
      <c r="I103" s="107">
        <v>8.19</v>
      </c>
      <c r="J103" s="107">
        <v>101</v>
      </c>
      <c r="K103" s="107">
        <v>24</v>
      </c>
      <c r="L103" s="107">
        <v>0</v>
      </c>
      <c r="M103" s="107">
        <v>3</v>
      </c>
      <c r="N103" s="107">
        <v>0</v>
      </c>
      <c r="O103" s="107">
        <v>1</v>
      </c>
      <c r="P103" s="109">
        <v>2</v>
      </c>
      <c r="Q103" s="109">
        <v>0</v>
      </c>
      <c r="R103" s="109">
        <v>5</v>
      </c>
      <c r="S103" s="109">
        <v>3</v>
      </c>
      <c r="T103" s="109">
        <v>2</v>
      </c>
      <c r="U103" s="109">
        <v>17</v>
      </c>
      <c r="V103" s="109">
        <v>0</v>
      </c>
      <c r="W103" s="109">
        <v>0</v>
      </c>
      <c r="X103" s="109">
        <v>0</v>
      </c>
      <c r="Y103" s="109">
        <v>0</v>
      </c>
      <c r="Z103" s="109">
        <v>0</v>
      </c>
      <c r="AA103" s="109">
        <v>0</v>
      </c>
      <c r="AB103" s="109">
        <v>0</v>
      </c>
      <c r="AC103" s="109">
        <v>0</v>
      </c>
      <c r="AD103" s="109">
        <v>0</v>
      </c>
      <c r="AE103" s="109">
        <v>0</v>
      </c>
    </row>
    <row r="104" spans="1:31">
      <c r="A104" s="106">
        <f t="shared" si="2"/>
        <v>2018</v>
      </c>
      <c r="B104" s="106">
        <f t="shared" si="3"/>
        <v>6</v>
      </c>
      <c r="C104" t="s">
        <v>679</v>
      </c>
      <c r="D104" t="s">
        <v>646</v>
      </c>
      <c r="E104" t="s">
        <v>647</v>
      </c>
      <c r="F104" s="107">
        <v>0</v>
      </c>
      <c r="G104" s="107">
        <v>6</v>
      </c>
      <c r="H104" s="107">
        <v>0</v>
      </c>
      <c r="I104" s="107">
        <v>0</v>
      </c>
      <c r="J104" s="107">
        <v>0</v>
      </c>
      <c r="K104" s="107">
        <v>0</v>
      </c>
      <c r="L104" s="107">
        <v>0</v>
      </c>
      <c r="M104" s="107">
        <v>0</v>
      </c>
      <c r="N104" s="107">
        <v>0</v>
      </c>
      <c r="O104" s="107">
        <v>0</v>
      </c>
      <c r="P104" s="109">
        <v>0</v>
      </c>
      <c r="Q104" s="109">
        <v>0</v>
      </c>
      <c r="R104" s="109">
        <v>0</v>
      </c>
      <c r="S104" s="109">
        <v>0</v>
      </c>
      <c r="T104" s="109">
        <v>0</v>
      </c>
      <c r="U104" s="109">
        <v>0</v>
      </c>
      <c r="V104" s="109">
        <v>0</v>
      </c>
      <c r="W104" s="109">
        <v>0</v>
      </c>
      <c r="X104" s="109">
        <v>0</v>
      </c>
      <c r="Y104" s="109">
        <v>0</v>
      </c>
      <c r="Z104" s="109">
        <v>0</v>
      </c>
      <c r="AA104" s="109">
        <v>0</v>
      </c>
      <c r="AB104" s="109">
        <v>0</v>
      </c>
      <c r="AC104" s="109">
        <v>0</v>
      </c>
      <c r="AD104" s="109">
        <v>0</v>
      </c>
      <c r="AE104" s="109">
        <v>0</v>
      </c>
    </row>
    <row r="105" spans="1:31">
      <c r="A105" s="106">
        <f t="shared" si="2"/>
        <v>2018</v>
      </c>
      <c r="B105" s="106">
        <f t="shared" si="3"/>
        <v>6</v>
      </c>
      <c r="C105" t="s">
        <v>679</v>
      </c>
      <c r="D105" t="s">
        <v>646</v>
      </c>
      <c r="E105" t="s">
        <v>667</v>
      </c>
      <c r="F105" s="107">
        <v>85.09</v>
      </c>
      <c r="G105" s="107">
        <v>408</v>
      </c>
      <c r="H105" s="107">
        <v>10</v>
      </c>
      <c r="I105" s="107">
        <v>8.51</v>
      </c>
      <c r="J105" s="107">
        <v>21</v>
      </c>
      <c r="K105" s="107">
        <v>7</v>
      </c>
      <c r="L105" s="107">
        <v>0</v>
      </c>
      <c r="M105" s="107">
        <v>6</v>
      </c>
      <c r="N105" s="107">
        <v>0</v>
      </c>
      <c r="O105" s="107">
        <v>1</v>
      </c>
      <c r="P105" s="109">
        <v>0</v>
      </c>
      <c r="Q105" s="109">
        <v>0</v>
      </c>
      <c r="R105" s="109">
        <v>0</v>
      </c>
      <c r="S105" s="109">
        <v>0</v>
      </c>
      <c r="T105" s="109">
        <v>0</v>
      </c>
      <c r="U105" s="109">
        <v>0</v>
      </c>
      <c r="V105" s="109">
        <v>0</v>
      </c>
      <c r="W105" s="109">
        <v>0</v>
      </c>
      <c r="X105" s="109">
        <v>0</v>
      </c>
      <c r="Y105" s="109">
        <v>0</v>
      </c>
      <c r="Z105" s="109">
        <v>0</v>
      </c>
      <c r="AA105" s="109">
        <v>0</v>
      </c>
      <c r="AB105" s="109">
        <v>0</v>
      </c>
      <c r="AC105" s="109">
        <v>0</v>
      </c>
      <c r="AD105" s="109">
        <v>0</v>
      </c>
      <c r="AE105" s="109">
        <v>0</v>
      </c>
    </row>
    <row r="106" spans="1:31">
      <c r="A106" s="106">
        <f t="shared" si="2"/>
        <v>2018</v>
      </c>
      <c r="B106" s="106">
        <f t="shared" si="3"/>
        <v>6</v>
      </c>
      <c r="C106" t="s">
        <v>679</v>
      </c>
      <c r="D106" t="s">
        <v>646</v>
      </c>
      <c r="E106" t="s">
        <v>649</v>
      </c>
      <c r="F106" s="107">
        <v>360.42</v>
      </c>
      <c r="G106" s="107">
        <v>972</v>
      </c>
      <c r="H106" s="107">
        <v>43</v>
      </c>
      <c r="I106" s="107">
        <v>8.3800000000000008</v>
      </c>
      <c r="J106" s="107">
        <v>120</v>
      </c>
      <c r="K106" s="107">
        <v>45</v>
      </c>
      <c r="L106" s="107">
        <v>1</v>
      </c>
      <c r="M106" s="107">
        <v>5</v>
      </c>
      <c r="N106" s="107">
        <v>0</v>
      </c>
      <c r="O106" s="107">
        <v>0</v>
      </c>
      <c r="P106" s="109">
        <v>4</v>
      </c>
      <c r="Q106" s="109">
        <v>0</v>
      </c>
      <c r="R106" s="109">
        <v>1</v>
      </c>
      <c r="S106" s="109">
        <v>0</v>
      </c>
      <c r="T106" s="109">
        <v>1</v>
      </c>
      <c r="U106" s="109">
        <v>17</v>
      </c>
      <c r="V106" s="109">
        <v>0</v>
      </c>
      <c r="W106" s="109">
        <v>0</v>
      </c>
      <c r="X106" s="109">
        <v>0</v>
      </c>
      <c r="Y106" s="109">
        <v>0</v>
      </c>
      <c r="Z106" s="109">
        <v>1</v>
      </c>
      <c r="AA106" s="109">
        <v>0</v>
      </c>
      <c r="AB106" s="109">
        <v>0</v>
      </c>
      <c r="AC106" s="109">
        <v>1</v>
      </c>
      <c r="AD106" s="109">
        <v>0</v>
      </c>
      <c r="AE106" s="109">
        <v>0</v>
      </c>
    </row>
    <row r="107" spans="1:31">
      <c r="A107" s="106">
        <f t="shared" si="2"/>
        <v>2018</v>
      </c>
      <c r="B107" s="106">
        <f t="shared" si="3"/>
        <v>6</v>
      </c>
      <c r="C107" t="s">
        <v>680</v>
      </c>
      <c r="D107" t="s">
        <v>646</v>
      </c>
      <c r="E107" t="s">
        <v>647</v>
      </c>
      <c r="F107" s="107">
        <v>0</v>
      </c>
      <c r="G107" s="107">
        <v>9</v>
      </c>
      <c r="H107" s="107">
        <v>0</v>
      </c>
      <c r="I107" s="107">
        <v>0</v>
      </c>
      <c r="J107" s="107">
        <v>0</v>
      </c>
      <c r="K107" s="107">
        <v>0</v>
      </c>
      <c r="L107" s="107">
        <v>0</v>
      </c>
      <c r="M107" s="107">
        <v>0</v>
      </c>
      <c r="N107" s="107">
        <v>0</v>
      </c>
      <c r="O107" s="107">
        <v>0</v>
      </c>
      <c r="P107" s="109">
        <v>0</v>
      </c>
      <c r="Q107" s="109">
        <v>0</v>
      </c>
      <c r="R107" s="109">
        <v>0</v>
      </c>
      <c r="S107" s="109">
        <v>0</v>
      </c>
      <c r="T107" s="109">
        <v>0</v>
      </c>
      <c r="U107" s="109">
        <v>0</v>
      </c>
      <c r="V107" s="109">
        <v>0</v>
      </c>
      <c r="W107" s="109">
        <v>0</v>
      </c>
      <c r="X107" s="109">
        <v>0</v>
      </c>
      <c r="Y107" s="109">
        <v>0</v>
      </c>
      <c r="Z107" s="109">
        <v>0</v>
      </c>
      <c r="AA107" s="109">
        <v>0</v>
      </c>
      <c r="AB107" s="109">
        <v>0</v>
      </c>
      <c r="AC107" s="109">
        <v>0</v>
      </c>
      <c r="AD107" s="109">
        <v>0</v>
      </c>
      <c r="AE107" s="109">
        <v>0</v>
      </c>
    </row>
    <row r="108" spans="1:31">
      <c r="A108" s="106">
        <f t="shared" si="2"/>
        <v>2018</v>
      </c>
      <c r="B108" s="106">
        <f t="shared" si="3"/>
        <v>6</v>
      </c>
      <c r="C108" t="s">
        <v>680</v>
      </c>
      <c r="D108" t="s">
        <v>646</v>
      </c>
      <c r="E108" t="s">
        <v>667</v>
      </c>
      <c r="F108" s="107">
        <v>67.59</v>
      </c>
      <c r="G108" s="107">
        <v>315</v>
      </c>
      <c r="H108" s="107">
        <v>8</v>
      </c>
      <c r="I108" s="107">
        <v>8.4499999999999993</v>
      </c>
      <c r="J108" s="107">
        <v>11</v>
      </c>
      <c r="K108" s="107">
        <v>0</v>
      </c>
      <c r="L108" s="107">
        <v>0</v>
      </c>
      <c r="M108" s="107">
        <v>0</v>
      </c>
      <c r="N108" s="107">
        <v>0</v>
      </c>
      <c r="O108" s="107">
        <v>0</v>
      </c>
      <c r="P108" s="109">
        <v>0</v>
      </c>
      <c r="Q108" s="109">
        <v>0</v>
      </c>
      <c r="R108" s="109">
        <v>0</v>
      </c>
      <c r="S108" s="109">
        <v>0</v>
      </c>
      <c r="T108" s="109">
        <v>0</v>
      </c>
      <c r="U108" s="109">
        <v>0</v>
      </c>
      <c r="V108" s="109">
        <v>0</v>
      </c>
      <c r="W108" s="109">
        <v>0</v>
      </c>
      <c r="X108" s="109">
        <v>0</v>
      </c>
      <c r="Y108" s="109">
        <v>0</v>
      </c>
      <c r="Z108" s="109">
        <v>0</v>
      </c>
      <c r="AA108" s="109">
        <v>0</v>
      </c>
      <c r="AB108" s="109">
        <v>0</v>
      </c>
      <c r="AC108" s="109">
        <v>0</v>
      </c>
      <c r="AD108" s="109">
        <v>0</v>
      </c>
      <c r="AE108" s="109">
        <v>0</v>
      </c>
    </row>
    <row r="109" spans="1:31">
      <c r="A109" s="106">
        <f t="shared" si="2"/>
        <v>2018</v>
      </c>
      <c r="B109" s="106">
        <f t="shared" si="3"/>
        <v>6</v>
      </c>
      <c r="C109" t="s">
        <v>680</v>
      </c>
      <c r="D109" t="s">
        <v>646</v>
      </c>
      <c r="E109" t="s">
        <v>649</v>
      </c>
      <c r="F109" s="107">
        <v>467.75</v>
      </c>
      <c r="G109" s="107">
        <v>988</v>
      </c>
      <c r="H109" s="107">
        <v>56</v>
      </c>
      <c r="I109" s="107">
        <v>8.35</v>
      </c>
      <c r="J109" s="107">
        <v>126</v>
      </c>
      <c r="K109" s="107">
        <v>31</v>
      </c>
      <c r="L109" s="107">
        <v>1</v>
      </c>
      <c r="M109" s="107">
        <v>3</v>
      </c>
      <c r="N109" s="107">
        <v>0</v>
      </c>
      <c r="O109" s="107">
        <v>0</v>
      </c>
      <c r="P109" s="109">
        <v>0</v>
      </c>
      <c r="Q109" s="109">
        <v>0</v>
      </c>
      <c r="R109" s="109">
        <v>2</v>
      </c>
      <c r="S109" s="109">
        <v>0</v>
      </c>
      <c r="T109" s="109">
        <v>2</v>
      </c>
      <c r="U109" s="109">
        <v>26</v>
      </c>
      <c r="V109" s="109">
        <v>0</v>
      </c>
      <c r="W109" s="109">
        <v>0</v>
      </c>
      <c r="X109" s="109">
        <v>0</v>
      </c>
      <c r="Y109" s="109">
        <v>0</v>
      </c>
      <c r="Z109" s="109">
        <v>0</v>
      </c>
      <c r="AA109" s="109">
        <v>0</v>
      </c>
      <c r="AB109" s="109">
        <v>0</v>
      </c>
      <c r="AC109" s="109">
        <v>0</v>
      </c>
      <c r="AD109" s="109">
        <v>0</v>
      </c>
      <c r="AE109" s="109">
        <v>0</v>
      </c>
    </row>
    <row r="110" spans="1:31">
      <c r="A110" s="106">
        <f t="shared" si="2"/>
        <v>2018</v>
      </c>
      <c r="B110" s="106">
        <f t="shared" si="3"/>
        <v>6</v>
      </c>
      <c r="C110" t="s">
        <v>681</v>
      </c>
      <c r="D110" t="s">
        <v>646</v>
      </c>
      <c r="E110" t="s">
        <v>647</v>
      </c>
      <c r="F110" s="107">
        <v>0</v>
      </c>
      <c r="G110" s="107">
        <v>5</v>
      </c>
      <c r="H110" s="107">
        <v>0</v>
      </c>
      <c r="I110" s="107">
        <v>0</v>
      </c>
      <c r="J110" s="107">
        <v>0</v>
      </c>
      <c r="K110" s="107">
        <v>0</v>
      </c>
      <c r="L110" s="107">
        <v>0</v>
      </c>
      <c r="M110" s="107">
        <v>0</v>
      </c>
      <c r="N110" s="107">
        <v>0</v>
      </c>
      <c r="O110" s="107">
        <v>0</v>
      </c>
      <c r="P110" s="109">
        <v>0</v>
      </c>
      <c r="Q110" s="109">
        <v>0</v>
      </c>
      <c r="R110" s="109">
        <v>0</v>
      </c>
      <c r="S110" s="109">
        <v>0</v>
      </c>
      <c r="T110" s="109">
        <v>0</v>
      </c>
      <c r="U110" s="109">
        <v>0</v>
      </c>
      <c r="V110" s="109">
        <v>0</v>
      </c>
      <c r="W110" s="109">
        <v>0</v>
      </c>
      <c r="X110" s="109">
        <v>0</v>
      </c>
      <c r="Y110" s="109">
        <v>0</v>
      </c>
      <c r="Z110" s="109">
        <v>0</v>
      </c>
      <c r="AA110" s="109">
        <v>0</v>
      </c>
      <c r="AB110" s="109">
        <v>0</v>
      </c>
      <c r="AC110" s="109">
        <v>0</v>
      </c>
      <c r="AD110" s="109">
        <v>0</v>
      </c>
      <c r="AE110" s="109">
        <v>0</v>
      </c>
    </row>
    <row r="111" spans="1:31">
      <c r="A111" s="106">
        <f t="shared" si="2"/>
        <v>2018</v>
      </c>
      <c r="B111" s="106">
        <f t="shared" si="3"/>
        <v>6</v>
      </c>
      <c r="C111" t="s">
        <v>681</v>
      </c>
      <c r="D111" t="s">
        <v>646</v>
      </c>
      <c r="E111" t="s">
        <v>667</v>
      </c>
      <c r="F111" s="107">
        <v>59.17</v>
      </c>
      <c r="G111" s="107">
        <v>295</v>
      </c>
      <c r="H111" s="107">
        <v>7</v>
      </c>
      <c r="I111" s="107">
        <v>8.4499999999999993</v>
      </c>
      <c r="J111" s="107">
        <v>9</v>
      </c>
      <c r="K111" s="107">
        <v>1</v>
      </c>
      <c r="L111" s="107">
        <v>0</v>
      </c>
      <c r="M111" s="107">
        <v>0</v>
      </c>
      <c r="N111" s="107">
        <v>0</v>
      </c>
      <c r="O111" s="107">
        <v>0</v>
      </c>
      <c r="P111" s="109">
        <v>1</v>
      </c>
      <c r="Q111" s="109">
        <v>0</v>
      </c>
      <c r="R111" s="109">
        <v>0</v>
      </c>
      <c r="S111" s="109">
        <v>0</v>
      </c>
      <c r="T111" s="109">
        <v>0</v>
      </c>
      <c r="U111" s="109">
        <v>0</v>
      </c>
      <c r="V111" s="109">
        <v>0</v>
      </c>
      <c r="W111" s="109">
        <v>0</v>
      </c>
      <c r="X111" s="109">
        <v>0</v>
      </c>
      <c r="Y111" s="109">
        <v>0</v>
      </c>
      <c r="Z111" s="109">
        <v>0</v>
      </c>
      <c r="AA111" s="109">
        <v>0</v>
      </c>
      <c r="AB111" s="109">
        <v>0</v>
      </c>
      <c r="AC111" s="109">
        <v>0</v>
      </c>
      <c r="AD111" s="109">
        <v>0</v>
      </c>
      <c r="AE111" s="109">
        <v>0</v>
      </c>
    </row>
    <row r="112" spans="1:31">
      <c r="A112" s="106">
        <f t="shared" si="2"/>
        <v>2018</v>
      </c>
      <c r="B112" s="106">
        <f t="shared" si="3"/>
        <v>6</v>
      </c>
      <c r="C112" t="s">
        <v>681</v>
      </c>
      <c r="D112" t="s">
        <v>646</v>
      </c>
      <c r="E112" t="s">
        <v>649</v>
      </c>
      <c r="F112" s="107">
        <v>231.46</v>
      </c>
      <c r="G112" s="107">
        <v>938</v>
      </c>
      <c r="H112" s="107">
        <v>28</v>
      </c>
      <c r="I112" s="107">
        <v>8.27</v>
      </c>
      <c r="J112" s="107">
        <v>105</v>
      </c>
      <c r="K112" s="107">
        <v>52</v>
      </c>
      <c r="L112" s="107">
        <v>2</v>
      </c>
      <c r="M112" s="107">
        <v>3</v>
      </c>
      <c r="N112" s="107">
        <v>0</v>
      </c>
      <c r="O112" s="107">
        <v>0</v>
      </c>
      <c r="P112" s="109">
        <v>0</v>
      </c>
      <c r="Q112" s="109">
        <v>0</v>
      </c>
      <c r="R112" s="109">
        <v>1</v>
      </c>
      <c r="S112" s="109">
        <v>0</v>
      </c>
      <c r="T112" s="109">
        <v>1</v>
      </c>
      <c r="U112" s="109">
        <v>16</v>
      </c>
      <c r="V112" s="109">
        <v>0</v>
      </c>
      <c r="W112" s="109">
        <v>0</v>
      </c>
      <c r="X112" s="109">
        <v>0</v>
      </c>
      <c r="Y112" s="109">
        <v>0</v>
      </c>
      <c r="Z112" s="109">
        <v>0</v>
      </c>
      <c r="AA112" s="109">
        <v>0</v>
      </c>
      <c r="AB112" s="109">
        <v>0</v>
      </c>
      <c r="AC112" s="109">
        <v>0</v>
      </c>
      <c r="AD112" s="109">
        <v>0</v>
      </c>
      <c r="AE112" s="109">
        <v>0</v>
      </c>
    </row>
    <row r="113" spans="1:31">
      <c r="A113" s="106">
        <f t="shared" si="2"/>
        <v>2018</v>
      </c>
      <c r="B113" s="106">
        <f t="shared" si="3"/>
        <v>6</v>
      </c>
      <c r="C113" t="s">
        <v>682</v>
      </c>
      <c r="D113" t="s">
        <v>646</v>
      </c>
      <c r="E113" t="s">
        <v>647</v>
      </c>
      <c r="F113" s="107">
        <v>0</v>
      </c>
      <c r="G113" s="107">
        <v>6</v>
      </c>
      <c r="H113" s="107">
        <v>0</v>
      </c>
      <c r="I113" s="107">
        <v>0</v>
      </c>
      <c r="J113" s="107">
        <v>0</v>
      </c>
      <c r="K113" s="107">
        <v>0</v>
      </c>
      <c r="L113" s="107">
        <v>0</v>
      </c>
      <c r="M113" s="107">
        <v>0</v>
      </c>
      <c r="N113" s="107">
        <v>0</v>
      </c>
      <c r="O113" s="107">
        <v>0</v>
      </c>
      <c r="P113" s="109">
        <v>0</v>
      </c>
      <c r="Q113" s="109">
        <v>0</v>
      </c>
      <c r="R113" s="109">
        <v>0</v>
      </c>
      <c r="S113" s="109">
        <v>0</v>
      </c>
      <c r="T113" s="109">
        <v>0</v>
      </c>
      <c r="U113" s="109">
        <v>0</v>
      </c>
      <c r="V113" s="109">
        <v>0</v>
      </c>
      <c r="W113" s="109">
        <v>0</v>
      </c>
      <c r="X113" s="109">
        <v>0</v>
      </c>
      <c r="Y113" s="109">
        <v>0</v>
      </c>
      <c r="Z113" s="109">
        <v>0</v>
      </c>
      <c r="AA113" s="109">
        <v>0</v>
      </c>
      <c r="AB113" s="109">
        <v>0</v>
      </c>
      <c r="AC113" s="109">
        <v>0</v>
      </c>
      <c r="AD113" s="109">
        <v>0</v>
      </c>
      <c r="AE113" s="109">
        <v>0</v>
      </c>
    </row>
    <row r="114" spans="1:31">
      <c r="A114" s="106">
        <f t="shared" si="2"/>
        <v>2018</v>
      </c>
      <c r="B114" s="106">
        <f t="shared" si="3"/>
        <v>6</v>
      </c>
      <c r="C114" t="s">
        <v>682</v>
      </c>
      <c r="D114" t="s">
        <v>646</v>
      </c>
      <c r="E114" t="s">
        <v>667</v>
      </c>
      <c r="F114" s="107">
        <v>42.12</v>
      </c>
      <c r="G114" s="107">
        <v>260</v>
      </c>
      <c r="H114" s="107">
        <v>5</v>
      </c>
      <c r="I114" s="107">
        <v>8.42</v>
      </c>
      <c r="J114" s="107">
        <v>11</v>
      </c>
      <c r="K114" s="107">
        <v>1</v>
      </c>
      <c r="L114" s="107">
        <v>0</v>
      </c>
      <c r="M114" s="107">
        <v>0</v>
      </c>
      <c r="N114" s="107">
        <v>0</v>
      </c>
      <c r="O114" s="107">
        <v>0</v>
      </c>
      <c r="P114" s="109">
        <v>1</v>
      </c>
      <c r="Q114" s="109">
        <v>0</v>
      </c>
      <c r="R114" s="109">
        <v>0</v>
      </c>
      <c r="S114" s="109">
        <v>0</v>
      </c>
      <c r="T114" s="109">
        <v>0</v>
      </c>
      <c r="U114" s="109">
        <v>0</v>
      </c>
      <c r="V114" s="109">
        <v>0</v>
      </c>
      <c r="W114" s="109">
        <v>0</v>
      </c>
      <c r="X114" s="109">
        <v>0</v>
      </c>
      <c r="Y114" s="109">
        <v>0</v>
      </c>
      <c r="Z114" s="109">
        <v>0</v>
      </c>
      <c r="AA114" s="109">
        <v>0</v>
      </c>
      <c r="AB114" s="109">
        <v>0</v>
      </c>
      <c r="AC114" s="109">
        <v>0</v>
      </c>
      <c r="AD114" s="109">
        <v>0</v>
      </c>
      <c r="AE114" s="109">
        <v>0</v>
      </c>
    </row>
    <row r="115" spans="1:31">
      <c r="A115" s="106">
        <f t="shared" si="2"/>
        <v>2018</v>
      </c>
      <c r="B115" s="106">
        <f t="shared" si="3"/>
        <v>6</v>
      </c>
      <c r="C115" t="s">
        <v>682</v>
      </c>
      <c r="D115" t="s">
        <v>646</v>
      </c>
      <c r="E115" t="s">
        <v>649</v>
      </c>
      <c r="F115" s="107">
        <v>371.44</v>
      </c>
      <c r="G115" s="107">
        <v>861</v>
      </c>
      <c r="H115" s="107">
        <v>44</v>
      </c>
      <c r="I115" s="107">
        <v>8.44</v>
      </c>
      <c r="J115" s="107">
        <v>143</v>
      </c>
      <c r="K115" s="107">
        <v>42</v>
      </c>
      <c r="L115" s="107">
        <v>0</v>
      </c>
      <c r="M115" s="107">
        <v>0</v>
      </c>
      <c r="N115" s="107">
        <v>0</v>
      </c>
      <c r="O115" s="107">
        <v>0</v>
      </c>
      <c r="P115" s="109">
        <v>0</v>
      </c>
      <c r="Q115" s="109">
        <v>0</v>
      </c>
      <c r="R115" s="109">
        <v>8</v>
      </c>
      <c r="S115" s="109">
        <v>2</v>
      </c>
      <c r="T115" s="109">
        <v>6</v>
      </c>
      <c r="U115" s="109">
        <v>24</v>
      </c>
      <c r="V115" s="109">
        <v>0</v>
      </c>
      <c r="W115" s="109">
        <v>0</v>
      </c>
      <c r="X115" s="109">
        <v>0</v>
      </c>
      <c r="Y115" s="109">
        <v>0</v>
      </c>
      <c r="Z115" s="109">
        <v>3</v>
      </c>
      <c r="AA115" s="109">
        <v>0</v>
      </c>
      <c r="AB115" s="109">
        <v>2</v>
      </c>
      <c r="AC115" s="109">
        <v>1</v>
      </c>
      <c r="AD115" s="109">
        <v>0</v>
      </c>
      <c r="AE115" s="109">
        <v>0</v>
      </c>
    </row>
    <row r="116" spans="1:31">
      <c r="A116" s="106">
        <f t="shared" si="2"/>
        <v>2018</v>
      </c>
      <c r="B116" s="106">
        <f t="shared" si="3"/>
        <v>7</v>
      </c>
      <c r="C116" t="s">
        <v>683</v>
      </c>
      <c r="D116" t="s">
        <v>646</v>
      </c>
      <c r="E116" t="s">
        <v>647</v>
      </c>
      <c r="F116" s="107">
        <v>16</v>
      </c>
      <c r="G116" s="107">
        <v>10</v>
      </c>
      <c r="H116" s="107">
        <v>2</v>
      </c>
      <c r="I116" s="107">
        <v>8</v>
      </c>
      <c r="J116" s="107">
        <v>3</v>
      </c>
      <c r="K116" s="107">
        <v>0</v>
      </c>
      <c r="L116" s="107">
        <v>0</v>
      </c>
      <c r="M116" s="107">
        <v>0</v>
      </c>
      <c r="N116" s="107">
        <v>0</v>
      </c>
      <c r="O116" s="107">
        <v>0</v>
      </c>
      <c r="P116" s="109">
        <v>0</v>
      </c>
      <c r="Q116" s="109">
        <v>0</v>
      </c>
      <c r="R116" s="109">
        <v>0</v>
      </c>
      <c r="S116" s="109">
        <v>0</v>
      </c>
      <c r="T116" s="109">
        <v>0</v>
      </c>
      <c r="U116" s="109">
        <v>0</v>
      </c>
      <c r="V116" s="109">
        <v>0</v>
      </c>
      <c r="W116" s="109">
        <v>0</v>
      </c>
      <c r="X116" s="109">
        <v>0</v>
      </c>
      <c r="Y116" s="109">
        <v>0</v>
      </c>
      <c r="Z116" s="109">
        <v>0</v>
      </c>
      <c r="AA116" s="109">
        <v>0</v>
      </c>
      <c r="AB116" s="109">
        <v>0</v>
      </c>
      <c r="AC116" s="109">
        <v>0</v>
      </c>
      <c r="AD116" s="109">
        <v>0</v>
      </c>
      <c r="AE116" s="109">
        <v>0</v>
      </c>
    </row>
    <row r="117" spans="1:31">
      <c r="A117" s="106">
        <f t="shared" si="2"/>
        <v>2018</v>
      </c>
      <c r="B117" s="106">
        <f t="shared" si="3"/>
        <v>7</v>
      </c>
      <c r="C117" t="s">
        <v>683</v>
      </c>
      <c r="D117" t="s">
        <v>646</v>
      </c>
      <c r="E117" t="s">
        <v>667</v>
      </c>
      <c r="F117" s="107">
        <v>50.49</v>
      </c>
      <c r="G117" s="107">
        <v>251</v>
      </c>
      <c r="H117" s="107">
        <v>6</v>
      </c>
      <c r="I117" s="107">
        <v>8.42</v>
      </c>
      <c r="J117" s="107">
        <v>10</v>
      </c>
      <c r="K117" s="107">
        <v>2</v>
      </c>
      <c r="L117" s="107">
        <v>0</v>
      </c>
      <c r="M117" s="107">
        <v>1</v>
      </c>
      <c r="N117" s="107">
        <v>0</v>
      </c>
      <c r="O117" s="107">
        <v>0</v>
      </c>
      <c r="P117" s="109">
        <v>1</v>
      </c>
      <c r="Q117" s="109">
        <v>0</v>
      </c>
      <c r="R117" s="109">
        <v>1</v>
      </c>
      <c r="S117" s="109">
        <v>0</v>
      </c>
      <c r="T117" s="109">
        <v>0</v>
      </c>
      <c r="U117" s="109">
        <v>0</v>
      </c>
      <c r="V117" s="109">
        <v>0</v>
      </c>
      <c r="W117" s="109">
        <v>1</v>
      </c>
      <c r="X117" s="109">
        <v>0</v>
      </c>
      <c r="Y117" s="109">
        <v>0</v>
      </c>
      <c r="Z117" s="109">
        <v>0</v>
      </c>
      <c r="AA117" s="109">
        <v>0</v>
      </c>
      <c r="AB117" s="109">
        <v>0</v>
      </c>
      <c r="AC117" s="109">
        <v>0</v>
      </c>
      <c r="AD117" s="109">
        <v>0</v>
      </c>
      <c r="AE117" s="109">
        <v>0</v>
      </c>
    </row>
    <row r="118" spans="1:31">
      <c r="A118" s="106">
        <f t="shared" si="2"/>
        <v>2018</v>
      </c>
      <c r="B118" s="106">
        <f t="shared" si="3"/>
        <v>7</v>
      </c>
      <c r="C118" t="s">
        <v>683</v>
      </c>
      <c r="D118" t="s">
        <v>646</v>
      </c>
      <c r="E118" t="s">
        <v>649</v>
      </c>
      <c r="F118" s="107">
        <v>442.52</v>
      </c>
      <c r="G118" s="110">
        <v>1144</v>
      </c>
      <c r="H118" s="107">
        <v>53</v>
      </c>
      <c r="I118" s="107">
        <v>8.35</v>
      </c>
      <c r="J118" s="107">
        <v>158</v>
      </c>
      <c r="K118" s="107">
        <v>26</v>
      </c>
      <c r="L118" s="107">
        <v>1</v>
      </c>
      <c r="M118" s="107">
        <v>0</v>
      </c>
      <c r="N118" s="107">
        <v>0</v>
      </c>
      <c r="O118" s="107">
        <v>0</v>
      </c>
      <c r="P118" s="109">
        <v>0</v>
      </c>
      <c r="Q118" s="109">
        <v>0</v>
      </c>
      <c r="R118" s="109">
        <v>7</v>
      </c>
      <c r="S118" s="109">
        <v>3</v>
      </c>
      <c r="T118" s="109">
        <v>4</v>
      </c>
      <c r="U118" s="109">
        <v>25</v>
      </c>
      <c r="V118" s="109">
        <v>0</v>
      </c>
      <c r="W118" s="109">
        <v>0</v>
      </c>
      <c r="X118" s="109">
        <v>0</v>
      </c>
      <c r="Y118" s="109">
        <v>0</v>
      </c>
      <c r="Z118" s="109">
        <v>0</v>
      </c>
      <c r="AA118" s="109">
        <v>0</v>
      </c>
      <c r="AB118" s="109">
        <v>0</v>
      </c>
      <c r="AC118" s="109">
        <v>0</v>
      </c>
      <c r="AD118" s="109">
        <v>0</v>
      </c>
      <c r="AE118" s="109">
        <v>0</v>
      </c>
    </row>
    <row r="119" spans="1:31">
      <c r="A119" s="106">
        <f t="shared" si="2"/>
        <v>2018</v>
      </c>
      <c r="B119" s="106">
        <f t="shared" si="3"/>
        <v>7</v>
      </c>
      <c r="C119" t="s">
        <v>684</v>
      </c>
      <c r="D119" t="s">
        <v>646</v>
      </c>
      <c r="E119" t="s">
        <v>647</v>
      </c>
      <c r="F119" s="107">
        <v>8</v>
      </c>
      <c r="G119" s="107">
        <v>5</v>
      </c>
      <c r="H119" s="107">
        <v>1</v>
      </c>
      <c r="I119" s="107">
        <v>8</v>
      </c>
      <c r="J119" s="107">
        <v>1</v>
      </c>
      <c r="K119" s="107">
        <v>0</v>
      </c>
      <c r="L119" s="107">
        <v>0</v>
      </c>
      <c r="M119" s="107">
        <v>0</v>
      </c>
      <c r="N119" s="107">
        <v>0</v>
      </c>
      <c r="O119" s="107">
        <v>0</v>
      </c>
      <c r="P119" s="109">
        <v>0</v>
      </c>
      <c r="Q119" s="109">
        <v>0</v>
      </c>
      <c r="R119" s="109">
        <v>0</v>
      </c>
      <c r="S119" s="109">
        <v>0</v>
      </c>
      <c r="T119" s="109">
        <v>0</v>
      </c>
      <c r="U119" s="109">
        <v>0</v>
      </c>
      <c r="V119" s="109">
        <v>0</v>
      </c>
      <c r="W119" s="109">
        <v>0</v>
      </c>
      <c r="X119" s="109">
        <v>0</v>
      </c>
      <c r="Y119" s="109">
        <v>0</v>
      </c>
      <c r="Z119" s="109">
        <v>0</v>
      </c>
      <c r="AA119" s="109">
        <v>0</v>
      </c>
      <c r="AB119" s="109">
        <v>0</v>
      </c>
      <c r="AC119" s="109">
        <v>0</v>
      </c>
      <c r="AD119" s="109">
        <v>0</v>
      </c>
      <c r="AE119" s="109">
        <v>0</v>
      </c>
    </row>
    <row r="120" spans="1:31">
      <c r="A120" s="106">
        <f t="shared" si="2"/>
        <v>2018</v>
      </c>
      <c r="B120" s="106">
        <f t="shared" si="3"/>
        <v>7</v>
      </c>
      <c r="C120" t="s">
        <v>684</v>
      </c>
      <c r="D120" t="s">
        <v>646</v>
      </c>
      <c r="E120" t="s">
        <v>667</v>
      </c>
      <c r="F120" s="107">
        <v>78.61</v>
      </c>
      <c r="G120" s="107">
        <v>249</v>
      </c>
      <c r="H120" s="107">
        <v>9</v>
      </c>
      <c r="I120" s="107">
        <v>8.73</v>
      </c>
      <c r="J120" s="107">
        <v>28</v>
      </c>
      <c r="K120" s="107">
        <v>8</v>
      </c>
      <c r="L120" s="107">
        <v>0</v>
      </c>
      <c r="M120" s="107">
        <v>3</v>
      </c>
      <c r="N120" s="107">
        <v>0</v>
      </c>
      <c r="O120" s="107">
        <v>0</v>
      </c>
      <c r="P120" s="109">
        <v>3</v>
      </c>
      <c r="Q120" s="109">
        <v>0</v>
      </c>
      <c r="R120" s="109">
        <v>3</v>
      </c>
      <c r="S120" s="109">
        <v>1</v>
      </c>
      <c r="T120" s="109">
        <v>0</v>
      </c>
      <c r="U120" s="109">
        <v>2</v>
      </c>
      <c r="V120" s="109">
        <v>0</v>
      </c>
      <c r="W120" s="109">
        <v>2</v>
      </c>
      <c r="X120" s="109">
        <v>0</v>
      </c>
      <c r="Y120" s="109">
        <v>0</v>
      </c>
      <c r="Z120" s="109">
        <v>0</v>
      </c>
      <c r="AA120" s="109">
        <v>0</v>
      </c>
      <c r="AB120" s="109">
        <v>0</v>
      </c>
      <c r="AC120" s="109">
        <v>0</v>
      </c>
      <c r="AD120" s="109">
        <v>0</v>
      </c>
      <c r="AE120" s="109">
        <v>0</v>
      </c>
    </row>
    <row r="121" spans="1:31">
      <c r="A121" s="106">
        <f t="shared" si="2"/>
        <v>2018</v>
      </c>
      <c r="B121" s="106">
        <f t="shared" si="3"/>
        <v>7</v>
      </c>
      <c r="C121" t="s">
        <v>684</v>
      </c>
      <c r="D121" t="s">
        <v>646</v>
      </c>
      <c r="E121" t="s">
        <v>649</v>
      </c>
      <c r="F121" s="107">
        <v>308.27</v>
      </c>
      <c r="G121" s="107">
        <v>997</v>
      </c>
      <c r="H121" s="107">
        <v>37</v>
      </c>
      <c r="I121" s="107">
        <v>8.33</v>
      </c>
      <c r="J121" s="107">
        <v>92</v>
      </c>
      <c r="K121" s="107">
        <v>31</v>
      </c>
      <c r="L121" s="107">
        <v>0</v>
      </c>
      <c r="M121" s="107">
        <v>1</v>
      </c>
      <c r="N121" s="107">
        <v>0</v>
      </c>
      <c r="O121" s="107">
        <v>0</v>
      </c>
      <c r="P121" s="109">
        <v>4</v>
      </c>
      <c r="Q121" s="109">
        <v>0</v>
      </c>
      <c r="R121" s="109">
        <v>4</v>
      </c>
      <c r="S121" s="109">
        <v>1</v>
      </c>
      <c r="T121" s="109">
        <v>2</v>
      </c>
      <c r="U121" s="109">
        <v>26</v>
      </c>
      <c r="V121" s="109">
        <v>0</v>
      </c>
      <c r="W121" s="109">
        <v>0</v>
      </c>
      <c r="X121" s="109">
        <v>1</v>
      </c>
      <c r="Y121" s="109">
        <v>0</v>
      </c>
      <c r="Z121" s="109">
        <v>2</v>
      </c>
      <c r="AA121" s="109">
        <v>0</v>
      </c>
      <c r="AB121" s="109">
        <v>1</v>
      </c>
      <c r="AC121" s="109">
        <v>1</v>
      </c>
      <c r="AD121" s="109">
        <v>0</v>
      </c>
      <c r="AE121" s="109">
        <v>0</v>
      </c>
    </row>
    <row r="122" spans="1:31">
      <c r="A122" s="106">
        <f t="shared" si="2"/>
        <v>2018</v>
      </c>
      <c r="B122" s="106">
        <f t="shared" si="3"/>
        <v>7</v>
      </c>
      <c r="C122" t="s">
        <v>685</v>
      </c>
      <c r="D122" t="s">
        <v>646</v>
      </c>
      <c r="E122" t="s">
        <v>647</v>
      </c>
      <c r="F122" s="107">
        <v>0</v>
      </c>
      <c r="G122" s="107">
        <v>5</v>
      </c>
      <c r="H122" s="107">
        <v>0</v>
      </c>
      <c r="I122" s="107">
        <v>0</v>
      </c>
      <c r="J122" s="107">
        <v>0</v>
      </c>
      <c r="K122" s="107">
        <v>0</v>
      </c>
      <c r="L122" s="107">
        <v>0</v>
      </c>
      <c r="M122" s="107">
        <v>0</v>
      </c>
      <c r="N122" s="107">
        <v>0</v>
      </c>
      <c r="O122" s="107">
        <v>0</v>
      </c>
      <c r="P122" s="109">
        <v>0</v>
      </c>
      <c r="Q122" s="109">
        <v>0</v>
      </c>
      <c r="R122" s="109">
        <v>0</v>
      </c>
      <c r="S122" s="109">
        <v>0</v>
      </c>
      <c r="T122" s="109">
        <v>0</v>
      </c>
      <c r="U122" s="109">
        <v>0</v>
      </c>
      <c r="V122" s="109">
        <v>0</v>
      </c>
      <c r="W122" s="109">
        <v>0</v>
      </c>
      <c r="X122" s="109">
        <v>0</v>
      </c>
      <c r="Y122" s="109">
        <v>0</v>
      </c>
      <c r="Z122" s="109">
        <v>0</v>
      </c>
      <c r="AA122" s="109">
        <v>0</v>
      </c>
      <c r="AB122" s="109">
        <v>0</v>
      </c>
      <c r="AC122" s="109">
        <v>0</v>
      </c>
      <c r="AD122" s="109">
        <v>0</v>
      </c>
      <c r="AE122" s="109">
        <v>0</v>
      </c>
    </row>
    <row r="123" spans="1:31">
      <c r="A123" s="106">
        <f t="shared" si="2"/>
        <v>2018</v>
      </c>
      <c r="B123" s="106">
        <f t="shared" si="3"/>
        <v>7</v>
      </c>
      <c r="C123" t="s">
        <v>685</v>
      </c>
      <c r="D123" t="s">
        <v>646</v>
      </c>
      <c r="E123" t="s">
        <v>667</v>
      </c>
      <c r="F123" s="107">
        <v>35.39</v>
      </c>
      <c r="G123" s="107">
        <v>344</v>
      </c>
      <c r="H123" s="107">
        <v>4</v>
      </c>
      <c r="I123" s="107">
        <v>8.85</v>
      </c>
      <c r="J123" s="107">
        <v>5</v>
      </c>
      <c r="K123" s="107">
        <v>1</v>
      </c>
      <c r="L123" s="107">
        <v>0</v>
      </c>
      <c r="M123" s="107">
        <v>0</v>
      </c>
      <c r="N123" s="107">
        <v>0</v>
      </c>
      <c r="O123" s="107">
        <v>0</v>
      </c>
      <c r="P123" s="109">
        <v>1</v>
      </c>
      <c r="Q123" s="109">
        <v>0</v>
      </c>
      <c r="R123" s="109">
        <v>0</v>
      </c>
      <c r="S123" s="109">
        <v>0</v>
      </c>
      <c r="T123" s="109">
        <v>0</v>
      </c>
      <c r="U123" s="109">
        <v>0</v>
      </c>
      <c r="V123" s="109">
        <v>0</v>
      </c>
      <c r="W123" s="109">
        <v>0</v>
      </c>
      <c r="X123" s="109">
        <v>0</v>
      </c>
      <c r="Y123" s="109">
        <v>0</v>
      </c>
      <c r="Z123" s="109">
        <v>0</v>
      </c>
      <c r="AA123" s="109">
        <v>0</v>
      </c>
      <c r="AB123" s="109">
        <v>0</v>
      </c>
      <c r="AC123" s="109">
        <v>0</v>
      </c>
      <c r="AD123" s="109">
        <v>0</v>
      </c>
      <c r="AE123" s="109">
        <v>0</v>
      </c>
    </row>
    <row r="124" spans="1:31">
      <c r="A124" s="106">
        <f t="shared" si="2"/>
        <v>2018</v>
      </c>
      <c r="B124" s="106">
        <f t="shared" si="3"/>
        <v>7</v>
      </c>
      <c r="C124" t="s">
        <v>685</v>
      </c>
      <c r="D124" t="s">
        <v>646</v>
      </c>
      <c r="E124" t="s">
        <v>649</v>
      </c>
      <c r="F124" s="107">
        <v>605.14</v>
      </c>
      <c r="G124" s="110">
        <v>1359</v>
      </c>
      <c r="H124" s="107">
        <v>72</v>
      </c>
      <c r="I124" s="107">
        <v>8.4</v>
      </c>
      <c r="J124" s="107">
        <v>222</v>
      </c>
      <c r="K124" s="107">
        <v>69</v>
      </c>
      <c r="L124" s="107">
        <v>1</v>
      </c>
      <c r="M124" s="107">
        <v>2</v>
      </c>
      <c r="N124" s="107">
        <v>0</v>
      </c>
      <c r="O124" s="107">
        <v>0</v>
      </c>
      <c r="P124" s="109">
        <v>0</v>
      </c>
      <c r="Q124" s="109">
        <v>0</v>
      </c>
      <c r="R124" s="109">
        <v>11</v>
      </c>
      <c r="S124" s="109">
        <v>1</v>
      </c>
      <c r="T124" s="109">
        <v>4</v>
      </c>
      <c r="U124" s="109">
        <v>55</v>
      </c>
      <c r="V124" s="109">
        <v>0</v>
      </c>
      <c r="W124" s="109">
        <v>3</v>
      </c>
      <c r="X124" s="109">
        <v>3</v>
      </c>
      <c r="Y124" s="109">
        <v>0</v>
      </c>
      <c r="Z124" s="109">
        <v>0</v>
      </c>
      <c r="AA124" s="109">
        <v>0</v>
      </c>
      <c r="AB124" s="109">
        <v>0</v>
      </c>
      <c r="AC124" s="109">
        <v>0</v>
      </c>
      <c r="AD124" s="109">
        <v>0</v>
      </c>
      <c r="AE124" s="109">
        <v>0</v>
      </c>
    </row>
    <row r="125" spans="1:31">
      <c r="A125" s="106">
        <f t="shared" si="2"/>
        <v>2018</v>
      </c>
      <c r="B125" s="106">
        <f t="shared" si="3"/>
        <v>7</v>
      </c>
      <c r="C125" t="s">
        <v>686</v>
      </c>
      <c r="D125" t="s">
        <v>646</v>
      </c>
      <c r="E125" t="s">
        <v>647</v>
      </c>
      <c r="F125" s="107">
        <v>8</v>
      </c>
      <c r="G125" s="107">
        <v>2</v>
      </c>
      <c r="H125" s="107">
        <v>1</v>
      </c>
      <c r="I125" s="107">
        <v>8</v>
      </c>
      <c r="J125" s="107">
        <v>4</v>
      </c>
      <c r="K125" s="107">
        <v>0</v>
      </c>
      <c r="L125" s="107">
        <v>0</v>
      </c>
      <c r="M125" s="107">
        <v>0</v>
      </c>
      <c r="N125" s="107">
        <v>0</v>
      </c>
      <c r="O125" s="107">
        <v>0</v>
      </c>
      <c r="P125" s="109">
        <v>0</v>
      </c>
      <c r="Q125" s="109">
        <v>0</v>
      </c>
      <c r="R125" s="109">
        <v>0</v>
      </c>
      <c r="S125" s="109">
        <v>0</v>
      </c>
      <c r="T125" s="109">
        <v>0</v>
      </c>
      <c r="U125" s="109">
        <v>0</v>
      </c>
      <c r="V125" s="109">
        <v>0</v>
      </c>
      <c r="W125" s="109">
        <v>0</v>
      </c>
      <c r="X125" s="109">
        <v>0</v>
      </c>
      <c r="Y125" s="109">
        <v>0</v>
      </c>
      <c r="Z125" s="109">
        <v>0</v>
      </c>
      <c r="AA125" s="109">
        <v>0</v>
      </c>
      <c r="AB125" s="109">
        <v>0</v>
      </c>
      <c r="AC125" s="109">
        <v>0</v>
      </c>
      <c r="AD125" s="109">
        <v>0</v>
      </c>
      <c r="AE125" s="109">
        <v>0</v>
      </c>
    </row>
    <row r="126" spans="1:31">
      <c r="A126" s="106">
        <f t="shared" si="2"/>
        <v>2018</v>
      </c>
      <c r="B126" s="106">
        <f t="shared" si="3"/>
        <v>7</v>
      </c>
      <c r="C126" t="s">
        <v>686</v>
      </c>
      <c r="D126" t="s">
        <v>646</v>
      </c>
      <c r="E126" t="s">
        <v>667</v>
      </c>
      <c r="F126" s="107">
        <v>33.83</v>
      </c>
      <c r="G126" s="107">
        <v>367</v>
      </c>
      <c r="H126" s="107">
        <v>4</v>
      </c>
      <c r="I126" s="107">
        <v>8.4600000000000009</v>
      </c>
      <c r="J126" s="107">
        <v>11</v>
      </c>
      <c r="K126" s="107">
        <v>7</v>
      </c>
      <c r="L126" s="107">
        <v>0</v>
      </c>
      <c r="M126" s="107">
        <v>4</v>
      </c>
      <c r="N126" s="107">
        <v>0</v>
      </c>
      <c r="O126" s="107">
        <v>1</v>
      </c>
      <c r="P126" s="109">
        <v>1</v>
      </c>
      <c r="Q126" s="109">
        <v>0</v>
      </c>
      <c r="R126" s="109">
        <v>1</v>
      </c>
      <c r="S126" s="109">
        <v>0</v>
      </c>
      <c r="T126" s="109">
        <v>0</v>
      </c>
      <c r="U126" s="109">
        <v>1</v>
      </c>
      <c r="V126" s="109">
        <v>0</v>
      </c>
      <c r="W126" s="109">
        <v>1</v>
      </c>
      <c r="X126" s="109">
        <v>0</v>
      </c>
      <c r="Y126" s="109">
        <v>0</v>
      </c>
      <c r="Z126" s="109">
        <v>0</v>
      </c>
      <c r="AA126" s="109">
        <v>0</v>
      </c>
      <c r="AB126" s="109">
        <v>0</v>
      </c>
      <c r="AC126" s="109">
        <v>0</v>
      </c>
      <c r="AD126" s="109">
        <v>0</v>
      </c>
      <c r="AE126" s="109">
        <v>0</v>
      </c>
    </row>
    <row r="127" spans="1:31">
      <c r="A127" s="106">
        <f t="shared" si="2"/>
        <v>2018</v>
      </c>
      <c r="B127" s="106">
        <f t="shared" si="3"/>
        <v>7</v>
      </c>
      <c r="C127" t="s">
        <v>686</v>
      </c>
      <c r="D127" t="s">
        <v>646</v>
      </c>
      <c r="E127" t="s">
        <v>649</v>
      </c>
      <c r="F127" s="107">
        <v>485.83</v>
      </c>
      <c r="G127" s="110">
        <v>1284</v>
      </c>
      <c r="H127" s="107">
        <v>58</v>
      </c>
      <c r="I127" s="107">
        <v>8.3800000000000008</v>
      </c>
      <c r="J127" s="107">
        <v>185</v>
      </c>
      <c r="K127" s="107">
        <v>42</v>
      </c>
      <c r="L127" s="107">
        <v>1</v>
      </c>
      <c r="M127" s="107">
        <v>5</v>
      </c>
      <c r="N127" s="107">
        <v>0</v>
      </c>
      <c r="O127" s="107">
        <v>0</v>
      </c>
      <c r="P127" s="109">
        <v>4</v>
      </c>
      <c r="Q127" s="109">
        <v>0</v>
      </c>
      <c r="R127" s="109">
        <v>6</v>
      </c>
      <c r="S127" s="109">
        <v>3</v>
      </c>
      <c r="T127" s="109">
        <v>2</v>
      </c>
      <c r="U127" s="109">
        <v>26</v>
      </c>
      <c r="V127" s="109">
        <v>0</v>
      </c>
      <c r="W127" s="109">
        <v>0</v>
      </c>
      <c r="X127" s="109">
        <v>1</v>
      </c>
      <c r="Y127" s="109">
        <v>0</v>
      </c>
      <c r="Z127" s="109">
        <v>0</v>
      </c>
      <c r="AA127" s="109">
        <v>0</v>
      </c>
      <c r="AB127" s="109">
        <v>0</v>
      </c>
      <c r="AC127" s="109">
        <v>0</v>
      </c>
      <c r="AD127" s="109">
        <v>0</v>
      </c>
      <c r="AE127" s="109">
        <v>0</v>
      </c>
    </row>
    <row r="128" spans="1:31">
      <c r="A128" s="106">
        <f t="shared" si="2"/>
        <v>2018</v>
      </c>
      <c r="B128" s="106">
        <f t="shared" si="3"/>
        <v>7</v>
      </c>
      <c r="C128" t="s">
        <v>687</v>
      </c>
      <c r="D128" t="s">
        <v>646</v>
      </c>
      <c r="E128" t="s">
        <v>647</v>
      </c>
      <c r="F128" s="107">
        <v>8</v>
      </c>
      <c r="G128" s="107">
        <v>5</v>
      </c>
      <c r="H128" s="107">
        <v>1</v>
      </c>
      <c r="I128" s="107">
        <v>8</v>
      </c>
      <c r="J128" s="107">
        <v>3</v>
      </c>
      <c r="K128" s="107">
        <v>7</v>
      </c>
      <c r="L128" s="107">
        <v>0</v>
      </c>
      <c r="M128" s="107">
        <v>0</v>
      </c>
      <c r="N128" s="107">
        <v>0</v>
      </c>
      <c r="O128" s="107">
        <v>0</v>
      </c>
      <c r="P128" s="109">
        <v>0</v>
      </c>
      <c r="Q128" s="109">
        <v>0</v>
      </c>
      <c r="R128" s="109">
        <v>0</v>
      </c>
      <c r="S128" s="109">
        <v>0</v>
      </c>
      <c r="T128" s="109">
        <v>0</v>
      </c>
      <c r="U128" s="109">
        <v>7</v>
      </c>
      <c r="V128" s="109">
        <v>0</v>
      </c>
      <c r="W128" s="109">
        <v>0</v>
      </c>
      <c r="X128" s="109">
        <v>0</v>
      </c>
      <c r="Y128" s="109">
        <v>0</v>
      </c>
      <c r="Z128" s="109">
        <v>0</v>
      </c>
      <c r="AA128" s="109">
        <v>0</v>
      </c>
      <c r="AB128" s="109">
        <v>0</v>
      </c>
      <c r="AC128" s="109">
        <v>0</v>
      </c>
      <c r="AD128" s="109">
        <v>0</v>
      </c>
      <c r="AE128" s="109">
        <v>0</v>
      </c>
    </row>
    <row r="129" spans="1:31">
      <c r="A129" s="106">
        <f t="shared" si="2"/>
        <v>2018</v>
      </c>
      <c r="B129" s="106">
        <f t="shared" si="3"/>
        <v>7</v>
      </c>
      <c r="C129" t="s">
        <v>687</v>
      </c>
      <c r="D129" t="s">
        <v>646</v>
      </c>
      <c r="E129" t="s">
        <v>667</v>
      </c>
      <c r="F129" s="107">
        <v>68.41</v>
      </c>
      <c r="G129" s="107">
        <v>364</v>
      </c>
      <c r="H129" s="107">
        <v>8</v>
      </c>
      <c r="I129" s="107">
        <v>8.5500000000000007</v>
      </c>
      <c r="J129" s="107">
        <v>16</v>
      </c>
      <c r="K129" s="107">
        <v>5</v>
      </c>
      <c r="L129" s="107">
        <v>0</v>
      </c>
      <c r="M129" s="107">
        <v>2</v>
      </c>
      <c r="N129" s="107">
        <v>0</v>
      </c>
      <c r="O129" s="107">
        <v>0</v>
      </c>
      <c r="P129" s="109">
        <v>3</v>
      </c>
      <c r="Q129" s="109">
        <v>0</v>
      </c>
      <c r="R129" s="109">
        <v>0</v>
      </c>
      <c r="S129" s="109">
        <v>0</v>
      </c>
      <c r="T129" s="109">
        <v>0</v>
      </c>
      <c r="U129" s="109">
        <v>0</v>
      </c>
      <c r="V129" s="109">
        <v>0</v>
      </c>
      <c r="W129" s="109">
        <v>0</v>
      </c>
      <c r="X129" s="109">
        <v>0</v>
      </c>
      <c r="Y129" s="109">
        <v>0</v>
      </c>
      <c r="Z129" s="109">
        <v>0</v>
      </c>
      <c r="AA129" s="109">
        <v>0</v>
      </c>
      <c r="AB129" s="109">
        <v>0</v>
      </c>
      <c r="AC129" s="109">
        <v>0</v>
      </c>
      <c r="AD129" s="109">
        <v>0</v>
      </c>
      <c r="AE129" s="109">
        <v>0</v>
      </c>
    </row>
    <row r="130" spans="1:31">
      <c r="A130" s="106">
        <f t="shared" ref="A130:A193" si="4">YEAR(C130)</f>
        <v>2018</v>
      </c>
      <c r="B130" s="106">
        <f t="shared" ref="B130:B193" si="5">MONTH(C130)</f>
        <v>7</v>
      </c>
      <c r="C130" t="s">
        <v>687</v>
      </c>
      <c r="D130" t="s">
        <v>646</v>
      </c>
      <c r="E130" t="s">
        <v>649</v>
      </c>
      <c r="F130" s="107">
        <v>534.76</v>
      </c>
      <c r="G130" s="110">
        <v>1076</v>
      </c>
      <c r="H130" s="107">
        <v>63</v>
      </c>
      <c r="I130" s="107">
        <v>8.49</v>
      </c>
      <c r="J130" s="107">
        <v>217</v>
      </c>
      <c r="K130" s="107">
        <v>38</v>
      </c>
      <c r="L130" s="107">
        <v>4</v>
      </c>
      <c r="M130" s="107">
        <v>8</v>
      </c>
      <c r="N130" s="107">
        <v>0</v>
      </c>
      <c r="O130" s="107">
        <v>0</v>
      </c>
      <c r="P130" s="109">
        <v>0</v>
      </c>
      <c r="Q130" s="109">
        <v>0</v>
      </c>
      <c r="R130" s="109">
        <v>15</v>
      </c>
      <c r="S130" s="109">
        <v>4</v>
      </c>
      <c r="T130" s="109">
        <v>7</v>
      </c>
      <c r="U130" s="109">
        <v>24</v>
      </c>
      <c r="V130" s="109">
        <v>0</v>
      </c>
      <c r="W130" s="109">
        <v>4</v>
      </c>
      <c r="X130" s="109">
        <v>0</v>
      </c>
      <c r="Y130" s="109">
        <v>0</v>
      </c>
      <c r="Z130" s="109">
        <v>2</v>
      </c>
      <c r="AA130" s="109">
        <v>1</v>
      </c>
      <c r="AB130" s="109">
        <v>1</v>
      </c>
      <c r="AC130" s="109">
        <v>0</v>
      </c>
      <c r="AD130" s="109">
        <v>0</v>
      </c>
      <c r="AE130" s="109">
        <v>0</v>
      </c>
    </row>
    <row r="131" spans="1:31">
      <c r="A131" s="106">
        <f t="shared" si="4"/>
        <v>2018</v>
      </c>
      <c r="B131" s="106">
        <f t="shared" si="5"/>
        <v>7</v>
      </c>
      <c r="C131" t="s">
        <v>688</v>
      </c>
      <c r="D131" t="s">
        <v>646</v>
      </c>
      <c r="E131" t="s">
        <v>647</v>
      </c>
      <c r="F131" s="107">
        <v>0</v>
      </c>
      <c r="G131" s="107">
        <v>12</v>
      </c>
      <c r="H131" s="107">
        <v>0</v>
      </c>
      <c r="I131" s="107">
        <v>0</v>
      </c>
      <c r="J131" s="107">
        <v>0</v>
      </c>
      <c r="K131" s="107">
        <v>0</v>
      </c>
      <c r="L131" s="107">
        <v>0</v>
      </c>
      <c r="M131" s="107">
        <v>0</v>
      </c>
      <c r="N131" s="107">
        <v>0</v>
      </c>
      <c r="O131" s="107">
        <v>0</v>
      </c>
      <c r="P131" s="109">
        <v>0</v>
      </c>
      <c r="Q131" s="109">
        <v>0</v>
      </c>
      <c r="R131" s="109">
        <v>0</v>
      </c>
      <c r="S131" s="109">
        <v>0</v>
      </c>
      <c r="T131" s="109">
        <v>0</v>
      </c>
      <c r="U131" s="109">
        <v>0</v>
      </c>
      <c r="V131" s="109">
        <v>0</v>
      </c>
      <c r="W131" s="109">
        <v>0</v>
      </c>
      <c r="X131" s="109">
        <v>0</v>
      </c>
      <c r="Y131" s="109">
        <v>0</v>
      </c>
      <c r="Z131" s="109">
        <v>0</v>
      </c>
      <c r="AA131" s="109">
        <v>0</v>
      </c>
      <c r="AB131" s="109">
        <v>0</v>
      </c>
      <c r="AC131" s="109">
        <v>0</v>
      </c>
      <c r="AD131" s="109">
        <v>0</v>
      </c>
      <c r="AE131" s="109">
        <v>0</v>
      </c>
    </row>
    <row r="132" spans="1:31">
      <c r="A132" s="106">
        <f t="shared" si="4"/>
        <v>2018</v>
      </c>
      <c r="B132" s="106">
        <f t="shared" si="5"/>
        <v>7</v>
      </c>
      <c r="C132" t="s">
        <v>688</v>
      </c>
      <c r="D132" t="s">
        <v>646</v>
      </c>
      <c r="E132" t="s">
        <v>667</v>
      </c>
      <c r="F132" s="107">
        <v>120</v>
      </c>
      <c r="G132" s="107">
        <v>261</v>
      </c>
      <c r="H132" s="107">
        <v>15</v>
      </c>
      <c r="I132" s="107">
        <v>8</v>
      </c>
      <c r="J132" s="107">
        <v>22</v>
      </c>
      <c r="K132" s="107">
        <v>5</v>
      </c>
      <c r="L132" s="107">
        <v>0</v>
      </c>
      <c r="M132" s="107">
        <v>1</v>
      </c>
      <c r="N132" s="107">
        <v>0</v>
      </c>
      <c r="O132" s="107">
        <v>0</v>
      </c>
      <c r="P132" s="109">
        <v>4</v>
      </c>
      <c r="Q132" s="109">
        <v>0</v>
      </c>
      <c r="R132" s="109">
        <v>1</v>
      </c>
      <c r="S132" s="109">
        <v>0</v>
      </c>
      <c r="T132" s="109">
        <v>0</v>
      </c>
      <c r="U132" s="109">
        <v>0</v>
      </c>
      <c r="V132" s="109">
        <v>0</v>
      </c>
      <c r="W132" s="109">
        <v>1</v>
      </c>
      <c r="X132" s="109">
        <v>0</v>
      </c>
      <c r="Y132" s="109">
        <v>0</v>
      </c>
      <c r="Z132" s="109">
        <v>0</v>
      </c>
      <c r="AA132" s="109">
        <v>0</v>
      </c>
      <c r="AB132" s="109">
        <v>0</v>
      </c>
      <c r="AC132" s="109">
        <v>0</v>
      </c>
      <c r="AD132" s="109">
        <v>0</v>
      </c>
      <c r="AE132" s="109">
        <v>0</v>
      </c>
    </row>
    <row r="133" spans="1:31">
      <c r="A133" s="106">
        <f t="shared" si="4"/>
        <v>2018</v>
      </c>
      <c r="B133" s="106">
        <f t="shared" si="5"/>
        <v>7</v>
      </c>
      <c r="C133" t="s">
        <v>688</v>
      </c>
      <c r="D133" t="s">
        <v>646</v>
      </c>
      <c r="E133" t="s">
        <v>649</v>
      </c>
      <c r="F133" s="107">
        <v>449.42</v>
      </c>
      <c r="G133" s="110">
        <v>1271</v>
      </c>
      <c r="H133" s="107">
        <v>54</v>
      </c>
      <c r="I133" s="107">
        <v>8.32</v>
      </c>
      <c r="J133" s="107">
        <v>221</v>
      </c>
      <c r="K133" s="107">
        <v>41</v>
      </c>
      <c r="L133" s="107">
        <v>2</v>
      </c>
      <c r="M133" s="107">
        <v>8</v>
      </c>
      <c r="N133" s="107">
        <v>0</v>
      </c>
      <c r="O133" s="107">
        <v>0</v>
      </c>
      <c r="P133" s="109">
        <v>2</v>
      </c>
      <c r="Q133" s="109">
        <v>0</v>
      </c>
      <c r="R133" s="109">
        <v>6</v>
      </c>
      <c r="S133" s="109">
        <v>2</v>
      </c>
      <c r="T133" s="109">
        <v>2</v>
      </c>
      <c r="U133" s="109">
        <v>22</v>
      </c>
      <c r="V133" s="109">
        <v>0</v>
      </c>
      <c r="W133" s="109">
        <v>2</v>
      </c>
      <c r="X133" s="109">
        <v>0</v>
      </c>
      <c r="Y133" s="109">
        <v>0</v>
      </c>
      <c r="Z133" s="109">
        <v>2</v>
      </c>
      <c r="AA133" s="109">
        <v>0</v>
      </c>
      <c r="AB133" s="109">
        <v>1</v>
      </c>
      <c r="AC133" s="109">
        <v>1</v>
      </c>
      <c r="AD133" s="109">
        <v>0</v>
      </c>
      <c r="AE133" s="109">
        <v>0</v>
      </c>
    </row>
    <row r="134" spans="1:31">
      <c r="A134" s="106">
        <f t="shared" si="4"/>
        <v>2018</v>
      </c>
      <c r="B134" s="106">
        <f t="shared" si="5"/>
        <v>7</v>
      </c>
      <c r="C134" t="s">
        <v>689</v>
      </c>
      <c r="D134" t="s">
        <v>646</v>
      </c>
      <c r="E134" t="s">
        <v>647</v>
      </c>
      <c r="F134" s="107">
        <v>0</v>
      </c>
      <c r="G134" s="107">
        <v>17</v>
      </c>
      <c r="H134" s="107">
        <v>0</v>
      </c>
      <c r="I134" s="107">
        <v>0</v>
      </c>
      <c r="J134" s="107">
        <v>0</v>
      </c>
      <c r="K134" s="107">
        <v>0</v>
      </c>
      <c r="L134" s="107">
        <v>0</v>
      </c>
      <c r="M134" s="107">
        <v>0</v>
      </c>
      <c r="N134" s="107">
        <v>0</v>
      </c>
      <c r="O134" s="107">
        <v>0</v>
      </c>
      <c r="P134" s="109">
        <v>0</v>
      </c>
      <c r="Q134" s="109">
        <v>0</v>
      </c>
      <c r="R134" s="109">
        <v>0</v>
      </c>
      <c r="S134" s="109">
        <v>0</v>
      </c>
      <c r="T134" s="109">
        <v>0</v>
      </c>
      <c r="U134" s="109">
        <v>0</v>
      </c>
      <c r="V134" s="109">
        <v>0</v>
      </c>
      <c r="W134" s="109">
        <v>0</v>
      </c>
      <c r="X134" s="109">
        <v>0</v>
      </c>
      <c r="Y134" s="109">
        <v>0</v>
      </c>
      <c r="Z134" s="109">
        <v>0</v>
      </c>
      <c r="AA134" s="109">
        <v>0</v>
      </c>
      <c r="AB134" s="109">
        <v>0</v>
      </c>
      <c r="AC134" s="109">
        <v>0</v>
      </c>
      <c r="AD134" s="109">
        <v>0</v>
      </c>
      <c r="AE134" s="109">
        <v>0</v>
      </c>
    </row>
    <row r="135" spans="1:31">
      <c r="A135" s="106">
        <f t="shared" si="4"/>
        <v>2018</v>
      </c>
      <c r="B135" s="106">
        <f t="shared" si="5"/>
        <v>7</v>
      </c>
      <c r="C135" t="s">
        <v>689</v>
      </c>
      <c r="D135" t="s">
        <v>646</v>
      </c>
      <c r="E135" t="s">
        <v>667</v>
      </c>
      <c r="F135" s="107">
        <v>62.4</v>
      </c>
      <c r="G135" s="107">
        <v>658</v>
      </c>
      <c r="H135" s="107">
        <v>7</v>
      </c>
      <c r="I135" s="107">
        <v>8.91</v>
      </c>
      <c r="J135" s="107">
        <v>15</v>
      </c>
      <c r="K135" s="107">
        <v>2</v>
      </c>
      <c r="L135" s="107">
        <v>0</v>
      </c>
      <c r="M135" s="107">
        <v>1</v>
      </c>
      <c r="N135" s="107">
        <v>0</v>
      </c>
      <c r="O135" s="107">
        <v>0</v>
      </c>
      <c r="P135" s="109">
        <v>1</v>
      </c>
      <c r="Q135" s="109">
        <v>0</v>
      </c>
      <c r="R135" s="109">
        <v>0</v>
      </c>
      <c r="S135" s="109">
        <v>0</v>
      </c>
      <c r="T135" s="109">
        <v>0</v>
      </c>
      <c r="U135" s="109">
        <v>0</v>
      </c>
      <c r="V135" s="109">
        <v>0</v>
      </c>
      <c r="W135" s="109">
        <v>0</v>
      </c>
      <c r="X135" s="109">
        <v>0</v>
      </c>
      <c r="Y135" s="109">
        <v>0</v>
      </c>
      <c r="Z135" s="109">
        <v>0</v>
      </c>
      <c r="AA135" s="109">
        <v>0</v>
      </c>
      <c r="AB135" s="109">
        <v>0</v>
      </c>
      <c r="AC135" s="109">
        <v>0</v>
      </c>
      <c r="AD135" s="109">
        <v>0</v>
      </c>
      <c r="AE135" s="109">
        <v>0</v>
      </c>
    </row>
    <row r="136" spans="1:31">
      <c r="A136" s="106">
        <f t="shared" si="4"/>
        <v>2018</v>
      </c>
      <c r="B136" s="106">
        <f t="shared" si="5"/>
        <v>7</v>
      </c>
      <c r="C136" t="s">
        <v>689</v>
      </c>
      <c r="D136" t="s">
        <v>646</v>
      </c>
      <c r="E136" t="s">
        <v>649</v>
      </c>
      <c r="F136" s="107">
        <v>448</v>
      </c>
      <c r="G136" s="107">
        <v>657</v>
      </c>
      <c r="H136" s="107">
        <v>56</v>
      </c>
      <c r="I136" s="107">
        <v>8</v>
      </c>
      <c r="J136" s="107">
        <v>144</v>
      </c>
      <c r="K136" s="107">
        <v>16</v>
      </c>
      <c r="L136" s="107">
        <v>4</v>
      </c>
      <c r="M136" s="107">
        <v>1</v>
      </c>
      <c r="N136" s="107">
        <v>0</v>
      </c>
      <c r="O136" s="107">
        <v>0</v>
      </c>
      <c r="P136" s="109">
        <v>0</v>
      </c>
      <c r="Q136" s="109">
        <v>0</v>
      </c>
      <c r="R136" s="109">
        <v>7</v>
      </c>
      <c r="S136" s="109">
        <v>3</v>
      </c>
      <c r="T136" s="109">
        <v>1</v>
      </c>
      <c r="U136" s="109">
        <v>9</v>
      </c>
      <c r="V136" s="109">
        <v>0</v>
      </c>
      <c r="W136" s="109">
        <v>3</v>
      </c>
      <c r="X136" s="109">
        <v>0</v>
      </c>
      <c r="Y136" s="109">
        <v>0</v>
      </c>
      <c r="Z136" s="109">
        <v>0</v>
      </c>
      <c r="AA136" s="109">
        <v>0</v>
      </c>
      <c r="AB136" s="109">
        <v>0</v>
      </c>
      <c r="AC136" s="109">
        <v>0</v>
      </c>
      <c r="AD136" s="109">
        <v>0</v>
      </c>
      <c r="AE136" s="109">
        <v>0</v>
      </c>
    </row>
    <row r="137" spans="1:31">
      <c r="A137" s="106">
        <f t="shared" si="4"/>
        <v>2018</v>
      </c>
      <c r="B137" s="106">
        <f t="shared" si="5"/>
        <v>7</v>
      </c>
      <c r="C137" t="s">
        <v>690</v>
      </c>
      <c r="D137" t="s">
        <v>646</v>
      </c>
      <c r="E137" t="s">
        <v>647</v>
      </c>
      <c r="F137" s="107">
        <v>0</v>
      </c>
      <c r="G137" s="107">
        <v>10</v>
      </c>
      <c r="H137" s="107">
        <v>0</v>
      </c>
      <c r="I137" s="107">
        <v>0</v>
      </c>
      <c r="J137" s="107">
        <v>0</v>
      </c>
      <c r="K137" s="107">
        <v>0</v>
      </c>
      <c r="L137" s="107">
        <v>0</v>
      </c>
      <c r="M137" s="107">
        <v>0</v>
      </c>
      <c r="N137" s="107">
        <v>0</v>
      </c>
      <c r="O137" s="107">
        <v>0</v>
      </c>
      <c r="P137" s="109">
        <v>0</v>
      </c>
      <c r="Q137" s="109">
        <v>0</v>
      </c>
      <c r="R137" s="109">
        <v>0</v>
      </c>
      <c r="S137" s="109">
        <v>0</v>
      </c>
      <c r="T137" s="109">
        <v>0</v>
      </c>
      <c r="U137" s="109">
        <v>0</v>
      </c>
      <c r="V137" s="109">
        <v>0</v>
      </c>
      <c r="W137" s="109">
        <v>0</v>
      </c>
      <c r="X137" s="109">
        <v>0</v>
      </c>
      <c r="Y137" s="109">
        <v>0</v>
      </c>
      <c r="Z137" s="109">
        <v>0</v>
      </c>
      <c r="AA137" s="109">
        <v>0</v>
      </c>
      <c r="AB137" s="109">
        <v>0</v>
      </c>
      <c r="AC137" s="109">
        <v>0</v>
      </c>
      <c r="AD137" s="109">
        <v>0</v>
      </c>
      <c r="AE137" s="109">
        <v>0</v>
      </c>
    </row>
    <row r="138" spans="1:31">
      <c r="A138" s="106">
        <f t="shared" si="4"/>
        <v>2018</v>
      </c>
      <c r="B138" s="106">
        <f t="shared" si="5"/>
        <v>7</v>
      </c>
      <c r="C138" t="s">
        <v>690</v>
      </c>
      <c r="D138" t="s">
        <v>646</v>
      </c>
      <c r="E138" t="s">
        <v>667</v>
      </c>
      <c r="F138" s="107">
        <v>120</v>
      </c>
      <c r="G138" s="107">
        <v>709</v>
      </c>
      <c r="H138" s="107">
        <v>14</v>
      </c>
      <c r="I138" s="107">
        <v>8.57</v>
      </c>
      <c r="J138" s="107">
        <v>28</v>
      </c>
      <c r="K138" s="107">
        <v>12</v>
      </c>
      <c r="L138" s="107">
        <v>9</v>
      </c>
      <c r="M138" s="107">
        <v>0</v>
      </c>
      <c r="N138" s="107">
        <v>0</v>
      </c>
      <c r="O138" s="107">
        <v>0</v>
      </c>
      <c r="P138" s="109">
        <v>3</v>
      </c>
      <c r="Q138" s="109">
        <v>0</v>
      </c>
      <c r="R138" s="109">
        <v>1</v>
      </c>
      <c r="S138" s="109">
        <v>0</v>
      </c>
      <c r="T138" s="109">
        <v>0</v>
      </c>
      <c r="U138" s="109">
        <v>0</v>
      </c>
      <c r="V138" s="109">
        <v>0</v>
      </c>
      <c r="W138" s="109">
        <v>1</v>
      </c>
      <c r="X138" s="109">
        <v>0</v>
      </c>
      <c r="Y138" s="109">
        <v>0</v>
      </c>
      <c r="Z138" s="109">
        <v>0</v>
      </c>
      <c r="AA138" s="109">
        <v>0</v>
      </c>
      <c r="AB138" s="109">
        <v>0</v>
      </c>
      <c r="AC138" s="109">
        <v>0</v>
      </c>
      <c r="AD138" s="109">
        <v>0</v>
      </c>
      <c r="AE138" s="109">
        <v>0</v>
      </c>
    </row>
    <row r="139" spans="1:31">
      <c r="A139" s="106">
        <f t="shared" si="4"/>
        <v>2018</v>
      </c>
      <c r="B139" s="106">
        <f t="shared" si="5"/>
        <v>7</v>
      </c>
      <c r="C139" t="s">
        <v>690</v>
      </c>
      <c r="D139" t="s">
        <v>646</v>
      </c>
      <c r="E139" t="s">
        <v>649</v>
      </c>
      <c r="F139" s="107">
        <v>288</v>
      </c>
      <c r="G139" s="107">
        <v>673</v>
      </c>
      <c r="H139" s="107">
        <v>36</v>
      </c>
      <c r="I139" s="107">
        <v>8</v>
      </c>
      <c r="J139" s="107">
        <v>142</v>
      </c>
      <c r="K139" s="107">
        <v>28</v>
      </c>
      <c r="L139" s="107">
        <v>1</v>
      </c>
      <c r="M139" s="107">
        <v>0</v>
      </c>
      <c r="N139" s="107">
        <v>0</v>
      </c>
      <c r="O139" s="107">
        <v>0</v>
      </c>
      <c r="P139" s="109">
        <v>1</v>
      </c>
      <c r="Q139" s="109">
        <v>0</v>
      </c>
      <c r="R139" s="109">
        <v>15</v>
      </c>
      <c r="S139" s="109">
        <v>8</v>
      </c>
      <c r="T139" s="109">
        <v>2</v>
      </c>
      <c r="U139" s="109">
        <v>26</v>
      </c>
      <c r="V139" s="109">
        <v>0</v>
      </c>
      <c r="W139" s="109">
        <v>5</v>
      </c>
      <c r="X139" s="109">
        <v>0</v>
      </c>
      <c r="Y139" s="109">
        <v>0</v>
      </c>
      <c r="Z139" s="109">
        <v>3</v>
      </c>
      <c r="AA139" s="109">
        <v>1</v>
      </c>
      <c r="AB139" s="109">
        <v>2</v>
      </c>
      <c r="AC139" s="109">
        <v>0</v>
      </c>
      <c r="AD139" s="109">
        <v>0</v>
      </c>
      <c r="AE139" s="109">
        <v>0</v>
      </c>
    </row>
    <row r="140" spans="1:31">
      <c r="A140" s="106">
        <f t="shared" si="4"/>
        <v>2018</v>
      </c>
      <c r="B140" s="106">
        <f t="shared" si="5"/>
        <v>7</v>
      </c>
      <c r="C140" t="s">
        <v>691</v>
      </c>
      <c r="D140" t="s">
        <v>646</v>
      </c>
      <c r="E140" t="s">
        <v>647</v>
      </c>
      <c r="F140" s="107">
        <v>16</v>
      </c>
      <c r="G140" s="107">
        <v>19</v>
      </c>
      <c r="H140" s="107">
        <v>2</v>
      </c>
      <c r="I140" s="107">
        <v>8</v>
      </c>
      <c r="J140" s="107">
        <v>2</v>
      </c>
      <c r="K140" s="107">
        <v>0</v>
      </c>
      <c r="L140" s="107">
        <v>0</v>
      </c>
      <c r="M140" s="107">
        <v>0</v>
      </c>
      <c r="N140" s="107">
        <v>0</v>
      </c>
      <c r="O140" s="107">
        <v>0</v>
      </c>
      <c r="P140" s="109">
        <v>0</v>
      </c>
      <c r="Q140" s="109">
        <v>0</v>
      </c>
      <c r="R140" s="109">
        <v>0</v>
      </c>
      <c r="S140" s="109">
        <v>0</v>
      </c>
      <c r="T140" s="109">
        <v>0</v>
      </c>
      <c r="U140" s="109">
        <v>0</v>
      </c>
      <c r="V140" s="109">
        <v>0</v>
      </c>
      <c r="W140" s="109">
        <v>0</v>
      </c>
      <c r="X140" s="109">
        <v>0</v>
      </c>
      <c r="Y140" s="109">
        <v>0</v>
      </c>
      <c r="Z140" s="109">
        <v>0</v>
      </c>
      <c r="AA140" s="109">
        <v>0</v>
      </c>
      <c r="AB140" s="109">
        <v>0</v>
      </c>
      <c r="AC140" s="109">
        <v>0</v>
      </c>
      <c r="AD140" s="109">
        <v>0</v>
      </c>
      <c r="AE140" s="109">
        <v>0</v>
      </c>
    </row>
    <row r="141" spans="1:31">
      <c r="A141" s="106">
        <f t="shared" si="4"/>
        <v>2018</v>
      </c>
      <c r="B141" s="106">
        <f t="shared" si="5"/>
        <v>7</v>
      </c>
      <c r="C141" t="s">
        <v>691</v>
      </c>
      <c r="D141" t="s">
        <v>646</v>
      </c>
      <c r="E141" t="s">
        <v>667</v>
      </c>
      <c r="F141" s="107">
        <v>61.05</v>
      </c>
      <c r="G141" s="107">
        <v>559</v>
      </c>
      <c r="H141" s="107">
        <v>7</v>
      </c>
      <c r="I141" s="107">
        <v>8.7200000000000006</v>
      </c>
      <c r="J141" s="107">
        <v>8</v>
      </c>
      <c r="K141" s="107">
        <v>1</v>
      </c>
      <c r="L141" s="107">
        <v>0</v>
      </c>
      <c r="M141" s="107">
        <v>1</v>
      </c>
      <c r="N141" s="107">
        <v>0</v>
      </c>
      <c r="O141" s="107">
        <v>0</v>
      </c>
      <c r="P141" s="109">
        <v>0</v>
      </c>
      <c r="Q141" s="109">
        <v>0</v>
      </c>
      <c r="R141" s="109">
        <v>0</v>
      </c>
      <c r="S141" s="109">
        <v>0</v>
      </c>
      <c r="T141" s="109">
        <v>0</v>
      </c>
      <c r="U141" s="109">
        <v>0</v>
      </c>
      <c r="V141" s="109">
        <v>0</v>
      </c>
      <c r="W141" s="109">
        <v>0</v>
      </c>
      <c r="X141" s="109">
        <v>0</v>
      </c>
      <c r="Y141" s="109">
        <v>0</v>
      </c>
      <c r="Z141" s="109">
        <v>0</v>
      </c>
      <c r="AA141" s="109">
        <v>0</v>
      </c>
      <c r="AB141" s="109">
        <v>0</v>
      </c>
      <c r="AC141" s="109">
        <v>0</v>
      </c>
      <c r="AD141" s="109">
        <v>0</v>
      </c>
      <c r="AE141" s="109">
        <v>0</v>
      </c>
    </row>
    <row r="142" spans="1:31">
      <c r="A142" s="106">
        <f t="shared" si="4"/>
        <v>2018</v>
      </c>
      <c r="B142" s="106">
        <f t="shared" si="5"/>
        <v>7</v>
      </c>
      <c r="C142" t="s">
        <v>691</v>
      </c>
      <c r="D142" t="s">
        <v>646</v>
      </c>
      <c r="E142" t="s">
        <v>649</v>
      </c>
      <c r="F142" s="107">
        <v>416</v>
      </c>
      <c r="G142" s="107">
        <v>632</v>
      </c>
      <c r="H142" s="107">
        <v>52</v>
      </c>
      <c r="I142" s="107">
        <v>8</v>
      </c>
      <c r="J142" s="107">
        <v>142</v>
      </c>
      <c r="K142" s="107">
        <v>22</v>
      </c>
      <c r="L142" s="107">
        <v>1</v>
      </c>
      <c r="M142" s="107">
        <v>2</v>
      </c>
      <c r="N142" s="107">
        <v>0</v>
      </c>
      <c r="O142" s="107">
        <v>0</v>
      </c>
      <c r="P142" s="109">
        <v>0</v>
      </c>
      <c r="Q142" s="109">
        <v>0</v>
      </c>
      <c r="R142" s="109">
        <v>2</v>
      </c>
      <c r="S142" s="109">
        <v>0</v>
      </c>
      <c r="T142" s="109">
        <v>1</v>
      </c>
      <c r="U142" s="109">
        <v>17</v>
      </c>
      <c r="V142" s="109">
        <v>0</v>
      </c>
      <c r="W142" s="109">
        <v>1</v>
      </c>
      <c r="X142" s="109">
        <v>0</v>
      </c>
      <c r="Y142" s="109">
        <v>0</v>
      </c>
      <c r="Z142" s="109">
        <v>0</v>
      </c>
      <c r="AA142" s="109">
        <v>0</v>
      </c>
      <c r="AB142" s="109">
        <v>0</v>
      </c>
      <c r="AC142" s="109">
        <v>0</v>
      </c>
      <c r="AD142" s="109">
        <v>0</v>
      </c>
      <c r="AE142" s="109">
        <v>0</v>
      </c>
    </row>
    <row r="143" spans="1:31">
      <c r="A143" s="106">
        <f t="shared" si="4"/>
        <v>2018</v>
      </c>
      <c r="B143" s="106">
        <f t="shared" si="5"/>
        <v>7</v>
      </c>
      <c r="C143" t="s">
        <v>692</v>
      </c>
      <c r="D143" t="s">
        <v>646</v>
      </c>
      <c r="E143" t="s">
        <v>647</v>
      </c>
      <c r="F143" s="107">
        <v>0</v>
      </c>
      <c r="G143" s="107">
        <v>28</v>
      </c>
      <c r="H143" s="107">
        <v>0</v>
      </c>
      <c r="I143" s="107">
        <v>0</v>
      </c>
      <c r="J143" s="107">
        <v>0</v>
      </c>
      <c r="K143" s="107">
        <v>0</v>
      </c>
      <c r="L143" s="107">
        <v>0</v>
      </c>
      <c r="M143" s="107">
        <v>0</v>
      </c>
      <c r="N143" s="107">
        <v>0</v>
      </c>
      <c r="O143" s="107">
        <v>0</v>
      </c>
      <c r="P143" s="109">
        <v>0</v>
      </c>
      <c r="Q143" s="109">
        <v>0</v>
      </c>
      <c r="R143" s="109">
        <v>0</v>
      </c>
      <c r="S143" s="109">
        <v>0</v>
      </c>
      <c r="T143" s="109">
        <v>0</v>
      </c>
      <c r="U143" s="109">
        <v>0</v>
      </c>
      <c r="V143" s="109">
        <v>0</v>
      </c>
      <c r="W143" s="109">
        <v>0</v>
      </c>
      <c r="X143" s="109">
        <v>0</v>
      </c>
      <c r="Y143" s="109">
        <v>0</v>
      </c>
      <c r="Z143" s="109">
        <v>0</v>
      </c>
      <c r="AA143" s="109">
        <v>0</v>
      </c>
      <c r="AB143" s="109">
        <v>0</v>
      </c>
      <c r="AC143" s="109">
        <v>0</v>
      </c>
      <c r="AD143" s="109">
        <v>0</v>
      </c>
      <c r="AE143" s="109">
        <v>0</v>
      </c>
    </row>
    <row r="144" spans="1:31">
      <c r="A144" s="106">
        <f t="shared" si="4"/>
        <v>2018</v>
      </c>
      <c r="B144" s="106">
        <f t="shared" si="5"/>
        <v>7</v>
      </c>
      <c r="C144" t="s">
        <v>692</v>
      </c>
      <c r="D144" t="s">
        <v>646</v>
      </c>
      <c r="E144" t="s">
        <v>667</v>
      </c>
      <c r="F144" s="107">
        <v>35</v>
      </c>
      <c r="G144" s="107">
        <v>372</v>
      </c>
      <c r="H144" s="107">
        <v>4</v>
      </c>
      <c r="I144" s="107">
        <v>8.75</v>
      </c>
      <c r="J144" s="107">
        <v>12</v>
      </c>
      <c r="K144" s="107">
        <v>3</v>
      </c>
      <c r="L144" s="107">
        <v>0</v>
      </c>
      <c r="M144" s="107">
        <v>1</v>
      </c>
      <c r="N144" s="107">
        <v>0</v>
      </c>
      <c r="O144" s="107">
        <v>0</v>
      </c>
      <c r="P144" s="109">
        <v>0</v>
      </c>
      <c r="Q144" s="109">
        <v>0</v>
      </c>
      <c r="R144" s="109">
        <v>0</v>
      </c>
      <c r="S144" s="109">
        <v>0</v>
      </c>
      <c r="T144" s="109">
        <v>0</v>
      </c>
      <c r="U144" s="109">
        <v>2</v>
      </c>
      <c r="V144" s="109">
        <v>0</v>
      </c>
      <c r="W144" s="109">
        <v>0</v>
      </c>
      <c r="X144" s="109">
        <v>0</v>
      </c>
      <c r="Y144" s="109">
        <v>0</v>
      </c>
      <c r="Z144" s="109">
        <v>0</v>
      </c>
      <c r="AA144" s="109">
        <v>0</v>
      </c>
      <c r="AB144" s="109">
        <v>0</v>
      </c>
      <c r="AC144" s="109">
        <v>0</v>
      </c>
      <c r="AD144" s="109">
        <v>0</v>
      </c>
      <c r="AE144" s="109">
        <v>0</v>
      </c>
    </row>
    <row r="145" spans="1:31">
      <c r="A145" s="106">
        <f t="shared" si="4"/>
        <v>2018</v>
      </c>
      <c r="B145" s="106">
        <f t="shared" si="5"/>
        <v>7</v>
      </c>
      <c r="C145" t="s">
        <v>692</v>
      </c>
      <c r="D145" t="s">
        <v>646</v>
      </c>
      <c r="E145" t="s">
        <v>649</v>
      </c>
      <c r="F145" s="107">
        <v>352</v>
      </c>
      <c r="G145" s="107">
        <v>614</v>
      </c>
      <c r="H145" s="107">
        <v>44</v>
      </c>
      <c r="I145" s="107">
        <v>8</v>
      </c>
      <c r="J145" s="107">
        <v>188</v>
      </c>
      <c r="K145" s="107">
        <v>63</v>
      </c>
      <c r="L145" s="107">
        <v>8</v>
      </c>
      <c r="M145" s="107">
        <v>7</v>
      </c>
      <c r="N145" s="107">
        <v>0</v>
      </c>
      <c r="O145" s="107">
        <v>0</v>
      </c>
      <c r="P145" s="109">
        <v>0</v>
      </c>
      <c r="Q145" s="109">
        <v>0</v>
      </c>
      <c r="R145" s="109">
        <v>13</v>
      </c>
      <c r="S145" s="109">
        <v>1</v>
      </c>
      <c r="T145" s="109">
        <v>3</v>
      </c>
      <c r="U145" s="109">
        <v>41</v>
      </c>
      <c r="V145" s="109">
        <v>0</v>
      </c>
      <c r="W145" s="109">
        <v>9</v>
      </c>
      <c r="X145" s="109">
        <v>0</v>
      </c>
      <c r="Y145" s="109">
        <v>0</v>
      </c>
      <c r="Z145" s="109">
        <v>0</v>
      </c>
      <c r="AA145" s="109">
        <v>0</v>
      </c>
      <c r="AB145" s="109">
        <v>0</v>
      </c>
      <c r="AC145" s="109">
        <v>0</v>
      </c>
      <c r="AD145" s="109">
        <v>0</v>
      </c>
      <c r="AE145" s="109">
        <v>0</v>
      </c>
    </row>
    <row r="146" spans="1:31">
      <c r="A146" s="106">
        <f t="shared" si="4"/>
        <v>2018</v>
      </c>
      <c r="B146" s="106">
        <f t="shared" si="5"/>
        <v>7</v>
      </c>
      <c r="C146" s="103" t="s">
        <v>693</v>
      </c>
      <c r="D146" t="s">
        <v>646</v>
      </c>
      <c r="E146" t="s">
        <v>647</v>
      </c>
      <c r="F146">
        <v>0</v>
      </c>
      <c r="G146">
        <v>13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>
      <c r="A147" s="106">
        <f t="shared" si="4"/>
        <v>2018</v>
      </c>
      <c r="B147" s="106">
        <f t="shared" si="5"/>
        <v>7</v>
      </c>
      <c r="C147" t="s">
        <v>693</v>
      </c>
      <c r="D147" t="s">
        <v>646</v>
      </c>
      <c r="E147" t="s">
        <v>667</v>
      </c>
      <c r="F147" s="107">
        <v>88.34</v>
      </c>
      <c r="G147" s="107">
        <v>302</v>
      </c>
      <c r="H147" s="107">
        <v>10</v>
      </c>
      <c r="I147" s="107">
        <v>8.83</v>
      </c>
      <c r="J147" s="107">
        <v>12</v>
      </c>
      <c r="K147" s="107">
        <v>3</v>
      </c>
      <c r="L147" s="107">
        <v>1</v>
      </c>
      <c r="M147" s="107">
        <v>0</v>
      </c>
      <c r="N147" s="107">
        <v>0</v>
      </c>
      <c r="O147" s="107">
        <v>0</v>
      </c>
      <c r="P147" s="109">
        <v>2</v>
      </c>
      <c r="Q147" s="109">
        <v>0</v>
      </c>
      <c r="R147" s="109">
        <v>1</v>
      </c>
      <c r="S147" s="109">
        <v>0</v>
      </c>
      <c r="T147" s="109">
        <v>1</v>
      </c>
      <c r="U147" s="109">
        <v>0</v>
      </c>
      <c r="V147" s="109">
        <v>0</v>
      </c>
      <c r="W147" s="109">
        <v>0</v>
      </c>
      <c r="X147" s="109">
        <v>0</v>
      </c>
      <c r="Y147" s="109">
        <v>0</v>
      </c>
      <c r="Z147" s="109">
        <v>0</v>
      </c>
      <c r="AA147" s="109">
        <v>0</v>
      </c>
      <c r="AB147" s="109">
        <v>0</v>
      </c>
      <c r="AC147" s="109">
        <v>0</v>
      </c>
      <c r="AD147" s="109">
        <v>0</v>
      </c>
      <c r="AE147" s="109">
        <v>0</v>
      </c>
    </row>
    <row r="148" spans="1:31">
      <c r="A148" s="106">
        <f t="shared" si="4"/>
        <v>2018</v>
      </c>
      <c r="B148" s="106">
        <f t="shared" si="5"/>
        <v>7</v>
      </c>
      <c r="C148" t="s">
        <v>693</v>
      </c>
      <c r="D148" t="s">
        <v>646</v>
      </c>
      <c r="E148" t="s">
        <v>649</v>
      </c>
      <c r="F148" s="107">
        <v>232</v>
      </c>
      <c r="G148" s="107">
        <v>366</v>
      </c>
      <c r="H148" s="107">
        <v>29</v>
      </c>
      <c r="I148" s="107">
        <v>8</v>
      </c>
      <c r="J148" s="107">
        <v>93</v>
      </c>
      <c r="K148" s="107">
        <v>14</v>
      </c>
      <c r="L148" s="107">
        <v>6</v>
      </c>
      <c r="M148" s="107">
        <v>3</v>
      </c>
      <c r="N148" s="107">
        <v>0</v>
      </c>
      <c r="O148" s="107">
        <v>0</v>
      </c>
      <c r="P148" s="109">
        <v>0</v>
      </c>
      <c r="Q148" s="109">
        <v>0</v>
      </c>
      <c r="R148" s="109">
        <v>3</v>
      </c>
      <c r="S148" s="109">
        <v>0</v>
      </c>
      <c r="T148" s="109">
        <v>3</v>
      </c>
      <c r="U148" s="109">
        <v>3</v>
      </c>
      <c r="V148" s="109">
        <v>0</v>
      </c>
      <c r="W148" s="109">
        <v>0</v>
      </c>
      <c r="X148" s="109">
        <v>0</v>
      </c>
      <c r="Y148" s="109">
        <v>0</v>
      </c>
      <c r="Z148" s="109">
        <v>2</v>
      </c>
      <c r="AA148" s="109">
        <v>1</v>
      </c>
      <c r="AB148" s="109">
        <v>1</v>
      </c>
      <c r="AC148" s="109">
        <v>0</v>
      </c>
      <c r="AD148" s="109">
        <v>0</v>
      </c>
      <c r="AE148" s="109">
        <v>0</v>
      </c>
    </row>
    <row r="149" spans="1:31">
      <c r="A149" s="106">
        <f t="shared" si="4"/>
        <v>2018</v>
      </c>
      <c r="B149" s="106">
        <f t="shared" si="5"/>
        <v>7</v>
      </c>
      <c r="C149" s="103" t="s">
        <v>694</v>
      </c>
      <c r="D149" t="s">
        <v>646</v>
      </c>
      <c r="E149" t="s">
        <v>647</v>
      </c>
      <c r="F149">
        <v>8</v>
      </c>
      <c r="G149">
        <v>13</v>
      </c>
      <c r="H149">
        <v>1</v>
      </c>
      <c r="I149">
        <v>8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>
      <c r="A150" s="106">
        <f t="shared" si="4"/>
        <v>2018</v>
      </c>
      <c r="B150" s="106">
        <f t="shared" si="5"/>
        <v>7</v>
      </c>
      <c r="C150" s="103" t="s">
        <v>694</v>
      </c>
      <c r="D150" t="s">
        <v>646</v>
      </c>
      <c r="E150" t="s">
        <v>667</v>
      </c>
      <c r="F150">
        <v>60.24</v>
      </c>
      <c r="G150">
        <v>297</v>
      </c>
      <c r="H150">
        <v>7</v>
      </c>
      <c r="I150">
        <v>8.61</v>
      </c>
      <c r="J150">
        <v>13</v>
      </c>
      <c r="K150">
        <v>5</v>
      </c>
      <c r="L150">
        <v>0</v>
      </c>
      <c r="M150">
        <v>2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>
      <c r="A151" s="106">
        <f t="shared" si="4"/>
        <v>2018</v>
      </c>
      <c r="B151" s="106">
        <f t="shared" si="5"/>
        <v>7</v>
      </c>
      <c r="C151" s="103" t="s">
        <v>694</v>
      </c>
      <c r="D151" t="s">
        <v>646</v>
      </c>
      <c r="E151" t="s">
        <v>649</v>
      </c>
      <c r="F151">
        <v>400</v>
      </c>
      <c r="G151">
        <v>496</v>
      </c>
      <c r="H151">
        <v>50</v>
      </c>
      <c r="I151">
        <v>8</v>
      </c>
      <c r="J151">
        <v>167</v>
      </c>
      <c r="K151">
        <v>39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10</v>
      </c>
      <c r="S151">
        <v>3</v>
      </c>
      <c r="T151">
        <v>4</v>
      </c>
      <c r="U151">
        <v>34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>
      <c r="A152" s="106">
        <f t="shared" si="4"/>
        <v>2018</v>
      </c>
      <c r="B152" s="106">
        <f t="shared" si="5"/>
        <v>7</v>
      </c>
      <c r="C152" s="103" t="s">
        <v>695</v>
      </c>
      <c r="D152" t="s">
        <v>646</v>
      </c>
      <c r="E152" t="s">
        <v>647</v>
      </c>
      <c r="F152">
        <v>0</v>
      </c>
      <c r="G152">
        <v>23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>
      <c r="A153" s="106">
        <f t="shared" si="4"/>
        <v>2018</v>
      </c>
      <c r="B153" s="106">
        <f t="shared" si="5"/>
        <v>7</v>
      </c>
      <c r="C153" s="103" t="s">
        <v>695</v>
      </c>
      <c r="D153" t="s">
        <v>646</v>
      </c>
      <c r="E153" t="s">
        <v>667</v>
      </c>
      <c r="F153">
        <v>42.04</v>
      </c>
      <c r="G153">
        <v>241</v>
      </c>
      <c r="H153">
        <v>5</v>
      </c>
      <c r="I153">
        <v>8.41</v>
      </c>
      <c r="J153">
        <v>14</v>
      </c>
      <c r="K153">
        <v>5</v>
      </c>
      <c r="L153">
        <v>0</v>
      </c>
      <c r="M153">
        <v>0</v>
      </c>
      <c r="N153">
        <v>0</v>
      </c>
      <c r="O153">
        <v>2</v>
      </c>
      <c r="P153">
        <v>2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>
      <c r="A154" s="106">
        <f t="shared" si="4"/>
        <v>2018</v>
      </c>
      <c r="B154" s="106">
        <f t="shared" si="5"/>
        <v>7</v>
      </c>
      <c r="C154" s="103" t="s">
        <v>695</v>
      </c>
      <c r="D154" t="s">
        <v>646</v>
      </c>
      <c r="E154" t="s">
        <v>649</v>
      </c>
      <c r="F154">
        <v>432</v>
      </c>
      <c r="G154">
        <v>565</v>
      </c>
      <c r="H154">
        <v>54</v>
      </c>
      <c r="I154">
        <v>8</v>
      </c>
      <c r="J154">
        <v>192</v>
      </c>
      <c r="K154">
        <v>31</v>
      </c>
      <c r="L154">
        <v>0</v>
      </c>
      <c r="M154">
        <v>2</v>
      </c>
      <c r="N154">
        <v>0</v>
      </c>
      <c r="O154">
        <v>1</v>
      </c>
      <c r="P154">
        <v>0</v>
      </c>
      <c r="Q154">
        <v>0</v>
      </c>
      <c r="R154">
        <v>8</v>
      </c>
      <c r="S154">
        <v>3</v>
      </c>
      <c r="T154">
        <v>2</v>
      </c>
      <c r="U154">
        <v>23</v>
      </c>
      <c r="V154">
        <v>0</v>
      </c>
      <c r="W154">
        <v>2</v>
      </c>
      <c r="X154">
        <v>1</v>
      </c>
      <c r="Y154">
        <v>0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0</v>
      </c>
    </row>
    <row r="155" spans="1:31">
      <c r="A155" s="106">
        <f t="shared" si="4"/>
        <v>2018</v>
      </c>
      <c r="B155" s="106">
        <f t="shared" si="5"/>
        <v>7</v>
      </c>
      <c r="C155" s="103" t="s">
        <v>696</v>
      </c>
      <c r="D155" t="s">
        <v>646</v>
      </c>
      <c r="E155" t="s">
        <v>647</v>
      </c>
      <c r="F155">
        <v>8</v>
      </c>
      <c r="G155">
        <v>11</v>
      </c>
      <c r="H155">
        <v>1</v>
      </c>
      <c r="I155">
        <v>8</v>
      </c>
      <c r="J155">
        <v>5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>
      <c r="A156" s="106">
        <f t="shared" si="4"/>
        <v>2018</v>
      </c>
      <c r="B156" s="106">
        <f t="shared" si="5"/>
        <v>7</v>
      </c>
      <c r="C156" s="103" t="s">
        <v>696</v>
      </c>
      <c r="D156" t="s">
        <v>646</v>
      </c>
      <c r="E156" t="s">
        <v>667</v>
      </c>
      <c r="F156">
        <v>59.15</v>
      </c>
      <c r="G156">
        <v>333</v>
      </c>
      <c r="H156">
        <v>7</v>
      </c>
      <c r="I156">
        <v>8.4499999999999993</v>
      </c>
      <c r="J156">
        <v>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>
      <c r="A157" s="106">
        <f t="shared" si="4"/>
        <v>2018</v>
      </c>
      <c r="B157" s="106">
        <f t="shared" si="5"/>
        <v>7</v>
      </c>
      <c r="C157" s="103" t="s">
        <v>696</v>
      </c>
      <c r="D157" t="s">
        <v>646</v>
      </c>
      <c r="E157" t="s">
        <v>649</v>
      </c>
      <c r="F157">
        <v>400</v>
      </c>
      <c r="G157">
        <v>569</v>
      </c>
      <c r="H157">
        <v>50</v>
      </c>
      <c r="I157">
        <v>8</v>
      </c>
      <c r="J157">
        <v>120</v>
      </c>
      <c r="K157">
        <v>22</v>
      </c>
      <c r="L157">
        <v>1</v>
      </c>
      <c r="M157">
        <v>2</v>
      </c>
      <c r="N157">
        <v>1</v>
      </c>
      <c r="O157">
        <v>0</v>
      </c>
      <c r="P157">
        <v>4</v>
      </c>
      <c r="Q157">
        <v>0</v>
      </c>
      <c r="R157">
        <v>5</v>
      </c>
      <c r="S157">
        <v>1</v>
      </c>
      <c r="T157">
        <v>2</v>
      </c>
      <c r="U157">
        <v>12</v>
      </c>
      <c r="V157">
        <v>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>
      <c r="A158" s="106">
        <f t="shared" si="4"/>
        <v>2018</v>
      </c>
      <c r="B158" s="106">
        <f t="shared" si="5"/>
        <v>7</v>
      </c>
      <c r="C158" s="103" t="s">
        <v>697</v>
      </c>
      <c r="D158" t="s">
        <v>646</v>
      </c>
      <c r="E158" t="s">
        <v>647</v>
      </c>
      <c r="F158">
        <v>0</v>
      </c>
      <c r="G158">
        <v>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>
      <c r="A159" s="106">
        <f t="shared" si="4"/>
        <v>2018</v>
      </c>
      <c r="B159" s="106">
        <f t="shared" si="5"/>
        <v>7</v>
      </c>
      <c r="C159" s="103" t="s">
        <v>697</v>
      </c>
      <c r="D159" t="s">
        <v>646</v>
      </c>
      <c r="E159" t="s">
        <v>667</v>
      </c>
      <c r="F159">
        <v>58.53</v>
      </c>
      <c r="G159">
        <v>309</v>
      </c>
      <c r="H159">
        <v>7</v>
      </c>
      <c r="I159">
        <v>8.36</v>
      </c>
      <c r="J159">
        <v>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>
      <c r="A160" s="106">
        <f t="shared" si="4"/>
        <v>2018</v>
      </c>
      <c r="B160" s="106">
        <f t="shared" si="5"/>
        <v>7</v>
      </c>
      <c r="C160" s="103" t="s">
        <v>697</v>
      </c>
      <c r="D160" t="s">
        <v>646</v>
      </c>
      <c r="E160" t="s">
        <v>649</v>
      </c>
      <c r="F160">
        <v>336</v>
      </c>
      <c r="G160">
        <v>494</v>
      </c>
      <c r="H160">
        <v>42</v>
      </c>
      <c r="I160">
        <v>8</v>
      </c>
      <c r="J160">
        <v>154</v>
      </c>
      <c r="K160">
        <v>39</v>
      </c>
      <c r="L160">
        <v>1</v>
      </c>
      <c r="M160">
        <v>8</v>
      </c>
      <c r="N160">
        <v>0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1</v>
      </c>
      <c r="U160">
        <v>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>
      <c r="A161" s="106">
        <f t="shared" si="4"/>
        <v>2018</v>
      </c>
      <c r="B161" s="106">
        <f t="shared" si="5"/>
        <v>7</v>
      </c>
      <c r="C161" s="103" t="s">
        <v>698</v>
      </c>
      <c r="D161" t="s">
        <v>646</v>
      </c>
      <c r="E161" t="s">
        <v>647</v>
      </c>
      <c r="F161">
        <v>0</v>
      </c>
      <c r="G161">
        <v>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>
      <c r="A162" s="106">
        <f t="shared" si="4"/>
        <v>2018</v>
      </c>
      <c r="B162" s="106">
        <f t="shared" si="5"/>
        <v>7</v>
      </c>
      <c r="C162" s="103" t="s">
        <v>698</v>
      </c>
      <c r="D162" t="s">
        <v>646</v>
      </c>
      <c r="E162" t="s">
        <v>667</v>
      </c>
      <c r="F162">
        <v>42.51</v>
      </c>
      <c r="G162">
        <v>441</v>
      </c>
      <c r="H162">
        <v>5</v>
      </c>
      <c r="I162">
        <v>8.5</v>
      </c>
      <c r="J162">
        <v>16</v>
      </c>
      <c r="K162">
        <v>7</v>
      </c>
      <c r="L162">
        <v>2</v>
      </c>
      <c r="M162">
        <v>1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>
      <c r="A163" s="106">
        <f t="shared" si="4"/>
        <v>2018</v>
      </c>
      <c r="B163" s="106">
        <f t="shared" si="5"/>
        <v>7</v>
      </c>
      <c r="C163" s="103" t="s">
        <v>698</v>
      </c>
      <c r="D163" t="s">
        <v>646</v>
      </c>
      <c r="E163" t="s">
        <v>649</v>
      </c>
      <c r="F163">
        <v>488</v>
      </c>
      <c r="G163">
        <v>683</v>
      </c>
      <c r="H163">
        <v>61</v>
      </c>
      <c r="I163">
        <v>8</v>
      </c>
      <c r="J163">
        <v>260</v>
      </c>
      <c r="K163">
        <v>31</v>
      </c>
      <c r="L163">
        <v>0</v>
      </c>
      <c r="M163">
        <v>2</v>
      </c>
      <c r="N163">
        <v>0</v>
      </c>
      <c r="O163">
        <v>1</v>
      </c>
      <c r="P163">
        <v>0</v>
      </c>
      <c r="Q163">
        <v>0</v>
      </c>
      <c r="R163">
        <v>5</v>
      </c>
      <c r="S163">
        <v>2</v>
      </c>
      <c r="T163">
        <v>3</v>
      </c>
      <c r="U163">
        <v>27</v>
      </c>
      <c r="V163">
        <v>0</v>
      </c>
      <c r="W163">
        <v>0</v>
      </c>
      <c r="X163">
        <v>0</v>
      </c>
      <c r="Y163">
        <v>0</v>
      </c>
      <c r="Z163">
        <v>2</v>
      </c>
      <c r="AA163">
        <v>1</v>
      </c>
      <c r="AB163">
        <v>1</v>
      </c>
      <c r="AC163">
        <v>0</v>
      </c>
      <c r="AD163">
        <v>0</v>
      </c>
      <c r="AE163">
        <v>0</v>
      </c>
    </row>
    <row r="164" spans="1:31">
      <c r="A164" s="106">
        <f t="shared" si="4"/>
        <v>2018</v>
      </c>
      <c r="B164" s="106">
        <f t="shared" si="5"/>
        <v>7</v>
      </c>
      <c r="C164" t="s">
        <v>699</v>
      </c>
      <c r="D164" t="s">
        <v>646</v>
      </c>
      <c r="E164" t="s">
        <v>647</v>
      </c>
      <c r="F164" s="107">
        <v>0</v>
      </c>
      <c r="G164" s="107">
        <v>10</v>
      </c>
      <c r="H164" s="107">
        <v>0</v>
      </c>
      <c r="I164" s="107">
        <v>0</v>
      </c>
      <c r="J164" s="107">
        <v>0</v>
      </c>
      <c r="K164" s="107">
        <v>0</v>
      </c>
      <c r="L164" s="107">
        <v>0</v>
      </c>
      <c r="M164" s="107">
        <v>0</v>
      </c>
      <c r="N164" s="107">
        <v>0</v>
      </c>
      <c r="O164" s="107">
        <v>0</v>
      </c>
      <c r="P164" s="109">
        <v>0</v>
      </c>
      <c r="Q164" s="109">
        <v>0</v>
      </c>
      <c r="R164" s="109">
        <v>0</v>
      </c>
      <c r="S164" s="109">
        <v>0</v>
      </c>
      <c r="T164" s="109">
        <v>0</v>
      </c>
      <c r="U164" s="109">
        <v>0</v>
      </c>
      <c r="V164" s="109">
        <v>0</v>
      </c>
      <c r="W164" s="109">
        <v>0</v>
      </c>
      <c r="X164" s="109">
        <v>0</v>
      </c>
      <c r="Y164" s="109">
        <v>0</v>
      </c>
      <c r="Z164" s="109">
        <v>0</v>
      </c>
      <c r="AA164" s="109">
        <v>0</v>
      </c>
      <c r="AB164" s="109">
        <v>0</v>
      </c>
      <c r="AC164" s="109">
        <v>0</v>
      </c>
      <c r="AD164" s="109">
        <v>0</v>
      </c>
      <c r="AE164" s="109">
        <v>0</v>
      </c>
    </row>
    <row r="165" spans="1:31">
      <c r="A165" s="106">
        <f t="shared" si="4"/>
        <v>2018</v>
      </c>
      <c r="B165" s="106">
        <f t="shared" si="5"/>
        <v>7</v>
      </c>
      <c r="C165" t="s">
        <v>699</v>
      </c>
      <c r="D165" t="s">
        <v>646</v>
      </c>
      <c r="E165" t="s">
        <v>667</v>
      </c>
      <c r="F165" s="107">
        <v>43.74</v>
      </c>
      <c r="G165" s="107">
        <v>454</v>
      </c>
      <c r="H165" s="107">
        <v>5</v>
      </c>
      <c r="I165" s="107">
        <v>8.75</v>
      </c>
      <c r="J165" s="107">
        <v>7</v>
      </c>
      <c r="K165" s="107">
        <v>1</v>
      </c>
      <c r="L165" s="107">
        <v>0</v>
      </c>
      <c r="M165" s="107">
        <v>0</v>
      </c>
      <c r="N165" s="107">
        <v>0</v>
      </c>
      <c r="O165" s="107">
        <v>0</v>
      </c>
      <c r="P165" s="109">
        <v>1</v>
      </c>
      <c r="Q165" s="109">
        <v>0</v>
      </c>
      <c r="R165" s="109">
        <v>0</v>
      </c>
      <c r="S165" s="109">
        <v>0</v>
      </c>
      <c r="T165" s="109">
        <v>0</v>
      </c>
      <c r="U165" s="109">
        <v>0</v>
      </c>
      <c r="V165" s="109">
        <v>0</v>
      </c>
      <c r="W165" s="109">
        <v>0</v>
      </c>
      <c r="X165" s="109">
        <v>0</v>
      </c>
      <c r="Y165" s="109">
        <v>0</v>
      </c>
      <c r="Z165" s="109">
        <v>0</v>
      </c>
      <c r="AA165" s="109">
        <v>0</v>
      </c>
      <c r="AB165" s="109">
        <v>0</v>
      </c>
      <c r="AC165" s="109">
        <v>0</v>
      </c>
      <c r="AD165" s="109">
        <v>0</v>
      </c>
      <c r="AE165" s="109">
        <v>0</v>
      </c>
    </row>
    <row r="166" spans="1:31">
      <c r="A166" s="106">
        <f t="shared" si="4"/>
        <v>2018</v>
      </c>
      <c r="B166" s="106">
        <f t="shared" si="5"/>
        <v>7</v>
      </c>
      <c r="C166" t="s">
        <v>699</v>
      </c>
      <c r="D166" t="s">
        <v>646</v>
      </c>
      <c r="E166" t="s">
        <v>649</v>
      </c>
      <c r="F166" s="107">
        <v>384</v>
      </c>
      <c r="G166" s="107">
        <v>768</v>
      </c>
      <c r="H166" s="107">
        <v>48</v>
      </c>
      <c r="I166" s="107">
        <v>8</v>
      </c>
      <c r="J166" s="107">
        <v>165</v>
      </c>
      <c r="K166" s="107">
        <v>36</v>
      </c>
      <c r="L166" s="107">
        <v>4</v>
      </c>
      <c r="M166" s="107">
        <v>5</v>
      </c>
      <c r="N166" s="107">
        <v>0</v>
      </c>
      <c r="O166" s="107">
        <v>1</v>
      </c>
      <c r="P166" s="109">
        <v>1</v>
      </c>
      <c r="Q166" s="109">
        <v>0</v>
      </c>
      <c r="R166" s="109">
        <v>7</v>
      </c>
      <c r="S166" s="109">
        <v>2</v>
      </c>
      <c r="T166" s="109">
        <v>2</v>
      </c>
      <c r="U166" s="109">
        <v>22</v>
      </c>
      <c r="V166" s="109">
        <v>0</v>
      </c>
      <c r="W166" s="109">
        <v>0</v>
      </c>
      <c r="X166" s="109">
        <v>3</v>
      </c>
      <c r="Y166" s="109">
        <v>0</v>
      </c>
      <c r="Z166" s="109">
        <v>0</v>
      </c>
      <c r="AA166" s="109">
        <v>0</v>
      </c>
      <c r="AB166" s="109">
        <v>0</v>
      </c>
      <c r="AC166" s="109">
        <v>0</v>
      </c>
      <c r="AD166" s="109">
        <v>0</v>
      </c>
      <c r="AE166" s="109">
        <v>0</v>
      </c>
    </row>
    <row r="167" spans="1:31">
      <c r="A167" s="106">
        <f t="shared" si="4"/>
        <v>2018</v>
      </c>
      <c r="B167" s="106">
        <f t="shared" si="5"/>
        <v>7</v>
      </c>
      <c r="C167" t="s">
        <v>700</v>
      </c>
      <c r="D167" t="s">
        <v>646</v>
      </c>
      <c r="E167" t="s">
        <v>647</v>
      </c>
      <c r="F167" s="107">
        <v>0</v>
      </c>
      <c r="G167" s="107">
        <v>4</v>
      </c>
      <c r="H167" s="107">
        <v>0</v>
      </c>
      <c r="I167" s="107">
        <v>0</v>
      </c>
      <c r="J167" s="107">
        <v>0</v>
      </c>
      <c r="K167" s="107">
        <v>0</v>
      </c>
      <c r="L167" s="107">
        <v>0</v>
      </c>
      <c r="M167" s="107">
        <v>0</v>
      </c>
      <c r="N167" s="107">
        <v>0</v>
      </c>
      <c r="O167" s="107">
        <v>0</v>
      </c>
      <c r="P167" s="109">
        <v>0</v>
      </c>
      <c r="Q167" s="109">
        <v>0</v>
      </c>
      <c r="R167" s="109">
        <v>0</v>
      </c>
      <c r="S167" s="109">
        <v>0</v>
      </c>
      <c r="T167" s="109">
        <v>0</v>
      </c>
      <c r="U167" s="109">
        <v>0</v>
      </c>
      <c r="V167" s="109">
        <v>0</v>
      </c>
      <c r="W167" s="109">
        <v>0</v>
      </c>
      <c r="X167" s="109">
        <v>0</v>
      </c>
      <c r="Y167" s="109">
        <v>0</v>
      </c>
      <c r="Z167" s="109">
        <v>0</v>
      </c>
      <c r="AA167" s="109">
        <v>0</v>
      </c>
      <c r="AB167" s="109">
        <v>0</v>
      </c>
      <c r="AC167" s="109">
        <v>0</v>
      </c>
      <c r="AD167" s="109">
        <v>0</v>
      </c>
      <c r="AE167" s="109">
        <v>0</v>
      </c>
    </row>
    <row r="168" spans="1:31">
      <c r="A168" s="106">
        <f t="shared" si="4"/>
        <v>2018</v>
      </c>
      <c r="B168" s="106">
        <f t="shared" si="5"/>
        <v>7</v>
      </c>
      <c r="C168" t="s">
        <v>700</v>
      </c>
      <c r="D168" t="s">
        <v>646</v>
      </c>
      <c r="E168" t="s">
        <v>667</v>
      </c>
      <c r="F168" s="107">
        <v>76.09</v>
      </c>
      <c r="G168" s="107">
        <v>572</v>
      </c>
      <c r="H168" s="107">
        <v>9</v>
      </c>
      <c r="I168" s="107">
        <v>8.4499999999999993</v>
      </c>
      <c r="J168" s="107">
        <v>21</v>
      </c>
      <c r="K168" s="107">
        <v>3</v>
      </c>
      <c r="L168" s="107">
        <v>0</v>
      </c>
      <c r="M168" s="107">
        <v>1</v>
      </c>
      <c r="N168" s="107">
        <v>0</v>
      </c>
      <c r="O168" s="107">
        <v>0</v>
      </c>
      <c r="P168" s="109">
        <v>2</v>
      </c>
      <c r="Q168" s="109">
        <v>0</v>
      </c>
      <c r="R168" s="109">
        <v>0</v>
      </c>
      <c r="S168" s="109">
        <v>0</v>
      </c>
      <c r="T168" s="109">
        <v>0</v>
      </c>
      <c r="U168" s="109">
        <v>0</v>
      </c>
      <c r="V168" s="109">
        <v>0</v>
      </c>
      <c r="W168" s="109">
        <v>0</v>
      </c>
      <c r="X168" s="109">
        <v>0</v>
      </c>
      <c r="Y168" s="109">
        <v>0</v>
      </c>
      <c r="Z168" s="109">
        <v>0</v>
      </c>
      <c r="AA168" s="109">
        <v>0</v>
      </c>
      <c r="AB168" s="109">
        <v>0</v>
      </c>
      <c r="AC168" s="109">
        <v>0</v>
      </c>
      <c r="AD168" s="109">
        <v>0</v>
      </c>
      <c r="AE168" s="109">
        <v>0</v>
      </c>
    </row>
    <row r="169" spans="1:31">
      <c r="A169" s="106">
        <f t="shared" si="4"/>
        <v>2018</v>
      </c>
      <c r="B169" s="106">
        <f t="shared" si="5"/>
        <v>7</v>
      </c>
      <c r="C169" t="s">
        <v>700</v>
      </c>
      <c r="D169" t="s">
        <v>646</v>
      </c>
      <c r="E169" t="s">
        <v>649</v>
      </c>
      <c r="F169" s="107">
        <v>480</v>
      </c>
      <c r="G169" s="107">
        <v>949</v>
      </c>
      <c r="H169" s="107">
        <v>60</v>
      </c>
      <c r="I169" s="107">
        <v>8</v>
      </c>
      <c r="J169" s="107">
        <v>171</v>
      </c>
      <c r="K169" s="107">
        <v>35</v>
      </c>
      <c r="L169" s="107">
        <v>3</v>
      </c>
      <c r="M169" s="107">
        <v>3</v>
      </c>
      <c r="N169" s="107">
        <v>0</v>
      </c>
      <c r="O169" s="107">
        <v>1</v>
      </c>
      <c r="P169" s="109">
        <v>8</v>
      </c>
      <c r="Q169" s="109">
        <v>0</v>
      </c>
      <c r="R169" s="109">
        <v>9</v>
      </c>
      <c r="S169" s="109">
        <v>3</v>
      </c>
      <c r="T169" s="109">
        <v>1</v>
      </c>
      <c r="U169" s="109">
        <v>20</v>
      </c>
      <c r="V169" s="109">
        <v>0</v>
      </c>
      <c r="W169" s="109">
        <v>4</v>
      </c>
      <c r="X169" s="109">
        <v>1</v>
      </c>
      <c r="Y169" s="109">
        <v>0</v>
      </c>
      <c r="Z169" s="109">
        <v>0</v>
      </c>
      <c r="AA169" s="109">
        <v>0</v>
      </c>
      <c r="AB169" s="109">
        <v>0</v>
      </c>
      <c r="AC169" s="109">
        <v>0</v>
      </c>
      <c r="AD169" s="109">
        <v>0</v>
      </c>
      <c r="AE169" s="109">
        <v>0</v>
      </c>
    </row>
    <row r="170" spans="1:31">
      <c r="A170" s="106">
        <f t="shared" si="4"/>
        <v>2018</v>
      </c>
      <c r="B170" s="106">
        <f t="shared" si="5"/>
        <v>7</v>
      </c>
      <c r="C170" t="s">
        <v>701</v>
      </c>
      <c r="D170" t="s">
        <v>646</v>
      </c>
      <c r="E170" t="s">
        <v>647</v>
      </c>
      <c r="F170" s="107">
        <v>0</v>
      </c>
      <c r="G170" s="107">
        <v>8</v>
      </c>
      <c r="H170" s="107">
        <v>0</v>
      </c>
      <c r="I170" s="107">
        <v>0</v>
      </c>
      <c r="J170" s="107">
        <v>0</v>
      </c>
      <c r="K170" s="107">
        <v>0</v>
      </c>
      <c r="L170" s="107">
        <v>0</v>
      </c>
      <c r="M170" s="107">
        <v>0</v>
      </c>
      <c r="N170" s="107">
        <v>0</v>
      </c>
      <c r="O170" s="107">
        <v>0</v>
      </c>
      <c r="P170" s="109">
        <v>0</v>
      </c>
      <c r="Q170" s="109">
        <v>0</v>
      </c>
      <c r="R170" s="109">
        <v>0</v>
      </c>
      <c r="S170" s="109">
        <v>0</v>
      </c>
      <c r="T170" s="109">
        <v>0</v>
      </c>
      <c r="U170" s="109">
        <v>0</v>
      </c>
      <c r="V170" s="109">
        <v>0</v>
      </c>
      <c r="W170" s="109">
        <v>0</v>
      </c>
      <c r="X170" s="109">
        <v>0</v>
      </c>
      <c r="Y170" s="109">
        <v>0</v>
      </c>
      <c r="Z170" s="109">
        <v>0</v>
      </c>
      <c r="AA170" s="109">
        <v>0</v>
      </c>
      <c r="AB170" s="109">
        <v>0</v>
      </c>
      <c r="AC170" s="109">
        <v>0</v>
      </c>
      <c r="AD170" s="109">
        <v>0</v>
      </c>
      <c r="AE170" s="109">
        <v>0</v>
      </c>
    </row>
    <row r="171" spans="1:31">
      <c r="A171" s="106">
        <f t="shared" si="4"/>
        <v>2018</v>
      </c>
      <c r="B171" s="106">
        <f t="shared" si="5"/>
        <v>7</v>
      </c>
      <c r="C171" t="s">
        <v>701</v>
      </c>
      <c r="D171" t="s">
        <v>646</v>
      </c>
      <c r="E171" t="s">
        <v>667</v>
      </c>
      <c r="F171" s="107">
        <v>100</v>
      </c>
      <c r="G171" s="107">
        <v>357</v>
      </c>
      <c r="H171" s="107">
        <v>12</v>
      </c>
      <c r="I171" s="107">
        <v>8.33</v>
      </c>
      <c r="J171" s="107">
        <v>20</v>
      </c>
      <c r="K171" s="107">
        <v>2</v>
      </c>
      <c r="L171" s="107">
        <v>0</v>
      </c>
      <c r="M171" s="107">
        <v>1</v>
      </c>
      <c r="N171" s="107">
        <v>0</v>
      </c>
      <c r="O171" s="107">
        <v>0</v>
      </c>
      <c r="P171" s="109">
        <v>1</v>
      </c>
      <c r="Q171" s="109">
        <v>0</v>
      </c>
      <c r="R171" s="109">
        <v>2</v>
      </c>
      <c r="S171" s="109">
        <v>1</v>
      </c>
      <c r="T171" s="109">
        <v>0</v>
      </c>
      <c r="U171" s="109">
        <v>0</v>
      </c>
      <c r="V171" s="109">
        <v>0</v>
      </c>
      <c r="W171" s="109">
        <v>1</v>
      </c>
      <c r="X171" s="109">
        <v>0</v>
      </c>
      <c r="Y171" s="109">
        <v>0</v>
      </c>
      <c r="Z171" s="109">
        <v>0</v>
      </c>
      <c r="AA171" s="109">
        <v>0</v>
      </c>
      <c r="AB171" s="109">
        <v>0</v>
      </c>
      <c r="AC171" s="109">
        <v>0</v>
      </c>
      <c r="AD171" s="109">
        <v>0</v>
      </c>
      <c r="AE171" s="109">
        <v>0</v>
      </c>
    </row>
    <row r="172" spans="1:31">
      <c r="A172" s="106">
        <f t="shared" si="4"/>
        <v>2018</v>
      </c>
      <c r="B172" s="106">
        <f t="shared" si="5"/>
        <v>7</v>
      </c>
      <c r="C172" t="s">
        <v>701</v>
      </c>
      <c r="D172" t="s">
        <v>646</v>
      </c>
      <c r="E172" t="s">
        <v>649</v>
      </c>
      <c r="F172" s="107">
        <v>584</v>
      </c>
      <c r="G172" s="107">
        <v>830</v>
      </c>
      <c r="H172" s="107">
        <v>73</v>
      </c>
      <c r="I172" s="107">
        <v>8</v>
      </c>
      <c r="J172" s="107">
        <v>239</v>
      </c>
      <c r="K172" s="107">
        <v>41</v>
      </c>
      <c r="L172" s="107">
        <v>2</v>
      </c>
      <c r="M172" s="107">
        <v>6</v>
      </c>
      <c r="N172" s="107">
        <v>0</v>
      </c>
      <c r="O172" s="107">
        <v>1</v>
      </c>
      <c r="P172" s="109">
        <v>0</v>
      </c>
      <c r="Q172" s="109">
        <v>0</v>
      </c>
      <c r="R172" s="109">
        <v>8</v>
      </c>
      <c r="S172" s="109">
        <v>0</v>
      </c>
      <c r="T172" s="109">
        <v>6</v>
      </c>
      <c r="U172" s="109">
        <v>22</v>
      </c>
      <c r="V172" s="109">
        <v>0</v>
      </c>
      <c r="W172" s="109">
        <v>2</v>
      </c>
      <c r="X172" s="109">
        <v>0</v>
      </c>
      <c r="Y172" s="109">
        <v>0</v>
      </c>
      <c r="Z172" s="109">
        <v>2</v>
      </c>
      <c r="AA172" s="109">
        <v>1</v>
      </c>
      <c r="AB172" s="109">
        <v>1</v>
      </c>
      <c r="AC172" s="109">
        <v>0</v>
      </c>
      <c r="AD172" s="109">
        <v>0</v>
      </c>
      <c r="AE172" s="109">
        <v>0</v>
      </c>
    </row>
    <row r="173" spans="1:31">
      <c r="A173" s="106">
        <f t="shared" si="4"/>
        <v>2018</v>
      </c>
      <c r="B173" s="106">
        <f t="shared" si="5"/>
        <v>7</v>
      </c>
      <c r="C173" t="s">
        <v>702</v>
      </c>
      <c r="D173" t="s">
        <v>646</v>
      </c>
      <c r="E173" t="s">
        <v>647</v>
      </c>
      <c r="F173" s="107">
        <v>0</v>
      </c>
      <c r="G173" s="107">
        <v>7</v>
      </c>
      <c r="H173" s="107">
        <v>0</v>
      </c>
      <c r="I173" s="107">
        <v>0</v>
      </c>
      <c r="J173" s="107">
        <v>0</v>
      </c>
      <c r="K173" s="107">
        <v>0</v>
      </c>
      <c r="L173" s="107">
        <v>0</v>
      </c>
      <c r="M173" s="107">
        <v>0</v>
      </c>
      <c r="N173" s="107">
        <v>0</v>
      </c>
      <c r="O173" s="107">
        <v>0</v>
      </c>
      <c r="P173" s="109">
        <v>0</v>
      </c>
      <c r="Q173" s="109">
        <v>0</v>
      </c>
      <c r="R173" s="109">
        <v>0</v>
      </c>
      <c r="S173" s="109">
        <v>0</v>
      </c>
      <c r="T173" s="109">
        <v>0</v>
      </c>
      <c r="U173" s="109">
        <v>0</v>
      </c>
      <c r="V173" s="109">
        <v>0</v>
      </c>
      <c r="W173" s="109">
        <v>0</v>
      </c>
      <c r="X173" s="109">
        <v>0</v>
      </c>
      <c r="Y173" s="109">
        <v>0</v>
      </c>
      <c r="Z173" s="109">
        <v>0</v>
      </c>
      <c r="AA173" s="109">
        <v>0</v>
      </c>
      <c r="AB173" s="109">
        <v>0</v>
      </c>
      <c r="AC173" s="109">
        <v>0</v>
      </c>
      <c r="AD173" s="109">
        <v>0</v>
      </c>
      <c r="AE173" s="109">
        <v>0</v>
      </c>
    </row>
    <row r="174" spans="1:31">
      <c r="A174" s="106">
        <f t="shared" si="4"/>
        <v>2018</v>
      </c>
      <c r="B174" s="106">
        <f t="shared" si="5"/>
        <v>7</v>
      </c>
      <c r="C174" t="s">
        <v>702</v>
      </c>
      <c r="D174" t="s">
        <v>646</v>
      </c>
      <c r="E174" t="s">
        <v>667</v>
      </c>
      <c r="F174" s="107">
        <v>42.06</v>
      </c>
      <c r="G174" s="107">
        <v>492</v>
      </c>
      <c r="H174" s="107">
        <v>5</v>
      </c>
      <c r="I174" s="107">
        <v>8.41</v>
      </c>
      <c r="J174" s="107">
        <v>7</v>
      </c>
      <c r="K174" s="107">
        <v>2</v>
      </c>
      <c r="L174" s="107">
        <v>0</v>
      </c>
      <c r="M174" s="107">
        <v>0</v>
      </c>
      <c r="N174" s="107">
        <v>0</v>
      </c>
      <c r="O174" s="107">
        <v>0</v>
      </c>
      <c r="P174" s="109">
        <v>2</v>
      </c>
      <c r="Q174" s="109">
        <v>0</v>
      </c>
      <c r="R174" s="109">
        <v>0</v>
      </c>
      <c r="S174" s="109">
        <v>0</v>
      </c>
      <c r="T174" s="109">
        <v>0</v>
      </c>
      <c r="U174" s="109">
        <v>0</v>
      </c>
      <c r="V174" s="109">
        <v>0</v>
      </c>
      <c r="W174" s="109">
        <v>0</v>
      </c>
      <c r="X174" s="109">
        <v>0</v>
      </c>
      <c r="Y174" s="109">
        <v>0</v>
      </c>
      <c r="Z174" s="109">
        <v>0</v>
      </c>
      <c r="AA174" s="109">
        <v>0</v>
      </c>
      <c r="AB174" s="109">
        <v>0</v>
      </c>
      <c r="AC174" s="109">
        <v>0</v>
      </c>
      <c r="AD174" s="109">
        <v>0</v>
      </c>
      <c r="AE174" s="109">
        <v>0</v>
      </c>
    </row>
    <row r="175" spans="1:31">
      <c r="A175" s="106">
        <f t="shared" si="4"/>
        <v>2018</v>
      </c>
      <c r="B175" s="106">
        <f t="shared" si="5"/>
        <v>7</v>
      </c>
      <c r="C175" t="s">
        <v>702</v>
      </c>
      <c r="D175" t="s">
        <v>646</v>
      </c>
      <c r="E175" t="s">
        <v>649</v>
      </c>
      <c r="F175" s="107">
        <v>544</v>
      </c>
      <c r="G175" s="107">
        <v>718</v>
      </c>
      <c r="H175" s="107">
        <v>68</v>
      </c>
      <c r="I175" s="107">
        <v>8</v>
      </c>
      <c r="J175" s="107">
        <v>179</v>
      </c>
      <c r="K175" s="107">
        <v>7</v>
      </c>
      <c r="L175" s="107">
        <v>1</v>
      </c>
      <c r="M175" s="107">
        <v>2</v>
      </c>
      <c r="N175" s="107">
        <v>0</v>
      </c>
      <c r="O175" s="107">
        <v>0</v>
      </c>
      <c r="P175" s="109">
        <v>0</v>
      </c>
      <c r="Q175" s="109">
        <v>0</v>
      </c>
      <c r="R175" s="109">
        <v>7</v>
      </c>
      <c r="S175" s="109">
        <v>0</v>
      </c>
      <c r="T175" s="109">
        <v>5</v>
      </c>
      <c r="U175" s="109">
        <v>0</v>
      </c>
      <c r="V175" s="109">
        <v>0</v>
      </c>
      <c r="W175" s="109">
        <v>2</v>
      </c>
      <c r="X175" s="109">
        <v>0</v>
      </c>
      <c r="Y175" s="109">
        <v>0</v>
      </c>
      <c r="Z175" s="109">
        <v>0</v>
      </c>
      <c r="AA175" s="109">
        <v>0</v>
      </c>
      <c r="AB175" s="109">
        <v>0</v>
      </c>
      <c r="AC175" s="109">
        <v>0</v>
      </c>
      <c r="AD175" s="109">
        <v>0</v>
      </c>
      <c r="AE175" s="109">
        <v>0</v>
      </c>
    </row>
    <row r="176" spans="1:31">
      <c r="A176" s="106">
        <f t="shared" si="4"/>
        <v>2018</v>
      </c>
      <c r="B176" s="106">
        <f t="shared" si="5"/>
        <v>7</v>
      </c>
      <c r="C176" t="s">
        <v>703</v>
      </c>
      <c r="D176" t="s">
        <v>646</v>
      </c>
      <c r="E176" t="s">
        <v>647</v>
      </c>
      <c r="F176" s="107">
        <v>0</v>
      </c>
      <c r="G176" s="107">
        <v>5</v>
      </c>
      <c r="H176" s="107">
        <v>0</v>
      </c>
      <c r="I176" s="107">
        <v>0</v>
      </c>
      <c r="J176" s="107">
        <v>0</v>
      </c>
      <c r="K176" s="107">
        <v>0</v>
      </c>
      <c r="L176" s="107">
        <v>0</v>
      </c>
      <c r="M176" s="107">
        <v>0</v>
      </c>
      <c r="N176" s="107">
        <v>0</v>
      </c>
      <c r="O176" s="107">
        <v>0</v>
      </c>
      <c r="P176" s="109">
        <v>0</v>
      </c>
      <c r="Q176" s="109">
        <v>0</v>
      </c>
      <c r="R176" s="109">
        <v>0</v>
      </c>
      <c r="S176" s="109">
        <v>0</v>
      </c>
      <c r="T176" s="109">
        <v>0</v>
      </c>
      <c r="U176" s="109">
        <v>0</v>
      </c>
      <c r="V176" s="109">
        <v>0</v>
      </c>
      <c r="W176" s="109">
        <v>0</v>
      </c>
      <c r="X176" s="109">
        <v>0</v>
      </c>
      <c r="Y176" s="109">
        <v>0</v>
      </c>
      <c r="Z176" s="109">
        <v>0</v>
      </c>
      <c r="AA176" s="109">
        <v>0</v>
      </c>
      <c r="AB176" s="109">
        <v>0</v>
      </c>
      <c r="AC176" s="109">
        <v>0</v>
      </c>
      <c r="AD176" s="109">
        <v>0</v>
      </c>
      <c r="AE176" s="109">
        <v>0</v>
      </c>
    </row>
    <row r="177" spans="1:31">
      <c r="A177" s="106">
        <f t="shared" si="4"/>
        <v>2018</v>
      </c>
      <c r="B177" s="106">
        <f t="shared" si="5"/>
        <v>7</v>
      </c>
      <c r="C177" t="s">
        <v>703</v>
      </c>
      <c r="D177" t="s">
        <v>646</v>
      </c>
      <c r="E177" t="s">
        <v>667</v>
      </c>
      <c r="F177" s="107">
        <v>34.75</v>
      </c>
      <c r="G177" s="107">
        <v>325</v>
      </c>
      <c r="H177" s="107">
        <v>4</v>
      </c>
      <c r="I177" s="107">
        <v>8.69</v>
      </c>
      <c r="J177" s="107">
        <v>11</v>
      </c>
      <c r="K177" s="107">
        <v>2</v>
      </c>
      <c r="L177" s="107">
        <v>0</v>
      </c>
      <c r="M177" s="107">
        <v>0</v>
      </c>
      <c r="N177" s="107">
        <v>0</v>
      </c>
      <c r="O177" s="107">
        <v>0</v>
      </c>
      <c r="P177" s="109">
        <v>2</v>
      </c>
      <c r="Q177" s="109">
        <v>0</v>
      </c>
      <c r="R177" s="109">
        <v>1</v>
      </c>
      <c r="S177" s="109">
        <v>0</v>
      </c>
      <c r="T177" s="109">
        <v>0</v>
      </c>
      <c r="U177" s="109">
        <v>0</v>
      </c>
      <c r="V177" s="109">
        <v>0</v>
      </c>
      <c r="W177" s="109">
        <v>1</v>
      </c>
      <c r="X177" s="109">
        <v>0</v>
      </c>
      <c r="Y177" s="109">
        <v>0</v>
      </c>
      <c r="Z177" s="109">
        <v>0</v>
      </c>
      <c r="AA177" s="109">
        <v>0</v>
      </c>
      <c r="AB177" s="109">
        <v>0</v>
      </c>
      <c r="AC177" s="109">
        <v>0</v>
      </c>
      <c r="AD177" s="109">
        <v>0</v>
      </c>
      <c r="AE177" s="109">
        <v>0</v>
      </c>
    </row>
    <row r="178" spans="1:31">
      <c r="A178" s="106">
        <f t="shared" si="4"/>
        <v>2018</v>
      </c>
      <c r="B178" s="106">
        <f t="shared" si="5"/>
        <v>7</v>
      </c>
      <c r="C178" t="s">
        <v>703</v>
      </c>
      <c r="D178" t="s">
        <v>646</v>
      </c>
      <c r="E178" t="s">
        <v>649</v>
      </c>
      <c r="F178" s="107">
        <v>336</v>
      </c>
      <c r="G178" s="107">
        <v>705</v>
      </c>
      <c r="H178" s="107">
        <v>42</v>
      </c>
      <c r="I178" s="107">
        <v>8</v>
      </c>
      <c r="J178" s="107">
        <v>141</v>
      </c>
      <c r="K178" s="107">
        <v>5</v>
      </c>
      <c r="L178" s="107">
        <v>1</v>
      </c>
      <c r="M178" s="107">
        <v>3</v>
      </c>
      <c r="N178" s="107">
        <v>0</v>
      </c>
      <c r="O178" s="107">
        <v>1</v>
      </c>
      <c r="P178" s="109">
        <v>0</v>
      </c>
      <c r="Q178" s="109">
        <v>0</v>
      </c>
      <c r="R178" s="109">
        <v>5</v>
      </c>
      <c r="S178" s="109">
        <v>1</v>
      </c>
      <c r="T178" s="109">
        <v>4</v>
      </c>
      <c r="U178" s="109">
        <v>0</v>
      </c>
      <c r="V178" s="109">
        <v>0</v>
      </c>
      <c r="W178" s="109">
        <v>0</v>
      </c>
      <c r="X178" s="109">
        <v>0</v>
      </c>
      <c r="Y178" s="109">
        <v>0</v>
      </c>
      <c r="Z178" s="109">
        <v>0</v>
      </c>
      <c r="AA178" s="109">
        <v>0</v>
      </c>
      <c r="AB178" s="109">
        <v>0</v>
      </c>
      <c r="AC178" s="109">
        <v>0</v>
      </c>
      <c r="AD178" s="109">
        <v>0</v>
      </c>
      <c r="AE178" s="109">
        <v>0</v>
      </c>
    </row>
    <row r="179" spans="1:31">
      <c r="A179" s="106">
        <f t="shared" si="4"/>
        <v>2018</v>
      </c>
      <c r="B179" s="106">
        <f t="shared" si="5"/>
        <v>7</v>
      </c>
      <c r="C179" t="s">
        <v>704</v>
      </c>
      <c r="D179" t="s">
        <v>646</v>
      </c>
      <c r="E179" t="s">
        <v>647</v>
      </c>
      <c r="F179" s="107">
        <v>0</v>
      </c>
      <c r="G179" s="107">
        <v>3</v>
      </c>
      <c r="H179" s="107">
        <v>0</v>
      </c>
      <c r="I179" s="107">
        <v>0</v>
      </c>
      <c r="J179" s="107">
        <v>0</v>
      </c>
      <c r="K179" s="107">
        <v>0</v>
      </c>
      <c r="L179" s="107">
        <v>0</v>
      </c>
      <c r="M179" s="107">
        <v>0</v>
      </c>
      <c r="N179" s="107">
        <v>0</v>
      </c>
      <c r="O179" s="107">
        <v>0</v>
      </c>
      <c r="P179" s="109">
        <v>0</v>
      </c>
      <c r="Q179" s="109">
        <v>0</v>
      </c>
      <c r="R179" s="109">
        <v>0</v>
      </c>
      <c r="S179" s="109">
        <v>0</v>
      </c>
      <c r="T179" s="109">
        <v>0</v>
      </c>
      <c r="U179" s="109">
        <v>0</v>
      </c>
      <c r="V179" s="109">
        <v>0</v>
      </c>
      <c r="W179" s="109">
        <v>0</v>
      </c>
      <c r="X179" s="109">
        <v>0</v>
      </c>
      <c r="Y179" s="109">
        <v>0</v>
      </c>
      <c r="Z179" s="109">
        <v>0</v>
      </c>
      <c r="AA179" s="109">
        <v>0</v>
      </c>
      <c r="AB179" s="109">
        <v>0</v>
      </c>
      <c r="AC179" s="109">
        <v>0</v>
      </c>
      <c r="AD179" s="109">
        <v>0</v>
      </c>
      <c r="AE179" s="109">
        <v>0</v>
      </c>
    </row>
    <row r="180" spans="1:31">
      <c r="A180" s="106">
        <f t="shared" si="4"/>
        <v>2018</v>
      </c>
      <c r="B180" s="106">
        <f t="shared" si="5"/>
        <v>7</v>
      </c>
      <c r="C180" t="s">
        <v>704</v>
      </c>
      <c r="D180" t="s">
        <v>646</v>
      </c>
      <c r="E180" t="s">
        <v>667</v>
      </c>
      <c r="F180" s="107">
        <v>26.58</v>
      </c>
      <c r="G180" s="107">
        <v>337</v>
      </c>
      <c r="H180" s="107">
        <v>3</v>
      </c>
      <c r="I180" s="107">
        <v>8.86</v>
      </c>
      <c r="J180" s="107">
        <v>15</v>
      </c>
      <c r="K180" s="107">
        <v>2</v>
      </c>
      <c r="L180" s="107">
        <v>0</v>
      </c>
      <c r="M180" s="107">
        <v>2</v>
      </c>
      <c r="N180" s="107">
        <v>0</v>
      </c>
      <c r="O180" s="107">
        <v>0</v>
      </c>
      <c r="P180" s="109">
        <v>0</v>
      </c>
      <c r="Q180" s="109">
        <v>0</v>
      </c>
      <c r="R180" s="109">
        <v>0</v>
      </c>
      <c r="S180" s="109">
        <v>0</v>
      </c>
      <c r="T180" s="109">
        <v>0</v>
      </c>
      <c r="U180" s="109">
        <v>0</v>
      </c>
      <c r="V180" s="109">
        <v>0</v>
      </c>
      <c r="W180" s="109">
        <v>0</v>
      </c>
      <c r="X180" s="109">
        <v>0</v>
      </c>
      <c r="Y180" s="109">
        <v>0</v>
      </c>
      <c r="Z180" s="109">
        <v>0</v>
      </c>
      <c r="AA180" s="109">
        <v>0</v>
      </c>
      <c r="AB180" s="109">
        <v>0</v>
      </c>
      <c r="AC180" s="109">
        <v>0</v>
      </c>
      <c r="AD180" s="109">
        <v>0</v>
      </c>
      <c r="AE180" s="109">
        <v>0</v>
      </c>
    </row>
    <row r="181" spans="1:31">
      <c r="A181" s="106">
        <f t="shared" si="4"/>
        <v>2018</v>
      </c>
      <c r="B181" s="106">
        <f t="shared" si="5"/>
        <v>7</v>
      </c>
      <c r="C181" t="s">
        <v>704</v>
      </c>
      <c r="D181" t="s">
        <v>646</v>
      </c>
      <c r="E181" t="s">
        <v>649</v>
      </c>
      <c r="F181" s="107">
        <v>384</v>
      </c>
      <c r="G181" s="107">
        <v>715</v>
      </c>
      <c r="H181" s="107">
        <v>48</v>
      </c>
      <c r="I181" s="107">
        <v>8</v>
      </c>
      <c r="J181" s="107">
        <v>121</v>
      </c>
      <c r="K181" s="107">
        <v>7</v>
      </c>
      <c r="L181" s="107">
        <v>0</v>
      </c>
      <c r="M181" s="107">
        <v>4</v>
      </c>
      <c r="N181" s="107">
        <v>0</v>
      </c>
      <c r="O181" s="107">
        <v>1</v>
      </c>
      <c r="P181" s="109">
        <v>2</v>
      </c>
      <c r="Q181" s="109">
        <v>0</v>
      </c>
      <c r="R181" s="109">
        <v>3</v>
      </c>
      <c r="S181" s="109">
        <v>0</v>
      </c>
      <c r="T181" s="109">
        <v>2</v>
      </c>
      <c r="U181" s="109">
        <v>0</v>
      </c>
      <c r="V181" s="109">
        <v>0</v>
      </c>
      <c r="W181" s="109">
        <v>1</v>
      </c>
      <c r="X181" s="109">
        <v>0</v>
      </c>
      <c r="Y181" s="109">
        <v>0</v>
      </c>
      <c r="Z181" s="109">
        <v>0</v>
      </c>
      <c r="AA181" s="109">
        <v>0</v>
      </c>
      <c r="AB181" s="109">
        <v>0</v>
      </c>
      <c r="AC181" s="109">
        <v>0</v>
      </c>
      <c r="AD181" s="109">
        <v>0</v>
      </c>
      <c r="AE181" s="109">
        <v>0</v>
      </c>
    </row>
    <row r="182" spans="1:31">
      <c r="A182" s="106">
        <f t="shared" si="4"/>
        <v>2018</v>
      </c>
      <c r="B182" s="106">
        <f t="shared" si="5"/>
        <v>7</v>
      </c>
      <c r="C182" t="s">
        <v>705</v>
      </c>
      <c r="D182" t="s">
        <v>646</v>
      </c>
      <c r="E182" t="s">
        <v>647</v>
      </c>
      <c r="F182">
        <v>0</v>
      </c>
      <c r="G182">
        <v>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09">
        <v>0</v>
      </c>
      <c r="Q182" s="109">
        <v>0</v>
      </c>
      <c r="R182" s="109">
        <v>0</v>
      </c>
      <c r="S182" s="109">
        <v>0</v>
      </c>
      <c r="T182" s="109">
        <v>0</v>
      </c>
      <c r="U182" s="109">
        <v>0</v>
      </c>
      <c r="V182" s="109">
        <v>0</v>
      </c>
      <c r="W182" s="109">
        <v>0</v>
      </c>
      <c r="X182" s="109">
        <v>0</v>
      </c>
      <c r="Y182" s="109">
        <v>0</v>
      </c>
      <c r="Z182" s="109">
        <v>0</v>
      </c>
      <c r="AA182" s="109">
        <v>0</v>
      </c>
      <c r="AB182" s="109">
        <v>0</v>
      </c>
      <c r="AC182" s="109">
        <v>0</v>
      </c>
      <c r="AD182" s="109">
        <v>0</v>
      </c>
      <c r="AE182" s="109">
        <v>0</v>
      </c>
    </row>
    <row r="183" spans="1:31">
      <c r="A183" s="106">
        <f t="shared" si="4"/>
        <v>2018</v>
      </c>
      <c r="B183" s="106">
        <f t="shared" si="5"/>
        <v>7</v>
      </c>
      <c r="C183" t="s">
        <v>705</v>
      </c>
      <c r="D183" t="s">
        <v>646</v>
      </c>
      <c r="E183" t="s">
        <v>667</v>
      </c>
      <c r="F183">
        <v>33.56</v>
      </c>
      <c r="G183">
        <v>308</v>
      </c>
      <c r="H183">
        <v>4</v>
      </c>
      <c r="I183">
        <v>8.39</v>
      </c>
      <c r="J183">
        <v>7</v>
      </c>
      <c r="K183">
        <v>1</v>
      </c>
      <c r="L183">
        <v>0</v>
      </c>
      <c r="M183">
        <v>0</v>
      </c>
      <c r="N183">
        <v>0</v>
      </c>
      <c r="O183">
        <v>0</v>
      </c>
      <c r="P183" s="109">
        <v>1</v>
      </c>
      <c r="Q183" s="109">
        <v>0</v>
      </c>
      <c r="R183" s="109">
        <v>1</v>
      </c>
      <c r="S183" s="109">
        <v>0</v>
      </c>
      <c r="T183" s="109">
        <v>0</v>
      </c>
      <c r="U183" s="109">
        <v>0</v>
      </c>
      <c r="V183" s="109">
        <v>0</v>
      </c>
      <c r="W183" s="109">
        <v>1</v>
      </c>
      <c r="X183" s="109">
        <v>0</v>
      </c>
      <c r="Y183" s="109">
        <v>0</v>
      </c>
      <c r="Z183" s="109">
        <v>0</v>
      </c>
      <c r="AA183" s="109">
        <v>0</v>
      </c>
      <c r="AB183" s="109">
        <v>0</v>
      </c>
      <c r="AC183" s="109">
        <v>0</v>
      </c>
      <c r="AD183" s="109">
        <v>0</v>
      </c>
      <c r="AE183" s="109">
        <v>0</v>
      </c>
    </row>
    <row r="184" spans="1:31">
      <c r="A184" s="106">
        <f t="shared" si="4"/>
        <v>2018</v>
      </c>
      <c r="B184" s="106">
        <f t="shared" si="5"/>
        <v>7</v>
      </c>
      <c r="C184" t="s">
        <v>705</v>
      </c>
      <c r="D184" t="s">
        <v>646</v>
      </c>
      <c r="E184" t="s">
        <v>649</v>
      </c>
      <c r="F184">
        <v>416</v>
      </c>
      <c r="G184">
        <v>754</v>
      </c>
      <c r="H184">
        <v>52</v>
      </c>
      <c r="I184">
        <v>8</v>
      </c>
      <c r="J184">
        <v>182</v>
      </c>
      <c r="K184">
        <v>13</v>
      </c>
      <c r="L184">
        <v>0</v>
      </c>
      <c r="M184">
        <v>7</v>
      </c>
      <c r="N184">
        <v>0</v>
      </c>
      <c r="O184">
        <v>0</v>
      </c>
      <c r="P184" s="109">
        <v>5</v>
      </c>
      <c r="Q184" s="109">
        <v>0</v>
      </c>
      <c r="R184" s="109">
        <v>8</v>
      </c>
      <c r="S184" s="109">
        <v>3</v>
      </c>
      <c r="T184" s="109">
        <v>3</v>
      </c>
      <c r="U184" s="109">
        <v>0</v>
      </c>
      <c r="V184" s="109">
        <v>0</v>
      </c>
      <c r="W184" s="109">
        <v>2</v>
      </c>
      <c r="X184" s="109">
        <v>0</v>
      </c>
      <c r="Y184" s="109">
        <v>0</v>
      </c>
      <c r="Z184" s="109">
        <v>0</v>
      </c>
      <c r="AA184" s="109">
        <v>0</v>
      </c>
      <c r="AB184" s="109">
        <v>0</v>
      </c>
      <c r="AC184" s="109">
        <v>0</v>
      </c>
      <c r="AD184" s="109">
        <v>0</v>
      </c>
      <c r="AE184" s="109">
        <v>0</v>
      </c>
    </row>
    <row r="185" spans="1:31">
      <c r="A185" s="106">
        <f t="shared" si="4"/>
        <v>2018</v>
      </c>
      <c r="B185" s="106">
        <f t="shared" si="5"/>
        <v>7</v>
      </c>
      <c r="C185" t="s">
        <v>706</v>
      </c>
      <c r="D185" t="s">
        <v>646</v>
      </c>
      <c r="E185" t="s">
        <v>647</v>
      </c>
      <c r="F185">
        <v>0</v>
      </c>
      <c r="G185">
        <v>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109">
        <v>0</v>
      </c>
      <c r="Q185" s="109">
        <v>0</v>
      </c>
      <c r="R185" s="109">
        <v>0</v>
      </c>
      <c r="S185" s="109">
        <v>0</v>
      </c>
      <c r="T185" s="109">
        <v>0</v>
      </c>
      <c r="U185" s="109">
        <v>0</v>
      </c>
      <c r="V185" s="109">
        <v>0</v>
      </c>
      <c r="W185" s="109">
        <v>0</v>
      </c>
      <c r="X185" s="109">
        <v>0</v>
      </c>
      <c r="Y185" s="109">
        <v>0</v>
      </c>
      <c r="Z185" s="109">
        <v>0</v>
      </c>
      <c r="AA185" s="109">
        <v>0</v>
      </c>
      <c r="AB185" s="109">
        <v>0</v>
      </c>
      <c r="AC185" s="109">
        <v>0</v>
      </c>
      <c r="AD185" s="109">
        <v>0</v>
      </c>
      <c r="AE185" s="109">
        <v>0</v>
      </c>
    </row>
    <row r="186" spans="1:31">
      <c r="A186" s="106">
        <f t="shared" si="4"/>
        <v>2018</v>
      </c>
      <c r="B186" s="106">
        <f t="shared" si="5"/>
        <v>7</v>
      </c>
      <c r="C186" t="s">
        <v>706</v>
      </c>
      <c r="D186" t="s">
        <v>646</v>
      </c>
      <c r="E186" t="s">
        <v>667</v>
      </c>
      <c r="F186">
        <v>24.76</v>
      </c>
      <c r="G186">
        <v>75</v>
      </c>
      <c r="H186">
        <v>3</v>
      </c>
      <c r="I186">
        <v>8.25</v>
      </c>
      <c r="J186">
        <v>3</v>
      </c>
      <c r="K186">
        <v>0</v>
      </c>
      <c r="L186">
        <v>0</v>
      </c>
      <c r="M186">
        <v>0</v>
      </c>
      <c r="N186">
        <v>0</v>
      </c>
      <c r="O186">
        <v>0</v>
      </c>
      <c r="P186" s="109">
        <v>0</v>
      </c>
      <c r="Q186" s="109">
        <v>0</v>
      </c>
      <c r="R186" s="109">
        <v>0</v>
      </c>
      <c r="S186" s="109">
        <v>0</v>
      </c>
      <c r="T186" s="109">
        <v>0</v>
      </c>
      <c r="U186" s="109">
        <v>0</v>
      </c>
      <c r="V186" s="109">
        <v>0</v>
      </c>
      <c r="W186" s="109">
        <v>0</v>
      </c>
      <c r="X186" s="109">
        <v>0</v>
      </c>
      <c r="Y186" s="109">
        <v>0</v>
      </c>
      <c r="Z186" s="109">
        <v>0</v>
      </c>
      <c r="AA186" s="109">
        <v>0</v>
      </c>
      <c r="AB186" s="109">
        <v>0</v>
      </c>
      <c r="AC186" s="109">
        <v>0</v>
      </c>
      <c r="AD186" s="109">
        <v>0</v>
      </c>
      <c r="AE186" s="109">
        <v>0</v>
      </c>
    </row>
    <row r="187" spans="1:31">
      <c r="A187" s="106">
        <f t="shared" si="4"/>
        <v>2018</v>
      </c>
      <c r="B187" s="106">
        <f t="shared" si="5"/>
        <v>7</v>
      </c>
      <c r="C187" t="s">
        <v>706</v>
      </c>
      <c r="D187" t="s">
        <v>646</v>
      </c>
      <c r="E187" t="s">
        <v>649</v>
      </c>
      <c r="F187">
        <v>262.62</v>
      </c>
      <c r="G187">
        <v>362</v>
      </c>
      <c r="H187">
        <v>33</v>
      </c>
      <c r="I187">
        <v>7.96</v>
      </c>
      <c r="J187">
        <v>118</v>
      </c>
      <c r="K187">
        <v>2</v>
      </c>
      <c r="L187">
        <v>0</v>
      </c>
      <c r="M187">
        <v>1</v>
      </c>
      <c r="N187">
        <v>0</v>
      </c>
      <c r="O187">
        <v>0</v>
      </c>
      <c r="P187" s="109">
        <v>1</v>
      </c>
      <c r="Q187" s="109">
        <v>0</v>
      </c>
      <c r="R187" s="109">
        <v>4</v>
      </c>
      <c r="S187" s="109">
        <v>1</v>
      </c>
      <c r="T187" s="109">
        <v>2</v>
      </c>
      <c r="U187" s="109">
        <v>0</v>
      </c>
      <c r="V187" s="109">
        <v>0</v>
      </c>
      <c r="W187" s="109">
        <v>1</v>
      </c>
      <c r="X187" s="109">
        <v>0</v>
      </c>
      <c r="Y187" s="109">
        <v>0</v>
      </c>
      <c r="Z187" s="109">
        <v>2</v>
      </c>
      <c r="AA187" s="109">
        <v>1</v>
      </c>
      <c r="AB187" s="109">
        <v>1</v>
      </c>
      <c r="AC187" s="109">
        <v>0</v>
      </c>
      <c r="AD187" s="109">
        <v>0</v>
      </c>
      <c r="AE187" s="109">
        <v>0</v>
      </c>
    </row>
    <row r="188" spans="1:31">
      <c r="A188" s="106">
        <f t="shared" si="4"/>
        <v>2018</v>
      </c>
      <c r="B188" s="106">
        <f t="shared" si="5"/>
        <v>8</v>
      </c>
      <c r="C188" t="s">
        <v>707</v>
      </c>
      <c r="D188" t="s">
        <v>646</v>
      </c>
      <c r="E188" t="s">
        <v>708</v>
      </c>
      <c r="F188">
        <v>300</v>
      </c>
      <c r="G188">
        <v>777</v>
      </c>
      <c r="H188">
        <v>37</v>
      </c>
      <c r="I188">
        <v>8.11</v>
      </c>
      <c r="J188">
        <v>147</v>
      </c>
      <c r="K188">
        <v>11</v>
      </c>
      <c r="L188">
        <v>7</v>
      </c>
      <c r="M188">
        <v>0</v>
      </c>
      <c r="N188">
        <v>0</v>
      </c>
      <c r="O188">
        <v>3</v>
      </c>
      <c r="P188">
        <v>1</v>
      </c>
      <c r="Q188">
        <v>0</v>
      </c>
      <c r="R188">
        <v>6</v>
      </c>
      <c r="S188">
        <v>1</v>
      </c>
      <c r="T188">
        <v>2</v>
      </c>
      <c r="U188">
        <v>0</v>
      </c>
      <c r="V188">
        <v>0</v>
      </c>
      <c r="W188">
        <v>3</v>
      </c>
      <c r="X188">
        <v>0</v>
      </c>
      <c r="Y188">
        <v>0</v>
      </c>
      <c r="Z188">
        <v>2</v>
      </c>
      <c r="AA188">
        <v>0</v>
      </c>
      <c r="AB188">
        <v>2</v>
      </c>
      <c r="AC188">
        <v>0</v>
      </c>
      <c r="AD188">
        <v>0</v>
      </c>
      <c r="AE188">
        <v>0</v>
      </c>
    </row>
    <row r="189" spans="1:31">
      <c r="A189" s="106">
        <f t="shared" si="4"/>
        <v>2018</v>
      </c>
      <c r="B189" s="106">
        <f t="shared" si="5"/>
        <v>8</v>
      </c>
      <c r="C189" t="s">
        <v>707</v>
      </c>
      <c r="D189" t="s">
        <v>646</v>
      </c>
      <c r="E189" t="s">
        <v>647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>
      <c r="A190" s="106">
        <f t="shared" si="4"/>
        <v>2018</v>
      </c>
      <c r="B190" s="106">
        <f t="shared" si="5"/>
        <v>8</v>
      </c>
      <c r="C190" t="s">
        <v>709</v>
      </c>
      <c r="D190" t="s">
        <v>646</v>
      </c>
      <c r="E190" t="s">
        <v>708</v>
      </c>
      <c r="F190">
        <v>300</v>
      </c>
      <c r="G190">
        <v>444</v>
      </c>
      <c r="H190">
        <v>36</v>
      </c>
      <c r="I190">
        <v>8.33</v>
      </c>
      <c r="J190">
        <v>69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3</v>
      </c>
      <c r="S190">
        <v>1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>
      <c r="A191" s="106">
        <f t="shared" si="4"/>
        <v>2018</v>
      </c>
      <c r="B191" s="106">
        <f t="shared" si="5"/>
        <v>8</v>
      </c>
      <c r="C191" t="s">
        <v>709</v>
      </c>
      <c r="D191" t="s">
        <v>646</v>
      </c>
      <c r="E191" t="s">
        <v>647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>
      <c r="A192" s="106">
        <f t="shared" si="4"/>
        <v>2018</v>
      </c>
      <c r="B192" s="106">
        <f t="shared" si="5"/>
        <v>8</v>
      </c>
      <c r="C192" t="s">
        <v>710</v>
      </c>
      <c r="D192" t="s">
        <v>646</v>
      </c>
      <c r="E192" t="s">
        <v>708</v>
      </c>
      <c r="F192">
        <v>300</v>
      </c>
      <c r="G192">
        <v>486</v>
      </c>
      <c r="H192">
        <v>39</v>
      </c>
      <c r="I192">
        <v>7.69</v>
      </c>
      <c r="J192">
        <v>108</v>
      </c>
      <c r="K192">
        <v>5</v>
      </c>
      <c r="L192">
        <v>1</v>
      </c>
      <c r="M192">
        <v>1</v>
      </c>
      <c r="N192">
        <v>0</v>
      </c>
      <c r="O192">
        <v>1</v>
      </c>
      <c r="P192">
        <v>2</v>
      </c>
      <c r="Q192">
        <v>0</v>
      </c>
      <c r="R192">
        <v>4</v>
      </c>
      <c r="S192">
        <v>1</v>
      </c>
      <c r="T192">
        <v>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>
      <c r="A193" s="106">
        <f t="shared" si="4"/>
        <v>2018</v>
      </c>
      <c r="B193" s="106">
        <f t="shared" si="5"/>
        <v>8</v>
      </c>
      <c r="C193" t="s">
        <v>710</v>
      </c>
      <c r="D193" t="s">
        <v>646</v>
      </c>
      <c r="E193" t="s">
        <v>647</v>
      </c>
      <c r="F193">
        <v>0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>
      <c r="A194" s="106">
        <f t="shared" ref="A194:A230" si="6">YEAR(C194)</f>
        <v>2018</v>
      </c>
      <c r="B194" s="106">
        <f t="shared" ref="B194:B230" si="7">MONTH(C194)</f>
        <v>8</v>
      </c>
      <c r="C194" t="s">
        <v>710</v>
      </c>
      <c r="D194" t="s">
        <v>646</v>
      </c>
      <c r="E194" t="s">
        <v>711</v>
      </c>
      <c r="F194">
        <v>300</v>
      </c>
      <c r="G194">
        <v>471</v>
      </c>
      <c r="H194">
        <v>27</v>
      </c>
      <c r="I194">
        <v>11.11</v>
      </c>
      <c r="J194">
        <v>103</v>
      </c>
      <c r="K194">
        <v>18</v>
      </c>
      <c r="L194">
        <v>5</v>
      </c>
      <c r="M194">
        <v>3</v>
      </c>
      <c r="N194">
        <v>0</v>
      </c>
      <c r="O194">
        <v>4</v>
      </c>
      <c r="P194">
        <v>6</v>
      </c>
      <c r="Q194">
        <v>0</v>
      </c>
      <c r="R194">
        <v>3</v>
      </c>
      <c r="S194">
        <v>0</v>
      </c>
      <c r="T194">
        <v>2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0</v>
      </c>
    </row>
    <row r="195" spans="1:31">
      <c r="A195" s="106">
        <f t="shared" si="6"/>
        <v>2018</v>
      </c>
      <c r="B195" s="106">
        <f t="shared" si="7"/>
        <v>8</v>
      </c>
      <c r="C195" t="s">
        <v>712</v>
      </c>
      <c r="D195" t="s">
        <v>646</v>
      </c>
      <c r="E195" t="s">
        <v>713</v>
      </c>
      <c r="F195">
        <v>214.34</v>
      </c>
      <c r="G195">
        <v>425</v>
      </c>
      <c r="H195">
        <v>18</v>
      </c>
      <c r="I195">
        <v>11.91</v>
      </c>
      <c r="J195">
        <v>68</v>
      </c>
      <c r="K195">
        <v>26</v>
      </c>
      <c r="L195">
        <v>4</v>
      </c>
      <c r="M195">
        <v>2</v>
      </c>
      <c r="N195">
        <v>0</v>
      </c>
      <c r="O195">
        <v>2</v>
      </c>
      <c r="P195">
        <v>18</v>
      </c>
      <c r="Q195">
        <v>0</v>
      </c>
      <c r="R195">
        <v>2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>
      <c r="A196" s="106">
        <f t="shared" si="6"/>
        <v>2018</v>
      </c>
      <c r="B196" s="106">
        <f t="shared" si="7"/>
        <v>8</v>
      </c>
      <c r="C196" t="s">
        <v>712</v>
      </c>
      <c r="D196" t="s">
        <v>646</v>
      </c>
      <c r="E196" t="s">
        <v>708</v>
      </c>
      <c r="F196">
        <v>221.6</v>
      </c>
      <c r="G196">
        <v>398</v>
      </c>
      <c r="H196">
        <v>28</v>
      </c>
      <c r="I196">
        <v>7.91</v>
      </c>
      <c r="J196">
        <v>67</v>
      </c>
      <c r="K196">
        <v>5</v>
      </c>
      <c r="L196">
        <v>1</v>
      </c>
      <c r="M196">
        <v>3</v>
      </c>
      <c r="N196">
        <v>0</v>
      </c>
      <c r="O196">
        <v>1</v>
      </c>
      <c r="P196">
        <v>0</v>
      </c>
      <c r="Q196">
        <v>0</v>
      </c>
      <c r="R196">
        <v>7</v>
      </c>
      <c r="S196">
        <v>0</v>
      </c>
      <c r="T196">
        <v>3</v>
      </c>
      <c r="U196">
        <v>0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>
      <c r="A197" s="106">
        <f t="shared" si="6"/>
        <v>2018</v>
      </c>
      <c r="B197" s="106">
        <f t="shared" si="7"/>
        <v>8</v>
      </c>
      <c r="C197" t="s">
        <v>712</v>
      </c>
      <c r="D197" t="s">
        <v>646</v>
      </c>
      <c r="E197" t="s">
        <v>711</v>
      </c>
      <c r="F197">
        <v>189.12</v>
      </c>
      <c r="G197">
        <v>417</v>
      </c>
      <c r="H197">
        <v>19</v>
      </c>
      <c r="I197">
        <v>9.9499999999999993</v>
      </c>
      <c r="J197">
        <v>48</v>
      </c>
      <c r="K197">
        <v>8</v>
      </c>
      <c r="L197">
        <v>0</v>
      </c>
      <c r="M197">
        <v>2</v>
      </c>
      <c r="N197">
        <v>0</v>
      </c>
      <c r="O197">
        <v>0</v>
      </c>
      <c r="P197">
        <v>6</v>
      </c>
      <c r="Q197">
        <v>0</v>
      </c>
      <c r="R197">
        <v>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>
      <c r="A198" s="106">
        <f t="shared" si="6"/>
        <v>2018</v>
      </c>
      <c r="B198" s="106">
        <f t="shared" si="7"/>
        <v>8</v>
      </c>
      <c r="C198" t="s">
        <v>712</v>
      </c>
      <c r="D198" t="s">
        <v>646</v>
      </c>
      <c r="E198" t="s">
        <v>714</v>
      </c>
      <c r="F198">
        <v>268.01</v>
      </c>
      <c r="G198">
        <v>474</v>
      </c>
      <c r="H198">
        <v>24</v>
      </c>
      <c r="I198">
        <v>11.17</v>
      </c>
      <c r="J198">
        <v>51</v>
      </c>
      <c r="K198">
        <v>2</v>
      </c>
      <c r="L198">
        <v>0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3</v>
      </c>
      <c r="S198">
        <v>0</v>
      </c>
      <c r="T198">
        <v>2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>
      <c r="A199" s="106">
        <f t="shared" si="6"/>
        <v>2018</v>
      </c>
      <c r="B199" s="106">
        <f t="shared" si="7"/>
        <v>8</v>
      </c>
      <c r="C199" t="s">
        <v>715</v>
      </c>
      <c r="D199" t="s">
        <v>646</v>
      </c>
      <c r="E199" t="s">
        <v>713</v>
      </c>
      <c r="F199">
        <v>325.45999999999998</v>
      </c>
      <c r="G199">
        <v>559</v>
      </c>
      <c r="H199">
        <v>28</v>
      </c>
      <c r="I199">
        <v>11.62</v>
      </c>
      <c r="J199">
        <v>66</v>
      </c>
      <c r="K199">
        <v>9</v>
      </c>
      <c r="L199">
        <v>0</v>
      </c>
      <c r="M199">
        <v>1</v>
      </c>
      <c r="N199">
        <v>0</v>
      </c>
      <c r="O199">
        <v>0</v>
      </c>
      <c r="P199">
        <v>8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>
      <c r="A200" s="106">
        <f t="shared" si="6"/>
        <v>2018</v>
      </c>
      <c r="B200" s="106">
        <f t="shared" si="7"/>
        <v>8</v>
      </c>
      <c r="C200" t="s">
        <v>715</v>
      </c>
      <c r="D200" t="s">
        <v>646</v>
      </c>
      <c r="E200" t="s">
        <v>708</v>
      </c>
      <c r="F200">
        <v>328</v>
      </c>
      <c r="G200">
        <v>425</v>
      </c>
      <c r="H200">
        <v>41</v>
      </c>
      <c r="I200">
        <v>8</v>
      </c>
      <c r="J200">
        <v>127</v>
      </c>
      <c r="K200">
        <v>5</v>
      </c>
      <c r="L200">
        <v>2</v>
      </c>
      <c r="M200">
        <v>0</v>
      </c>
      <c r="N200">
        <v>0</v>
      </c>
      <c r="O200">
        <v>2</v>
      </c>
      <c r="P200">
        <v>1</v>
      </c>
      <c r="Q200">
        <v>0</v>
      </c>
      <c r="R200">
        <v>8</v>
      </c>
      <c r="S200">
        <v>5</v>
      </c>
      <c r="T200">
        <v>1</v>
      </c>
      <c r="U200">
        <v>0</v>
      </c>
      <c r="V200">
        <v>0</v>
      </c>
      <c r="W200">
        <v>0</v>
      </c>
      <c r="X200">
        <v>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>
      <c r="A201" s="106">
        <f t="shared" si="6"/>
        <v>2018</v>
      </c>
      <c r="B201" s="106">
        <f t="shared" si="7"/>
        <v>8</v>
      </c>
      <c r="C201" t="s">
        <v>715</v>
      </c>
      <c r="D201" t="s">
        <v>646</v>
      </c>
      <c r="E201" t="s">
        <v>711</v>
      </c>
      <c r="F201">
        <v>235.47</v>
      </c>
      <c r="G201">
        <v>510</v>
      </c>
      <c r="H201">
        <v>23</v>
      </c>
      <c r="I201">
        <v>10.24</v>
      </c>
      <c r="J201">
        <v>119</v>
      </c>
      <c r="K201">
        <v>7</v>
      </c>
      <c r="L201">
        <v>5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10</v>
      </c>
      <c r="S201">
        <v>5</v>
      </c>
      <c r="T201">
        <v>4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>
      <c r="A202" s="106">
        <f t="shared" si="6"/>
        <v>2018</v>
      </c>
      <c r="B202" s="106">
        <f t="shared" si="7"/>
        <v>8</v>
      </c>
      <c r="C202" t="s">
        <v>715</v>
      </c>
      <c r="D202" t="s">
        <v>646</v>
      </c>
      <c r="E202" t="s">
        <v>714</v>
      </c>
      <c r="F202">
        <v>331.56</v>
      </c>
      <c r="G202">
        <v>587</v>
      </c>
      <c r="H202">
        <v>29</v>
      </c>
      <c r="I202">
        <v>11.43</v>
      </c>
      <c r="J202">
        <v>105</v>
      </c>
      <c r="K202">
        <v>10</v>
      </c>
      <c r="L202">
        <v>3</v>
      </c>
      <c r="M202">
        <v>3</v>
      </c>
      <c r="N202">
        <v>1</v>
      </c>
      <c r="O202">
        <v>3</v>
      </c>
      <c r="P202">
        <v>0</v>
      </c>
      <c r="Q202">
        <v>0</v>
      </c>
      <c r="R202">
        <v>2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>
      <c r="A203" s="106">
        <f t="shared" si="6"/>
        <v>2018</v>
      </c>
      <c r="B203" s="106">
        <f t="shared" si="7"/>
        <v>8</v>
      </c>
      <c r="C203" t="s">
        <v>716</v>
      </c>
      <c r="D203" t="s">
        <v>646</v>
      </c>
      <c r="E203" t="s">
        <v>713</v>
      </c>
      <c r="F203">
        <v>271.41000000000003</v>
      </c>
      <c r="G203">
        <v>594</v>
      </c>
      <c r="H203">
        <v>23</v>
      </c>
      <c r="I203">
        <v>11.8</v>
      </c>
      <c r="J203">
        <v>63</v>
      </c>
      <c r="K203">
        <v>3</v>
      </c>
      <c r="L203">
        <v>1</v>
      </c>
      <c r="M203">
        <v>0</v>
      </c>
      <c r="N203">
        <v>0</v>
      </c>
      <c r="O203">
        <v>2</v>
      </c>
      <c r="P203">
        <v>0</v>
      </c>
      <c r="Q203">
        <v>0</v>
      </c>
      <c r="R203">
        <v>4</v>
      </c>
      <c r="S203">
        <v>0</v>
      </c>
      <c r="T203">
        <v>2</v>
      </c>
      <c r="U203">
        <v>0</v>
      </c>
      <c r="V203">
        <v>0</v>
      </c>
      <c r="W203">
        <v>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>
      <c r="A204" s="106">
        <f t="shared" si="6"/>
        <v>2018</v>
      </c>
      <c r="B204" s="106">
        <f t="shared" si="7"/>
        <v>8</v>
      </c>
      <c r="C204" t="s">
        <v>716</v>
      </c>
      <c r="D204" t="s">
        <v>646</v>
      </c>
      <c r="E204" t="s">
        <v>708</v>
      </c>
      <c r="F204">
        <v>165.6</v>
      </c>
      <c r="G204">
        <v>362</v>
      </c>
      <c r="H204">
        <v>21</v>
      </c>
      <c r="I204">
        <v>7.89</v>
      </c>
      <c r="J204">
        <v>55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>
      <c r="A205" s="106">
        <f t="shared" si="6"/>
        <v>2018</v>
      </c>
      <c r="B205" s="106">
        <f t="shared" si="7"/>
        <v>8</v>
      </c>
      <c r="C205" t="s">
        <v>716</v>
      </c>
      <c r="D205" t="s">
        <v>646</v>
      </c>
      <c r="E205" t="s">
        <v>647</v>
      </c>
      <c r="F205">
        <v>0</v>
      </c>
      <c r="G205">
        <v>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>
      <c r="A206" s="106">
        <f t="shared" si="6"/>
        <v>2018</v>
      </c>
      <c r="B206" s="106">
        <f t="shared" si="7"/>
        <v>8</v>
      </c>
      <c r="C206" t="s">
        <v>716</v>
      </c>
      <c r="D206" t="s">
        <v>646</v>
      </c>
      <c r="E206" t="s">
        <v>711</v>
      </c>
      <c r="F206">
        <v>153.30000000000001</v>
      </c>
      <c r="G206">
        <v>457</v>
      </c>
      <c r="H206">
        <v>14</v>
      </c>
      <c r="I206">
        <v>10.95</v>
      </c>
      <c r="J206">
        <v>44</v>
      </c>
      <c r="K206">
        <v>2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0</v>
      </c>
      <c r="T206">
        <v>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>
      <c r="A207" s="106">
        <f t="shared" si="6"/>
        <v>2018</v>
      </c>
      <c r="B207" s="106">
        <f t="shared" si="7"/>
        <v>8</v>
      </c>
      <c r="C207" t="s">
        <v>716</v>
      </c>
      <c r="D207" t="s">
        <v>646</v>
      </c>
      <c r="E207" t="s">
        <v>714</v>
      </c>
      <c r="F207">
        <v>126.02</v>
      </c>
      <c r="G207">
        <v>506</v>
      </c>
      <c r="H207">
        <v>11</v>
      </c>
      <c r="I207">
        <v>11.46</v>
      </c>
      <c r="J207">
        <v>22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</v>
      </c>
      <c r="S207">
        <v>1</v>
      </c>
      <c r="T207">
        <v>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>
      <c r="A208" s="106">
        <f t="shared" si="6"/>
        <v>2018</v>
      </c>
      <c r="B208" s="106">
        <f t="shared" si="7"/>
        <v>8</v>
      </c>
      <c r="C208" t="s">
        <v>717</v>
      </c>
      <c r="D208" t="s">
        <v>646</v>
      </c>
      <c r="E208" t="s">
        <v>713</v>
      </c>
      <c r="F208">
        <v>238.69</v>
      </c>
      <c r="G208">
        <v>649</v>
      </c>
      <c r="H208">
        <v>22</v>
      </c>
      <c r="I208">
        <v>10.85</v>
      </c>
      <c r="J208">
        <v>65</v>
      </c>
      <c r="K208">
        <v>7</v>
      </c>
      <c r="L208">
        <v>5</v>
      </c>
      <c r="M208">
        <v>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</row>
    <row r="209" spans="1:31">
      <c r="A209" s="106">
        <f t="shared" si="6"/>
        <v>2018</v>
      </c>
      <c r="B209" s="106">
        <f t="shared" si="7"/>
        <v>8</v>
      </c>
      <c r="C209" t="s">
        <v>717</v>
      </c>
      <c r="D209" t="s">
        <v>646</v>
      </c>
      <c r="E209" t="s">
        <v>708</v>
      </c>
      <c r="F209">
        <v>251.22</v>
      </c>
      <c r="G209">
        <v>593</v>
      </c>
      <c r="H209">
        <v>32</v>
      </c>
      <c r="I209">
        <v>7.85</v>
      </c>
      <c r="J209">
        <v>81</v>
      </c>
      <c r="K209">
        <v>17</v>
      </c>
      <c r="L209">
        <v>0</v>
      </c>
      <c r="M209">
        <v>3</v>
      </c>
      <c r="N209">
        <v>0</v>
      </c>
      <c r="O209">
        <v>0</v>
      </c>
      <c r="P209">
        <v>14</v>
      </c>
      <c r="Q209">
        <v>0</v>
      </c>
      <c r="R209">
        <v>3</v>
      </c>
      <c r="S209">
        <v>1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>
      <c r="A210" s="106">
        <f t="shared" si="6"/>
        <v>2018</v>
      </c>
      <c r="B210" s="106">
        <f t="shared" si="7"/>
        <v>8</v>
      </c>
      <c r="C210" t="s">
        <v>717</v>
      </c>
      <c r="D210" t="s">
        <v>646</v>
      </c>
      <c r="E210" t="s">
        <v>647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>
      <c r="A211" s="106">
        <f t="shared" si="6"/>
        <v>2018</v>
      </c>
      <c r="B211" s="106">
        <f t="shared" si="7"/>
        <v>8</v>
      </c>
      <c r="C211" t="s">
        <v>717</v>
      </c>
      <c r="D211" t="s">
        <v>646</v>
      </c>
      <c r="E211" t="s">
        <v>714</v>
      </c>
      <c r="F211">
        <v>300</v>
      </c>
      <c r="G211">
        <v>782</v>
      </c>
      <c r="H211">
        <v>28</v>
      </c>
      <c r="I211">
        <v>10.71</v>
      </c>
      <c r="J211">
        <v>65</v>
      </c>
      <c r="K211">
        <v>7</v>
      </c>
      <c r="L211">
        <v>5</v>
      </c>
      <c r="M211">
        <v>0</v>
      </c>
      <c r="N211">
        <v>0</v>
      </c>
      <c r="O211">
        <v>2</v>
      </c>
      <c r="P211">
        <v>0</v>
      </c>
      <c r="Q211">
        <v>0</v>
      </c>
      <c r="R211">
        <v>6</v>
      </c>
      <c r="S211">
        <v>0</v>
      </c>
      <c r="T211">
        <v>3</v>
      </c>
      <c r="U211">
        <v>0</v>
      </c>
      <c r="V211">
        <v>0</v>
      </c>
      <c r="W211">
        <v>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>
      <c r="A212" s="106">
        <f t="shared" si="6"/>
        <v>2018</v>
      </c>
      <c r="B212" s="106">
        <f t="shared" si="7"/>
        <v>8</v>
      </c>
      <c r="C212" t="s">
        <v>718</v>
      </c>
      <c r="D212" t="s">
        <v>646</v>
      </c>
      <c r="E212" t="s">
        <v>708</v>
      </c>
      <c r="F212">
        <v>300</v>
      </c>
      <c r="G212">
        <v>533</v>
      </c>
      <c r="H212">
        <v>39</v>
      </c>
      <c r="I212">
        <v>7.69</v>
      </c>
      <c r="J212">
        <v>106</v>
      </c>
      <c r="K212">
        <v>20</v>
      </c>
      <c r="L212">
        <v>2</v>
      </c>
      <c r="M212">
        <v>8</v>
      </c>
      <c r="N212">
        <v>0</v>
      </c>
      <c r="O212">
        <v>0</v>
      </c>
      <c r="P212">
        <v>10</v>
      </c>
      <c r="Q212">
        <v>0</v>
      </c>
      <c r="R212">
        <v>4</v>
      </c>
      <c r="S212">
        <v>1</v>
      </c>
      <c r="T212">
        <v>2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2</v>
      </c>
      <c r="AA212">
        <v>0</v>
      </c>
      <c r="AB212">
        <v>1</v>
      </c>
      <c r="AC212">
        <v>1</v>
      </c>
      <c r="AD212">
        <v>0</v>
      </c>
      <c r="AE212">
        <v>0</v>
      </c>
    </row>
    <row r="213" spans="1:31">
      <c r="A213" s="106">
        <f t="shared" si="6"/>
        <v>2018</v>
      </c>
      <c r="B213" s="106">
        <f t="shared" si="7"/>
        <v>8</v>
      </c>
      <c r="C213" t="s">
        <v>718</v>
      </c>
      <c r="D213" t="s">
        <v>646</v>
      </c>
      <c r="E213" t="s">
        <v>647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>
      <c r="A214" s="106">
        <f t="shared" si="6"/>
        <v>2018</v>
      </c>
      <c r="B214" s="106">
        <f t="shared" si="7"/>
        <v>8</v>
      </c>
      <c r="C214" t="s">
        <v>719</v>
      </c>
      <c r="D214" t="s">
        <v>646</v>
      </c>
      <c r="E214" t="s">
        <v>708</v>
      </c>
      <c r="F214">
        <v>296.8</v>
      </c>
      <c r="G214">
        <v>580</v>
      </c>
      <c r="H214">
        <v>38</v>
      </c>
      <c r="I214">
        <v>7.81</v>
      </c>
      <c r="J214">
        <v>119</v>
      </c>
      <c r="K214">
        <v>3</v>
      </c>
      <c r="L214">
        <v>0</v>
      </c>
      <c r="M214">
        <v>1</v>
      </c>
      <c r="N214">
        <v>0</v>
      </c>
      <c r="O214">
        <v>0</v>
      </c>
      <c r="P214">
        <v>2</v>
      </c>
      <c r="Q214">
        <v>0</v>
      </c>
      <c r="R214">
        <v>4</v>
      </c>
      <c r="S214">
        <v>0</v>
      </c>
      <c r="T214">
        <v>3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>
      <c r="A215" s="106">
        <f t="shared" si="6"/>
        <v>2018</v>
      </c>
      <c r="B215" s="106">
        <f t="shared" si="7"/>
        <v>8</v>
      </c>
      <c r="C215" t="s">
        <v>719</v>
      </c>
      <c r="D215" t="s">
        <v>646</v>
      </c>
      <c r="E215" t="s">
        <v>647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>
      <c r="A216" s="106">
        <f t="shared" si="6"/>
        <v>2018</v>
      </c>
      <c r="B216" s="106">
        <f t="shared" si="7"/>
        <v>8</v>
      </c>
      <c r="C216" t="s">
        <v>720</v>
      </c>
      <c r="D216" t="s">
        <v>646</v>
      </c>
      <c r="E216" t="s">
        <v>708</v>
      </c>
      <c r="F216">
        <v>300</v>
      </c>
      <c r="G216">
        <v>701</v>
      </c>
      <c r="H216">
        <v>38</v>
      </c>
      <c r="I216">
        <v>7.89</v>
      </c>
      <c r="J216">
        <v>101</v>
      </c>
      <c r="K216">
        <v>2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6</v>
      </c>
      <c r="S216">
        <v>1</v>
      </c>
      <c r="T216">
        <v>3</v>
      </c>
      <c r="U216">
        <v>0</v>
      </c>
      <c r="V216">
        <v>0</v>
      </c>
      <c r="W216">
        <v>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>
      <c r="A217" s="106">
        <f t="shared" si="6"/>
        <v>2018</v>
      </c>
      <c r="B217" s="106">
        <f t="shared" si="7"/>
        <v>8</v>
      </c>
      <c r="C217" t="s">
        <v>720</v>
      </c>
      <c r="D217" t="s">
        <v>646</v>
      </c>
      <c r="E217" t="s">
        <v>647</v>
      </c>
      <c r="F217">
        <v>8</v>
      </c>
      <c r="G217">
        <v>6</v>
      </c>
      <c r="H217">
        <v>1</v>
      </c>
      <c r="I217">
        <v>8</v>
      </c>
      <c r="J217">
        <v>3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>
      <c r="A218" s="106">
        <f t="shared" si="6"/>
        <v>2018</v>
      </c>
      <c r="B218" s="106">
        <f t="shared" si="7"/>
        <v>8</v>
      </c>
      <c r="C218" t="s">
        <v>721</v>
      </c>
      <c r="D218" t="s">
        <v>646</v>
      </c>
      <c r="E218" t="s">
        <v>708</v>
      </c>
      <c r="F218">
        <v>330</v>
      </c>
      <c r="G218">
        <v>763</v>
      </c>
      <c r="H218">
        <v>44</v>
      </c>
      <c r="I218">
        <v>7.5</v>
      </c>
      <c r="J218">
        <v>98</v>
      </c>
      <c r="K218">
        <v>10</v>
      </c>
      <c r="L218">
        <v>1</v>
      </c>
      <c r="M218">
        <v>5</v>
      </c>
      <c r="N218">
        <v>0</v>
      </c>
      <c r="O218">
        <v>0</v>
      </c>
      <c r="P218">
        <v>4</v>
      </c>
      <c r="Q218">
        <v>0</v>
      </c>
      <c r="R218">
        <v>6</v>
      </c>
      <c r="S218">
        <v>2</v>
      </c>
      <c r="T218">
        <v>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>
      <c r="A219" s="106">
        <f t="shared" si="6"/>
        <v>2018</v>
      </c>
      <c r="B219" s="106">
        <f t="shared" si="7"/>
        <v>8</v>
      </c>
      <c r="C219" t="s">
        <v>721</v>
      </c>
      <c r="D219" t="s">
        <v>646</v>
      </c>
      <c r="E219" t="s">
        <v>647</v>
      </c>
      <c r="F219">
        <v>0</v>
      </c>
      <c r="G219">
        <v>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>
      <c r="A220" s="106">
        <f t="shared" si="6"/>
        <v>2018</v>
      </c>
      <c r="B220" s="106">
        <f t="shared" si="7"/>
        <v>8</v>
      </c>
      <c r="C220" t="s">
        <v>722</v>
      </c>
      <c r="D220" t="s">
        <v>646</v>
      </c>
      <c r="E220" t="s">
        <v>708</v>
      </c>
      <c r="F220">
        <v>330</v>
      </c>
      <c r="G220">
        <v>587</v>
      </c>
      <c r="H220">
        <v>44</v>
      </c>
      <c r="I220">
        <v>7.5</v>
      </c>
      <c r="J220">
        <v>111</v>
      </c>
      <c r="K220">
        <v>13</v>
      </c>
      <c r="L220">
        <v>0</v>
      </c>
      <c r="M220">
        <v>3</v>
      </c>
      <c r="N220">
        <v>0</v>
      </c>
      <c r="O220">
        <v>0</v>
      </c>
      <c r="P220">
        <v>10</v>
      </c>
      <c r="Q220">
        <v>0</v>
      </c>
      <c r="R220">
        <v>2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>
      <c r="A221" s="106">
        <f t="shared" si="6"/>
        <v>2018</v>
      </c>
      <c r="B221" s="106">
        <f t="shared" si="7"/>
        <v>8</v>
      </c>
      <c r="C221" t="s">
        <v>722</v>
      </c>
      <c r="D221" t="s">
        <v>646</v>
      </c>
      <c r="E221" t="s">
        <v>647</v>
      </c>
      <c r="F221">
        <v>0</v>
      </c>
      <c r="G221">
        <v>8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>
      <c r="A222" s="106">
        <f t="shared" si="6"/>
        <v>2018</v>
      </c>
      <c r="B222" s="106">
        <f t="shared" si="7"/>
        <v>8</v>
      </c>
      <c r="C222" t="s">
        <v>723</v>
      </c>
      <c r="D222" t="s">
        <v>646</v>
      </c>
      <c r="E222" t="s">
        <v>708</v>
      </c>
      <c r="F222">
        <v>307.83999999999997</v>
      </c>
      <c r="G222" s="170">
        <v>1017</v>
      </c>
      <c r="H222">
        <v>40</v>
      </c>
      <c r="I222">
        <v>7.7</v>
      </c>
      <c r="J222">
        <v>68</v>
      </c>
      <c r="K222">
        <v>1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2</v>
      </c>
      <c r="S222">
        <v>0</v>
      </c>
      <c r="T222">
        <v>1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>
      <c r="A223" s="106">
        <f t="shared" si="6"/>
        <v>2018</v>
      </c>
      <c r="B223" s="106">
        <f t="shared" si="7"/>
        <v>8</v>
      </c>
      <c r="C223" t="s">
        <v>723</v>
      </c>
      <c r="D223" t="s">
        <v>646</v>
      </c>
      <c r="E223" t="s">
        <v>647</v>
      </c>
      <c r="F223">
        <v>0</v>
      </c>
      <c r="G223">
        <v>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>
      <c r="A224" s="106">
        <f t="shared" si="6"/>
        <v>2018</v>
      </c>
      <c r="B224" s="106">
        <f t="shared" si="7"/>
        <v>8</v>
      </c>
      <c r="C224" t="s">
        <v>724</v>
      </c>
      <c r="D224" t="s">
        <v>646</v>
      </c>
      <c r="E224" t="s">
        <v>708</v>
      </c>
      <c r="F224">
        <v>189.6</v>
      </c>
      <c r="G224">
        <v>529</v>
      </c>
      <c r="H224">
        <v>24</v>
      </c>
      <c r="I224">
        <v>7.9</v>
      </c>
      <c r="J224">
        <v>40</v>
      </c>
      <c r="K224">
        <v>4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>
      <c r="A225" s="106">
        <f t="shared" si="6"/>
        <v>2018</v>
      </c>
      <c r="B225" s="106">
        <f t="shared" si="7"/>
        <v>8</v>
      </c>
      <c r="C225" t="s">
        <v>724</v>
      </c>
      <c r="D225" t="s">
        <v>646</v>
      </c>
      <c r="E225" t="s">
        <v>647</v>
      </c>
      <c r="F225">
        <v>0</v>
      </c>
      <c r="G225">
        <v>5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>
      <c r="A226" s="106">
        <f t="shared" si="6"/>
        <v>2018</v>
      </c>
      <c r="B226" s="106">
        <f t="shared" si="7"/>
        <v>8</v>
      </c>
      <c r="C226" t="s">
        <v>724</v>
      </c>
      <c r="D226" t="s">
        <v>646</v>
      </c>
      <c r="E226" t="s">
        <v>649</v>
      </c>
      <c r="F226">
        <v>136</v>
      </c>
      <c r="G226">
        <v>190</v>
      </c>
      <c r="H226">
        <v>17</v>
      </c>
      <c r="I226">
        <v>8</v>
      </c>
      <c r="J226">
        <v>70</v>
      </c>
      <c r="K226">
        <v>3</v>
      </c>
      <c r="L226">
        <v>0</v>
      </c>
      <c r="M226">
        <v>1</v>
      </c>
      <c r="N226">
        <v>0</v>
      </c>
      <c r="O226">
        <v>0</v>
      </c>
      <c r="P226">
        <v>2</v>
      </c>
      <c r="Q226">
        <v>0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>
      <c r="A227" s="106">
        <f t="shared" si="6"/>
        <v>2018</v>
      </c>
      <c r="B227" s="106">
        <f t="shared" si="7"/>
        <v>8</v>
      </c>
      <c r="C227" t="s">
        <v>725</v>
      </c>
      <c r="D227" t="s">
        <v>646</v>
      </c>
      <c r="E227" t="s">
        <v>649</v>
      </c>
      <c r="F227">
        <v>300</v>
      </c>
      <c r="G227">
        <v>567</v>
      </c>
      <c r="H227">
        <v>38</v>
      </c>
      <c r="I227">
        <v>7.89</v>
      </c>
      <c r="J227">
        <v>126</v>
      </c>
      <c r="K227">
        <v>6</v>
      </c>
      <c r="L227">
        <v>3</v>
      </c>
      <c r="M227">
        <v>1</v>
      </c>
      <c r="N227">
        <v>0</v>
      </c>
      <c r="O227">
        <v>0</v>
      </c>
      <c r="P227">
        <v>2</v>
      </c>
      <c r="Q227">
        <v>0</v>
      </c>
      <c r="R227">
        <v>5</v>
      </c>
      <c r="S227">
        <v>0</v>
      </c>
      <c r="T227">
        <v>2</v>
      </c>
      <c r="U227">
        <v>0</v>
      </c>
      <c r="V227">
        <v>0</v>
      </c>
      <c r="W227">
        <v>2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>
      <c r="A228" s="106">
        <f t="shared" si="6"/>
        <v>2018</v>
      </c>
      <c r="B228" s="106">
        <f t="shared" si="7"/>
        <v>8</v>
      </c>
      <c r="C228" t="s">
        <v>726</v>
      </c>
      <c r="D228" t="s">
        <v>646</v>
      </c>
      <c r="E228" t="s">
        <v>708</v>
      </c>
      <c r="F228">
        <v>360</v>
      </c>
      <c r="G228">
        <v>687</v>
      </c>
      <c r="H228">
        <v>44</v>
      </c>
      <c r="I228">
        <v>8.18</v>
      </c>
      <c r="J228">
        <v>126</v>
      </c>
      <c r="K228">
        <v>5</v>
      </c>
      <c r="L228">
        <v>2</v>
      </c>
      <c r="M228">
        <v>2</v>
      </c>
      <c r="N228">
        <v>0</v>
      </c>
      <c r="O228">
        <v>0</v>
      </c>
      <c r="P228">
        <v>1</v>
      </c>
      <c r="Q228">
        <v>0</v>
      </c>
      <c r="R228">
        <v>3</v>
      </c>
      <c r="S228">
        <v>0</v>
      </c>
      <c r="T228">
        <v>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</v>
      </c>
      <c r="AA228">
        <v>1</v>
      </c>
      <c r="AB228">
        <v>1</v>
      </c>
      <c r="AC228">
        <v>0</v>
      </c>
      <c r="AD228">
        <v>0</v>
      </c>
      <c r="AE228">
        <v>0</v>
      </c>
    </row>
    <row r="229" spans="1:31">
      <c r="A229" s="106">
        <f t="shared" si="6"/>
        <v>2018</v>
      </c>
      <c r="B229" s="106">
        <f t="shared" si="7"/>
        <v>8</v>
      </c>
      <c r="C229" t="s">
        <v>727</v>
      </c>
      <c r="D229" t="s">
        <v>646</v>
      </c>
      <c r="E229" t="s">
        <v>708</v>
      </c>
      <c r="F229">
        <v>300</v>
      </c>
      <c r="G229">
        <v>649</v>
      </c>
      <c r="H229">
        <v>37</v>
      </c>
      <c r="I229">
        <v>8.11</v>
      </c>
      <c r="J229">
        <v>126</v>
      </c>
      <c r="K229">
        <v>7</v>
      </c>
      <c r="L229">
        <v>1</v>
      </c>
      <c r="M229">
        <v>5</v>
      </c>
      <c r="N229">
        <v>1</v>
      </c>
      <c r="O229">
        <v>0</v>
      </c>
      <c r="P229">
        <v>0</v>
      </c>
      <c r="Q229">
        <v>0</v>
      </c>
      <c r="R229">
        <v>6</v>
      </c>
      <c r="S229">
        <v>0</v>
      </c>
      <c r="T229">
        <v>4</v>
      </c>
      <c r="U229">
        <v>0</v>
      </c>
      <c r="V229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>
      <c r="A230" s="106">
        <f t="shared" si="6"/>
        <v>2018</v>
      </c>
      <c r="B230" s="106">
        <f t="shared" si="7"/>
        <v>8</v>
      </c>
      <c r="C230" t="s">
        <v>727</v>
      </c>
      <c r="D230" t="s">
        <v>646</v>
      </c>
      <c r="E230" t="s">
        <v>647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</sheetData>
  <autoFilter ref="A1:AE1"/>
  <phoneticPr fontId="2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L33"/>
  <sheetViews>
    <sheetView showGridLines="0" workbookViewId="0">
      <selection activeCell="H17" sqref="H17:K17"/>
    </sheetView>
  </sheetViews>
  <sheetFormatPr defaultColWidth="9" defaultRowHeight="16.5"/>
  <cols>
    <col min="1" max="1" width="9" style="109" customWidth="1"/>
    <col min="2" max="2" width="17.875" style="109" customWidth="1"/>
    <col min="3" max="3" width="13.375" style="109" customWidth="1"/>
    <col min="4" max="5" width="15.125" style="109" customWidth="1"/>
    <col min="6" max="6" width="13.125" style="109" customWidth="1"/>
    <col min="7" max="7" width="9" style="109" customWidth="1"/>
    <col min="8" max="8" width="13.875" style="109" bestFit="1" customWidth="1"/>
    <col min="9" max="11" width="11.625" style="93" customWidth="1"/>
    <col min="12" max="12" width="4" style="93" bestFit="1" customWidth="1"/>
    <col min="13" max="13" width="9" style="109" customWidth="1"/>
    <col min="14" max="16384" width="9" style="109"/>
  </cols>
  <sheetData>
    <row r="1" spans="2:11" ht="17.25" customHeight="1" thickBot="1">
      <c r="B1" s="90" t="s">
        <v>0</v>
      </c>
      <c r="C1" s="13"/>
      <c r="D1" s="13"/>
    </row>
    <row r="2" spans="2:11" ht="24" customHeight="1" thickBot="1">
      <c r="B2" s="241" t="s">
        <v>26</v>
      </c>
      <c r="C2" s="8" t="s">
        <v>27</v>
      </c>
      <c r="D2" s="3" t="str">
        <f>透视表!$G$22</f>
        <v>8月</v>
      </c>
      <c r="E2" s="3" t="str">
        <f>透视表!$G$21</f>
        <v>日均环比</v>
      </c>
      <c r="F2" s="3" t="str">
        <f>透视表!$G$23</f>
        <v>7月</v>
      </c>
      <c r="H2" s="156" t="s">
        <v>28</v>
      </c>
      <c r="I2" s="195" t="str">
        <f>透视表!$G$22</f>
        <v>8月</v>
      </c>
      <c r="J2" s="195" t="str">
        <f>透视表!$G$21</f>
        <v>日均环比</v>
      </c>
      <c r="K2" s="196" t="str">
        <f>透视表!$G$23</f>
        <v>7月</v>
      </c>
    </row>
    <row r="3" spans="2:11" ht="24.6" customHeight="1" thickBot="1">
      <c r="B3" s="242"/>
      <c r="C3" s="1" t="s">
        <v>10</v>
      </c>
      <c r="D3" s="2">
        <f>透视表!$K$26</f>
        <v>162</v>
      </c>
      <c r="E3" s="11">
        <f>IFERROR((D3/透视表!$G$24)/(F3/透视表!$G$25)-1,"-")</f>
        <v>-1.2195121951219523E-2</v>
      </c>
      <c r="F3" s="2">
        <f>透视表!$L$26</f>
        <v>164</v>
      </c>
      <c r="H3" s="101" t="s">
        <v>29</v>
      </c>
      <c r="I3" s="150">
        <v>43</v>
      </c>
      <c r="J3" s="81">
        <f>IFERROR((I3/透视表!$G$24)/(K3/透视表!$G$25)-1,"-")</f>
        <v>-4.4444444444444398E-2</v>
      </c>
      <c r="K3" s="152">
        <v>45</v>
      </c>
    </row>
    <row r="4" spans="2:11" ht="24.6" customHeight="1" thickBot="1">
      <c r="B4" s="242"/>
      <c r="C4" s="28" t="s">
        <v>13</v>
      </c>
      <c r="D4" s="29"/>
      <c r="E4" s="30">
        <f>IFERROR((D4/透视表!$G$24)/(F4/透视表!$G$25)-1,"-")</f>
        <v>-1</v>
      </c>
      <c r="F4" s="29">
        <v>105</v>
      </c>
      <c r="H4" s="101" t="s">
        <v>30</v>
      </c>
      <c r="I4" s="151">
        <v>15</v>
      </c>
      <c r="J4" s="31">
        <f>IFERROR((I4/透视表!$G$24)/(K4/透视表!$G$25)-1,"-")</f>
        <v>1.1428571428571428</v>
      </c>
      <c r="K4" s="153">
        <v>7</v>
      </c>
    </row>
    <row r="5" spans="2:11" ht="24.6" customHeight="1" thickBot="1">
      <c r="B5" s="242"/>
      <c r="C5" s="26" t="s">
        <v>14</v>
      </c>
      <c r="D5" s="210">
        <f>D4/D3</f>
        <v>0</v>
      </c>
      <c r="E5" s="210">
        <f>D5-F5</f>
        <v>-0.6402439024390244</v>
      </c>
      <c r="F5" s="210">
        <f>F4/F3</f>
        <v>0.6402439024390244</v>
      </c>
      <c r="H5" s="101" t="s">
        <v>31</v>
      </c>
      <c r="I5" s="143">
        <v>5</v>
      </c>
      <c r="J5" s="202">
        <f>I5-K5</f>
        <v>-1</v>
      </c>
      <c r="K5" s="154">
        <v>6</v>
      </c>
    </row>
    <row r="6" spans="2:11" ht="24.6" customHeight="1" thickBot="1">
      <c r="B6" s="243" t="s">
        <v>32</v>
      </c>
      <c r="C6" s="26" t="s">
        <v>33</v>
      </c>
      <c r="D6" s="2">
        <f>D8+D7</f>
        <v>71</v>
      </c>
      <c r="E6" s="11">
        <f>IFERROR((D6/透视表!$G$24)/(F6/透视表!$G$25)-1,"-")</f>
        <v>1.4285714285714235E-2</v>
      </c>
      <c r="F6" s="2">
        <f>F8+F7</f>
        <v>70</v>
      </c>
      <c r="H6" s="101" t="s">
        <v>34</v>
      </c>
      <c r="I6" s="150">
        <v>6</v>
      </c>
      <c r="J6" s="81">
        <f>IFERROR((I6/透视表!$G$24)/(K6/透视表!$G$25)-1,"-")</f>
        <v>0</v>
      </c>
      <c r="K6" s="152">
        <v>6</v>
      </c>
    </row>
    <row r="7" spans="2:11" ht="24.6" customHeight="1" thickBot="1">
      <c r="B7" s="242"/>
      <c r="C7" s="26" t="s">
        <v>35</v>
      </c>
      <c r="D7" s="2">
        <f>VLOOKUP(C7,透视表!$J$18:$K$26,2,0)</f>
        <v>57</v>
      </c>
      <c r="E7" s="11">
        <f>IFERROR((D7/透视表!$G$24)/(F7/透视表!$G$25)-1,"-")</f>
        <v>1.7857142857142794E-2</v>
      </c>
      <c r="F7" s="2">
        <f>VLOOKUP(C7,透视表!$J$19:$L$26,3,0)</f>
        <v>56</v>
      </c>
      <c r="H7" s="101" t="s">
        <v>36</v>
      </c>
      <c r="I7" s="150">
        <v>6</v>
      </c>
      <c r="J7" s="81">
        <f>IFERROR((I7/透视表!$G$24)/(K7/透视表!$G$25)-1,"-")</f>
        <v>0.5</v>
      </c>
      <c r="K7" s="152">
        <v>4</v>
      </c>
    </row>
    <row r="8" spans="2:11" ht="24.6" customHeight="1" thickBot="1">
      <c r="B8" s="242"/>
      <c r="C8" s="26" t="s">
        <v>37</v>
      </c>
      <c r="D8" s="2">
        <f>VLOOKUP(C8,透视表!$J$18:$K$26,2,0)</f>
        <v>14</v>
      </c>
      <c r="E8" s="11">
        <f>IFERROR((D8/透视表!$G$24)/(F8/透视表!$G$25)-1,"-")</f>
        <v>0</v>
      </c>
      <c r="F8" s="2">
        <f>VLOOKUP(C8,透视表!$J$19:$L$26,3,0)</f>
        <v>14</v>
      </c>
      <c r="H8" s="101" t="s">
        <v>38</v>
      </c>
      <c r="I8" s="150">
        <v>2</v>
      </c>
      <c r="J8" s="81">
        <f>IFERROR((I8/透视表!$G$24)/(K8/透视表!$G$25)-1,"-")</f>
        <v>-0.5</v>
      </c>
      <c r="K8" s="152">
        <v>4</v>
      </c>
    </row>
    <row r="9" spans="2:11" ht="24.6" customHeight="1" thickBot="1">
      <c r="B9" s="148" t="s">
        <v>39</v>
      </c>
      <c r="C9" s="26" t="s">
        <v>33</v>
      </c>
      <c r="D9" s="2">
        <f>D10+D11</f>
        <v>5</v>
      </c>
      <c r="E9" s="11" t="str">
        <f>IFERROR((D9/透视表!$G$24)/(F9/透视表!$G$25)-1,"-")</f>
        <v>-</v>
      </c>
      <c r="F9" s="2" t="e">
        <f>F10+F11+#REF!</f>
        <v>#REF!</v>
      </c>
      <c r="H9" s="101" t="s">
        <v>40</v>
      </c>
      <c r="I9" s="150"/>
      <c r="J9" s="81">
        <f>IFERROR((I9/透视表!$G$24)/(K9/透视表!$G$25)-1,"-")</f>
        <v>-1</v>
      </c>
      <c r="K9" s="152">
        <v>3</v>
      </c>
    </row>
    <row r="10" spans="2:11" ht="24.6" customHeight="1" thickBot="1">
      <c r="B10" s="149"/>
      <c r="C10" s="26" t="s">
        <v>41</v>
      </c>
      <c r="D10" s="2">
        <f>VLOOKUP(C10,透视表!$J$18:$K$26,2,0)</f>
        <v>4</v>
      </c>
      <c r="E10" s="11">
        <f>IFERROR((D10/透视表!$G$24)/(F10/透视表!$G$25)-1,"-")</f>
        <v>-0.55555555555555558</v>
      </c>
      <c r="F10" s="2">
        <f>VLOOKUP(C10,透视表!$J$19:$L$26,3,0)</f>
        <v>9</v>
      </c>
      <c r="H10" s="101" t="s">
        <v>42</v>
      </c>
      <c r="I10" s="150">
        <v>1</v>
      </c>
      <c r="J10" s="81">
        <f>IFERROR((I10/透视表!$G$24)/(K10/透视表!$G$25)-1,"-")</f>
        <v>-0.66666666666666674</v>
      </c>
      <c r="K10" s="152">
        <v>3</v>
      </c>
    </row>
    <row r="11" spans="2:11" ht="24.6" customHeight="1" thickBot="1">
      <c r="B11" s="149"/>
      <c r="C11" s="26" t="s">
        <v>43</v>
      </c>
      <c r="D11" s="2">
        <f>VLOOKUP(C11,透视表!$J$18:$K$26,2,0)</f>
        <v>1</v>
      </c>
      <c r="E11" s="11" t="str">
        <f>IFERROR((D11/透视表!$G$24)/(F11/透视表!$G$25)-1,"-")</f>
        <v>-</v>
      </c>
      <c r="F11" s="2">
        <f>VLOOKUP(C11,透视表!$J$19:$L$26,3,0)</f>
        <v>0</v>
      </c>
      <c r="H11" s="101" t="s">
        <v>44</v>
      </c>
      <c r="I11" s="150">
        <v>1</v>
      </c>
      <c r="J11" s="81">
        <f>IFERROR((I11/透视表!$G$24)/(K11/透视表!$G$25)-1,"-")</f>
        <v>-0.66666666666666674</v>
      </c>
      <c r="K11" s="152">
        <v>3</v>
      </c>
    </row>
    <row r="12" spans="2:11" ht="24.6" customHeight="1" thickBot="1">
      <c r="B12" s="4" t="s">
        <v>45</v>
      </c>
      <c r="C12" s="26" t="s">
        <v>33</v>
      </c>
      <c r="D12" s="2">
        <f>GETPIVOTDATA("姓名",透视表!$F$5)</f>
        <v>86</v>
      </c>
      <c r="E12" s="11">
        <f>IFERROR((D12/透视表!$G$24)/(F12/透视表!$G$25)-1,"-")</f>
        <v>1.1764705882353121E-2</v>
      </c>
      <c r="F12" s="2">
        <f>GETPIVOTDATA("姓名",透视表!$F$15)</f>
        <v>85</v>
      </c>
      <c r="H12" s="101" t="s">
        <v>46</v>
      </c>
      <c r="I12" s="150">
        <v>1</v>
      </c>
      <c r="J12" s="81">
        <f>IFERROR((I12/透视表!$G$24)/(K12/透视表!$G$25)-1,"-")</f>
        <v>-0.5</v>
      </c>
      <c r="K12" s="152">
        <v>2</v>
      </c>
    </row>
    <row r="13" spans="2:11" ht="24.6" customHeight="1">
      <c r="H13" s="101" t="s">
        <v>47</v>
      </c>
      <c r="I13" s="99">
        <v>1</v>
      </c>
      <c r="J13" s="81"/>
      <c r="K13" s="152">
        <v>1</v>
      </c>
    </row>
    <row r="14" spans="2:11" ht="24.6" customHeight="1">
      <c r="B14" s="244" t="s">
        <v>48</v>
      </c>
      <c r="C14" s="242"/>
      <c r="D14" s="242"/>
      <c r="E14" s="242"/>
      <c r="F14" s="242"/>
      <c r="H14" s="101" t="s">
        <v>49</v>
      </c>
      <c r="I14" s="99"/>
      <c r="J14" s="81"/>
      <c r="K14" s="152">
        <v>1</v>
      </c>
    </row>
    <row r="15" spans="2:11" ht="24.6" customHeight="1">
      <c r="B15" s="242"/>
      <c r="C15" s="242"/>
      <c r="D15" s="242"/>
      <c r="E15" s="242"/>
      <c r="F15" s="242"/>
      <c r="H15" s="101" t="s">
        <v>50</v>
      </c>
      <c r="I15" s="99">
        <v>1</v>
      </c>
      <c r="J15" s="81"/>
      <c r="K15" s="152">
        <v>1</v>
      </c>
    </row>
    <row r="16" spans="2:11" ht="24.6" customHeight="1" thickBot="1">
      <c r="H16" s="155" t="s">
        <v>51</v>
      </c>
      <c r="I16" s="147">
        <v>2</v>
      </c>
      <c r="J16" s="94"/>
      <c r="K16" s="97"/>
    </row>
    <row r="17" spans="8:12" ht="17.25" customHeight="1" thickBot="1">
      <c r="H17" s="155" t="s">
        <v>52</v>
      </c>
      <c r="I17" s="147">
        <v>1</v>
      </c>
      <c r="J17" s="94"/>
      <c r="K17" s="97"/>
      <c r="L17" s="139"/>
    </row>
    <row r="18" spans="8:12">
      <c r="J18" s="139"/>
      <c r="K18" s="139"/>
      <c r="L18" s="139"/>
    </row>
    <row r="19" spans="8:12">
      <c r="J19" s="139"/>
      <c r="K19" s="139"/>
      <c r="L19" s="139"/>
    </row>
    <row r="20" spans="8:12">
      <c r="J20" s="139"/>
      <c r="K20" s="139"/>
      <c r="L20" s="139"/>
    </row>
    <row r="21" spans="8:12">
      <c r="J21" s="139"/>
      <c r="K21" s="139"/>
      <c r="L21" s="139"/>
    </row>
    <row r="22" spans="8:12">
      <c r="J22" s="139"/>
      <c r="K22" s="139"/>
      <c r="L22" s="139"/>
    </row>
    <row r="23" spans="8:12">
      <c r="J23" s="139"/>
      <c r="K23" s="139"/>
      <c r="L23" s="139"/>
    </row>
    <row r="24" spans="8:12">
      <c r="J24" s="139"/>
      <c r="K24" s="139"/>
      <c r="L24" s="139"/>
    </row>
    <row r="25" spans="8:12">
      <c r="J25" s="139"/>
      <c r="K25" s="139"/>
      <c r="L25" s="139"/>
    </row>
    <row r="26" spans="8:12">
      <c r="J26" s="139"/>
      <c r="K26" s="139"/>
      <c r="L26" s="139"/>
    </row>
    <row r="27" spans="8:12">
      <c r="J27" s="139"/>
      <c r="K27" s="139"/>
      <c r="L27" s="139"/>
    </row>
    <row r="28" spans="8:12">
      <c r="J28" s="139"/>
      <c r="K28" s="139"/>
      <c r="L28" s="139"/>
    </row>
    <row r="29" spans="8:12">
      <c r="J29" s="139"/>
      <c r="K29" s="139"/>
      <c r="L29" s="139"/>
    </row>
    <row r="30" spans="8:12">
      <c r="J30" s="139"/>
      <c r="K30" s="139"/>
      <c r="L30" s="139"/>
    </row>
    <row r="31" spans="8:12">
      <c r="J31" s="139"/>
      <c r="K31" s="139"/>
      <c r="L31" s="139"/>
    </row>
    <row r="32" spans="8:12">
      <c r="J32" s="139"/>
      <c r="K32" s="139"/>
      <c r="L32" s="139"/>
    </row>
    <row r="33" spans="12:12">
      <c r="L33" s="139"/>
    </row>
  </sheetData>
  <mergeCells count="3">
    <mergeCell ref="B2:B5"/>
    <mergeCell ref="B6:B8"/>
    <mergeCell ref="B14:F15"/>
  </mergeCells>
  <phoneticPr fontId="20" type="noConversion"/>
  <conditionalFormatting sqref="E3">
    <cfRule type="cellIs" dxfId="190" priority="5" operator="lessThan">
      <formula>0</formula>
    </cfRule>
  </conditionalFormatting>
  <conditionalFormatting sqref="J3">
    <cfRule type="cellIs" dxfId="189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19"/>
  <sheetViews>
    <sheetView showGridLines="0" workbookViewId="0">
      <selection activeCell="B19" sqref="B19"/>
    </sheetView>
  </sheetViews>
  <sheetFormatPr defaultColWidth="9" defaultRowHeight="16.5"/>
  <cols>
    <col min="1" max="1" width="9" style="109" customWidth="1"/>
    <col min="2" max="2" width="17.5" style="109" customWidth="1"/>
    <col min="3" max="11" width="12.875" style="109" customWidth="1"/>
    <col min="12" max="12" width="9" style="109" customWidth="1"/>
    <col min="13" max="16384" width="9" style="109"/>
  </cols>
  <sheetData>
    <row r="1" spans="2:2" s="158" customFormat="1" ht="24.75" customHeight="1">
      <c r="B1" s="157" t="s">
        <v>53</v>
      </c>
    </row>
    <row r="2" spans="2:2" s="158" customFormat="1" ht="21.75" customHeight="1">
      <c r="B2" s="159" t="s">
        <v>54</v>
      </c>
    </row>
    <row r="19" spans="2:2">
      <c r="B19" s="158" t="s">
        <v>55</v>
      </c>
    </row>
  </sheetData>
  <phoneticPr fontId="20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22"/>
  <sheetViews>
    <sheetView showGridLines="0" zoomScale="70" zoomScaleNormal="70" workbookViewId="0">
      <selection activeCell="E28" sqref="E28"/>
    </sheetView>
  </sheetViews>
  <sheetFormatPr defaultColWidth="11" defaultRowHeight="16.5"/>
  <cols>
    <col min="1" max="1" width="7.875" style="109" customWidth="1"/>
    <col min="2" max="2" width="68.125" style="109" customWidth="1"/>
    <col min="3" max="6" width="12.5" style="93" customWidth="1"/>
    <col min="7" max="7" width="13.125" style="93" customWidth="1"/>
    <col min="8" max="8" width="12.5" style="93" customWidth="1"/>
    <col min="9" max="9" width="11" style="109" customWidth="1"/>
    <col min="10" max="16384" width="11" style="109"/>
  </cols>
  <sheetData>
    <row r="1" spans="2:8" ht="20.25" customHeight="1">
      <c r="B1" s="23" t="s">
        <v>56</v>
      </c>
    </row>
    <row r="2" spans="2:8" ht="17.25" customHeight="1" thickBot="1">
      <c r="B2" s="24" t="s">
        <v>57</v>
      </c>
    </row>
    <row r="3" spans="2:8">
      <c r="B3" s="245" t="s">
        <v>58</v>
      </c>
      <c r="C3" s="246" t="s">
        <v>59</v>
      </c>
      <c r="D3" s="247"/>
      <c r="E3" s="247"/>
      <c r="F3" s="246" t="s">
        <v>60</v>
      </c>
      <c r="G3" s="247"/>
      <c r="H3" s="247"/>
    </row>
    <row r="4" spans="2:8" ht="21" customHeight="1">
      <c r="B4" s="242"/>
      <c r="C4" s="59" t="str">
        <f>透视表!$G$22</f>
        <v>8月</v>
      </c>
      <c r="D4" s="59" t="str">
        <f>透视表!$G$21</f>
        <v>日均环比</v>
      </c>
      <c r="E4" s="59" t="str">
        <f>透视表!$G$23</f>
        <v>7月</v>
      </c>
      <c r="F4" s="59" t="str">
        <f>透视表!$G$22</f>
        <v>8月</v>
      </c>
      <c r="G4" s="59" t="str">
        <f>透视表!$G$21</f>
        <v>日均环比</v>
      </c>
      <c r="H4" s="62" t="str">
        <f>透视表!$G$23</f>
        <v>7月</v>
      </c>
    </row>
    <row r="5" spans="2:8">
      <c r="B5" s="194" t="s">
        <v>33</v>
      </c>
      <c r="C5" s="60">
        <f>SUM(C6:C20)</f>
        <v>76</v>
      </c>
      <c r="D5" s="61">
        <f>IFERROR((C5/透视表!$G$24)/(E5/透视表!$G$25)-1,"-")</f>
        <v>0.58333333333333348</v>
      </c>
      <c r="E5" s="211">
        <f>SUM(E6:E22)</f>
        <v>48</v>
      </c>
      <c r="F5" s="211">
        <f>SUM(F6:F20)</f>
        <v>6564.5</v>
      </c>
      <c r="G5" s="61">
        <f>IFERROR((F5/透视表!$G$24)/(H5/透视表!$G$25)-1,"-")</f>
        <v>0.63320396079016761</v>
      </c>
      <c r="H5" s="212">
        <f>SUM(H6:H22)</f>
        <v>4019.4</v>
      </c>
    </row>
    <row r="6" spans="2:8">
      <c r="B6" s="101" t="s">
        <v>61</v>
      </c>
      <c r="C6" s="99">
        <v>38</v>
      </c>
      <c r="D6" s="81">
        <f>IFERROR((C6/透视表!$G$24)/(E6/透视表!$G$25)-1,"-")</f>
        <v>1.2352941176470589</v>
      </c>
      <c r="E6" s="99">
        <v>17</v>
      </c>
      <c r="F6" s="99">
        <v>1444</v>
      </c>
      <c r="G6" s="81">
        <f>IFERROR((F6/透视表!$G$24)/(H6/透视表!$G$25)-1,"-")</f>
        <v>1.2352941176470584</v>
      </c>
      <c r="H6" s="100">
        <v>646</v>
      </c>
    </row>
    <row r="7" spans="2:8">
      <c r="B7" s="101" t="s">
        <v>62</v>
      </c>
      <c r="C7" s="99">
        <v>10</v>
      </c>
      <c r="D7" s="81">
        <f>IFERROR((C7/透视表!$G$24)/(E7/透视表!$G$25)-1,"-")</f>
        <v>0.4285714285714286</v>
      </c>
      <c r="E7" s="213">
        <v>7</v>
      </c>
      <c r="F7" s="99">
        <v>580</v>
      </c>
      <c r="G7" s="81">
        <f>IFERROR((F7/透视表!$G$24)/(H7/透视表!$G$25)-1,"-")</f>
        <v>0.4285714285714286</v>
      </c>
      <c r="H7" s="214">
        <v>406</v>
      </c>
    </row>
    <row r="8" spans="2:8">
      <c r="B8" s="101" t="s">
        <v>63</v>
      </c>
      <c r="C8" s="99">
        <v>6</v>
      </c>
      <c r="D8" s="81">
        <f>IFERROR((C8/透视表!$G$24)/(E8/透视表!$G$25)-1,"-")</f>
        <v>5</v>
      </c>
      <c r="E8" s="213">
        <v>1</v>
      </c>
      <c r="F8" s="99">
        <v>228</v>
      </c>
      <c r="G8" s="81">
        <f>IFERROR((F8/透视表!$G$24)/(H8/透视表!$G$25)-1,"-")</f>
        <v>5</v>
      </c>
      <c r="H8" s="214">
        <v>38</v>
      </c>
    </row>
    <row r="9" spans="2:8">
      <c r="B9" s="144" t="s">
        <v>64</v>
      </c>
      <c r="C9" s="150">
        <v>5</v>
      </c>
      <c r="D9" s="81">
        <f>IFERROR((C9/透视表!$G$24)/(E9/透视表!$G$25)-1,"-")</f>
        <v>-0.16666666666666663</v>
      </c>
      <c r="E9" s="213">
        <v>6</v>
      </c>
      <c r="F9" s="200">
        <v>90</v>
      </c>
      <c r="G9" s="81">
        <f>IFERROR((F9/透视表!$G$24)/(H9/透视表!$G$25)-1,"-")</f>
        <v>-0.16666666666666663</v>
      </c>
      <c r="H9" s="214">
        <v>108</v>
      </c>
    </row>
    <row r="10" spans="2:8">
      <c r="B10" s="101" t="s">
        <v>65</v>
      </c>
      <c r="C10" s="99">
        <v>3</v>
      </c>
      <c r="D10" s="81">
        <f>IFERROR((C10/透视表!$G$24)/(E10/透视表!$G$25)-1,"-")</f>
        <v>-0.5</v>
      </c>
      <c r="E10" s="213">
        <v>6</v>
      </c>
      <c r="F10" s="99">
        <v>59.7</v>
      </c>
      <c r="G10" s="81">
        <f>IFERROR((F10/透视表!$G$24)/(H10/透视表!$G$25)-1,"-")</f>
        <v>-0.5</v>
      </c>
      <c r="H10" s="214">
        <v>119.4</v>
      </c>
    </row>
    <row r="11" spans="2:8">
      <c r="B11" s="101" t="s">
        <v>66</v>
      </c>
      <c r="C11" s="99">
        <v>3</v>
      </c>
      <c r="D11" s="81" t="str">
        <f>IFERROR((C11/透视表!$G$24)/(E11/透视表!$G$25)-1,"-")</f>
        <v>-</v>
      </c>
      <c r="E11" s="213"/>
      <c r="F11" s="99">
        <v>198</v>
      </c>
      <c r="G11" s="81" t="str">
        <f>IFERROR((F11/透视表!$G$24)/(H11/透视表!$G$25)-1,"-")</f>
        <v>-</v>
      </c>
      <c r="H11" s="214"/>
    </row>
    <row r="12" spans="2:8">
      <c r="B12" s="101" t="s">
        <v>67</v>
      </c>
      <c r="C12" s="99">
        <v>2</v>
      </c>
      <c r="D12" s="81" t="str">
        <f>IFERROR((C12/透视表!$G$24)/(E12/透视表!$G$25)-1,"-")</f>
        <v>-</v>
      </c>
      <c r="E12" s="213"/>
      <c r="F12" s="99">
        <v>760</v>
      </c>
      <c r="G12" s="81" t="str">
        <f>IFERROR((F12/透视表!$G$24)/(H12/透视表!$G$25)-1,"-")</f>
        <v>-</v>
      </c>
      <c r="H12" s="214"/>
    </row>
    <row r="13" spans="2:8">
      <c r="B13" s="101" t="s">
        <v>68</v>
      </c>
      <c r="C13" s="99">
        <v>2</v>
      </c>
      <c r="D13" s="81" t="str">
        <f>IFERROR((C13/透视表!$G$24)/(E13/透视表!$G$25)-1,"-")</f>
        <v>-</v>
      </c>
      <c r="E13" s="213"/>
      <c r="F13" s="99">
        <v>39.799999999999997</v>
      </c>
      <c r="G13" s="81" t="str">
        <f>IFERROR((F13/透视表!$G$24)/(H13/透视表!$G$25)-1,"-")</f>
        <v>-</v>
      </c>
      <c r="H13" s="214"/>
    </row>
    <row r="14" spans="2:8">
      <c r="B14" s="101" t="s">
        <v>69</v>
      </c>
      <c r="C14" s="99">
        <v>2</v>
      </c>
      <c r="D14" s="81">
        <f>IFERROR((C14/透视表!$G$24)/(E14/透视表!$G$25)-1,"-")</f>
        <v>-0.33333333333333337</v>
      </c>
      <c r="E14" s="213">
        <v>3</v>
      </c>
      <c r="F14" s="99">
        <v>596</v>
      </c>
      <c r="G14" s="81">
        <f>IFERROR((F14/透视表!$G$24)/(H14/透视表!$G$25)-1,"-")</f>
        <v>-0.33333333333333337</v>
      </c>
      <c r="H14" s="214">
        <v>894</v>
      </c>
    </row>
    <row r="15" spans="2:8">
      <c r="B15" s="101" t="s">
        <v>70</v>
      </c>
      <c r="C15" s="99">
        <v>1</v>
      </c>
      <c r="D15" s="81" t="str">
        <f>IFERROR((C15/透视表!$G$24)/(E15/透视表!$G$25)-1,"-")</f>
        <v>-</v>
      </c>
      <c r="E15" s="213"/>
      <c r="F15" s="99">
        <v>680</v>
      </c>
      <c r="G15" s="81" t="str">
        <f>IFERROR((F15/透视表!$G$24)/(H15/透视表!$G$25)-1,"-")</f>
        <v>-</v>
      </c>
      <c r="H15" s="214"/>
    </row>
    <row r="16" spans="2:8">
      <c r="B16" s="101" t="s">
        <v>71</v>
      </c>
      <c r="C16" s="99">
        <v>1</v>
      </c>
      <c r="D16" s="81" t="str">
        <f>IFERROR((C16/透视表!$G$24)/(E16/透视表!$G$25)-1,"-")</f>
        <v>-</v>
      </c>
      <c r="E16" s="99"/>
      <c r="F16" s="99">
        <v>580</v>
      </c>
      <c r="G16" s="81" t="str">
        <f>IFERROR((F16/透视表!$G$24)/(H16/透视表!$G$25)-1,"-")</f>
        <v>-</v>
      </c>
      <c r="H16" s="100"/>
    </row>
    <row r="17" spans="2:8">
      <c r="B17" s="101" t="s">
        <v>72</v>
      </c>
      <c r="C17" s="99">
        <v>1</v>
      </c>
      <c r="D17" s="81" t="str">
        <f>IFERROR((C17/透视表!$G$24)/(E17/透视表!$G$25)-1,"-")</f>
        <v>-</v>
      </c>
      <c r="E17" s="213"/>
      <c r="F17" s="99">
        <v>1</v>
      </c>
      <c r="G17" s="81" t="str">
        <f>IFERROR((F17/透视表!$G$24)/(H17/透视表!$G$25)-1,"-")</f>
        <v>-</v>
      </c>
      <c r="H17" s="214"/>
    </row>
    <row r="18" spans="2:8">
      <c r="B18" s="101" t="s">
        <v>73</v>
      </c>
      <c r="C18" s="99">
        <v>1</v>
      </c>
      <c r="D18" s="81" t="str">
        <f>IFERROR((C18/透视表!$G$24)/(E18/透视表!$G$25)-1,"-")</f>
        <v>-</v>
      </c>
      <c r="E18" s="213"/>
      <c r="F18" s="99">
        <v>1200</v>
      </c>
      <c r="G18" s="81" t="str">
        <f>IFERROR((F18/透视表!$G$24)/(H18/透视表!$G$25)-1,"-")</f>
        <v>-</v>
      </c>
      <c r="H18" s="214"/>
    </row>
    <row r="19" spans="2:8">
      <c r="B19" s="101" t="s">
        <v>74</v>
      </c>
      <c r="C19" s="99">
        <v>1</v>
      </c>
      <c r="D19" s="81">
        <f>IFERROR((C19/透视表!$G$24)/(E19/透视表!$G$25)-1,"-")</f>
        <v>-0.5</v>
      </c>
      <c r="E19" s="213">
        <v>2</v>
      </c>
      <c r="F19" s="99">
        <v>108</v>
      </c>
      <c r="G19" s="81">
        <f>IFERROR((F19/透视表!$G$24)/(H19/透视表!$G$25)-1,"-")</f>
        <v>-6.8965517241379226E-2</v>
      </c>
      <c r="H19" s="214">
        <v>116</v>
      </c>
    </row>
    <row r="20" spans="2:8">
      <c r="B20" s="101" t="s">
        <v>75</v>
      </c>
      <c r="C20" s="99"/>
      <c r="D20" s="81">
        <f>IFERROR((C20/透视表!$G$24)/(E20/透视表!$G$25)-1,"-")</f>
        <v>-1</v>
      </c>
      <c r="E20" s="213">
        <v>1</v>
      </c>
      <c r="F20" s="99"/>
      <c r="G20" s="81">
        <f>IFERROR((F20/透视表!$G$24)/(H20/透视表!$G$25)-1,"-")</f>
        <v>-1</v>
      </c>
      <c r="H20" s="214">
        <v>18</v>
      </c>
    </row>
    <row r="21" spans="2:8">
      <c r="B21" s="101" t="s">
        <v>76</v>
      </c>
      <c r="C21" s="99"/>
      <c r="D21" s="81"/>
      <c r="E21" s="213">
        <v>2</v>
      </c>
      <c r="F21" s="99"/>
      <c r="G21" s="81"/>
      <c r="H21" s="214">
        <v>1560</v>
      </c>
    </row>
    <row r="22" spans="2:8">
      <c r="B22" s="101" t="s">
        <v>77</v>
      </c>
      <c r="C22" s="99"/>
      <c r="D22" s="81"/>
      <c r="E22" s="213">
        <v>3</v>
      </c>
      <c r="F22" s="99"/>
      <c r="G22" s="81"/>
      <c r="H22" s="214">
        <v>114</v>
      </c>
    </row>
  </sheetData>
  <mergeCells count="3">
    <mergeCell ref="B3:B4"/>
    <mergeCell ref="C3:E3"/>
    <mergeCell ref="F3:H3"/>
  </mergeCells>
  <phoneticPr fontId="20" type="noConversion"/>
  <conditionalFormatting sqref="G5:G18 D1:D18 D23:D1048576">
    <cfRule type="cellIs" dxfId="188" priority="31" operator="lessThan">
      <formula>0</formula>
    </cfRule>
  </conditionalFormatting>
  <conditionalFormatting sqref="G4">
    <cfRule type="cellIs" dxfId="187" priority="15" operator="lessThan">
      <formula>0</formula>
    </cfRule>
  </conditionalFormatting>
  <conditionalFormatting sqref="G19:G22 D19:D22">
    <cfRule type="cellIs" dxfId="186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8"/>
  <sheetViews>
    <sheetView showGridLines="0" workbookViewId="0">
      <selection activeCell="E16" sqref="E16"/>
    </sheetView>
  </sheetViews>
  <sheetFormatPr defaultRowHeight="13.5"/>
  <cols>
    <col min="1" max="1" width="3.625" style="102" customWidth="1"/>
    <col min="2" max="2" width="19.125" style="102" customWidth="1"/>
    <col min="3" max="8" width="14.125" style="102" customWidth="1"/>
    <col min="9" max="9" width="9.625" style="102" customWidth="1"/>
  </cols>
  <sheetData>
    <row r="1" spans="2:9" ht="14.25" customHeight="1" thickBot="1"/>
    <row r="2" spans="2:9" ht="17.25" customHeight="1">
      <c r="B2" s="248" t="s">
        <v>58</v>
      </c>
      <c r="C2" s="250" t="s">
        <v>78</v>
      </c>
      <c r="D2" s="249"/>
      <c r="E2" s="249"/>
      <c r="F2" s="250" t="s">
        <v>79</v>
      </c>
      <c r="G2" s="249"/>
      <c r="H2" s="249"/>
    </row>
    <row r="3" spans="2:9" ht="16.5" customHeight="1">
      <c r="B3" s="249"/>
      <c r="C3" s="59" t="str">
        <f>透视表!$G$22</f>
        <v>8月</v>
      </c>
      <c r="D3" s="59" t="str">
        <f>透视表!$G$21</f>
        <v>日均环比</v>
      </c>
      <c r="E3" s="59" t="str">
        <f>透视表!$G$23</f>
        <v>7月</v>
      </c>
      <c r="F3" s="59" t="str">
        <f>透视表!$G$22</f>
        <v>8月</v>
      </c>
      <c r="G3" s="59" t="str">
        <f>透视表!$G$21</f>
        <v>日均环比</v>
      </c>
      <c r="H3" s="62" t="str">
        <f>透视表!$G$23</f>
        <v>7月</v>
      </c>
    </row>
    <row r="4" spans="2:9" ht="17.25" customHeight="1">
      <c r="B4" s="194" t="s">
        <v>33</v>
      </c>
      <c r="C4" s="141">
        <f>SUM(C5:C18)</f>
        <v>20</v>
      </c>
      <c r="D4" s="142">
        <f t="shared" ref="D4:D13" si="0">IFERROR(C4/E4-1,"-")</f>
        <v>0.11111111111111116</v>
      </c>
      <c r="E4" s="141">
        <f>SUM(E5:E18)</f>
        <v>18</v>
      </c>
      <c r="F4" s="215">
        <f>SUM(F5:F18)</f>
        <v>16186.7</v>
      </c>
      <c r="G4" s="142">
        <f t="shared" ref="G4:G13" si="1">IFERROR(F4/H4-1,"-")</f>
        <v>7.5028226074251192E-2</v>
      </c>
      <c r="H4" s="216">
        <f>SUM(H5:H18)</f>
        <v>15057</v>
      </c>
    </row>
    <row r="5" spans="2:9" ht="17.25" customHeight="1">
      <c r="B5" s="144" t="s">
        <v>29</v>
      </c>
      <c r="C5" s="83">
        <v>8</v>
      </c>
      <c r="D5" s="161">
        <f t="shared" si="0"/>
        <v>0</v>
      </c>
      <c r="E5" s="143">
        <v>8</v>
      </c>
      <c r="F5" s="217">
        <v>1786</v>
      </c>
      <c r="G5" s="161">
        <f t="shared" si="1"/>
        <v>-0.67992831541218646</v>
      </c>
      <c r="H5" s="218">
        <v>5580</v>
      </c>
      <c r="I5" s="25"/>
    </row>
    <row r="6" spans="2:9" ht="17.25" customHeight="1">
      <c r="B6" s="144" t="s">
        <v>80</v>
      </c>
      <c r="C6" s="83">
        <v>3</v>
      </c>
      <c r="D6" s="161">
        <f t="shared" si="0"/>
        <v>0.5</v>
      </c>
      <c r="E6" s="143">
        <v>2</v>
      </c>
      <c r="F6" s="217">
        <v>840</v>
      </c>
      <c r="G6" s="161">
        <f t="shared" si="1"/>
        <v>5.2631578947368363E-2</v>
      </c>
      <c r="H6" s="218">
        <v>798</v>
      </c>
      <c r="I6" s="25"/>
    </row>
    <row r="7" spans="2:9" ht="17.25" customHeight="1">
      <c r="B7" s="144" t="s">
        <v>51</v>
      </c>
      <c r="C7" s="83">
        <v>3</v>
      </c>
      <c r="D7" s="161">
        <f t="shared" si="0"/>
        <v>2</v>
      </c>
      <c r="E7" s="143">
        <v>1</v>
      </c>
      <c r="F7" s="217">
        <v>3868</v>
      </c>
      <c r="G7" s="161">
        <f t="shared" si="1"/>
        <v>1.122941822173436</v>
      </c>
      <c r="H7" s="218">
        <v>1822</v>
      </c>
      <c r="I7" s="25"/>
    </row>
    <row r="8" spans="2:9" ht="17.25" customHeight="1">
      <c r="B8" s="144" t="s">
        <v>42</v>
      </c>
      <c r="C8" s="83">
        <v>2</v>
      </c>
      <c r="D8" s="161" t="str">
        <f t="shared" si="0"/>
        <v>-</v>
      </c>
      <c r="E8" s="143"/>
      <c r="F8" s="217">
        <v>9505</v>
      </c>
      <c r="G8" s="161" t="str">
        <f t="shared" si="1"/>
        <v>-</v>
      </c>
      <c r="H8" s="218"/>
      <c r="I8" s="25"/>
    </row>
    <row r="9" spans="2:9" ht="17.100000000000001" customHeight="1">
      <c r="B9" s="144" t="s">
        <v>81</v>
      </c>
      <c r="C9" s="83">
        <v>2</v>
      </c>
      <c r="D9" s="161">
        <f t="shared" si="0"/>
        <v>-0.5</v>
      </c>
      <c r="E9" s="143">
        <v>4</v>
      </c>
      <c r="F9" s="217">
        <v>63.7</v>
      </c>
      <c r="G9" s="161">
        <f t="shared" si="1"/>
        <v>-0.89709208400646201</v>
      </c>
      <c r="H9" s="218">
        <v>619</v>
      </c>
      <c r="I9" s="25"/>
    </row>
    <row r="10" spans="2:9" ht="17.25" customHeight="1">
      <c r="B10" s="144" t="s">
        <v>34</v>
      </c>
      <c r="C10" s="83">
        <v>1</v>
      </c>
      <c r="D10" s="161" t="str">
        <f t="shared" si="0"/>
        <v>-</v>
      </c>
      <c r="E10" s="143"/>
      <c r="F10" s="217">
        <v>58</v>
      </c>
      <c r="G10" s="161" t="str">
        <f t="shared" si="1"/>
        <v>-</v>
      </c>
      <c r="H10" s="218"/>
      <c r="I10" s="25"/>
    </row>
    <row r="11" spans="2:9" ht="17.100000000000001" customHeight="1">
      <c r="B11" s="144" t="s">
        <v>82</v>
      </c>
      <c r="C11" s="83">
        <v>1</v>
      </c>
      <c r="D11" s="161" t="str">
        <f t="shared" si="0"/>
        <v>-</v>
      </c>
      <c r="E11" s="143"/>
      <c r="F11" s="217">
        <v>66</v>
      </c>
      <c r="G11" s="161" t="str">
        <f t="shared" si="1"/>
        <v>-</v>
      </c>
      <c r="H11" s="218"/>
      <c r="I11" s="25"/>
    </row>
    <row r="12" spans="2:9" ht="17.25" customHeight="1">
      <c r="B12" s="144" t="s">
        <v>36</v>
      </c>
      <c r="C12" s="83"/>
      <c r="D12" s="161">
        <f t="shared" si="0"/>
        <v>-1</v>
      </c>
      <c r="E12" s="143">
        <v>2</v>
      </c>
      <c r="F12" s="217"/>
      <c r="G12" s="161">
        <f t="shared" si="1"/>
        <v>-1</v>
      </c>
      <c r="H12" s="218">
        <v>3260</v>
      </c>
      <c r="I12" s="25"/>
    </row>
    <row r="13" spans="2:9" ht="22.5" customHeight="1" thickBot="1">
      <c r="B13" s="160" t="s">
        <v>30</v>
      </c>
      <c r="C13" s="145"/>
      <c r="D13" s="169">
        <f t="shared" si="0"/>
        <v>-1</v>
      </c>
      <c r="E13" s="146">
        <v>1</v>
      </c>
      <c r="F13" s="145"/>
      <c r="G13" s="169">
        <f t="shared" si="1"/>
        <v>-1</v>
      </c>
      <c r="H13" s="219">
        <v>2978</v>
      </c>
    </row>
    <row r="14" spans="2:9" ht="22.5" customHeight="1"/>
    <row r="15" spans="2:9" ht="22.5" customHeight="1">
      <c r="B15" s="251" t="s">
        <v>83</v>
      </c>
      <c r="C15" s="249"/>
      <c r="D15" s="249"/>
      <c r="E15" s="249"/>
      <c r="F15" s="249"/>
      <c r="G15" s="249"/>
      <c r="H15" s="249"/>
    </row>
    <row r="16" spans="2:9" ht="22.5" customHeight="1"/>
    <row r="17" ht="22.5" customHeight="1"/>
    <row r="18" ht="22.5" customHeight="1"/>
  </sheetData>
  <mergeCells count="4">
    <mergeCell ref="B2:B3"/>
    <mergeCell ref="C2:E2"/>
    <mergeCell ref="F2:H2"/>
    <mergeCell ref="B15:H15"/>
  </mergeCells>
  <phoneticPr fontId="20" type="noConversion"/>
  <conditionalFormatting sqref="D4:D7 D13 D10">
    <cfRule type="cellIs" dxfId="185" priority="44" operator="lessThan">
      <formula>0</formula>
    </cfRule>
  </conditionalFormatting>
  <conditionalFormatting sqref="G4:G7 G13 G10">
    <cfRule type="cellIs" dxfId="184" priority="42" operator="lessThan">
      <formula>0</formula>
    </cfRule>
  </conditionalFormatting>
  <conditionalFormatting sqref="E5:E7 E10">
    <cfRule type="cellIs" dxfId="183" priority="39" operator="lessThan">
      <formula>0</formula>
    </cfRule>
    <cfRule type="cellIs" dxfId="182" priority="40" operator="lessThan">
      <formula>0</formula>
    </cfRule>
  </conditionalFormatting>
  <conditionalFormatting sqref="H5:H7 H10">
    <cfRule type="cellIs" dxfId="181" priority="37" operator="lessThan">
      <formula>0</formula>
    </cfRule>
    <cfRule type="cellIs" dxfId="180" priority="38" operator="lessThan">
      <formula>0</formula>
    </cfRule>
  </conditionalFormatting>
  <conditionalFormatting sqref="F5:F7 F10">
    <cfRule type="cellIs" dxfId="179" priority="35" operator="lessThan">
      <formula>0</formula>
    </cfRule>
    <cfRule type="cellIs" dxfId="178" priority="36" operator="lessThan">
      <formula>0</formula>
    </cfRule>
  </conditionalFormatting>
  <conditionalFormatting sqref="D3">
    <cfRule type="cellIs" dxfId="177" priority="30" operator="lessThan">
      <formula>0</formula>
    </cfRule>
  </conditionalFormatting>
  <conditionalFormatting sqref="G3">
    <cfRule type="cellIs" dxfId="176" priority="29" operator="lessThan">
      <formula>0</formula>
    </cfRule>
  </conditionalFormatting>
  <conditionalFormatting sqref="E13">
    <cfRule type="cellIs" dxfId="175" priority="27" operator="lessThan">
      <formula>0</formula>
    </cfRule>
    <cfRule type="cellIs" dxfId="174" priority="28" operator="lessThan">
      <formula>0</formula>
    </cfRule>
  </conditionalFormatting>
  <conditionalFormatting sqref="H13">
    <cfRule type="cellIs" dxfId="173" priority="25" operator="lessThan">
      <formula>0</formula>
    </cfRule>
    <cfRule type="cellIs" dxfId="172" priority="26" operator="lessThan">
      <formula>0</formula>
    </cfRule>
  </conditionalFormatting>
  <conditionalFormatting sqref="D11:D12">
    <cfRule type="cellIs" dxfId="171" priority="24" operator="lessThan">
      <formula>0</formula>
    </cfRule>
  </conditionalFormatting>
  <conditionalFormatting sqref="G11:G12">
    <cfRule type="cellIs" dxfId="170" priority="23" operator="lessThan">
      <formula>0</formula>
    </cfRule>
  </conditionalFormatting>
  <conditionalFormatting sqref="E11:E12">
    <cfRule type="cellIs" dxfId="169" priority="21" operator="lessThan">
      <formula>0</formula>
    </cfRule>
    <cfRule type="cellIs" dxfId="168" priority="22" operator="lessThan">
      <formula>0</formula>
    </cfRule>
  </conditionalFormatting>
  <conditionalFormatting sqref="H11:H12">
    <cfRule type="cellIs" dxfId="167" priority="19" operator="lessThan">
      <formula>0</formula>
    </cfRule>
    <cfRule type="cellIs" dxfId="166" priority="20" operator="lessThan">
      <formula>0</formula>
    </cfRule>
  </conditionalFormatting>
  <conditionalFormatting sqref="F11:F12">
    <cfRule type="cellIs" dxfId="165" priority="17" operator="lessThan">
      <formula>0</formula>
    </cfRule>
    <cfRule type="cellIs" dxfId="164" priority="18" operator="lessThan">
      <formula>0</formula>
    </cfRule>
  </conditionalFormatting>
  <conditionalFormatting sqref="D8">
    <cfRule type="cellIs" dxfId="163" priority="16" operator="lessThan">
      <formula>0</formula>
    </cfRule>
  </conditionalFormatting>
  <conditionalFormatting sqref="G8">
    <cfRule type="cellIs" dxfId="162" priority="15" operator="lessThan">
      <formula>0</formula>
    </cfRule>
  </conditionalFormatting>
  <conditionalFormatting sqref="E8">
    <cfRule type="cellIs" dxfId="161" priority="13" operator="lessThan">
      <formula>0</formula>
    </cfRule>
    <cfRule type="cellIs" dxfId="160" priority="14" operator="lessThan">
      <formula>0</formula>
    </cfRule>
  </conditionalFormatting>
  <conditionalFormatting sqref="H8">
    <cfRule type="cellIs" dxfId="159" priority="11" operator="lessThan">
      <formula>0</formula>
    </cfRule>
    <cfRule type="cellIs" dxfId="158" priority="12" operator="lessThan">
      <formula>0</formula>
    </cfRule>
  </conditionalFormatting>
  <conditionalFormatting sqref="F8">
    <cfRule type="cellIs" dxfId="157" priority="9" operator="lessThan">
      <formula>0</formula>
    </cfRule>
    <cfRule type="cellIs" dxfId="156" priority="10" operator="lessThan">
      <formula>0</formula>
    </cfRule>
  </conditionalFormatting>
  <conditionalFormatting sqref="D9">
    <cfRule type="cellIs" dxfId="155" priority="8" operator="lessThan">
      <formula>0</formula>
    </cfRule>
  </conditionalFormatting>
  <conditionalFormatting sqref="G9">
    <cfRule type="cellIs" dxfId="154" priority="7" operator="lessThan">
      <formula>0</formula>
    </cfRule>
  </conditionalFormatting>
  <conditionalFormatting sqref="E9">
    <cfRule type="cellIs" dxfId="153" priority="5" operator="lessThan">
      <formula>0</formula>
    </cfRule>
    <cfRule type="cellIs" dxfId="152" priority="6" operator="lessThan">
      <formula>0</formula>
    </cfRule>
  </conditionalFormatting>
  <conditionalFormatting sqref="H9">
    <cfRule type="cellIs" dxfId="151" priority="3" operator="lessThan">
      <formula>0</formula>
    </cfRule>
    <cfRule type="cellIs" dxfId="150" priority="4" operator="lessThan">
      <formula>0</formula>
    </cfRule>
  </conditionalFormatting>
  <conditionalFormatting sqref="F9">
    <cfRule type="cellIs" dxfId="149" priority="1" operator="lessThan">
      <formula>0</formula>
    </cfRule>
    <cfRule type="cellIs" dxfId="148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G14"/>
  <sheetViews>
    <sheetView showGridLines="0" workbookViewId="0">
      <selection activeCell="J11" sqref="J11"/>
    </sheetView>
  </sheetViews>
  <sheetFormatPr defaultColWidth="9" defaultRowHeight="17.25"/>
  <cols>
    <col min="1" max="1" width="9" style="5" customWidth="1"/>
    <col min="2" max="2" width="19.125" style="5" customWidth="1"/>
    <col min="3" max="4" width="15.625" style="5" customWidth="1"/>
    <col min="5" max="5" width="21" style="5" customWidth="1"/>
    <col min="6" max="6" width="9" style="5" customWidth="1"/>
    <col min="7" max="7" width="10.125" style="5" bestFit="1" customWidth="1"/>
    <col min="8" max="8" width="9" style="5" customWidth="1"/>
    <col min="9" max="16384" width="9" style="5"/>
  </cols>
  <sheetData>
    <row r="1" spans="2:7" ht="20.25" customHeight="1">
      <c r="B1" s="12" t="str">
        <f>"数据截止"&amp;透视表!G26</f>
        <v>数据截止8月31日</v>
      </c>
    </row>
    <row r="2" spans="2:7" ht="16.5" customHeight="1" thickBot="1">
      <c r="B2" s="12" t="s">
        <v>84</v>
      </c>
    </row>
    <row r="3" spans="2:7" ht="22.5" customHeight="1">
      <c r="B3" s="163" t="s">
        <v>85</v>
      </c>
      <c r="C3" s="164" t="str">
        <f>透视表!$G$22</f>
        <v>8月</v>
      </c>
      <c r="D3" s="164" t="str">
        <f>透视表!$G$21</f>
        <v>日均环比</v>
      </c>
      <c r="E3" s="165" t="str">
        <f>透视表!$G$23</f>
        <v>7月</v>
      </c>
    </row>
    <row r="4" spans="2:7" ht="22.5" customHeight="1">
      <c r="B4" s="166" t="s">
        <v>86</v>
      </c>
      <c r="C4" s="220" t="e">
        <f>GETPIVOTDATA("求和项:花费",透视表!$X$6)</f>
        <v>#REF!</v>
      </c>
      <c r="D4" s="161" t="str">
        <f>IFERROR((C4/透视表!$G$24)/(E4/透视表!$G$25)-1,"-")</f>
        <v>-</v>
      </c>
      <c r="E4" s="221" t="e">
        <f>GETPIVOTDATA("求和项:花费",透视表!$X$15)</f>
        <v>#REF!</v>
      </c>
    </row>
    <row r="5" spans="2:7" ht="22.5" customHeight="1">
      <c r="B5" s="166" t="s">
        <v>87</v>
      </c>
      <c r="C5" s="220">
        <f>GETPIVOTDATA("求和项:点击",透视表!$X$6)</f>
        <v>904</v>
      </c>
      <c r="D5" s="161">
        <f>IFERROR((C5/透视表!$G$24)/(E5/透视表!$G$25)-1,"-")</f>
        <v>-0.35795454545454553</v>
      </c>
      <c r="E5" s="221">
        <f>GETPIVOTDATA("求和项:点击",透视表!$X$15)</f>
        <v>1408</v>
      </c>
    </row>
    <row r="6" spans="2:7" ht="22.5" customHeight="1">
      <c r="B6" s="166" t="s">
        <v>88</v>
      </c>
      <c r="C6" s="222" t="e">
        <f>C4/C5</f>
        <v>#REF!</v>
      </c>
      <c r="D6" s="161" t="str">
        <f>IFERROR((C6/透视表!$G$24)/(E6/透视表!$G$25)-1,"-")</f>
        <v>-</v>
      </c>
      <c r="E6" s="223" t="e">
        <f>E4/E5</f>
        <v>#REF!</v>
      </c>
    </row>
    <row r="7" spans="2:7" ht="22.5" customHeight="1">
      <c r="B7" s="166" t="s">
        <v>89</v>
      </c>
      <c r="C7" s="220">
        <f>GETPIVOTDATA("求和项:曝光",透视表!$X$6)</f>
        <v>16759</v>
      </c>
      <c r="D7" s="161">
        <f>IFERROR((C7/透视表!$G$24)/(E7/透视表!$G$25)-1,"-")</f>
        <v>-0.39923286492687127</v>
      </c>
      <c r="E7" s="221">
        <f>GETPIVOTDATA("求和项:曝光",透视表!$X$15)</f>
        <v>27896</v>
      </c>
    </row>
    <row r="8" spans="2:7" ht="22.5" customHeight="1">
      <c r="B8" s="166" t="s">
        <v>90</v>
      </c>
      <c r="C8" s="220">
        <f>GETPIVOTDATA("求和项:商户浏览量",透视表!$X$6)</f>
        <v>2568</v>
      </c>
      <c r="D8" s="161">
        <f>IFERROR((C8/透视表!$G$24)/(E8/透视表!$G$25)-1,"-")</f>
        <v>-0.40951942975396638</v>
      </c>
      <c r="E8" s="221">
        <f>GETPIVOTDATA("求和项:商户浏览量",透视表!$X$15)</f>
        <v>4349</v>
      </c>
    </row>
    <row r="9" spans="2:7" ht="22.5" customHeight="1">
      <c r="B9" s="166" t="s">
        <v>91</v>
      </c>
      <c r="C9" s="224">
        <f>C8/C7</f>
        <v>0.15323109970761978</v>
      </c>
      <c r="D9" s="224">
        <f>C9-E9</f>
        <v>-2.6693878174734176E-3</v>
      </c>
      <c r="E9" s="225">
        <f>E8/E7</f>
        <v>0.1559004875250932</v>
      </c>
      <c r="F9" s="5" t="s">
        <v>92</v>
      </c>
    </row>
    <row r="10" spans="2:7" ht="22.5" customHeight="1">
      <c r="B10" s="167" t="s">
        <v>93</v>
      </c>
      <c r="C10" s="226">
        <f>关键指标!D14</f>
        <v>23756.7</v>
      </c>
      <c r="D10" s="162">
        <f>IFERROR((C10/透视表!$G$24)/(E10/透视表!$G$25)-1,"-")</f>
        <v>-0.47403692879914983</v>
      </c>
      <c r="E10" s="227">
        <f>关键指标!F14</f>
        <v>45168</v>
      </c>
      <c r="F10" s="37"/>
    </row>
    <row r="11" spans="2:7" ht="22.5" customHeight="1" thickBot="1">
      <c r="B11" s="168" t="s">
        <v>94</v>
      </c>
      <c r="C11" s="228" t="e">
        <f>C10/C4</f>
        <v>#REF!</v>
      </c>
      <c r="D11" s="169" t="str">
        <f>IFERROR((C11/透视表!$G$24)/(E11/透视表!$G$25)-1,"-")</f>
        <v>-</v>
      </c>
      <c r="E11" s="229" t="e">
        <f>E10/E4</f>
        <v>#REF!</v>
      </c>
      <c r="F11" s="5" t="s">
        <v>95</v>
      </c>
    </row>
    <row r="13" spans="2:7">
      <c r="B13" s="5" t="s">
        <v>96</v>
      </c>
    </row>
    <row r="14" spans="2:7">
      <c r="G14" s="6"/>
    </row>
  </sheetData>
  <phoneticPr fontId="20" type="noConversion"/>
  <conditionalFormatting sqref="D3">
    <cfRule type="cellIs" dxfId="147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9"/>
  <sheetViews>
    <sheetView showGridLines="0" workbookViewId="0">
      <selection activeCell="J15" sqref="J15"/>
    </sheetView>
  </sheetViews>
  <sheetFormatPr defaultColWidth="9" defaultRowHeight="16.5"/>
  <cols>
    <col min="1" max="2" width="9" style="7" customWidth="1"/>
    <col min="3" max="3" width="12.875" style="7" customWidth="1"/>
    <col min="4" max="4" width="12" style="7" customWidth="1"/>
    <col min="5" max="5" width="9" style="7" customWidth="1"/>
    <col min="6" max="6" width="15.5" style="7" customWidth="1"/>
    <col min="7" max="8" width="14.375" style="7" customWidth="1"/>
    <col min="9" max="9" width="11.125" style="7" customWidth="1"/>
    <col min="10" max="10" width="15.125" style="7" customWidth="1"/>
    <col min="11" max="11" width="13" style="7" customWidth="1"/>
    <col min="12" max="12" width="15.5" style="7" customWidth="1"/>
    <col min="13" max="13" width="12.375" style="7" customWidth="1"/>
    <col min="14" max="14" width="15.125" style="7" customWidth="1"/>
    <col min="15" max="15" width="9" style="7" customWidth="1"/>
    <col min="16" max="16384" width="9" style="7"/>
  </cols>
  <sheetData>
    <row r="1" spans="2:14" ht="24" customHeight="1" thickBot="1">
      <c r="B1" s="12" t="str">
        <f>"数据截至"&amp;透视表!G26</f>
        <v>数据截至8月31日</v>
      </c>
    </row>
    <row r="2" spans="2:14" ht="28.5" customHeight="1">
      <c r="B2" s="252" t="s">
        <v>97</v>
      </c>
      <c r="C2" s="256" t="s">
        <v>98</v>
      </c>
      <c r="D2" s="253"/>
      <c r="E2" s="253"/>
      <c r="F2" s="253"/>
      <c r="G2" s="256" t="s">
        <v>99</v>
      </c>
      <c r="H2" s="253"/>
      <c r="I2" s="253"/>
      <c r="J2" s="253"/>
      <c r="K2" s="253"/>
      <c r="L2" s="253"/>
      <c r="M2" s="49"/>
    </row>
    <row r="3" spans="2:14" ht="28.5" customHeight="1">
      <c r="B3" s="253"/>
      <c r="C3" s="9" t="str">
        <f>透视表!$G$22</f>
        <v>8月</v>
      </c>
      <c r="D3" s="9" t="str">
        <f>透视表!$G$23</f>
        <v>7月</v>
      </c>
      <c r="E3" s="22" t="s">
        <v>100</v>
      </c>
      <c r="F3" s="10" t="str">
        <f>透视表!$G$21</f>
        <v>日均环比</v>
      </c>
      <c r="G3" s="9" t="str">
        <f>透视表!$G$22</f>
        <v>8月</v>
      </c>
      <c r="H3" s="9" t="str">
        <f>透视表!$G$23</f>
        <v>7月</v>
      </c>
      <c r="I3" s="22" t="s">
        <v>100</v>
      </c>
      <c r="J3" s="10" t="str">
        <f>透视表!$G$21</f>
        <v>日均环比</v>
      </c>
      <c r="K3" s="10" t="str">
        <f>透视表!G22&amp;"占比"</f>
        <v>8月占比</v>
      </c>
      <c r="L3" s="51" t="str">
        <f>透视表!$G$23&amp;"占比"</f>
        <v>7月占比</v>
      </c>
      <c r="M3" s="49"/>
    </row>
    <row r="4" spans="2:14" ht="28.5" customHeight="1" thickBot="1">
      <c r="B4" s="52"/>
      <c r="C4" s="55">
        <f>透视表!$P$25</f>
        <v>5</v>
      </c>
      <c r="D4" s="56">
        <f>透视表!$Q$25</f>
        <v>1</v>
      </c>
      <c r="E4" s="146">
        <f>C4-D4</f>
        <v>4</v>
      </c>
      <c r="F4" s="57">
        <f>IFERROR(C4/D4-1,"-")</f>
        <v>4</v>
      </c>
      <c r="G4" s="55">
        <f>GETPIVOTDATA("用户昵称",透视表!$U$6)</f>
        <v>4</v>
      </c>
      <c r="H4" s="56">
        <f>GETPIVOTDATA("用户昵称",透视表!$U$15)</f>
        <v>1</v>
      </c>
      <c r="I4" s="146">
        <f>G4-H4</f>
        <v>3</v>
      </c>
      <c r="J4" s="57">
        <f>IFERROR(G4/H4-1,"-")</f>
        <v>3</v>
      </c>
      <c r="K4" s="58">
        <f>G4/C4</f>
        <v>0.8</v>
      </c>
      <c r="L4" s="54">
        <f>H4/D4</f>
        <v>1</v>
      </c>
      <c r="M4" s="49"/>
    </row>
    <row r="5" spans="2:14" ht="28.5" customHeight="1" thickBot="1">
      <c r="B5" s="50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2:14" ht="28.5" customHeight="1">
      <c r="B6" s="254" t="s">
        <v>101</v>
      </c>
      <c r="C6" s="255" t="s">
        <v>102</v>
      </c>
      <c r="D6" s="253"/>
      <c r="E6" s="253"/>
      <c r="F6" s="253"/>
      <c r="G6" s="253"/>
      <c r="H6" s="253"/>
      <c r="I6" s="255" t="s">
        <v>103</v>
      </c>
      <c r="J6" s="253"/>
      <c r="K6" s="253"/>
      <c r="L6" s="253"/>
      <c r="M6" s="253"/>
      <c r="N6" s="253"/>
    </row>
    <row r="7" spans="2:14" ht="28.5" customHeight="1">
      <c r="B7" s="253"/>
      <c r="C7" s="9" t="str">
        <f>透视表!$G$22</f>
        <v>8月</v>
      </c>
      <c r="D7" s="9" t="str">
        <f>透视表!$G$23</f>
        <v>7月</v>
      </c>
      <c r="E7" s="22" t="s">
        <v>100</v>
      </c>
      <c r="F7" s="10" t="str">
        <f>透视表!$G$21</f>
        <v>日均环比</v>
      </c>
      <c r="G7" s="10" t="str">
        <f>透视表!C26&amp;"占比"</f>
        <v>占比</v>
      </c>
      <c r="H7" s="10" t="str">
        <f>透视表!$G$23&amp;"占比"</f>
        <v>7月占比</v>
      </c>
      <c r="I7" s="9" t="str">
        <f>透视表!$G$22</f>
        <v>8月</v>
      </c>
      <c r="J7" s="9" t="str">
        <f>透视表!$G$23</f>
        <v>7月</v>
      </c>
      <c r="K7" s="22" t="s">
        <v>100</v>
      </c>
      <c r="L7" s="10" t="str">
        <f>透视表!$G$21</f>
        <v>日均环比</v>
      </c>
      <c r="M7" s="10" t="str">
        <f>透视表!I26&amp;"占比"</f>
        <v>总计占比</v>
      </c>
      <c r="N7" s="51" t="str">
        <f>透视表!$G$23&amp;"占比"</f>
        <v>7月占比</v>
      </c>
    </row>
    <row r="8" spans="2:14" ht="28.5" customHeight="1" thickBot="1">
      <c r="B8" s="52"/>
      <c r="C8" s="55">
        <f>SUM(透视表!P23:P24)</f>
        <v>5</v>
      </c>
      <c r="D8" s="56">
        <f>SUM(透视表!Q23:Q24)</f>
        <v>1</v>
      </c>
      <c r="E8" s="146">
        <f>C8-D8</f>
        <v>4</v>
      </c>
      <c r="F8" s="57">
        <f>IFERROR(C8/D8-1,"-")</f>
        <v>4</v>
      </c>
      <c r="G8" s="53">
        <f>C8/C4</f>
        <v>1</v>
      </c>
      <c r="H8" s="53">
        <f>D8/D4</f>
        <v>1</v>
      </c>
      <c r="I8" s="55">
        <f>SUM(透视表!P20:P22)</f>
        <v>0</v>
      </c>
      <c r="J8" s="56">
        <f>SUM(透视表!Q20:Q22)</f>
        <v>0</v>
      </c>
      <c r="K8" s="146">
        <f>I8-J8</f>
        <v>0</v>
      </c>
      <c r="L8" s="57" t="str">
        <f>IFERROR(I8/J8-1,"-")</f>
        <v>-</v>
      </c>
      <c r="M8" s="53">
        <f>I8/C4</f>
        <v>0</v>
      </c>
      <c r="N8" s="54">
        <f>J8/D4</f>
        <v>0</v>
      </c>
    </row>
    <row r="9" spans="2:14" ht="28.5" customHeight="1" thickBot="1">
      <c r="B9" s="50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</row>
    <row r="10" spans="2:14" ht="28.5" customHeight="1">
      <c r="B10" s="254" t="s">
        <v>104</v>
      </c>
      <c r="C10" s="255" t="s">
        <v>105</v>
      </c>
      <c r="D10" s="253"/>
      <c r="E10" s="253"/>
      <c r="F10" s="253"/>
      <c r="G10" s="255" t="s">
        <v>106</v>
      </c>
      <c r="H10" s="253"/>
      <c r="I10" s="253"/>
      <c r="J10" s="253"/>
      <c r="K10" s="255" t="s">
        <v>107</v>
      </c>
      <c r="L10" s="253"/>
      <c r="M10" s="253"/>
      <c r="N10" s="253"/>
    </row>
    <row r="11" spans="2:14" ht="28.5" customHeight="1">
      <c r="B11" s="253"/>
      <c r="C11" s="9" t="str">
        <f>透视表!G26</f>
        <v>8月31日</v>
      </c>
      <c r="D11" s="9" t="str">
        <f>透视表!$G$23</f>
        <v>7月</v>
      </c>
      <c r="E11" s="22" t="s">
        <v>100</v>
      </c>
      <c r="F11" s="10" t="str">
        <f>透视表!$G$21</f>
        <v>日均环比</v>
      </c>
      <c r="G11" s="9" t="str">
        <f>C11</f>
        <v>8月31日</v>
      </c>
      <c r="H11" s="9" t="str">
        <f>透视表!$G$23</f>
        <v>7月</v>
      </c>
      <c r="I11" s="22" t="s">
        <v>100</v>
      </c>
      <c r="J11" s="10" t="str">
        <f>透视表!$G$21</f>
        <v>日均环比</v>
      </c>
      <c r="K11" s="9" t="str">
        <f>C11</f>
        <v>8月31日</v>
      </c>
      <c r="L11" s="9" t="str">
        <f>透视表!$G$23</f>
        <v>7月</v>
      </c>
      <c r="M11" s="22" t="s">
        <v>100</v>
      </c>
      <c r="N11" s="51" t="str">
        <f>透视表!$G$21</f>
        <v>日均环比</v>
      </c>
    </row>
    <row r="12" spans="2:14" ht="28.5" customHeight="1" thickBot="1">
      <c r="B12" s="52"/>
      <c r="C12" s="230">
        <v>7.9</v>
      </c>
      <c r="D12" s="55">
        <v>7.4</v>
      </c>
      <c r="E12" s="230">
        <f>C12-D12</f>
        <v>0.5</v>
      </c>
      <c r="F12" s="53">
        <f>C12/D12-1</f>
        <v>6.7567567567567544E-2</v>
      </c>
      <c r="G12" s="230">
        <v>8.1</v>
      </c>
      <c r="H12" s="55">
        <v>7.6</v>
      </c>
      <c r="I12" s="55">
        <f>G12-H12</f>
        <v>0.5</v>
      </c>
      <c r="J12" s="53">
        <f>G12/H12-1</f>
        <v>6.578947368421062E-2</v>
      </c>
      <c r="K12" s="230">
        <v>7.8</v>
      </c>
      <c r="L12" s="55">
        <v>7.4</v>
      </c>
      <c r="M12" s="55">
        <f>K12-L12</f>
        <v>0.39999999999999947</v>
      </c>
      <c r="N12" s="54">
        <f>K12/L12-1</f>
        <v>5.4054054054053946E-2</v>
      </c>
    </row>
    <row r="13" spans="2:14" ht="28.5" customHeight="1" thickBot="1">
      <c r="B13" s="50"/>
      <c r="C13" s="49"/>
      <c r="D13" s="49"/>
      <c r="E13" s="49"/>
      <c r="F13" s="49"/>
      <c r="G13" s="49"/>
      <c r="H13" s="49"/>
      <c r="I13" s="49"/>
      <c r="J13" s="49"/>
      <c r="K13" s="49"/>
    </row>
    <row r="14" spans="2:14" ht="28.5" customHeight="1">
      <c r="B14" s="257" t="s">
        <v>108</v>
      </c>
      <c r="C14" s="197" t="s">
        <v>109</v>
      </c>
      <c r="D14" s="258" t="s">
        <v>110</v>
      </c>
      <c r="E14" s="253"/>
      <c r="F14" s="253"/>
      <c r="G14" s="253"/>
    </row>
    <row r="15" spans="2:14" ht="28.5" customHeight="1">
      <c r="B15" s="253"/>
      <c r="C15" s="48" t="str">
        <f>"截至"&amp;C11</f>
        <v>截至8月31日</v>
      </c>
      <c r="D15" s="48" t="str">
        <f>透视表!$G$22</f>
        <v>8月</v>
      </c>
      <c r="E15" s="48" t="str">
        <f>透视表!$G$23</f>
        <v>7月</v>
      </c>
      <c r="F15" s="48" t="s">
        <v>100</v>
      </c>
      <c r="G15" s="48" t="str">
        <f>透视表!$G$21</f>
        <v>日均环比</v>
      </c>
    </row>
    <row r="16" spans="2:14" ht="28.5" customHeight="1" thickBot="1">
      <c r="B16" s="47"/>
      <c r="C16" s="95">
        <v>8</v>
      </c>
      <c r="D16" s="95">
        <v>1</v>
      </c>
      <c r="E16" s="95">
        <v>0</v>
      </c>
      <c r="F16" s="146">
        <f>D16-E16</f>
        <v>1</v>
      </c>
      <c r="G16" s="94" t="e">
        <f>D16/E16-1</f>
        <v>#DIV/0!</v>
      </c>
    </row>
    <row r="18" spans="2:2">
      <c r="B18" s="158" t="s">
        <v>111</v>
      </c>
    </row>
    <row r="19" spans="2:2">
      <c r="B19" s="158" t="s">
        <v>112</v>
      </c>
    </row>
  </sheetData>
  <mergeCells count="12">
    <mergeCell ref="B10:B11"/>
    <mergeCell ref="G10:J10"/>
    <mergeCell ref="K10:N10"/>
    <mergeCell ref="B14:B15"/>
    <mergeCell ref="D14:G14"/>
    <mergeCell ref="C10:F10"/>
    <mergeCell ref="B2:B3"/>
    <mergeCell ref="B6:B7"/>
    <mergeCell ref="I6:N6"/>
    <mergeCell ref="C2:F2"/>
    <mergeCell ref="C6:H6"/>
    <mergeCell ref="G2:L2"/>
  </mergeCells>
  <phoneticPr fontId="20" type="noConversion"/>
  <conditionalFormatting sqref="E4">
    <cfRule type="cellIs" dxfId="146" priority="11" operator="lessThan">
      <formula>0</formula>
    </cfRule>
  </conditionalFormatting>
  <conditionalFormatting sqref="K8">
    <cfRule type="cellIs" dxfId="145" priority="1" operator="greaterThan">
      <formula>0</formula>
    </cfRule>
    <cfRule type="cellIs" dxfId="144" priority="8" operator="lessThan">
      <formula>0</formula>
    </cfRule>
  </conditionalFormatting>
  <conditionalFormatting sqref="I4">
    <cfRule type="cellIs" dxfId="143" priority="7" operator="lessThan">
      <formula>0</formula>
    </cfRule>
  </conditionalFormatting>
  <conditionalFormatting sqref="E8">
    <cfRule type="cellIs" dxfId="142" priority="6" operator="lessThan">
      <formula>0</formula>
    </cfRule>
  </conditionalFormatting>
  <conditionalFormatting sqref="F16">
    <cfRule type="cellIs" dxfId="141" priority="5" operator="lessThan">
      <formula>0</formula>
    </cfRule>
  </conditionalFormatting>
  <conditionalFormatting sqref="E12 M12">
    <cfRule type="cellIs" dxfId="140" priority="3" operator="lessThan">
      <formula>0</formula>
    </cfRule>
  </conditionalFormatting>
  <conditionalFormatting sqref="I12 E8 E4 I4 K8">
    <cfRule type="cellIs" dxfId="139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topLeftCell="Y1" zoomScale="70" zoomScaleNormal="70" workbookViewId="0">
      <selection activeCell="AG35" sqref="AG35:AR35"/>
    </sheetView>
  </sheetViews>
  <sheetFormatPr defaultColWidth="9" defaultRowHeight="16.5"/>
  <cols>
    <col min="1" max="1" width="7.625" style="128" bestFit="1" customWidth="1"/>
    <col min="2" max="2" width="10.125" style="128" bestFit="1" customWidth="1"/>
    <col min="3" max="3" width="13.75" style="128" bestFit="1" customWidth="1"/>
    <col min="4" max="4" width="7.625" style="128" bestFit="1" customWidth="1"/>
    <col min="5" max="5" width="9" style="128" customWidth="1"/>
    <col min="6" max="6" width="12.125" style="128" bestFit="1" customWidth="1"/>
    <col min="7" max="7" width="9.75" style="128" bestFit="1" customWidth="1"/>
    <col min="8" max="8" width="14.125" style="128" customWidth="1"/>
    <col min="9" max="9" width="10.875" style="128" bestFit="1" customWidth="1"/>
    <col min="10" max="10" width="16.5" style="128" bestFit="1" customWidth="1"/>
    <col min="11" max="11" width="10.125" style="128" customWidth="1"/>
    <col min="12" max="12" width="10.875" style="128" bestFit="1" customWidth="1"/>
    <col min="13" max="13" width="16.5" style="128" bestFit="1" customWidth="1"/>
    <col min="14" max="14" width="9" style="128" customWidth="1"/>
    <col min="15" max="15" width="10.875" style="128" bestFit="1" customWidth="1"/>
    <col min="16" max="16" width="12.125" style="128" bestFit="1" customWidth="1"/>
    <col min="17" max="17" width="9" style="128" customWidth="1"/>
    <col min="18" max="18" width="10.875" style="128" bestFit="1" customWidth="1"/>
    <col min="19" max="19" width="12.125" style="128" bestFit="1" customWidth="1"/>
    <col min="20" max="20" width="9" style="128" customWidth="1"/>
    <col min="21" max="21" width="16.5" style="128" bestFit="1" customWidth="1"/>
    <col min="22" max="22" width="10.125" style="128" bestFit="1" customWidth="1"/>
    <col min="23" max="23" width="9" style="128" customWidth="1"/>
    <col min="24" max="25" width="12.125" style="128" bestFit="1" customWidth="1"/>
    <col min="26" max="26" width="18.625" style="128" bestFit="1" customWidth="1"/>
    <col min="27" max="27" width="12.125" style="128" bestFit="1" customWidth="1"/>
    <col min="28" max="28" width="18.625" style="128" bestFit="1" customWidth="1"/>
    <col min="29" max="29" width="9" style="128" customWidth="1"/>
    <col min="30" max="30" width="6" style="128" bestFit="1" customWidth="1"/>
    <col min="31" max="31" width="5.5" style="128" bestFit="1" customWidth="1"/>
    <col min="32" max="32" width="9" style="128" customWidth="1"/>
    <col min="33" max="33" width="71.625" style="128" bestFit="1" customWidth="1"/>
    <col min="34" max="37" width="15.75" style="127" bestFit="1" customWidth="1"/>
    <col min="38" max="38" width="18.125" style="128" bestFit="1" customWidth="1"/>
    <col min="39" max="39" width="10.875" style="128" bestFit="1" customWidth="1"/>
    <col min="40" max="40" width="12.125" style="128" bestFit="1" customWidth="1"/>
    <col min="41" max="41" width="13.5" style="128" bestFit="1" customWidth="1"/>
    <col min="42" max="42" width="12.125" style="128" bestFit="1" customWidth="1"/>
    <col min="43" max="43" width="13.5" style="128" bestFit="1" customWidth="1"/>
    <col min="44" max="44" width="14.5" style="128" customWidth="1"/>
    <col min="45" max="45" width="13.75" style="128" bestFit="1" customWidth="1"/>
    <col min="46" max="46" width="10.875" style="128" bestFit="1" customWidth="1"/>
    <col min="47" max="47" width="4.125" style="128" bestFit="1" customWidth="1"/>
    <col min="48" max="48" width="6.375" style="128" bestFit="1" customWidth="1"/>
    <col min="49" max="49" width="4.5" style="128" bestFit="1" customWidth="1"/>
    <col min="50" max="50" width="8.875" style="128" bestFit="1" customWidth="1"/>
    <col min="51" max="51" width="6.375" style="128" bestFit="1" customWidth="1"/>
    <col min="52" max="52" width="8" style="128" bestFit="1" customWidth="1"/>
    <col min="53" max="66" width="9.125" style="128" bestFit="1" customWidth="1"/>
    <col min="67" max="67" width="10" style="128" bestFit="1" customWidth="1"/>
    <col min="68" max="74" width="8" style="128" bestFit="1" customWidth="1"/>
    <col min="75" max="87" width="9.125" style="128" bestFit="1" customWidth="1"/>
    <col min="88" max="88" width="10" style="128" bestFit="1" customWidth="1"/>
    <col min="89" max="89" width="5.875" style="128" bestFit="1" customWidth="1"/>
    <col min="90" max="90" width="9" style="128" customWidth="1"/>
    <col min="91" max="16384" width="9" style="128"/>
  </cols>
  <sheetData>
    <row r="1" spans="1:47">
      <c r="A1" s="125" t="s">
        <v>113</v>
      </c>
      <c r="F1" s="125" t="s">
        <v>114</v>
      </c>
      <c r="I1" s="125" t="s">
        <v>115</v>
      </c>
      <c r="L1" s="126" t="s">
        <v>116</v>
      </c>
      <c r="O1" s="125" t="s">
        <v>117</v>
      </c>
      <c r="R1" s="126" t="s">
        <v>118</v>
      </c>
      <c r="U1" s="125" t="s">
        <v>119</v>
      </c>
      <c r="X1" s="125" t="s">
        <v>120</v>
      </c>
      <c r="AH1" s="128"/>
      <c r="AI1" s="128"/>
      <c r="AJ1" s="128"/>
      <c r="AK1" s="128"/>
    </row>
    <row r="2" spans="1:47">
      <c r="A2" s="188" t="s">
        <v>121</v>
      </c>
      <c r="B2" s="189">
        <v>2018</v>
      </c>
      <c r="F2" s="188" t="s">
        <v>121</v>
      </c>
      <c r="G2" s="189">
        <v>2018</v>
      </c>
      <c r="I2" s="188" t="s">
        <v>121</v>
      </c>
      <c r="J2" s="189">
        <v>2018</v>
      </c>
      <c r="L2" s="188" t="s">
        <v>121</v>
      </c>
      <c r="M2" s="189">
        <v>2018</v>
      </c>
      <c r="O2" s="188" t="s">
        <v>121</v>
      </c>
      <c r="P2" s="189">
        <v>2018</v>
      </c>
      <c r="R2" s="188" t="s">
        <v>121</v>
      </c>
      <c r="S2" s="189">
        <v>2018</v>
      </c>
      <c r="U2" s="188" t="s">
        <v>121</v>
      </c>
      <c r="V2" s="189">
        <v>2018</v>
      </c>
      <c r="X2" s="188" t="s">
        <v>121</v>
      </c>
      <c r="Y2" s="189">
        <v>2018</v>
      </c>
      <c r="AD2" s="37"/>
      <c r="AE2" s="37"/>
      <c r="AH2" s="128"/>
      <c r="AI2" s="128"/>
      <c r="AJ2" s="128"/>
      <c r="AK2" s="128"/>
    </row>
    <row r="3" spans="1:47">
      <c r="A3" s="188" t="s">
        <v>122</v>
      </c>
      <c r="B3" s="189">
        <v>8</v>
      </c>
      <c r="F3" s="188" t="s">
        <v>122</v>
      </c>
      <c r="G3" s="189">
        <v>8</v>
      </c>
      <c r="I3" s="188" t="s">
        <v>122</v>
      </c>
      <c r="J3" s="189">
        <v>8</v>
      </c>
      <c r="L3" s="188" t="s">
        <v>122</v>
      </c>
      <c r="M3" s="189">
        <v>7</v>
      </c>
      <c r="O3" s="188" t="s">
        <v>122</v>
      </c>
      <c r="P3" s="189">
        <v>8</v>
      </c>
      <c r="R3" s="188" t="s">
        <v>122</v>
      </c>
      <c r="S3" s="189">
        <v>7</v>
      </c>
      <c r="U3" s="188" t="s">
        <v>122</v>
      </c>
      <c r="V3" s="189">
        <v>8</v>
      </c>
      <c r="X3" s="188" t="s">
        <v>122</v>
      </c>
      <c r="Y3" s="189">
        <v>8</v>
      </c>
      <c r="AG3" s="190"/>
      <c r="AH3" s="191" t="s">
        <v>122</v>
      </c>
      <c r="AI3" s="191" t="s">
        <v>123</v>
      </c>
      <c r="AJ3" s="192"/>
      <c r="AK3" s="192"/>
      <c r="AM3" s="190"/>
      <c r="AN3" s="188" t="s">
        <v>124</v>
      </c>
      <c r="AO3" s="190"/>
      <c r="AP3" s="190"/>
      <c r="AQ3" s="190"/>
      <c r="AS3" s="188" t="s">
        <v>125</v>
      </c>
      <c r="AT3" s="188" t="s">
        <v>124</v>
      </c>
      <c r="AU3" s="190"/>
    </row>
    <row r="4" spans="1:47">
      <c r="A4" s="188" t="s">
        <v>126</v>
      </c>
      <c r="B4" s="190" t="s">
        <v>127</v>
      </c>
      <c r="I4" s="188" t="s">
        <v>126</v>
      </c>
      <c r="J4" s="190" t="s">
        <v>127</v>
      </c>
      <c r="L4" s="188" t="s">
        <v>126</v>
      </c>
      <c r="M4" s="190" t="s">
        <v>127</v>
      </c>
      <c r="O4" s="188" t="s">
        <v>128</v>
      </c>
      <c r="P4" s="190" t="s">
        <v>127</v>
      </c>
      <c r="R4" s="188" t="s">
        <v>128</v>
      </c>
      <c r="S4" s="190" t="s">
        <v>127</v>
      </c>
      <c r="U4" s="188" t="s">
        <v>128</v>
      </c>
      <c r="V4" s="190" t="s">
        <v>127</v>
      </c>
      <c r="X4" s="188" t="s">
        <v>129</v>
      </c>
      <c r="Y4" s="190" t="s">
        <v>127</v>
      </c>
      <c r="AG4" s="190"/>
      <c r="AH4" s="192">
        <v>7</v>
      </c>
      <c r="AI4" s="192"/>
      <c r="AJ4" s="192">
        <v>8</v>
      </c>
      <c r="AK4" s="192"/>
      <c r="AM4" s="190"/>
      <c r="AN4" s="190">
        <v>8</v>
      </c>
      <c r="AO4" s="190"/>
      <c r="AP4" s="190">
        <v>7</v>
      </c>
      <c r="AQ4" s="190"/>
      <c r="AS4" s="188" t="s">
        <v>130</v>
      </c>
      <c r="AT4" s="190">
        <v>7</v>
      </c>
      <c r="AU4" s="190">
        <v>8</v>
      </c>
    </row>
    <row r="5" spans="1:47">
      <c r="F5" s="190" t="s">
        <v>125</v>
      </c>
      <c r="AG5" s="188" t="s">
        <v>131</v>
      </c>
      <c r="AH5" s="190" t="s">
        <v>132</v>
      </c>
      <c r="AI5" s="190" t="s">
        <v>133</v>
      </c>
      <c r="AJ5" s="190" t="s">
        <v>132</v>
      </c>
      <c r="AK5" s="190" t="s">
        <v>133</v>
      </c>
      <c r="AM5" s="188" t="s">
        <v>130</v>
      </c>
      <c r="AN5" s="190" t="s">
        <v>134</v>
      </c>
      <c r="AO5" s="190" t="s">
        <v>135</v>
      </c>
      <c r="AP5" s="190" t="s">
        <v>134</v>
      </c>
      <c r="AQ5" s="190" t="s">
        <v>135</v>
      </c>
      <c r="AS5" s="189" t="s">
        <v>29</v>
      </c>
      <c r="AT5" s="190">
        <v>43</v>
      </c>
      <c r="AU5" s="190">
        <v>45</v>
      </c>
    </row>
    <row r="6" spans="1:47">
      <c r="A6" s="190" t="s">
        <v>136</v>
      </c>
      <c r="B6" s="190" t="s">
        <v>137</v>
      </c>
      <c r="C6" s="190" t="s">
        <v>138</v>
      </c>
      <c r="D6" s="190" t="s">
        <v>7</v>
      </c>
      <c r="F6" s="190">
        <v>86</v>
      </c>
      <c r="I6" s="188" t="s">
        <v>130</v>
      </c>
      <c r="J6" s="190" t="s">
        <v>139</v>
      </c>
      <c r="L6" s="188" t="s">
        <v>130</v>
      </c>
      <c r="M6" s="190" t="s">
        <v>139</v>
      </c>
      <c r="O6" s="188" t="s">
        <v>130</v>
      </c>
      <c r="P6" s="190" t="s">
        <v>140</v>
      </c>
      <c r="R6" s="188" t="s">
        <v>130</v>
      </c>
      <c r="S6" s="190" t="s">
        <v>140</v>
      </c>
      <c r="U6" s="190" t="s">
        <v>141</v>
      </c>
      <c r="X6" s="190" t="s">
        <v>142</v>
      </c>
      <c r="Y6" s="190" t="s">
        <v>143</v>
      </c>
      <c r="Z6" s="190" t="s">
        <v>144</v>
      </c>
      <c r="AA6" s="190" t="s">
        <v>145</v>
      </c>
      <c r="AB6" s="190" t="s">
        <v>146</v>
      </c>
      <c r="AG6" s="190" t="s">
        <v>61</v>
      </c>
      <c r="AH6" s="231">
        <v>17</v>
      </c>
      <c r="AI6" s="231">
        <v>646</v>
      </c>
      <c r="AJ6" s="231">
        <v>38</v>
      </c>
      <c r="AK6" s="231">
        <v>1444</v>
      </c>
      <c r="AM6" s="189" t="s">
        <v>29</v>
      </c>
      <c r="AN6" s="190">
        <v>8</v>
      </c>
      <c r="AO6" s="190">
        <v>1786</v>
      </c>
      <c r="AP6" s="190">
        <v>8</v>
      </c>
      <c r="AQ6" s="190">
        <v>5580</v>
      </c>
      <c r="AS6" s="189" t="s">
        <v>30</v>
      </c>
      <c r="AT6" s="190">
        <v>15</v>
      </c>
      <c r="AU6" s="190">
        <v>7</v>
      </c>
    </row>
    <row r="7" spans="1:47">
      <c r="A7" s="231">
        <v>6383</v>
      </c>
      <c r="B7" s="231">
        <v>2122</v>
      </c>
      <c r="C7" s="232">
        <v>22.63451612903226</v>
      </c>
      <c r="D7" s="232">
        <v>40.044516129032253</v>
      </c>
      <c r="I7" s="189" t="s">
        <v>147</v>
      </c>
      <c r="J7" s="190">
        <v>14</v>
      </c>
      <c r="L7" s="189" t="s">
        <v>147</v>
      </c>
      <c r="M7" s="190">
        <v>14</v>
      </c>
      <c r="O7" s="189" t="s">
        <v>148</v>
      </c>
      <c r="P7" s="190">
        <v>4</v>
      </c>
      <c r="R7" s="189" t="s">
        <v>148</v>
      </c>
      <c r="S7" s="190">
        <v>1</v>
      </c>
      <c r="U7" s="190">
        <v>4</v>
      </c>
      <c r="X7" s="190">
        <v>7978.0400000000009</v>
      </c>
      <c r="Y7" s="190">
        <v>904</v>
      </c>
      <c r="Z7" s="193">
        <v>6.5848837209302324</v>
      </c>
      <c r="AA7" s="190">
        <v>16759</v>
      </c>
      <c r="AB7" s="190">
        <v>2568</v>
      </c>
      <c r="AG7" s="190" t="s">
        <v>62</v>
      </c>
      <c r="AH7" s="231">
        <v>7</v>
      </c>
      <c r="AI7" s="231">
        <v>406</v>
      </c>
      <c r="AJ7" s="231">
        <v>10</v>
      </c>
      <c r="AK7" s="231">
        <v>580</v>
      </c>
      <c r="AM7" s="189" t="s">
        <v>80</v>
      </c>
      <c r="AN7" s="190">
        <v>3</v>
      </c>
      <c r="AO7" s="190">
        <v>840</v>
      </c>
      <c r="AP7" s="190">
        <v>2</v>
      </c>
      <c r="AQ7" s="190">
        <v>798</v>
      </c>
      <c r="AS7" s="189" t="s">
        <v>31</v>
      </c>
      <c r="AT7" s="190">
        <v>4</v>
      </c>
      <c r="AU7" s="190">
        <v>6</v>
      </c>
    </row>
    <row r="8" spans="1:47">
      <c r="I8" s="189" t="s">
        <v>149</v>
      </c>
      <c r="J8" s="190">
        <v>57</v>
      </c>
      <c r="L8" s="189" t="s">
        <v>149</v>
      </c>
      <c r="M8" s="190">
        <v>56</v>
      </c>
      <c r="O8" s="189" t="s">
        <v>150</v>
      </c>
      <c r="P8" s="190">
        <v>1</v>
      </c>
      <c r="R8" s="189" t="s">
        <v>151</v>
      </c>
      <c r="S8" s="190">
        <v>1</v>
      </c>
      <c r="AG8" s="190" t="s">
        <v>63</v>
      </c>
      <c r="AH8" s="231">
        <v>1</v>
      </c>
      <c r="AI8" s="231">
        <v>38</v>
      </c>
      <c r="AJ8" s="231">
        <v>6</v>
      </c>
      <c r="AK8" s="231">
        <v>228</v>
      </c>
      <c r="AM8" s="189" t="s">
        <v>51</v>
      </c>
      <c r="AN8" s="190">
        <v>3</v>
      </c>
      <c r="AO8" s="190">
        <v>3868</v>
      </c>
      <c r="AP8" s="190">
        <v>1</v>
      </c>
      <c r="AQ8" s="190">
        <v>1822</v>
      </c>
      <c r="AS8" s="189" t="s">
        <v>34</v>
      </c>
      <c r="AT8" s="190">
        <v>6</v>
      </c>
      <c r="AU8" s="190">
        <v>6</v>
      </c>
    </row>
    <row r="9" spans="1:47">
      <c r="I9" s="189" t="s">
        <v>152</v>
      </c>
      <c r="J9" s="190">
        <v>1</v>
      </c>
      <c r="L9" s="189" t="s">
        <v>153</v>
      </c>
      <c r="M9" s="190">
        <v>9</v>
      </c>
      <c r="O9" s="189" t="s">
        <v>151</v>
      </c>
      <c r="P9" s="190">
        <v>5</v>
      </c>
      <c r="AG9" s="190" t="s">
        <v>64</v>
      </c>
      <c r="AH9" s="231">
        <v>6</v>
      </c>
      <c r="AI9" s="231">
        <v>108</v>
      </c>
      <c r="AJ9" s="231">
        <v>5</v>
      </c>
      <c r="AK9" s="231">
        <v>90</v>
      </c>
      <c r="AM9" s="189" t="s">
        <v>42</v>
      </c>
      <c r="AN9" s="190">
        <v>2</v>
      </c>
      <c r="AO9" s="190">
        <v>9505</v>
      </c>
      <c r="AP9" s="190"/>
      <c r="AQ9" s="190"/>
      <c r="AS9" s="189" t="s">
        <v>36</v>
      </c>
      <c r="AT9" s="190">
        <v>6</v>
      </c>
      <c r="AU9" s="190">
        <v>4</v>
      </c>
    </row>
    <row r="10" spans="1:47">
      <c r="I10" s="189" t="s">
        <v>153</v>
      </c>
      <c r="J10" s="190">
        <v>4</v>
      </c>
      <c r="L10" s="189" t="s">
        <v>9</v>
      </c>
      <c r="M10" s="190">
        <v>34</v>
      </c>
      <c r="U10" s="126" t="s">
        <v>154</v>
      </c>
      <c r="X10" s="126" t="s">
        <v>155</v>
      </c>
      <c r="AG10" s="190" t="s">
        <v>65</v>
      </c>
      <c r="AH10" s="231">
        <v>6</v>
      </c>
      <c r="AI10" s="231">
        <v>119.4</v>
      </c>
      <c r="AJ10" s="231">
        <v>3</v>
      </c>
      <c r="AK10" s="231">
        <v>59.7</v>
      </c>
      <c r="AM10" s="189" t="s">
        <v>81</v>
      </c>
      <c r="AN10" s="190">
        <v>2</v>
      </c>
      <c r="AO10" s="190">
        <v>63.7</v>
      </c>
      <c r="AP10" s="190">
        <v>4</v>
      </c>
      <c r="AQ10" s="190">
        <v>619</v>
      </c>
      <c r="AS10" s="189" t="s">
        <v>38</v>
      </c>
      <c r="AT10" s="190">
        <v>2</v>
      </c>
      <c r="AU10" s="190">
        <v>4</v>
      </c>
    </row>
    <row r="11" spans="1:47">
      <c r="A11" s="126" t="s">
        <v>156</v>
      </c>
      <c r="F11" s="126" t="s">
        <v>157</v>
      </c>
      <c r="I11" s="189" t="s">
        <v>9</v>
      </c>
      <c r="J11" s="190">
        <v>48</v>
      </c>
      <c r="L11" s="189" t="s">
        <v>151</v>
      </c>
      <c r="M11" s="190">
        <v>113</v>
      </c>
      <c r="U11" s="188" t="s">
        <v>121</v>
      </c>
      <c r="V11" s="189">
        <v>2018</v>
      </c>
      <c r="X11" s="188" t="s">
        <v>121</v>
      </c>
      <c r="Y11" s="189">
        <v>2018</v>
      </c>
      <c r="AG11" s="190" t="s">
        <v>66</v>
      </c>
      <c r="AH11" s="231"/>
      <c r="AI11" s="231"/>
      <c r="AJ11" s="231">
        <v>3</v>
      </c>
      <c r="AK11" s="231">
        <v>198</v>
      </c>
      <c r="AM11" s="189" t="s">
        <v>34</v>
      </c>
      <c r="AN11" s="190">
        <v>1</v>
      </c>
      <c r="AO11" s="190">
        <v>58</v>
      </c>
      <c r="AP11" s="190"/>
      <c r="AQ11" s="190"/>
      <c r="AS11" s="189" t="s">
        <v>40</v>
      </c>
      <c r="AT11" s="190"/>
      <c r="AU11" s="190">
        <v>3</v>
      </c>
    </row>
    <row r="12" spans="1:47">
      <c r="A12" s="188" t="s">
        <v>121</v>
      </c>
      <c r="B12" s="189">
        <v>2018</v>
      </c>
      <c r="F12" s="188" t="s">
        <v>121</v>
      </c>
      <c r="G12" s="189">
        <v>2018</v>
      </c>
      <c r="I12" s="189" t="s">
        <v>151</v>
      </c>
      <c r="J12" s="190">
        <v>124</v>
      </c>
      <c r="U12" s="188" t="s">
        <v>122</v>
      </c>
      <c r="V12" s="189">
        <v>7</v>
      </c>
      <c r="X12" s="188" t="s">
        <v>122</v>
      </c>
      <c r="Y12" s="189">
        <v>7</v>
      </c>
      <c r="AG12" s="190" t="s">
        <v>67</v>
      </c>
      <c r="AH12" s="231"/>
      <c r="AI12" s="231"/>
      <c r="AJ12" s="231">
        <v>2</v>
      </c>
      <c r="AK12" s="231">
        <v>760</v>
      </c>
      <c r="AM12" s="189" t="s">
        <v>82</v>
      </c>
      <c r="AN12" s="190">
        <v>1</v>
      </c>
      <c r="AO12" s="190">
        <v>66</v>
      </c>
      <c r="AP12" s="190"/>
      <c r="AQ12" s="190"/>
      <c r="AS12" s="189" t="s">
        <v>42</v>
      </c>
      <c r="AT12" s="190">
        <v>1</v>
      </c>
      <c r="AU12" s="190">
        <v>3</v>
      </c>
    </row>
    <row r="13" spans="1:47">
      <c r="A13" s="188" t="s">
        <v>122</v>
      </c>
      <c r="B13" s="189">
        <v>7</v>
      </c>
      <c r="F13" s="188" t="s">
        <v>122</v>
      </c>
      <c r="G13" s="189">
        <v>7</v>
      </c>
      <c r="U13" s="188" t="s">
        <v>128</v>
      </c>
      <c r="V13" s="190" t="s">
        <v>127</v>
      </c>
      <c r="X13" s="188" t="s">
        <v>129</v>
      </c>
      <c r="Y13" s="190" t="s">
        <v>127</v>
      </c>
      <c r="AG13" s="190" t="s">
        <v>68</v>
      </c>
      <c r="AH13" s="231"/>
      <c r="AI13" s="231"/>
      <c r="AJ13" s="231">
        <v>2</v>
      </c>
      <c r="AK13" s="231">
        <v>39.799999999999997</v>
      </c>
      <c r="AM13" s="189" t="s">
        <v>36</v>
      </c>
      <c r="AN13" s="190"/>
      <c r="AO13" s="190"/>
      <c r="AP13" s="190">
        <v>2</v>
      </c>
      <c r="AQ13" s="190">
        <v>3260</v>
      </c>
      <c r="AS13" s="189" t="s">
        <v>44</v>
      </c>
      <c r="AT13" s="190">
        <v>1</v>
      </c>
      <c r="AU13" s="190">
        <v>3</v>
      </c>
    </row>
    <row r="14" spans="1:47">
      <c r="A14" s="188" t="s">
        <v>126</v>
      </c>
      <c r="B14" s="190" t="s">
        <v>127</v>
      </c>
      <c r="AG14" s="190" t="s">
        <v>69</v>
      </c>
      <c r="AH14" s="231">
        <v>3</v>
      </c>
      <c r="AI14" s="231">
        <v>894</v>
      </c>
      <c r="AJ14" s="231">
        <v>2</v>
      </c>
      <c r="AK14" s="231">
        <v>596</v>
      </c>
      <c r="AM14" s="189" t="s">
        <v>30</v>
      </c>
      <c r="AN14" s="190"/>
      <c r="AO14" s="190"/>
      <c r="AP14" s="190">
        <v>1</v>
      </c>
      <c r="AQ14" s="190">
        <v>2978</v>
      </c>
      <c r="AS14" s="189" t="s">
        <v>46</v>
      </c>
      <c r="AT14" s="190">
        <v>1</v>
      </c>
      <c r="AU14" s="190">
        <v>2</v>
      </c>
    </row>
    <row r="15" spans="1:47">
      <c r="F15" s="190" t="s">
        <v>125</v>
      </c>
      <c r="U15" s="190" t="s">
        <v>141</v>
      </c>
      <c r="X15" s="190" t="s">
        <v>142</v>
      </c>
      <c r="Y15" s="190" t="s">
        <v>143</v>
      </c>
      <c r="Z15" s="190" t="s">
        <v>144</v>
      </c>
      <c r="AA15" s="190" t="s">
        <v>145</v>
      </c>
      <c r="AB15" s="190" t="s">
        <v>146</v>
      </c>
      <c r="AG15" s="190" t="s">
        <v>70</v>
      </c>
      <c r="AH15" s="231"/>
      <c r="AI15" s="231"/>
      <c r="AJ15" s="231">
        <v>1</v>
      </c>
      <c r="AK15" s="231">
        <v>680</v>
      </c>
      <c r="AM15" s="189" t="s">
        <v>151</v>
      </c>
      <c r="AN15" s="190">
        <v>20</v>
      </c>
      <c r="AO15" s="190">
        <v>16186.7</v>
      </c>
      <c r="AP15" s="190">
        <v>18</v>
      </c>
      <c r="AQ15" s="190">
        <v>15057</v>
      </c>
      <c r="AS15" s="189" t="s">
        <v>47</v>
      </c>
      <c r="AT15" s="190">
        <v>1</v>
      </c>
      <c r="AU15" s="190">
        <v>1</v>
      </c>
    </row>
    <row r="16" spans="1:47">
      <c r="A16" s="190" t="s">
        <v>136</v>
      </c>
      <c r="B16" s="190" t="s">
        <v>137</v>
      </c>
      <c r="C16" s="190" t="s">
        <v>138</v>
      </c>
      <c r="D16" s="190" t="s">
        <v>7</v>
      </c>
      <c r="F16" s="190">
        <v>85</v>
      </c>
      <c r="U16" s="190">
        <v>1</v>
      </c>
      <c r="X16" s="190">
        <v>11478.09</v>
      </c>
      <c r="Y16" s="190">
        <v>1408</v>
      </c>
      <c r="Z16" s="190">
        <v>6.3261111111111124</v>
      </c>
      <c r="AA16" s="190">
        <v>27896</v>
      </c>
      <c r="AB16" s="190">
        <v>4349</v>
      </c>
      <c r="AG16" s="190" t="s">
        <v>71</v>
      </c>
      <c r="AH16" s="231"/>
      <c r="AI16" s="231"/>
      <c r="AJ16" s="231">
        <v>1</v>
      </c>
      <c r="AK16" s="231">
        <v>580</v>
      </c>
      <c r="AS16" s="189" t="s">
        <v>49</v>
      </c>
      <c r="AT16" s="190"/>
      <c r="AU16" s="190">
        <v>1</v>
      </c>
    </row>
    <row r="17" spans="1:47">
      <c r="A17" s="231">
        <v>6728</v>
      </c>
      <c r="B17" s="231">
        <v>2114</v>
      </c>
      <c r="C17" s="232">
        <v>23.692903225806461</v>
      </c>
      <c r="D17" s="232">
        <v>35.11774193548387</v>
      </c>
      <c r="AG17" s="190" t="s">
        <v>72</v>
      </c>
      <c r="AH17" s="231"/>
      <c r="AI17" s="231"/>
      <c r="AJ17" s="231">
        <v>1</v>
      </c>
      <c r="AK17" s="231">
        <v>1</v>
      </c>
      <c r="AS17" s="189" t="s">
        <v>50</v>
      </c>
      <c r="AT17" s="190">
        <v>1</v>
      </c>
      <c r="AU17" s="190">
        <v>1</v>
      </c>
    </row>
    <row r="18" spans="1:47">
      <c r="AG18" s="190" t="s">
        <v>73</v>
      </c>
      <c r="AH18" s="231"/>
      <c r="AI18" s="231"/>
      <c r="AJ18" s="231">
        <v>1</v>
      </c>
      <c r="AK18" s="231">
        <v>1200</v>
      </c>
      <c r="AS18" s="189" t="s">
        <v>51</v>
      </c>
      <c r="AT18" s="190">
        <v>2</v>
      </c>
      <c r="AU18" s="190"/>
    </row>
    <row r="19" spans="1:47">
      <c r="I19" s="129" t="s">
        <v>39</v>
      </c>
      <c r="J19" s="130"/>
      <c r="K19" s="130" t="s">
        <v>158</v>
      </c>
      <c r="L19" s="130" t="s">
        <v>159</v>
      </c>
      <c r="O19" s="129" t="s">
        <v>160</v>
      </c>
      <c r="P19" s="130" t="s">
        <v>158</v>
      </c>
      <c r="Q19" s="130" t="s">
        <v>159</v>
      </c>
      <c r="AG19" s="190" t="s">
        <v>74</v>
      </c>
      <c r="AH19" s="231">
        <v>2</v>
      </c>
      <c r="AI19" s="231">
        <v>116</v>
      </c>
      <c r="AJ19" s="231">
        <v>1</v>
      </c>
      <c r="AK19" s="231">
        <v>108</v>
      </c>
      <c r="AS19" s="189" t="s">
        <v>161</v>
      </c>
      <c r="AT19" s="190">
        <v>1</v>
      </c>
      <c r="AU19" s="190"/>
    </row>
    <row r="20" spans="1:47" ht="17.25" customHeight="1" thickBot="1">
      <c r="I20" s="130" t="s">
        <v>147</v>
      </c>
      <c r="J20" s="130" t="s">
        <v>37</v>
      </c>
      <c r="K20" s="130">
        <f>IFERROR(VLOOKUP($I20,$I$1:$J$16,2,0),0)</f>
        <v>14</v>
      </c>
      <c r="L20" s="130">
        <f t="shared" ref="L20:L25" si="0">IFERROR(VLOOKUP($I20,$L$1:$M$17,2,0),0)</f>
        <v>14</v>
      </c>
      <c r="O20" s="130" t="s">
        <v>162</v>
      </c>
      <c r="P20" s="130">
        <f>IFERROR(VLOOKUP(O20,$O$2:$P$17,2,0),0)</f>
        <v>0</v>
      </c>
      <c r="Q20" s="130">
        <f>IFERROR(VLOOKUP(O20,R1:S15,2,0),0)</f>
        <v>0</v>
      </c>
      <c r="AG20" s="190" t="s">
        <v>75</v>
      </c>
      <c r="AH20" s="231">
        <v>1</v>
      </c>
      <c r="AI20" s="231">
        <v>18</v>
      </c>
      <c r="AJ20" s="231"/>
      <c r="AK20" s="231"/>
      <c r="AS20" s="189" t="s">
        <v>52</v>
      </c>
      <c r="AT20" s="190">
        <v>1</v>
      </c>
      <c r="AU20" s="190"/>
    </row>
    <row r="21" spans="1:47">
      <c r="F21" s="131" t="s">
        <v>129</v>
      </c>
      <c r="G21" s="132" t="s">
        <v>163</v>
      </c>
      <c r="I21" s="130" t="s">
        <v>149</v>
      </c>
      <c r="J21" s="130" t="s">
        <v>35</v>
      </c>
      <c r="K21" s="130">
        <f>IFERROR(VLOOKUP(I21,$I$1:$J$16,2,0),0)</f>
        <v>57</v>
      </c>
      <c r="L21" s="130">
        <f t="shared" si="0"/>
        <v>56</v>
      </c>
      <c r="O21" s="130" t="s">
        <v>164</v>
      </c>
      <c r="P21" s="130">
        <f>IFERROR(VLOOKUP(O21,$O$2:$P$17,2,0),0)</f>
        <v>0</v>
      </c>
      <c r="Q21" s="130">
        <f>IFERROR(VLOOKUP(O21,R2:S16,2,0),0)</f>
        <v>0</v>
      </c>
      <c r="AG21" s="190" t="s">
        <v>76</v>
      </c>
      <c r="AH21" s="231">
        <v>2</v>
      </c>
      <c r="AI21" s="231">
        <v>1560</v>
      </c>
      <c r="AJ21" s="231"/>
      <c r="AK21" s="231"/>
      <c r="AS21" s="189" t="s">
        <v>151</v>
      </c>
      <c r="AT21" s="190">
        <v>85</v>
      </c>
      <c r="AU21" s="190">
        <v>86</v>
      </c>
    </row>
    <row r="22" spans="1:47">
      <c r="F22" s="133" t="s">
        <v>165</v>
      </c>
      <c r="G22" s="171" t="s">
        <v>166</v>
      </c>
      <c r="I22" s="130" t="s">
        <v>152</v>
      </c>
      <c r="J22" s="130" t="s">
        <v>43</v>
      </c>
      <c r="K22" s="130">
        <f>IFERROR(VLOOKUP(I22,$I$1:$J$16,2,0),0)</f>
        <v>1</v>
      </c>
      <c r="L22" s="130">
        <f t="shared" si="0"/>
        <v>0</v>
      </c>
      <c r="O22" s="130" t="s">
        <v>167</v>
      </c>
      <c r="P22" s="130">
        <f>IFERROR(VLOOKUP(O22,$O$2:$P$17,2,0),0)</f>
        <v>0</v>
      </c>
      <c r="Q22" s="130">
        <f>IFERROR(VLOOKUP(O22,R3:S17,2,0),0)</f>
        <v>0</v>
      </c>
      <c r="AG22" s="190" t="s">
        <v>77</v>
      </c>
      <c r="AH22" s="231">
        <v>3</v>
      </c>
      <c r="AI22" s="231">
        <v>114</v>
      </c>
      <c r="AJ22" s="231"/>
      <c r="AK22" s="231"/>
    </row>
    <row r="23" spans="1:47">
      <c r="F23" s="133" t="s">
        <v>159</v>
      </c>
      <c r="G23" s="124" t="s">
        <v>168</v>
      </c>
      <c r="I23" s="130" t="s">
        <v>153</v>
      </c>
      <c r="J23" s="130" t="s">
        <v>41</v>
      </c>
      <c r="K23" s="130">
        <f>IFERROR(VLOOKUP(I23,$I$1:$J$16,2,0),0)</f>
        <v>4</v>
      </c>
      <c r="L23" s="130">
        <f t="shared" si="0"/>
        <v>9</v>
      </c>
      <c r="O23" s="130" t="s">
        <v>150</v>
      </c>
      <c r="P23" s="130">
        <f>IFERROR(VLOOKUP(O23,$O$2:$P$17,2,0),0)</f>
        <v>1</v>
      </c>
      <c r="Q23" s="130">
        <f>IFERROR(VLOOKUP(O23,R4:S18,2,0),0)</f>
        <v>0</v>
      </c>
      <c r="AG23" s="190" t="s">
        <v>151</v>
      </c>
      <c r="AH23" s="231">
        <v>48</v>
      </c>
      <c r="AI23" s="231">
        <v>4019.400000000001</v>
      </c>
      <c r="AJ23" s="231">
        <v>76</v>
      </c>
      <c r="AK23" s="231">
        <v>6564.5</v>
      </c>
    </row>
    <row r="24" spans="1:47">
      <c r="F24" s="133" t="s">
        <v>169</v>
      </c>
      <c r="G24" s="124">
        <v>31</v>
      </c>
      <c r="I24" s="130" t="s">
        <v>170</v>
      </c>
      <c r="J24" s="130" t="s">
        <v>171</v>
      </c>
      <c r="K24" s="130">
        <f>IFERROR(VLOOKUP(I24,$I$1:$J$16,2,0),0)</f>
        <v>0</v>
      </c>
      <c r="L24" s="130">
        <f t="shared" si="0"/>
        <v>0</v>
      </c>
      <c r="O24" s="130" t="s">
        <v>148</v>
      </c>
      <c r="P24" s="130">
        <f>IFERROR(VLOOKUP(O24,$O$2:$P$17,2,0),0)</f>
        <v>4</v>
      </c>
      <c r="Q24" s="130">
        <f>IFERROR(VLOOKUP(O24,R5:S19,2,0),0)</f>
        <v>1</v>
      </c>
      <c r="AH24" s="128"/>
      <c r="AI24" s="128"/>
      <c r="AJ24" s="128"/>
      <c r="AK24" s="128"/>
    </row>
    <row r="25" spans="1:47">
      <c r="F25" s="133" t="s">
        <v>172</v>
      </c>
      <c r="G25" s="124">
        <v>31</v>
      </c>
      <c r="I25" s="130" t="s">
        <v>9</v>
      </c>
      <c r="J25" s="130"/>
      <c r="K25" s="130">
        <f>IFERROR(VLOOKUP(I25,$I$1:$J$16,2,0),0)</f>
        <v>48</v>
      </c>
      <c r="L25" s="130">
        <f t="shared" si="0"/>
        <v>34</v>
      </c>
      <c r="O25" s="130" t="s">
        <v>151</v>
      </c>
      <c r="P25" s="130">
        <f>SUM(P20:P24)</f>
        <v>5</v>
      </c>
      <c r="Q25" s="130">
        <f>SUM(Q20:Q24)</f>
        <v>1</v>
      </c>
      <c r="AH25" s="128"/>
      <c r="AI25" s="128"/>
      <c r="AJ25" s="128"/>
      <c r="AK25" s="128"/>
    </row>
    <row r="26" spans="1:47" ht="17.25" customHeight="1" thickBot="1">
      <c r="F26" s="134" t="s">
        <v>173</v>
      </c>
      <c r="G26" s="172" t="s">
        <v>174</v>
      </c>
      <c r="I26" s="130" t="s">
        <v>151</v>
      </c>
      <c r="J26" s="130"/>
      <c r="K26" s="130">
        <f>SUM(K20:K24)+GETPIVOTDATA("姓名",$F$5)</f>
        <v>162</v>
      </c>
      <c r="L26" s="130">
        <f>SUM(L20:L24)+GETPIVOTDATA("姓名",$F$15)</f>
        <v>164</v>
      </c>
      <c r="AH26" s="128"/>
      <c r="AI26" s="128"/>
      <c r="AJ26" s="128"/>
      <c r="AK26" s="128"/>
    </row>
    <row r="27" spans="1:47">
      <c r="AH27" s="128"/>
      <c r="AI27" s="128"/>
      <c r="AJ27" s="128"/>
      <c r="AK27" s="128"/>
    </row>
    <row r="28" spans="1:47">
      <c r="AH28" s="128"/>
      <c r="AI28" s="128"/>
      <c r="AJ28" s="128"/>
      <c r="AK28" s="128"/>
    </row>
    <row r="29" spans="1:47">
      <c r="AH29" s="128"/>
      <c r="AI29" s="128"/>
      <c r="AJ29" s="128"/>
      <c r="AK29" s="128"/>
    </row>
    <row r="30" spans="1:47">
      <c r="AH30" s="128"/>
      <c r="AI30" s="128"/>
      <c r="AJ30" s="128"/>
      <c r="AK30" s="128"/>
    </row>
    <row r="31" spans="1:47">
      <c r="AH31" s="128"/>
      <c r="AI31" s="128"/>
      <c r="AJ31" s="128"/>
      <c r="AK31" s="128"/>
    </row>
    <row r="32" spans="1:47">
      <c r="AH32" s="128"/>
      <c r="AI32" s="128"/>
      <c r="AJ32" s="128"/>
      <c r="AK32" s="128"/>
    </row>
    <row r="33" spans="34:37">
      <c r="AH33" s="128"/>
      <c r="AI33" s="128"/>
      <c r="AJ33" s="128"/>
      <c r="AK33" s="128"/>
    </row>
    <row r="34" spans="34:37">
      <c r="AH34" s="128"/>
      <c r="AI34" s="128"/>
      <c r="AJ34" s="128"/>
      <c r="AK34" s="128"/>
    </row>
    <row r="35" spans="34:37">
      <c r="AH35" s="128"/>
      <c r="AI35" s="128"/>
      <c r="AJ35" s="128"/>
      <c r="AK35" s="128"/>
    </row>
    <row r="36" spans="34:37">
      <c r="AH36" s="128"/>
      <c r="AI36" s="128"/>
      <c r="AJ36" s="128"/>
      <c r="AK36" s="128"/>
    </row>
    <row r="37" spans="34:37">
      <c r="AH37" s="128"/>
      <c r="AI37" s="128"/>
      <c r="AJ37" s="128"/>
      <c r="AK37" s="128"/>
    </row>
    <row r="38" spans="34:37">
      <c r="AH38" s="128"/>
      <c r="AI38" s="128"/>
      <c r="AJ38" s="128"/>
      <c r="AK38" s="128"/>
    </row>
    <row r="39" spans="34:37">
      <c r="AH39" s="128"/>
      <c r="AI39" s="128"/>
      <c r="AJ39" s="128"/>
      <c r="AK39" s="128"/>
    </row>
    <row r="40" spans="34:37">
      <c r="AH40" s="128"/>
      <c r="AI40" s="128"/>
      <c r="AJ40" s="128"/>
      <c r="AK40" s="128"/>
    </row>
    <row r="41" spans="34:37">
      <c r="AH41" s="128"/>
      <c r="AI41" s="128"/>
      <c r="AJ41" s="128"/>
      <c r="AK41" s="128"/>
    </row>
    <row r="42" spans="34:37">
      <c r="AH42" s="128"/>
      <c r="AI42" s="128"/>
      <c r="AJ42" s="128"/>
      <c r="AK42" s="128"/>
    </row>
    <row r="43" spans="34:37">
      <c r="AH43" s="128"/>
      <c r="AI43" s="128"/>
      <c r="AJ43" s="128"/>
      <c r="AK43" s="128"/>
    </row>
    <row r="44" spans="34:37">
      <c r="AH44" s="128"/>
      <c r="AI44" s="128"/>
      <c r="AJ44" s="128"/>
      <c r="AK44" s="128"/>
    </row>
    <row r="45" spans="34:37">
      <c r="AH45" s="128"/>
      <c r="AI45" s="128"/>
      <c r="AJ45" s="128"/>
      <c r="AK45" s="128"/>
    </row>
    <row r="46" spans="34:37">
      <c r="AH46" s="128"/>
      <c r="AI46" s="128"/>
      <c r="AJ46" s="128"/>
      <c r="AK46" s="128"/>
    </row>
    <row r="47" spans="34:37">
      <c r="AH47" s="128"/>
      <c r="AI47" s="128"/>
      <c r="AJ47" s="128"/>
      <c r="AK47" s="128"/>
    </row>
    <row r="48" spans="34:37">
      <c r="AH48" s="128"/>
      <c r="AI48" s="128"/>
      <c r="AJ48" s="128"/>
      <c r="AK48" s="128"/>
    </row>
  </sheetData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M23" sqref="M23"/>
    </sheetView>
  </sheetViews>
  <sheetFormatPr defaultColWidth="9" defaultRowHeight="16.5"/>
  <cols>
    <col min="1" max="1" width="13.875" style="17" customWidth="1"/>
    <col min="2" max="2" width="10.875" style="17" customWidth="1"/>
    <col min="3" max="4" width="10.875" style="17" hidden="1" customWidth="1"/>
    <col min="5" max="5" width="10.875" style="17" customWidth="1"/>
    <col min="6" max="6" width="10.875" style="17" hidden="1" customWidth="1"/>
    <col min="7" max="7" width="10.875" style="17" customWidth="1"/>
    <col min="8" max="8" width="9" style="17" customWidth="1"/>
    <col min="9" max="16384" width="9" style="17"/>
  </cols>
  <sheetData>
    <row r="1" spans="1:14">
      <c r="A1" s="16" t="s">
        <v>175</v>
      </c>
    </row>
    <row r="2" spans="1:14">
      <c r="A2" s="42" t="s">
        <v>176</v>
      </c>
      <c r="B2" s="18">
        <v>7.15</v>
      </c>
      <c r="C2" s="18">
        <v>8.6999999999999993</v>
      </c>
      <c r="D2" s="18">
        <v>8.1199999999999992</v>
      </c>
      <c r="E2" s="18">
        <v>8.1</v>
      </c>
      <c r="F2" s="18">
        <v>8.19</v>
      </c>
      <c r="G2" s="233">
        <v>9.01</v>
      </c>
      <c r="H2" s="18"/>
      <c r="I2" s="18"/>
      <c r="L2" s="18">
        <v>7.15</v>
      </c>
      <c r="M2" s="18" t="s">
        <v>168</v>
      </c>
      <c r="N2" s="18">
        <v>8.23</v>
      </c>
    </row>
    <row r="3" spans="1:14">
      <c r="A3" s="43" t="s">
        <v>177</v>
      </c>
      <c r="B3" s="21">
        <v>4</v>
      </c>
      <c r="C3" s="21">
        <v>5</v>
      </c>
      <c r="D3" s="21">
        <v>5</v>
      </c>
      <c r="E3" s="21">
        <v>5</v>
      </c>
      <c r="F3" s="21">
        <v>5</v>
      </c>
      <c r="G3" s="21">
        <v>4</v>
      </c>
      <c r="H3" s="21"/>
      <c r="I3" s="21"/>
      <c r="L3" s="21">
        <v>4</v>
      </c>
      <c r="M3" s="21">
        <v>4</v>
      </c>
      <c r="N3" s="17">
        <v>4</v>
      </c>
    </row>
    <row r="4" spans="1:14">
      <c r="A4" s="43" t="s">
        <v>178</v>
      </c>
      <c r="B4" s="21">
        <v>3</v>
      </c>
      <c r="C4" s="21">
        <v>4</v>
      </c>
      <c r="D4" s="21">
        <v>4</v>
      </c>
      <c r="E4" s="21">
        <v>4</v>
      </c>
      <c r="F4" s="21">
        <v>4</v>
      </c>
      <c r="G4" s="21">
        <v>4</v>
      </c>
      <c r="H4" s="21"/>
      <c r="I4" s="21"/>
      <c r="L4" s="21">
        <v>3</v>
      </c>
      <c r="M4" s="21">
        <v>4</v>
      </c>
      <c r="N4" s="17">
        <v>5</v>
      </c>
    </row>
    <row r="5" spans="1:14">
      <c r="A5" s="43" t="s">
        <v>179</v>
      </c>
      <c r="B5" s="120">
        <v>8</v>
      </c>
      <c r="C5" s="17">
        <v>10</v>
      </c>
      <c r="D5" s="17">
        <v>10</v>
      </c>
      <c r="E5" s="17">
        <v>6</v>
      </c>
      <c r="F5" s="17">
        <v>9</v>
      </c>
      <c r="G5" s="17">
        <v>8</v>
      </c>
      <c r="L5" s="17">
        <v>8</v>
      </c>
      <c r="M5" s="120">
        <v>6</v>
      </c>
      <c r="N5" s="17">
        <v>12</v>
      </c>
    </row>
    <row r="6" spans="1:14">
      <c r="A6" s="43" t="s">
        <v>180</v>
      </c>
      <c r="B6" s="21">
        <v>5</v>
      </c>
      <c r="C6" s="21">
        <v>51</v>
      </c>
      <c r="D6" s="21">
        <v>51</v>
      </c>
      <c r="E6" s="21">
        <v>5</v>
      </c>
      <c r="F6" s="21">
        <v>7</v>
      </c>
      <c r="G6" s="21">
        <v>55</v>
      </c>
      <c r="H6" s="21"/>
      <c r="I6" s="21"/>
      <c r="L6" s="21">
        <v>5</v>
      </c>
      <c r="M6" s="21">
        <v>6</v>
      </c>
      <c r="N6" s="17">
        <v>5</v>
      </c>
    </row>
    <row r="8" spans="1:14">
      <c r="A8" s="42" t="s">
        <v>181</v>
      </c>
      <c r="B8" s="18">
        <v>7.15</v>
      </c>
      <c r="C8" s="18">
        <f>C2</f>
        <v>8.6999999999999993</v>
      </c>
      <c r="D8" s="18">
        <f>D2</f>
        <v>8.1199999999999992</v>
      </c>
      <c r="E8" s="18">
        <v>8.1</v>
      </c>
      <c r="F8" s="18">
        <f>F2</f>
        <v>8.19</v>
      </c>
      <c r="G8" s="233">
        <f>G2</f>
        <v>9.01</v>
      </c>
      <c r="H8" s="18"/>
      <c r="I8" s="18"/>
      <c r="L8" s="18">
        <f>L2</f>
        <v>7.15</v>
      </c>
      <c r="M8" s="18" t="str">
        <f>M2</f>
        <v>7月</v>
      </c>
      <c r="N8" s="18">
        <f>N2</f>
        <v>8.23</v>
      </c>
    </row>
    <row r="9" spans="1:14">
      <c r="A9" s="43" t="s">
        <v>177</v>
      </c>
      <c r="B9" s="21">
        <v>13</v>
      </c>
      <c r="C9" s="21">
        <v>17</v>
      </c>
      <c r="D9" s="21">
        <v>17</v>
      </c>
      <c r="E9" s="21">
        <v>16</v>
      </c>
      <c r="F9" s="21">
        <v>17</v>
      </c>
      <c r="G9" s="21">
        <v>12</v>
      </c>
      <c r="H9" s="21"/>
      <c r="I9" s="21"/>
      <c r="L9" s="21">
        <v>13</v>
      </c>
      <c r="M9" s="21">
        <v>15</v>
      </c>
      <c r="N9" s="17">
        <v>16</v>
      </c>
    </row>
    <row r="10" spans="1:14">
      <c r="A10" s="43" t="s">
        <v>178</v>
      </c>
      <c r="B10" s="21">
        <v>10</v>
      </c>
      <c r="C10" s="21">
        <v>15</v>
      </c>
      <c r="D10" s="21">
        <v>15</v>
      </c>
      <c r="E10" s="21">
        <v>14</v>
      </c>
      <c r="F10" s="21">
        <v>14</v>
      </c>
      <c r="G10" s="21">
        <v>12</v>
      </c>
      <c r="H10" s="21"/>
      <c r="I10" s="21"/>
      <c r="L10" s="21">
        <v>10</v>
      </c>
      <c r="M10" s="21">
        <v>14</v>
      </c>
      <c r="N10" s="17">
        <v>15</v>
      </c>
    </row>
    <row r="11" spans="1:14">
      <c r="A11" s="43" t="s">
        <v>179</v>
      </c>
      <c r="B11" s="120">
        <v>22</v>
      </c>
      <c r="C11" s="17">
        <v>20</v>
      </c>
      <c r="D11" s="17">
        <v>20</v>
      </c>
      <c r="E11" s="17">
        <v>18</v>
      </c>
      <c r="F11" s="17">
        <v>35</v>
      </c>
      <c r="G11" s="17">
        <v>30</v>
      </c>
      <c r="L11" s="17">
        <v>22</v>
      </c>
      <c r="M11" s="120">
        <v>14</v>
      </c>
      <c r="N11" s="17">
        <v>41</v>
      </c>
    </row>
    <row r="12" spans="1:14">
      <c r="A12" s="43" t="s">
        <v>180</v>
      </c>
      <c r="B12" s="21">
        <v>10</v>
      </c>
      <c r="C12" s="21">
        <v>121</v>
      </c>
      <c r="D12" s="21">
        <v>121</v>
      </c>
      <c r="E12" s="21">
        <v>11</v>
      </c>
      <c r="F12" s="21">
        <v>14</v>
      </c>
      <c r="G12" s="21">
        <v>188</v>
      </c>
      <c r="H12" s="21"/>
      <c r="I12" s="21"/>
      <c r="L12" s="21">
        <v>10</v>
      </c>
      <c r="M12" s="21">
        <v>12</v>
      </c>
      <c r="N12" s="17">
        <v>15</v>
      </c>
    </row>
    <row r="14" spans="1:14">
      <c r="A14" s="42" t="s">
        <v>182</v>
      </c>
      <c r="B14" s="18">
        <v>7.15</v>
      </c>
      <c r="C14" s="18">
        <f>C8</f>
        <v>8.6999999999999993</v>
      </c>
      <c r="D14" s="18">
        <f>D8</f>
        <v>8.1199999999999992</v>
      </c>
      <c r="E14" s="18">
        <v>8.1</v>
      </c>
      <c r="F14" s="18">
        <f>F8</f>
        <v>8.19</v>
      </c>
      <c r="G14" s="233">
        <f>G8</f>
        <v>9.01</v>
      </c>
      <c r="H14" s="18"/>
      <c r="I14" s="18"/>
      <c r="L14" s="18">
        <f>L8</f>
        <v>7.15</v>
      </c>
      <c r="M14" s="18" t="str">
        <f>M8</f>
        <v>7月</v>
      </c>
      <c r="N14" s="18">
        <f>N8</f>
        <v>8.23</v>
      </c>
    </row>
    <row r="15" spans="1:14">
      <c r="A15" s="43" t="s">
        <v>177</v>
      </c>
      <c r="B15" s="21">
        <v>20</v>
      </c>
      <c r="C15" s="21">
        <v>33</v>
      </c>
      <c r="D15" s="21">
        <v>34</v>
      </c>
      <c r="E15" s="21">
        <v>27</v>
      </c>
      <c r="F15" s="21">
        <v>29</v>
      </c>
      <c r="G15" s="21">
        <v>21</v>
      </c>
      <c r="H15" s="21"/>
      <c r="I15" s="21"/>
      <c r="L15" s="21">
        <v>20</v>
      </c>
      <c r="M15" s="21">
        <v>23</v>
      </c>
      <c r="N15" s="17">
        <v>28</v>
      </c>
    </row>
    <row r="16" spans="1:14">
      <c r="A16" s="43" t="s">
        <v>178</v>
      </c>
      <c r="B16" s="21">
        <v>15</v>
      </c>
      <c r="C16" s="21">
        <v>22</v>
      </c>
      <c r="D16" s="21">
        <v>23</v>
      </c>
      <c r="E16" s="21">
        <v>20</v>
      </c>
      <c r="F16" s="21">
        <v>22</v>
      </c>
      <c r="G16" s="21">
        <v>18</v>
      </c>
      <c r="H16" s="21"/>
      <c r="I16" s="21"/>
      <c r="L16" s="21">
        <v>15</v>
      </c>
      <c r="M16" s="21">
        <v>20</v>
      </c>
      <c r="N16" s="17">
        <v>23</v>
      </c>
    </row>
    <row r="17" spans="1:14">
      <c r="A17" s="43" t="s">
        <v>179</v>
      </c>
      <c r="B17" s="120">
        <v>38</v>
      </c>
      <c r="C17" s="17">
        <v>44</v>
      </c>
      <c r="D17" s="17">
        <v>46</v>
      </c>
      <c r="E17" s="17">
        <v>45</v>
      </c>
      <c r="F17" s="17">
        <v>77</v>
      </c>
      <c r="G17" s="17">
        <v>53</v>
      </c>
      <c r="L17" s="17">
        <v>38</v>
      </c>
      <c r="M17" s="120">
        <v>27</v>
      </c>
      <c r="N17" s="17">
        <v>74</v>
      </c>
    </row>
    <row r="18" spans="1:14">
      <c r="A18" s="43" t="s">
        <v>180</v>
      </c>
      <c r="B18" s="21">
        <v>14</v>
      </c>
      <c r="C18" s="21">
        <v>177</v>
      </c>
      <c r="D18" s="21">
        <v>20</v>
      </c>
      <c r="E18" s="21">
        <v>17</v>
      </c>
      <c r="F18" s="21">
        <v>26</v>
      </c>
      <c r="G18" s="21">
        <v>303</v>
      </c>
      <c r="H18" s="21"/>
      <c r="I18" s="21"/>
      <c r="L18" s="21">
        <v>14</v>
      </c>
      <c r="M18" s="21">
        <v>21</v>
      </c>
      <c r="N18" s="17">
        <v>27</v>
      </c>
    </row>
    <row r="20" spans="1:14">
      <c r="A20" s="19" t="s">
        <v>104</v>
      </c>
      <c r="B20" s="19">
        <f>L14</f>
        <v>7.15</v>
      </c>
      <c r="C20" s="19">
        <v>8.1</v>
      </c>
      <c r="D20" s="19">
        <v>8.15</v>
      </c>
      <c r="E20" s="19">
        <v>9.1</v>
      </c>
      <c r="F20" s="19">
        <v>9.15</v>
      </c>
      <c r="G20" s="19">
        <v>10.1</v>
      </c>
    </row>
    <row r="21" spans="1:14">
      <c r="A21" s="17" t="s">
        <v>105</v>
      </c>
      <c r="B21" s="21">
        <v>7.4</v>
      </c>
      <c r="C21" s="21">
        <v>7.4</v>
      </c>
      <c r="D21" s="21">
        <v>7.9</v>
      </c>
      <c r="E21" s="21">
        <v>8.1</v>
      </c>
      <c r="G21" s="234"/>
    </row>
    <row r="22" spans="1:14">
      <c r="A22" s="17" t="s">
        <v>106</v>
      </c>
      <c r="B22" s="21">
        <v>7.6</v>
      </c>
      <c r="C22" s="21">
        <v>7.6</v>
      </c>
      <c r="D22" s="21">
        <v>8.1</v>
      </c>
      <c r="E22" s="21">
        <v>8.3000000000000007</v>
      </c>
    </row>
    <row r="23" spans="1:14">
      <c r="A23" s="17" t="s">
        <v>107</v>
      </c>
      <c r="B23" s="21">
        <v>7.4</v>
      </c>
      <c r="C23" s="21">
        <v>7.4</v>
      </c>
      <c r="D23" s="21">
        <v>7.8</v>
      </c>
      <c r="E23" s="21">
        <v>8</v>
      </c>
    </row>
    <row r="24" spans="1:14">
      <c r="B24" s="21"/>
      <c r="C24" s="21"/>
      <c r="D24" s="21"/>
      <c r="E24" s="21"/>
    </row>
    <row r="25" spans="1:14">
      <c r="A25" s="77" t="s">
        <v>183</v>
      </c>
      <c r="B25" s="21">
        <v>3.5</v>
      </c>
      <c r="C25" s="21">
        <v>3.5</v>
      </c>
      <c r="D25" s="21">
        <v>4</v>
      </c>
      <c r="E25" s="21">
        <v>4</v>
      </c>
    </row>
    <row r="27" spans="1:14">
      <c r="A27" s="20" t="s">
        <v>184</v>
      </c>
      <c r="B27" s="20">
        <v>7</v>
      </c>
      <c r="C27" s="20">
        <v>7</v>
      </c>
      <c r="D27" s="20">
        <v>8</v>
      </c>
      <c r="E27" s="20">
        <v>13</v>
      </c>
      <c r="F27" s="20"/>
      <c r="G27" s="20"/>
    </row>
    <row r="30" spans="1:14">
      <c r="A30" s="27" t="s">
        <v>185</v>
      </c>
      <c r="B30" s="27"/>
      <c r="C30" s="27"/>
      <c r="D30" s="27"/>
      <c r="E30" s="27"/>
      <c r="F30" s="27"/>
      <c r="G30" s="27"/>
    </row>
    <row r="31" spans="1:14">
      <c r="A31" s="27" t="s">
        <v>186</v>
      </c>
      <c r="B31" s="27"/>
      <c r="C31" s="27"/>
      <c r="D31" s="27"/>
      <c r="E31" s="27"/>
      <c r="F31" s="27"/>
      <c r="G31" s="27"/>
    </row>
    <row r="32" spans="1:14">
      <c r="A32" s="27" t="s">
        <v>187</v>
      </c>
      <c r="B32" s="27"/>
      <c r="C32" s="27"/>
      <c r="D32" s="27"/>
      <c r="E32" s="27"/>
      <c r="F32" s="27"/>
      <c r="G32" s="27"/>
    </row>
    <row r="33" spans="1:7">
      <c r="A33" s="27" t="s">
        <v>188</v>
      </c>
      <c r="B33" s="27"/>
      <c r="C33" s="33"/>
      <c r="D33" s="235"/>
      <c r="E33" s="235"/>
      <c r="F33" s="235"/>
      <c r="G33" s="27"/>
    </row>
  </sheetData>
  <phoneticPr fontId="2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关键指标</vt:lpstr>
      <vt:lpstr>关键指标-咨询转化</vt:lpstr>
      <vt:lpstr>关键指标-竞对</vt:lpstr>
      <vt:lpstr>销售-团购（线上）</vt:lpstr>
      <vt:lpstr>实际消费分布（线下）</vt:lpstr>
      <vt:lpstr>CPC</vt:lpstr>
      <vt:lpstr>体验报告-案例数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2018-09-07T09:46:24Z</dcterms:modified>
</cp:coreProperties>
</file>