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38DC33B8-4777-4990-AB72-C1FCEFDC8CCC}" xr6:coauthVersionLast="47" xr6:coauthVersionMax="47" xr10:uidLastSave="{00000000-0000-0000-0000-000000000000}"/>
  <bookViews>
    <workbookView xWindow="-120" yWindow="-120" windowWidth="29040" windowHeight="15840" activeTab="2" xr2:uid="{EE15568D-01E3-BC49-94C4-53E6F31FCFC4}"/>
  </bookViews>
  <sheets>
    <sheet name="RawData" sheetId="1" r:id="rId1"/>
    <sheet name="CleanData" sheetId="4" r:id="rId2"/>
    <sheet name="RegressionWith1Var" sheetId="5" r:id="rId3"/>
    <sheet name="RegressionWith2Vars" sheetId="6" r:id="rId4"/>
    <sheet name="Predictions" sheetId="7" r:id="rId5"/>
    <sheet name="LogTransformation" sheetId="8" r:id="rId6"/>
    <sheet name="Scenario1" sheetId="9" r:id="rId7"/>
    <sheet name="Scenario2" sheetId="10" r:id="rId8"/>
    <sheet name="Scenario3" sheetId="15" r:id="rId9"/>
    <sheet name="RegressionWithAllVarsNoLog" sheetId="16" r:id="rId10"/>
    <sheet name="RegressionWithAllVarsByLogY" sheetId="14" r:id="rId11"/>
  </sheets>
  <definedNames>
    <definedName name="ExternalData_1" localSheetId="5" hidden="1">LogTransformation!$A$1:$G$43</definedName>
    <definedName name="ExternalData_1" localSheetId="3" hidden="1">RegressionWith2Vars!#REF!</definedName>
    <definedName name="ExternalData_2" localSheetId="1" hidden="1">CleanData!$A$1:$M$43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8" l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2" i="8"/>
  <c r="L2" i="8"/>
  <c r="M2" i="8"/>
  <c r="N2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7BD53F-2AD8-409A-8CFB-1959308BF00F}" keepAlive="1" name="Query - CleanData" description="Connection to the 'CleanData' query in the workbook." type="5" refreshedVersion="0" background="1">
    <dbPr connection="Provider=Microsoft.Mashup.OleDb.1;Data Source=$Workbook$;Location=CleanData;Extended Properties=&quot;&quot;" command="SELECT * FROM [CleanData]"/>
  </connection>
  <connection id="2" xr16:uid="{7B0841B6-A6BE-429B-8BAD-2AD7648AF66B}" keepAlive="1" name="Query - CleanData (2)" description="Connection to the 'CleanData (2)' query in the workbook." type="5" refreshedVersion="8" background="1" saveData="1">
    <dbPr connection="Provider=Microsoft.Mashup.OleDb.1;Data Source=$Workbook$;Location=&quot;CleanData (2)&quot;;Extended Properties=&quot;&quot;" command="SELECT * FROM [CleanData (2)]"/>
  </connection>
  <connection id="3" xr16:uid="{DC99B840-D448-48A2-9ED2-A69CE3B6F6C8}" keepAlive="1" name="Query - Table_Table1" description="Connection to the 'Table_Table1' query in the workbook." type="5" refreshedVersion="8" background="1" saveData="1">
    <dbPr connection="Provider=Microsoft.Mashup.OleDb.1;Data Source=$Workbook$;Location=Table_Table1;Extended Properties=&quot;&quot;" command="SELECT * FROM [Table_Table1]"/>
  </connection>
  <connection id="4" xr16:uid="{95D14204-03C1-47D9-BE08-6E420E35D290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<sst xmlns="http://schemas.openxmlformats.org/spreadsheetml/2006/main" count="2006" uniqueCount="571">
  <si>
    <t>Retailer</t>
  </si>
  <si>
    <t>Salerank</t>
  </si>
  <si>
    <t>X2013USSales</t>
  </si>
  <si>
    <t>X2013WorldSales</t>
  </si>
  <si>
    <t>ProfitMargin</t>
  </si>
  <si>
    <t>NumStores</t>
  </si>
  <si>
    <t>Industry</t>
  </si>
  <si>
    <t>Reward</t>
  </si>
  <si>
    <t>ProgramName</t>
  </si>
  <si>
    <t>RewardType</t>
  </si>
  <si>
    <t>RewardStructure</t>
  </si>
  <si>
    <t>RewardSize</t>
  </si>
  <si>
    <t>ExpirationMonth</t>
  </si>
  <si>
    <t>A&amp;P</t>
  </si>
  <si>
    <t>$5,831,000</t>
  </si>
  <si>
    <t>48.85</t>
  </si>
  <si>
    <t>Discount, Variety Stores</t>
  </si>
  <si>
    <t>No rewards program</t>
  </si>
  <si>
    <t>-</t>
  </si>
  <si>
    <t>Albertsons</t>
  </si>
  <si>
    <t>$19,452,000</t>
  </si>
  <si>
    <t>69.02</t>
  </si>
  <si>
    <t>Grocery Stores</t>
  </si>
  <si>
    <t>Aldi</t>
  </si>
  <si>
    <t>$10,898,000</t>
  </si>
  <si>
    <t>$10,650,000</t>
  </si>
  <si>
    <t>69.41</t>
  </si>
  <si>
    <t>Alimentation Couche Tard (Circle K)</t>
  </si>
  <si>
    <t>$4,755,000</t>
  </si>
  <si>
    <t>$8,551,000</t>
  </si>
  <si>
    <t>68.03</t>
  </si>
  <si>
    <t>Apple Stores</t>
  </si>
  <si>
    <t>$26,648,000</t>
  </si>
  <si>
    <t>$30,736,000</t>
  </si>
  <si>
    <t>11.07</t>
  </si>
  <si>
    <t>ElectronicEquipment</t>
  </si>
  <si>
    <t>Army Air Force Exchange</t>
  </si>
  <si>
    <t>$8,640,000</t>
  </si>
  <si>
    <t>$16,301,000</t>
  </si>
  <si>
    <t>60.41</t>
  </si>
  <si>
    <t>Specialty Retail, Other</t>
  </si>
  <si>
    <t>AT&amp;T Wireless</t>
  </si>
  <si>
    <t>$8,347,000</t>
  </si>
  <si>
    <t>$8,096,000</t>
  </si>
  <si>
    <t>46.95</t>
  </si>
  <si>
    <t>Telecom Services - Domestic</t>
  </si>
  <si>
    <t>Barnes &amp; Noble</t>
  </si>
  <si>
    <t>$6,082,000</t>
  </si>
  <si>
    <t>72.79</t>
  </si>
  <si>
    <t>Bed Bath &amp; Beyond</t>
  </si>
  <si>
    <t>$11,319,000</t>
  </si>
  <si>
    <t>$10,967,000</t>
  </si>
  <si>
    <t>10.07</t>
  </si>
  <si>
    <t>Home Furnishing Stores</t>
  </si>
  <si>
    <t>Spend $200 earn 1,000 points = $10 reward certificate for future purchase</t>
  </si>
  <si>
    <t>Big Lots</t>
  </si>
  <si>
    <t>$5,107,000</t>
  </si>
  <si>
    <t>$5,284,000</t>
  </si>
  <si>
    <t>12.09</t>
  </si>
  <si>
    <t>Burger King</t>
  </si>
  <si>
    <t>$8,509,000</t>
  </si>
  <si>
    <t>$35,214,000</t>
  </si>
  <si>
    <t>98.47</t>
  </si>
  <si>
    <t>Restaurants</t>
  </si>
  <si>
    <t>Burlington Coat Factory</t>
  </si>
  <si>
    <t>$4,402,000</t>
  </si>
  <si>
    <t>$4,428,000</t>
  </si>
  <si>
    <t>45.67</t>
  </si>
  <si>
    <t>Costco</t>
  </si>
  <si>
    <t>$74,740,000</t>
  </si>
  <si>
    <t>$105,100,000</t>
  </si>
  <si>
    <t>50.75</t>
  </si>
  <si>
    <t>Executive Rewards</t>
  </si>
  <si>
    <t>check</t>
  </si>
  <si>
    <t>2% of purchase for Executive members, capped at $750 every 12 month</t>
  </si>
  <si>
    <t>2.00%</t>
  </si>
  <si>
    <t>Darden Restaurants (Olive Garden)</t>
  </si>
  <si>
    <t>$7,967,000</t>
  </si>
  <si>
    <t>$7,840,000</t>
  </si>
  <si>
    <t>13.94</t>
  </si>
  <si>
    <t>Defense Commissary Agency</t>
  </si>
  <si>
    <t>$5,015,000</t>
  </si>
  <si>
    <t>4.24</t>
  </si>
  <si>
    <t>Delhaize America</t>
  </si>
  <si>
    <t>$18,817,000</t>
  </si>
  <si>
    <t>$29,110,000</t>
  </si>
  <si>
    <t>84.23</t>
  </si>
  <si>
    <t>instant discount</t>
  </si>
  <si>
    <t>DineEquity (Applebee's)</t>
  </si>
  <si>
    <t>$6,974,000</t>
  </si>
  <si>
    <t>$7,342,000</t>
  </si>
  <si>
    <t>7.1</t>
  </si>
  <si>
    <t>Dollar General</t>
  </si>
  <si>
    <t>$17,504,000</t>
  </si>
  <si>
    <t>54.12</t>
  </si>
  <si>
    <t>Dollar Tree</t>
  </si>
  <si>
    <t>$7,670,000</t>
  </si>
  <si>
    <t>$7,629,000</t>
  </si>
  <si>
    <t>21.04</t>
  </si>
  <si>
    <t>No rewards program </t>
  </si>
  <si>
    <t>Family Dollar</t>
  </si>
  <si>
    <t>$10,391,000</t>
  </si>
  <si>
    <t>$10,230,000</t>
  </si>
  <si>
    <t>30.96</t>
  </si>
  <si>
    <t>coupons sent for subscribers of FDR program</t>
  </si>
  <si>
    <t>Earn family dollar which is printed at bottom of receipt at next purchase</t>
  </si>
  <si>
    <t>Good Neighbor Pharmacy</t>
  </si>
  <si>
    <t>$7,271,000</t>
  </si>
  <si>
    <t>$9,286,000</t>
  </si>
  <si>
    <t>59.64</t>
  </si>
  <si>
    <t>IKEA North America</t>
  </si>
  <si>
    <t>$4,370,000</t>
  </si>
  <si>
    <t>$37,877,000</t>
  </si>
  <si>
    <t>19.49</t>
  </si>
  <si>
    <t>Lowe's</t>
  </si>
  <si>
    <t>$52,210,000</t>
  </si>
  <si>
    <t>$53,417,000</t>
  </si>
  <si>
    <t>86.36</t>
  </si>
  <si>
    <t>Home Improvement Stores</t>
  </si>
  <si>
    <t>5% instant discount with Lowes card</t>
  </si>
  <si>
    <t>Macy's</t>
  </si>
  <si>
    <t>$27,868,000</t>
  </si>
  <si>
    <t>$27,931,000</t>
  </si>
  <si>
    <t>19.47</t>
  </si>
  <si>
    <t>Department Stores</t>
  </si>
  <si>
    <t>McDonald's</t>
  </si>
  <si>
    <t>$35,856,000</t>
  </si>
  <si>
    <t>$89,126,000</t>
  </si>
  <si>
    <t>5.04</t>
  </si>
  <si>
    <t>Michaels Stores</t>
  </si>
  <si>
    <t>$4,132,000</t>
  </si>
  <si>
    <t>$4,570,000</t>
  </si>
  <si>
    <t>9.59</t>
  </si>
  <si>
    <t>PetSmart</t>
  </si>
  <si>
    <t>$5,298,000</t>
  </si>
  <si>
    <t>$6,117,000</t>
  </si>
  <si>
    <t>28.12</t>
  </si>
  <si>
    <t>Philips Health Mart Systems</t>
  </si>
  <si>
    <t>$7,430,000</t>
  </si>
  <si>
    <t>90.33</t>
  </si>
  <si>
    <t>Drug Stores</t>
  </si>
  <si>
    <t>Publix</t>
  </si>
  <si>
    <t>$28,917,000</t>
  </si>
  <si>
    <t>77.76</t>
  </si>
  <si>
    <t>QVC</t>
  </si>
  <si>
    <t>$5,844,000</t>
  </si>
  <si>
    <t>$8,623,000</t>
  </si>
  <si>
    <t>97.49</t>
  </si>
  <si>
    <t>Ross Stores</t>
  </si>
  <si>
    <t>$10,221,000</t>
  </si>
  <si>
    <t>$13,154,000</t>
  </si>
  <si>
    <t>18.99</t>
  </si>
  <si>
    <t>Apparel Stores</t>
  </si>
  <si>
    <t>Roundy's Supermarkets (pick and save)</t>
  </si>
  <si>
    <t>$3,946,000</t>
  </si>
  <si>
    <t>98.56</t>
  </si>
  <si>
    <t>Sherwin Williams</t>
  </si>
  <si>
    <t>$6,223,000</t>
  </si>
  <si>
    <t>$6,510,000</t>
  </si>
  <si>
    <t>1.02</t>
  </si>
  <si>
    <t>Specialty Chemicals</t>
  </si>
  <si>
    <t>Sonic</t>
  </si>
  <si>
    <t>$3,882,000</t>
  </si>
  <si>
    <t>28.77</t>
  </si>
  <si>
    <t>Stater Brothers. Supermarket</t>
  </si>
  <si>
    <t>$3,860,000</t>
  </si>
  <si>
    <t>37.52</t>
  </si>
  <si>
    <t>Target</t>
  </si>
  <si>
    <t>$71,279,000</t>
  </si>
  <si>
    <t>$72,596,000</t>
  </si>
  <si>
    <t>19.37</t>
  </si>
  <si>
    <t>Trader Joe's</t>
  </si>
  <si>
    <t>$8,350,000</t>
  </si>
  <si>
    <t>51.38</t>
  </si>
  <si>
    <t>Verizon Wireless</t>
  </si>
  <si>
    <t>$8,171,000</t>
  </si>
  <si>
    <t>82.6</t>
  </si>
  <si>
    <t>Smart Rewards</t>
  </si>
  <si>
    <t>Spend $10 earn 1,000 points</t>
  </si>
  <si>
    <t>Wakefern / Shoprite</t>
  </si>
  <si>
    <t>$14,100,000</t>
  </si>
  <si>
    <t>87.82</t>
  </si>
  <si>
    <t>Wal-Mart</t>
  </si>
  <si>
    <t>$334,302,000</t>
  </si>
  <si>
    <t>$473,979,000</t>
  </si>
  <si>
    <t>15.16</t>
  </si>
  <si>
    <t>Wegmans Food Markets</t>
  </si>
  <si>
    <t>$6,999,000</t>
  </si>
  <si>
    <t>45.93</t>
  </si>
  <si>
    <t>Wendy's</t>
  </si>
  <si>
    <t>$9,083,000</t>
  </si>
  <si>
    <t>$8,892,000</t>
  </si>
  <si>
    <t>16.7</t>
  </si>
  <si>
    <t>Whole Foods</t>
  </si>
  <si>
    <t>$12,491,000</t>
  </si>
  <si>
    <t>$12,366,000</t>
  </si>
  <si>
    <t>32.88</t>
  </si>
  <si>
    <t>Current no rewards program. Whole Foods Market Rewards (pilot in Philadelphia)</t>
  </si>
  <si>
    <t>store credit and various rewards (e.g., cooking class)</t>
  </si>
  <si>
    <t>WinCo Foods</t>
  </si>
  <si>
    <t>$5,212,000</t>
  </si>
  <si>
    <t>3.89</t>
  </si>
  <si>
    <t>YUM! Brands</t>
  </si>
  <si>
    <t>$18,144,000</t>
  </si>
  <si>
    <t>$35,264,000</t>
  </si>
  <si>
    <t>60.97</t>
  </si>
  <si>
    <t>7-Eleven</t>
  </si>
  <si>
    <t>$11,625,000</t>
  </si>
  <si>
    <t>$11,504,000</t>
  </si>
  <si>
    <t>50.31</t>
  </si>
  <si>
    <t>7REWARDS</t>
  </si>
  <si>
    <t>store credit</t>
  </si>
  <si>
    <t>Buy 6 drinks  =  free drink</t>
  </si>
  <si>
    <t>16.67%</t>
  </si>
  <si>
    <t>Ace Hardware</t>
  </si>
  <si>
    <t>$10,605,000</t>
  </si>
  <si>
    <t>85.89</t>
  </si>
  <si>
    <t>Ace Rewards</t>
  </si>
  <si>
    <t>Spend $250 earn 2,500 points = $5 reward certificate for future purchase</t>
  </si>
  <si>
    <t>Advance Auto Parts</t>
  </si>
  <si>
    <t>$6,443,000</t>
  </si>
  <si>
    <t>$6,485,000</t>
  </si>
  <si>
    <t>64.24</t>
  </si>
  <si>
    <t>Auto Parts Stores</t>
  </si>
  <si>
    <t>SpeedPerks</t>
  </si>
  <si>
    <t>Spend $30/$100 = $5/$20 rewards for the next $10+ purchase</t>
  </si>
  <si>
    <t>16.60%</t>
  </si>
  <si>
    <t>Ahold USA / Royal</t>
  </si>
  <si>
    <t>$26,118,000</t>
  </si>
  <si>
    <t>$44,028,000</t>
  </si>
  <si>
    <t>40.87</t>
  </si>
  <si>
    <t>Stop and Shop Rewards</t>
  </si>
  <si>
    <t>gas discount</t>
  </si>
  <si>
    <t>Spend $100 and earn 0.10 off per gallon for the maximum discount of $2.20 per gallon</t>
  </si>
  <si>
    <t>15.00%</t>
  </si>
  <si>
    <t>Amazon.com</t>
  </si>
  <si>
    <t>$43,962,000</t>
  </si>
  <si>
    <t>$77,551,000</t>
  </si>
  <si>
    <t>19.15</t>
  </si>
  <si>
    <t>Catalog &amp; Mail Order Houses</t>
  </si>
  <si>
    <t>Amazon Rewards with Visa</t>
  </si>
  <si>
    <t>3% off for future purchase at amazon</t>
  </si>
  <si>
    <t>3.00%</t>
  </si>
  <si>
    <t>Ascena Retail Group (Ann Taylor)</t>
  </si>
  <si>
    <t>$4,665,000</t>
  </si>
  <si>
    <t>$4,715,000</t>
  </si>
  <si>
    <t>93.45</t>
  </si>
  <si>
    <t>PerfectRewards</t>
  </si>
  <si>
    <t>Spend $400 earn 2,000 points = $20 PERFECT REWARDS card</t>
  </si>
  <si>
    <t>AutoZone</t>
  </si>
  <si>
    <t>$7,584,000</t>
  </si>
  <si>
    <t>$15,190,000</t>
  </si>
  <si>
    <t>96.64</t>
  </si>
  <si>
    <t>AutoZone Rewards</t>
  </si>
  <si>
    <t>Spend $20+ 5 times earn 5 credits = $20 merchandise credit</t>
  </si>
  <si>
    <t>Belk</t>
  </si>
  <si>
    <t>$4,038,000</t>
  </si>
  <si>
    <t>38.64</t>
  </si>
  <si>
    <t>Belk Rewards Card</t>
  </si>
  <si>
    <t>Spend $400 earn 400 points = $10 Belk Reward Dollars</t>
  </si>
  <si>
    <t>2.50%</t>
  </si>
  <si>
    <t>Best Buy</t>
  </si>
  <si>
    <t>$35,766,000</t>
  </si>
  <si>
    <t>$42,159,000</t>
  </si>
  <si>
    <t>36.33</t>
  </si>
  <si>
    <t>Electronics Stores</t>
  </si>
  <si>
    <t>My Best Buy</t>
  </si>
  <si>
    <t>Spend $250 earn 250 points = $5 reward certificate</t>
  </si>
  <si>
    <t>Bi-Lo</t>
  </si>
  <si>
    <t>$9,087,000</t>
  </si>
  <si>
    <t>$10,205,000</t>
  </si>
  <si>
    <t>29.5</t>
  </si>
  <si>
    <t>Fuelperks</t>
  </si>
  <si>
    <t>Spend $50  = $.05 off per gallon, up to 20 gallons</t>
  </si>
  <si>
    <t>1.50%</t>
  </si>
  <si>
    <t>BJ's Wholesale</t>
  </si>
  <si>
    <t>$12,965,000</t>
  </si>
  <si>
    <t>55.72</t>
  </si>
  <si>
    <t>My BJ's Perks</t>
  </si>
  <si>
    <t>2% of purchase amount for future purchase</t>
  </si>
  <si>
    <t>Bloomin' Brands (Outback)</t>
  </si>
  <si>
    <t>$4,084,000</t>
  </si>
  <si>
    <t>$4,763,000</t>
  </si>
  <si>
    <t>33.94</t>
  </si>
  <si>
    <t>Dine Rewards</t>
  </si>
  <si>
    <t>Spend $20 X3 = 50% off next check, capped at $20 (assumes $30 check)</t>
  </si>
  <si>
    <t>22.22%</t>
  </si>
  <si>
    <t>Brinker International</t>
  </si>
  <si>
    <t>$3,746,000</t>
  </si>
  <si>
    <t>$4,399,000</t>
  </si>
  <si>
    <t>16.1</t>
  </si>
  <si>
    <t>My Chili's Rewards</t>
  </si>
  <si>
    <t>free merchandise</t>
  </si>
  <si>
    <t>Spend $80/160 earn 80/160 points = $8/$16 appetizer / entree</t>
  </si>
  <si>
    <t>Chik-fil-A</t>
  </si>
  <si>
    <t>$5,191,000</t>
  </si>
  <si>
    <t>91.95</t>
  </si>
  <si>
    <t>Belly</t>
  </si>
  <si>
    <t>Spend $25 earn 25 pts = $1.09 mini sundae (among others)</t>
  </si>
  <si>
    <t>4.40%</t>
  </si>
  <si>
    <t>CVS Caremark</t>
  </si>
  <si>
    <t>$65,618,000</t>
  </si>
  <si>
    <t>$66,682,000</t>
  </si>
  <si>
    <t>43.17</t>
  </si>
  <si>
    <t>ExtraBucks</t>
  </si>
  <si>
    <t>2% off for future purchase except alcohol, prescriptions, stamps, and tabacoo products</t>
  </si>
  <si>
    <t>1.5</t>
  </si>
  <si>
    <t>Dell</t>
  </si>
  <si>
    <t>$4,106,000</t>
  </si>
  <si>
    <t>22.2</t>
  </si>
  <si>
    <t>Dell Advantage</t>
  </si>
  <si>
    <t>Spend $500 = $25 off next purchase</t>
  </si>
  <si>
    <t>Dick's Sporting Goods</t>
  </si>
  <si>
    <t>$6,212,000</t>
  </si>
  <si>
    <t>15.34</t>
  </si>
  <si>
    <t>Sporting Goods Stores</t>
  </si>
  <si>
    <t>eRewards</t>
  </si>
  <si>
    <t>Spend $300 earn 300 points = $10 rewards off future purchases</t>
  </si>
  <si>
    <t>3.30%</t>
  </si>
  <si>
    <t>Dillard's</t>
  </si>
  <si>
    <t>$6,439,000</t>
  </si>
  <si>
    <t>52.8</t>
  </si>
  <si>
    <t>Dillard's Credit Card</t>
  </si>
  <si>
    <t>Spend $750 earn 1,500 points = $10 reward certificate</t>
  </si>
  <si>
    <t>1.33%</t>
  </si>
  <si>
    <t>Dunkin' Brands</t>
  </si>
  <si>
    <t>$7,256,000</t>
  </si>
  <si>
    <t>28.25</t>
  </si>
  <si>
    <t>DD Perks</t>
  </si>
  <si>
    <t>Spend $40 earn 200 points = $2.50 free coffee</t>
  </si>
  <si>
    <t>6.25%</t>
  </si>
  <si>
    <t>Foot Locker</t>
  </si>
  <si>
    <t>$4,769,000</t>
  </si>
  <si>
    <t>$6,505,000</t>
  </si>
  <si>
    <t>21.69</t>
  </si>
  <si>
    <t>Textile - Apparel Footwear &amp; Accessories</t>
  </si>
  <si>
    <t>VIP Club</t>
  </si>
  <si>
    <t>Spend $50 = $10 off next purchase</t>
  </si>
  <si>
    <t>GameStop</t>
  </si>
  <si>
    <t>$6,108,000</t>
  </si>
  <si>
    <t>$9,040,000</t>
  </si>
  <si>
    <t>55.76</t>
  </si>
  <si>
    <t>PowerUpRewards</t>
  </si>
  <si>
    <t>Spend $6,000/$3,000 on new games/pre-owned games earn 60,000 points =$60 PS4 DualShock Wireless Controller</t>
  </si>
  <si>
    <t>Gap</t>
  </si>
  <si>
    <t>$12,872,000</t>
  </si>
  <si>
    <t>$16,248,000</t>
  </si>
  <si>
    <t>22.77</t>
  </si>
  <si>
    <t>GAP Rewards Program</t>
  </si>
  <si>
    <t>Spend $200 earn 1,000 points = $5 reward certificate for future purchase</t>
  </si>
  <si>
    <t>Giant Eagle</t>
  </si>
  <si>
    <t>$6,940,000</t>
  </si>
  <si>
    <t>99.2</t>
  </si>
  <si>
    <t>Spend $50 = $.10 off per gallon</t>
  </si>
  <si>
    <t>Harris Teeter Supermkts</t>
  </si>
  <si>
    <t>$4,710,000</t>
  </si>
  <si>
    <t>27.24</t>
  </si>
  <si>
    <t>InStore Rewards / Fuel Rewards</t>
  </si>
  <si>
    <t>Buy 7.5 whole sub = 1 free sub / Spend $50+  = $10 discount off a $50 gas card</t>
  </si>
  <si>
    <t>13.30%</t>
  </si>
  <si>
    <t>H-E-B</t>
  </si>
  <si>
    <t>$19,683,000</t>
  </si>
  <si>
    <t>$21,000,000</t>
  </si>
  <si>
    <t>9.49</t>
  </si>
  <si>
    <t>Points Club Rewards</t>
  </si>
  <si>
    <t>Spend $66.7 earn 1,000 points = $1 reward certificate for future purchase</t>
  </si>
  <si>
    <t>Hy-Vee</t>
  </si>
  <si>
    <t>$8,859,000</t>
  </si>
  <si>
    <t>1.99</t>
  </si>
  <si>
    <t>FuelSaver</t>
  </si>
  <si>
    <t>Buy $3/$6 grocery and earn $0.03/$0.06 off per gallon, up to 20 gallons</t>
  </si>
  <si>
    <t>Ingles Markets</t>
  </si>
  <si>
    <t>$3,600,000</t>
  </si>
  <si>
    <t>32.83</t>
  </si>
  <si>
    <t>Fuel Reward</t>
  </si>
  <si>
    <t>Spend $100 earn 100 points = $.05 off per gallon</t>
  </si>
  <si>
    <t>J.C. Penney</t>
  </si>
  <si>
    <t>$11,789,000</t>
  </si>
  <si>
    <t>$84,088,000</t>
  </si>
  <si>
    <t>JCPenney Rewards</t>
  </si>
  <si>
    <t>Spend $100 earn 100 points = $10 reward certificate for future purchase</t>
  </si>
  <si>
    <t>10.00%</t>
  </si>
  <si>
    <t>Kohl's</t>
  </si>
  <si>
    <t>$19,031,000</t>
  </si>
  <si>
    <t>81.23</t>
  </si>
  <si>
    <t>Yes2You Rewards</t>
  </si>
  <si>
    <t>Spend $100 earn 100 points = $5 reward certificate for future purchase</t>
  </si>
  <si>
    <t>5.00%</t>
  </si>
  <si>
    <t>Kroger</t>
  </si>
  <si>
    <t>$93,598,000</t>
  </si>
  <si>
    <t>51.54</t>
  </si>
  <si>
    <t>Fuel Program</t>
  </si>
  <si>
    <t>Spend $100 earn 100 points = $.10 off per gallon, up to 35 gallons</t>
  </si>
  <si>
    <t>L Brands (Bath &amp; body works)</t>
  </si>
  <si>
    <t>$9,349,000</t>
  </si>
  <si>
    <t>64.38</t>
  </si>
  <si>
    <t>Love Your Body Program</t>
  </si>
  <si>
    <t>Spend $80 earn 4 points = $15 off future purchase, Spend $160 earn 8 points = $25 off future purchase</t>
  </si>
  <si>
    <t>16.00%</t>
  </si>
  <si>
    <t>Meijer</t>
  </si>
  <si>
    <t>$16,620,000</t>
  </si>
  <si>
    <t>32.56</t>
  </si>
  <si>
    <t>mPerks</t>
  </si>
  <si>
    <t>Spend $100 to get $10 off next purchase (for baby products)</t>
  </si>
  <si>
    <t>Menards</t>
  </si>
  <si>
    <t>$16,228,000</t>
  </si>
  <si>
    <t>83.48</t>
  </si>
  <si>
    <t>Menards Big Card</t>
  </si>
  <si>
    <t>Get 2% store credit every quarter</t>
  </si>
  <si>
    <t>Neiman Marcus</t>
  </si>
  <si>
    <t>$4,648,000</t>
  </si>
  <si>
    <t>25.59</t>
  </si>
  <si>
    <t>InCircle</t>
  </si>
  <si>
    <t>Spend $5,000 earn 10,00 points = $100 reward certificate for future purchase</t>
  </si>
  <si>
    <t>Nordstrom</t>
  </si>
  <si>
    <t>$11,859,000</t>
  </si>
  <si>
    <t>77.64</t>
  </si>
  <si>
    <t>Nordstrom Rewards</t>
  </si>
  <si>
    <t>store credit  and various rewards</t>
  </si>
  <si>
    <t>Spend $1,000 earn 2,000 points = $20 reward certificate for future purchase</t>
  </si>
  <si>
    <t>Office Depot</t>
  </si>
  <si>
    <t>$7,022,000</t>
  </si>
  <si>
    <t>$10,485,000</t>
  </si>
  <si>
    <t>87.39</t>
  </si>
  <si>
    <t>Choice Member</t>
  </si>
  <si>
    <t>Get 10% discount in rewards for shopping paper, ink, toner</t>
  </si>
  <si>
    <t>OfficeMax</t>
  </si>
  <si>
    <t>$4,652,000</t>
  </si>
  <si>
    <t>$6,077,000</t>
  </si>
  <si>
    <t>89.06</t>
  </si>
  <si>
    <t>O'Reilly Automotive</t>
  </si>
  <si>
    <t>$6,649,000</t>
  </si>
  <si>
    <t>95.72</t>
  </si>
  <si>
    <t>O'Rewards</t>
  </si>
  <si>
    <t>Spend $150  earn 150 points = $5 O'Rewards coupon</t>
  </si>
  <si>
    <t>3.33%</t>
  </si>
  <si>
    <t>Price Chopper Supermrkts</t>
  </si>
  <si>
    <t>$3,784,000</t>
  </si>
  <si>
    <t>16.46</t>
  </si>
  <si>
    <t>AdvantEdge</t>
  </si>
  <si>
    <t>Spend $100 for $0.10 up to 20 gallons</t>
  </si>
  <si>
    <t>Rite Aid</t>
  </si>
  <si>
    <t>$25,526,000</t>
  </si>
  <si>
    <t>11.21</t>
  </si>
  <si>
    <t>Wellness+ </t>
  </si>
  <si>
    <t>Spend $250  = 10% off future purchases</t>
  </si>
  <si>
    <t>Safeway</t>
  </si>
  <si>
    <t>$37,534,000</t>
  </si>
  <si>
    <t>$42,982,000</t>
  </si>
  <si>
    <t>44.22</t>
  </si>
  <si>
    <t>Reward Points</t>
  </si>
  <si>
    <t>Spend $100 and earn 0.10 off per gallon for a single fillup</t>
  </si>
  <si>
    <t>Save Mart</t>
  </si>
  <si>
    <t>$4,889,000</t>
  </si>
  <si>
    <t>19.35</t>
  </si>
  <si>
    <t>SaveSmart</t>
  </si>
  <si>
    <t>Spend $100 earn 100 points = $1.1 worth of coupon</t>
  </si>
  <si>
    <t>1.10%</t>
  </si>
  <si>
    <t>Sears Holdings</t>
  </si>
  <si>
    <t>$26,614,000</t>
  </si>
  <si>
    <t>$31,283,000</t>
  </si>
  <si>
    <t>45.52</t>
  </si>
  <si>
    <t>Shop Your Way Rewards</t>
  </si>
  <si>
    <t>Spend $100 earn 1000 points = $1 reward certificate</t>
  </si>
  <si>
    <t>1.00%</t>
  </si>
  <si>
    <t>Signet Jewelers (Kay's)</t>
  </si>
  <si>
    <t>$3,647,000</t>
  </si>
  <si>
    <t>$4,203,000</t>
  </si>
  <si>
    <t>23.17</t>
  </si>
  <si>
    <t>Instant Rewards</t>
  </si>
  <si>
    <t>Spend $300 = $100 off next purchase</t>
  </si>
  <si>
    <t>33.33%</t>
  </si>
  <si>
    <t>Staples</t>
  </si>
  <si>
    <t>$8,883,000</t>
  </si>
  <si>
    <t>50.15</t>
  </si>
  <si>
    <t>Staples Rewards</t>
  </si>
  <si>
    <t>2% or 5% on everything except postage stamps</t>
  </si>
  <si>
    <t>3.5%</t>
  </si>
  <si>
    <t>Starbucks</t>
  </si>
  <si>
    <t>$9,631,000</t>
  </si>
  <si>
    <t>$9,972,000</t>
  </si>
  <si>
    <t>71.56</t>
  </si>
  <si>
    <t>My Starbucks Rewards</t>
  </si>
  <si>
    <t>free product</t>
  </si>
  <si>
    <t>Buy 12 drinks to earn 12 stars  =  free drink</t>
  </si>
  <si>
    <t>8.00%</t>
  </si>
  <si>
    <t>Subway</t>
  </si>
  <si>
    <t>$12,861,000</t>
  </si>
  <si>
    <t>$12,917,000</t>
  </si>
  <si>
    <t>11.39</t>
  </si>
  <si>
    <t>SUBWAY Card Rewards Program</t>
  </si>
  <si>
    <t>Spend $1 earn 1 point = various rewards (e.g., 75 pts for footlong subs)</t>
  </si>
  <si>
    <t>6.70%</t>
  </si>
  <si>
    <t>SUPERVALU</t>
  </si>
  <si>
    <t>$50,081,000</t>
  </si>
  <si>
    <t>70.06</t>
  </si>
  <si>
    <t>My Cub Rewards</t>
  </si>
  <si>
    <t>Spend $50  = $.05 off per gallon</t>
  </si>
  <si>
    <t>The Home Depot</t>
  </si>
  <si>
    <t>$69,951,000</t>
  </si>
  <si>
    <t>$78,812,000</t>
  </si>
  <si>
    <t>58.4</t>
  </si>
  <si>
    <t>Fuel Rewards</t>
  </si>
  <si>
    <t>Spend $100/$1,000/$2,000/$4,000 earn 100/1,000/2,000/4,000 points = $.10/$1.00/$2.00/$4.00 off per gallon at participating Shell stations</t>
  </si>
  <si>
    <t>TJX</t>
  </si>
  <si>
    <t>$20,923,000</t>
  </si>
  <si>
    <t>$27,423,000</t>
  </si>
  <si>
    <t>72.4</t>
  </si>
  <si>
    <t>Reward The Public</t>
  </si>
  <si>
    <t>Toys "R" Us</t>
  </si>
  <si>
    <t>$7,525,000</t>
  </si>
  <si>
    <t>$13,307,000</t>
  </si>
  <si>
    <t>79.33</t>
  </si>
  <si>
    <t>Rewards"R" Us</t>
  </si>
  <si>
    <t>Spend $125 earn $5 Reward Dollars for future purchases</t>
  </si>
  <si>
    <t>Tractor Supply</t>
  </si>
  <si>
    <t>$5,165,000</t>
  </si>
  <si>
    <t>2.65</t>
  </si>
  <si>
    <t>Neighbor's Club</t>
  </si>
  <si>
    <t>Spend $150 X3 times earn seasonal (quarterly) reward ($5 store credit)</t>
  </si>
  <si>
    <t>1.11%</t>
  </si>
  <si>
    <t>True Value</t>
  </si>
  <si>
    <t>$16,330,000</t>
  </si>
  <si>
    <t>38.69</t>
  </si>
  <si>
    <t>TrueValue Rewards</t>
  </si>
  <si>
    <t>Walgreen</t>
  </si>
  <si>
    <t>$68,068,000</t>
  </si>
  <si>
    <t>$70,096,000</t>
  </si>
  <si>
    <t>23.47</t>
  </si>
  <si>
    <t>Balance Rewards</t>
  </si>
  <si>
    <t>500 points on every prescription filled in the pharmacy, good for $5 discount of future purchase</t>
  </si>
  <si>
    <t>Williams-Sonoma</t>
  </si>
  <si>
    <t>$4,163,000</t>
  </si>
  <si>
    <t>$4,388,000</t>
  </si>
  <si>
    <t>30.09</t>
  </si>
  <si>
    <t>Williams-Sonoma Visa??Signature??Card</t>
  </si>
  <si>
    <t>Spend $3,333 earn 10,000 pts = $100 gift card</t>
  </si>
  <si>
    <t>fuel rewards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</si>
  <si>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</si>
  <si>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</si>
  <si>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</si>
  <si>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</si>
  <si>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</si>
  <si>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</si>
  <si>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</si>
  <si>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</si>
  <si>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</si>
  <si>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</si>
  <si>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</si>
  <si>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</si>
  <si>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</si>
  <si>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</si>
  <si>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</si>
  <si>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</si>
  <si>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</si>
  <si>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</si>
  <si>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</si>
  <si>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</si>
  <si>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</si>
  <si>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</si>
  <si>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</si>
  <si>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</si>
  <si>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Predictions</t>
  </si>
  <si>
    <t>ExpirationMonthLog</t>
  </si>
  <si>
    <t>SaleRankLog</t>
  </si>
  <si>
    <t>X2013USSalesLog</t>
  </si>
  <si>
    <t>X2013WorldSalesLog</t>
  </si>
  <si>
    <t>ProfitMarginLog</t>
  </si>
  <si>
    <t>NumStoresLog</t>
  </si>
  <si>
    <t>RewardSizeLog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</si>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</sst>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1"/>
    <xf numFmtId="9" fontId="1" fillId="0" borderId="0" xfId="0" applyNumberFormat="1" applyFont="1"/>
    <xf numFmtId="0" fontId="0" fillId="0" borderId="1" xfId="0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0" fontId="0" fillId="2" borderId="0" xfId="0" applyFill="1"/>
    <xf numFmtId="0" fontId="5" fillId="2" borderId="2" xfId="0" applyFont="1" applyFill="1" applyBorder="1" applyAlignment="1">
      <alignment horizontal="centerContinuous"/>
    </xf>
    <xf numFmtId="0" fontId="0" fillId="2" borderId="1" xfId="0" applyFill="1" applyBorder="1"/>
    <xf numFmtId="0" fontId="5" fillId="2" borderId="2" xfId="0" applyFont="1" applyFill="1" applyBorder="1" applyAlignment="1">
      <alignment horizontal="center"/>
    </xf>
    <xf numFmtId="0" fontId="6" fillId="3" borderId="0" xfId="0" applyFont="1" applyFill="1"/>
    <xf numFmtId="0" fontId="6" fillId="3" borderId="1" xfId="0" applyFont="1" applyFill="1" applyBorder="1"/>
    <xf numFmtId="0" fontId="0" fillId="4" borderId="0" xfId="0" applyFill="1"/>
  </cellXfs>
  <cellStyles count="2">
    <cellStyle name="Hyperlink" xfId="1" builtinId="8"/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89B0D337-7B10-43EF-B907-46358EF9EEB7}" autoFormatId="16" applyNumberFormats="0" applyBorderFormats="0" applyFontFormats="0" applyPatternFormats="0" applyAlignmentFormats="0" applyWidthHeightFormats="0">
  <queryTableRefresh nextId="15">
    <queryTableFields count="13">
      <queryTableField id="1" name="Retailer" tableColumnId="1"/>
      <queryTableField id="2" name="Salerank" tableColumnId="2"/>
      <queryTableField id="3" name="X2013USSales" tableColumnId="3"/>
      <queryTableField id="5" name="X2013WorldSales" tableColumnId="5"/>
      <queryTableField id="6" name="ProfitMargin" tableColumnId="6"/>
      <queryTableField id="7" name="NumStores" tableColumnId="7"/>
      <queryTableField id="8" name="Industry" tableColumnId="8"/>
      <queryTableField id="9" name="Reward" tableColumnId="9"/>
      <queryTableField id="10" name="ProgramName" tableColumnId="10"/>
      <queryTableField id="11" name="RewardType" tableColumnId="11"/>
      <queryTableField id="12" name="RewardStructure" tableColumnId="12"/>
      <queryTableField id="13" name="RewardSize" tableColumnId="13"/>
      <queryTableField id="14" name="ExpirationMonth" tableColumnId="14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C7A1CC1-F300-4259-A5EA-48169AFF8975}" autoFormatId="16" applyNumberFormats="0" applyBorderFormats="0" applyFontFormats="0" applyPatternFormats="0" applyAlignmentFormats="0" applyWidthHeightFormats="0">
  <queryTableRefresh nextId="16" unboundColumnsRight="7">
    <queryTableFields count="14">
      <queryTableField id="1" name="Salerank" tableColumnId="1"/>
      <queryTableField id="2" name="X2013USSales" tableColumnId="2"/>
      <queryTableField id="3" name="X2013WorldSales" tableColumnId="3"/>
      <queryTableField id="4" name="ProfitMargin" tableColumnId="4"/>
      <queryTableField id="5" name="NumStores" tableColumnId="5"/>
      <queryTableField id="6" name="RewardSize" tableColumnId="6"/>
      <queryTableField id="7" name="ExpirationMonth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0AA5A7-4D4C-4F2A-BDDA-B98E873A5E82}" name="Table1" displayName="Table1" ref="A1:M101" totalsRowShown="0" headerRowDxfId="22" dataDxfId="21">
  <autoFilter ref="A1:M101" xr:uid="{2A0AA5A7-4D4C-4F2A-BDDA-B98E873A5E82}"/>
  <tableColumns count="13">
    <tableColumn id="1" xr3:uid="{1D27C18E-7325-4CD5-ADBC-74502EDE28C1}" name="Retailer" dataDxfId="20"/>
    <tableColumn id="2" xr3:uid="{3FA9C1F1-EF16-4E0B-BF39-4A9359B03E22}" name="Salerank" dataDxfId="19"/>
    <tableColumn id="3" xr3:uid="{E1C7C5BA-449B-4C18-92C8-329E77AF9DC7}" name="X2013USSales" dataDxfId="18"/>
    <tableColumn id="4" xr3:uid="{F8D4FD94-E338-4C6C-9B03-63E88965E196}" name="X2013WorldSales" dataDxfId="17"/>
    <tableColumn id="5" xr3:uid="{5D31400D-3E24-432D-A1F0-66F5CD36A62B}" name="ProfitMargin" dataDxfId="16"/>
    <tableColumn id="6" xr3:uid="{72ED2C91-1249-4AB0-A1AE-B752510EFEE5}" name="NumStores" dataDxfId="15"/>
    <tableColumn id="7" xr3:uid="{8BEE5894-1E21-4019-BE22-3C5075E10522}" name="Industry" dataDxfId="14"/>
    <tableColumn id="8" xr3:uid="{0EEFB8C5-A251-4B94-A27B-4A0A3E643548}" name="Reward" dataDxfId="13"/>
    <tableColumn id="9" xr3:uid="{6DAAC388-2C0C-4666-9A1E-686340A7E5A5}" name="ProgramName" dataDxfId="12"/>
    <tableColumn id="10" xr3:uid="{7CB7D5E1-BFC5-419F-869D-448D848B300B}" name="RewardType" dataDxfId="11"/>
    <tableColumn id="11" xr3:uid="{058AEAF5-EAD0-454C-B1F4-2DC067470993}" name="RewardStructure" dataDxfId="10"/>
    <tableColumn id="12" xr3:uid="{270A5A6E-B5F3-417B-AD5F-C401A9F7098D}" name="RewardSize" dataDxfId="9"/>
    <tableColumn id="13" xr3:uid="{9906848D-3C87-4FD1-9217-17DA8693D982}" name="ExpirationMonth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892C56-0398-41A5-B5D8-73AB2BC91FFA}" name="Table_Table_Table1" displayName="Table_Table_Table1" ref="A1:M43" tableType="queryTable" totalsRowShown="0">
  <autoFilter ref="A1:M43" xr:uid="{00892C56-0398-41A5-B5D8-73AB2BC91FFA}"/>
  <tableColumns count="13">
    <tableColumn id="1" xr3:uid="{B6223DB7-D73A-46AC-98DA-10EA6EA86D04}" uniqueName="1" name="Retailer" queryTableFieldId="1" dataDxfId="7"/>
    <tableColumn id="2" xr3:uid="{DD314CB6-0938-4B9E-9ECC-C3A5B4C6C593}" uniqueName="2" name="Salerank" queryTableFieldId="2"/>
    <tableColumn id="3" xr3:uid="{3DCFB4AC-544B-4130-8237-2BA4A963D284}" uniqueName="3" name="X2013USSales" queryTableFieldId="3"/>
    <tableColumn id="5" xr3:uid="{91ED3725-2AA5-4004-92A1-7EB6DEE8CCEF}" uniqueName="5" name="X2013WorldSales" queryTableFieldId="5"/>
    <tableColumn id="6" xr3:uid="{C171BE20-F16D-4D4A-9CD3-58CAA0BC0A71}" uniqueName="6" name="ProfitMargin" queryTableFieldId="6"/>
    <tableColumn id="7" xr3:uid="{DC94C4B2-41B0-4D4A-8D6C-32FE3B815895}" uniqueName="7" name="NumStores" queryTableFieldId="7"/>
    <tableColumn id="8" xr3:uid="{759D380A-8E96-4772-9251-F9BBA0DAB793}" uniqueName="8" name="Industry" queryTableFieldId="8" dataDxfId="6"/>
    <tableColumn id="9" xr3:uid="{31E43D54-4D64-40E0-ACEB-0A04259985EA}" uniqueName="9" name="Reward" queryTableFieldId="9"/>
    <tableColumn id="10" xr3:uid="{78D0EBDF-EC5B-4110-85A1-7251D76BF3EF}" uniqueName="10" name="ProgramName" queryTableFieldId="10" dataDxfId="5"/>
    <tableColumn id="11" xr3:uid="{B3C58189-3A36-4855-BD3F-39C03642D169}" uniqueName="11" name="RewardType" queryTableFieldId="11" dataDxfId="4"/>
    <tableColumn id="12" xr3:uid="{EA30BCCD-B870-4AFD-9EC1-20B4B28875F3}" uniqueName="12" name="RewardStructure" queryTableFieldId="12" dataDxfId="3"/>
    <tableColumn id="13" xr3:uid="{A1D30F56-964E-4E29-8E1A-4EB0DC7C069E}" uniqueName="13" name="RewardSize" queryTableFieldId="13"/>
    <tableColumn id="14" xr3:uid="{CEA23B20-40E7-44D3-8D01-CE037F9660AB}" uniqueName="14" name="ExpirationMonth" queryTableField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007C3D-2A03-4056-8342-36C72E2DAAEF}" name="Table_CleanData__2" displayName="Table_CleanData__2" ref="A1:N43" tableType="queryTable" totalsRowShown="0">
  <autoFilter ref="A1:N43" xr:uid="{3E007C3D-2A03-4056-8342-36C72E2DAAEF}"/>
  <tableColumns count="14">
    <tableColumn id="1" xr3:uid="{AC4E182A-7E58-4A11-8D9B-C53837797E67}" uniqueName="1" name="Salerank" queryTableFieldId="1"/>
    <tableColumn id="2" xr3:uid="{8E51F172-99FD-47FD-8D2F-9D01E4ADC44F}" uniqueName="2" name="X2013USSales" queryTableFieldId="2"/>
    <tableColumn id="3" xr3:uid="{069465EA-9521-415B-A967-97C081EBC844}" uniqueName="3" name="X2013WorldSales" queryTableFieldId="3"/>
    <tableColumn id="4" xr3:uid="{2DC79E46-7EA2-42E0-8DF6-3EEFF32CD1AC}" uniqueName="4" name="ProfitMargin" queryTableFieldId="4"/>
    <tableColumn id="5" xr3:uid="{C0844796-9448-4451-9CAF-68A1C83A1962}" uniqueName="5" name="NumStores" queryTableFieldId="5"/>
    <tableColumn id="6" xr3:uid="{8864CD25-802B-45C7-8041-A1B79D14B9C1}" uniqueName="6" name="RewardSize" queryTableFieldId="6"/>
    <tableColumn id="7" xr3:uid="{3D2288EC-725C-4FBA-9D35-3DA577185E11}" uniqueName="7" name="ExpirationMonth" queryTableFieldId="7"/>
    <tableColumn id="8" xr3:uid="{4C0AF890-832E-46F6-8612-E8D7F5C44B94}" uniqueName="8" name="ExpirationMonthLog" queryTableFieldId="8" dataDxfId="2">
      <calculatedColumnFormula>LOG(Table_CleanData__2[[#This Row],[ExpirationMonth]])</calculatedColumnFormula>
    </tableColumn>
    <tableColumn id="9" xr3:uid="{6CDD1D0A-C3A7-4A82-8450-0D5002802548}" uniqueName="9" name="SaleRankLog" queryTableFieldId="9" dataDxfId="1">
      <calculatedColumnFormula>LOG(Table_CleanData__2[[#This Row],[Salerank]])</calculatedColumnFormula>
    </tableColumn>
    <tableColumn id="10" xr3:uid="{B3A2CE1A-C0E4-4303-AD48-5F7010A931A7}" uniqueName="10" name="X2013USSalesLog" queryTableFieldId="10" dataDxfId="0">
      <calculatedColumnFormula>LOG(Table_CleanData__2[[#This Row],[X2013USSales]])</calculatedColumnFormula>
    </tableColumn>
    <tableColumn id="11" xr3:uid="{A98EF7F1-E701-4469-B797-6932431F865E}" uniqueName="11" name="X2013WorldSalesLog" queryTableFieldId="11">
      <calculatedColumnFormula>LOG(Table_CleanData__2[[#This Row],[X2013WorldSales]])</calculatedColumnFormula>
    </tableColumn>
    <tableColumn id="12" xr3:uid="{1568D741-687F-42A6-B018-957E0665B73D}" uniqueName="12" name="ProfitMarginLog" queryTableFieldId="12">
      <calculatedColumnFormula>LOG(Table_CleanData__2[[#This Row],[ProfitMargin]])</calculatedColumnFormula>
    </tableColumn>
    <tableColumn id="13" xr3:uid="{D5830DB7-0AED-4F62-A7C6-B055842F305C}" uniqueName="13" name="NumStoresLog" queryTableFieldId="13">
      <calculatedColumnFormula>LOG(Table_CleanData__2[[#This Row],[NumStores]])</calculatedColumnFormula>
    </tableColumn>
    <tableColumn id="14" xr3:uid="{4255E38A-0FD9-491C-9119-0BD09221AF8A}" uniqueName="14" name="RewardSizeLog" queryTableFieldId="14">
      <calculatedColumnFormula>LOG(Table_CleanData__2[[#This Row],[RewardSize]])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amazon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4A3E8-24B5-A94F-9919-5E52970DFE54}">
  <dimension ref="A1:M101"/>
  <sheetViews>
    <sheetView workbookViewId="0">
      <selection activeCell="E53" sqref="E53"/>
    </sheetView>
  </sheetViews>
  <sheetFormatPr defaultColWidth="11" defaultRowHeight="15.75"/>
  <cols>
    <col min="3" max="3" width="14" customWidth="1"/>
    <col min="4" max="4" width="16.5" customWidth="1"/>
    <col min="5" max="5" width="12.5" customWidth="1"/>
    <col min="6" max="6" width="11.375" customWidth="1"/>
    <col min="7" max="7" width="31.875" bestFit="1" customWidth="1"/>
    <col min="9" max="9" width="14.25" customWidth="1"/>
    <col min="10" max="10" width="12.75" customWidth="1"/>
    <col min="11" max="11" width="16.125" customWidth="1"/>
    <col min="12" max="12" width="12.375" customWidth="1"/>
    <col min="13" max="13" width="15.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13</v>
      </c>
      <c r="B2" s="2">
        <v>74</v>
      </c>
      <c r="C2" s="2" t="s">
        <v>14</v>
      </c>
      <c r="D2" s="2" t="s">
        <v>14</v>
      </c>
      <c r="E2" s="2" t="s">
        <v>15</v>
      </c>
      <c r="F2" s="2">
        <v>277</v>
      </c>
      <c r="G2" s="2" t="s">
        <v>16</v>
      </c>
      <c r="H2" s="2">
        <v>0</v>
      </c>
      <c r="I2" s="2" t="s">
        <v>17</v>
      </c>
      <c r="J2" s="2" t="s">
        <v>18</v>
      </c>
      <c r="K2" s="2" t="s">
        <v>18</v>
      </c>
      <c r="L2" s="2" t="s">
        <v>18</v>
      </c>
      <c r="M2" s="2" t="s">
        <v>18</v>
      </c>
    </row>
    <row r="3" spans="1:13">
      <c r="A3" s="1" t="s">
        <v>19</v>
      </c>
      <c r="B3" s="2">
        <v>21</v>
      </c>
      <c r="C3" s="2" t="s">
        <v>20</v>
      </c>
      <c r="D3" s="2" t="s">
        <v>20</v>
      </c>
      <c r="E3" s="2" t="s">
        <v>21</v>
      </c>
      <c r="F3" s="2">
        <v>1.024</v>
      </c>
      <c r="G3" s="2" t="s">
        <v>22</v>
      </c>
      <c r="H3" s="2">
        <v>0</v>
      </c>
      <c r="I3" s="2" t="s">
        <v>17</v>
      </c>
      <c r="J3" s="2" t="s">
        <v>18</v>
      </c>
      <c r="K3" s="2" t="s">
        <v>18</v>
      </c>
      <c r="L3" s="2" t="s">
        <v>18</v>
      </c>
      <c r="M3" s="2" t="s">
        <v>18</v>
      </c>
    </row>
    <row r="4" spans="1:13">
      <c r="A4" s="1" t="s">
        <v>23</v>
      </c>
      <c r="B4" s="2">
        <v>38</v>
      </c>
      <c r="C4" s="2" t="s">
        <v>24</v>
      </c>
      <c r="D4" s="2" t="s">
        <v>25</v>
      </c>
      <c r="E4" s="2" t="s">
        <v>26</v>
      </c>
      <c r="F4" s="2">
        <v>1.3280000000000001</v>
      </c>
      <c r="G4" s="2" t="s">
        <v>22</v>
      </c>
      <c r="H4" s="2">
        <v>0</v>
      </c>
      <c r="I4" s="2" t="s">
        <v>17</v>
      </c>
      <c r="J4" s="2" t="s">
        <v>18</v>
      </c>
      <c r="K4" s="2" t="s">
        <v>18</v>
      </c>
      <c r="L4" s="2" t="s">
        <v>18</v>
      </c>
      <c r="M4" s="2" t="s">
        <v>18</v>
      </c>
    </row>
    <row r="5" spans="1:13">
      <c r="A5" s="1" t="s">
        <v>27</v>
      </c>
      <c r="B5" s="2">
        <v>82</v>
      </c>
      <c r="C5" s="2" t="s">
        <v>28</v>
      </c>
      <c r="D5" s="2" t="s">
        <v>29</v>
      </c>
      <c r="E5" s="2" t="s">
        <v>30</v>
      </c>
      <c r="F5" s="2">
        <v>3.8260000000000001</v>
      </c>
      <c r="G5" s="2" t="s">
        <v>22</v>
      </c>
      <c r="H5" s="2">
        <v>0</v>
      </c>
      <c r="I5" s="2" t="s">
        <v>17</v>
      </c>
      <c r="J5" s="2" t="s">
        <v>18</v>
      </c>
      <c r="K5" s="2" t="s">
        <v>18</v>
      </c>
      <c r="L5" s="2" t="s">
        <v>18</v>
      </c>
      <c r="M5" s="2" t="s">
        <v>18</v>
      </c>
    </row>
    <row r="6" spans="1:13">
      <c r="A6" s="1" t="s">
        <v>31</v>
      </c>
      <c r="B6" s="2">
        <v>15</v>
      </c>
      <c r="C6" s="2" t="s">
        <v>32</v>
      </c>
      <c r="D6" s="2" t="s">
        <v>33</v>
      </c>
      <c r="E6" s="2" t="s">
        <v>34</v>
      </c>
      <c r="F6" s="2">
        <v>254</v>
      </c>
      <c r="G6" s="2" t="s">
        <v>35</v>
      </c>
      <c r="H6" s="2">
        <v>0</v>
      </c>
      <c r="I6" s="2" t="s">
        <v>17</v>
      </c>
      <c r="J6" s="2" t="s">
        <v>18</v>
      </c>
      <c r="K6" s="2" t="s">
        <v>18</v>
      </c>
      <c r="L6" s="2" t="s">
        <v>18</v>
      </c>
      <c r="M6" s="2" t="s">
        <v>18</v>
      </c>
    </row>
    <row r="7" spans="1:13">
      <c r="A7" s="1" t="s">
        <v>36</v>
      </c>
      <c r="B7" s="2">
        <v>48</v>
      </c>
      <c r="C7" s="2" t="s">
        <v>37</v>
      </c>
      <c r="D7" s="2" t="s">
        <v>38</v>
      </c>
      <c r="E7" s="2" t="s">
        <v>39</v>
      </c>
      <c r="F7" s="2">
        <v>530</v>
      </c>
      <c r="G7" s="2" t="s">
        <v>40</v>
      </c>
      <c r="H7" s="2">
        <v>0</v>
      </c>
      <c r="I7" s="2" t="s">
        <v>17</v>
      </c>
      <c r="J7" s="2" t="s">
        <v>18</v>
      </c>
      <c r="K7" s="2" t="s">
        <v>18</v>
      </c>
      <c r="L7" s="2" t="s">
        <v>18</v>
      </c>
      <c r="M7" s="2" t="s">
        <v>18</v>
      </c>
    </row>
    <row r="8" spans="1:13">
      <c r="A8" s="1" t="s">
        <v>41</v>
      </c>
      <c r="B8" s="2">
        <v>51</v>
      </c>
      <c r="C8" s="2" t="s">
        <v>42</v>
      </c>
      <c r="D8" s="2" t="s">
        <v>43</v>
      </c>
      <c r="E8" s="2" t="s">
        <v>44</v>
      </c>
      <c r="F8" s="2">
        <v>2.1789999999999998</v>
      </c>
      <c r="G8" s="2" t="s">
        <v>45</v>
      </c>
      <c r="H8" s="2">
        <v>0</v>
      </c>
      <c r="I8" s="2" t="s">
        <v>17</v>
      </c>
      <c r="J8" s="2" t="s">
        <v>18</v>
      </c>
      <c r="K8" s="2" t="s">
        <v>18</v>
      </c>
      <c r="L8" s="2" t="s">
        <v>18</v>
      </c>
      <c r="M8" s="2" t="s">
        <v>18</v>
      </c>
    </row>
    <row r="9" spans="1:13">
      <c r="A9" s="1" t="s">
        <v>46</v>
      </c>
      <c r="B9" s="2">
        <v>71</v>
      </c>
      <c r="C9" s="2" t="s">
        <v>47</v>
      </c>
      <c r="D9" s="2" t="s">
        <v>47</v>
      </c>
      <c r="E9" s="2" t="s">
        <v>48</v>
      </c>
      <c r="F9" s="2">
        <v>1.3660000000000001</v>
      </c>
      <c r="G9" s="2" t="s">
        <v>40</v>
      </c>
      <c r="H9" s="2">
        <v>0</v>
      </c>
      <c r="I9" s="2" t="s">
        <v>17</v>
      </c>
      <c r="J9" s="2" t="s">
        <v>18</v>
      </c>
      <c r="K9" s="2" t="s">
        <v>18</v>
      </c>
      <c r="L9" s="2" t="s">
        <v>18</v>
      </c>
      <c r="M9" s="2" t="s">
        <v>18</v>
      </c>
    </row>
    <row r="10" spans="1:13">
      <c r="A10" s="1" t="s">
        <v>49</v>
      </c>
      <c r="B10" s="2">
        <v>36</v>
      </c>
      <c r="C10" s="2" t="s">
        <v>50</v>
      </c>
      <c r="D10" s="2" t="s">
        <v>51</v>
      </c>
      <c r="E10" s="2" t="s">
        <v>52</v>
      </c>
      <c r="F10" s="2">
        <v>1.4530000000000001</v>
      </c>
      <c r="G10" s="2" t="s">
        <v>53</v>
      </c>
      <c r="H10" s="2">
        <v>0</v>
      </c>
      <c r="I10" s="2" t="s">
        <v>17</v>
      </c>
      <c r="J10" s="2" t="s">
        <v>18</v>
      </c>
      <c r="K10" s="2" t="s">
        <v>54</v>
      </c>
      <c r="L10" s="2" t="s">
        <v>18</v>
      </c>
      <c r="M10" s="2" t="s">
        <v>18</v>
      </c>
    </row>
    <row r="11" spans="1:13">
      <c r="A11" s="1" t="s">
        <v>55</v>
      </c>
      <c r="B11" s="2">
        <v>78</v>
      </c>
      <c r="C11" s="2" t="s">
        <v>56</v>
      </c>
      <c r="D11" s="2" t="s">
        <v>57</v>
      </c>
      <c r="E11" s="2" t="s">
        <v>58</v>
      </c>
      <c r="F11" s="2">
        <v>1.4930000000000001</v>
      </c>
      <c r="G11" s="2" t="s">
        <v>16</v>
      </c>
      <c r="H11" s="2">
        <v>0</v>
      </c>
      <c r="I11" s="2" t="s">
        <v>17</v>
      </c>
      <c r="J11" s="2" t="s">
        <v>18</v>
      </c>
      <c r="K11" s="2" t="s">
        <v>18</v>
      </c>
      <c r="L11" s="2" t="s">
        <v>18</v>
      </c>
      <c r="M11" s="2" t="s">
        <v>18</v>
      </c>
    </row>
    <row r="12" spans="1:13">
      <c r="A12" s="1" t="s">
        <v>59</v>
      </c>
      <c r="B12" s="2">
        <v>49</v>
      </c>
      <c r="C12" s="2" t="s">
        <v>60</v>
      </c>
      <c r="D12" s="2" t="s">
        <v>61</v>
      </c>
      <c r="E12" s="2" t="s">
        <v>62</v>
      </c>
      <c r="F12" s="2">
        <v>7.1550000000000002</v>
      </c>
      <c r="G12" s="2" t="s">
        <v>63</v>
      </c>
      <c r="H12" s="2">
        <v>0</v>
      </c>
      <c r="I12" s="2" t="s">
        <v>17</v>
      </c>
      <c r="J12" s="2" t="s">
        <v>18</v>
      </c>
      <c r="K12" s="2" t="s">
        <v>18</v>
      </c>
      <c r="L12" s="2" t="s">
        <v>18</v>
      </c>
      <c r="M12" s="2" t="s">
        <v>18</v>
      </c>
    </row>
    <row r="13" spans="1:13">
      <c r="A13" s="1" t="s">
        <v>64</v>
      </c>
      <c r="B13" s="2">
        <v>87</v>
      </c>
      <c r="C13" s="2" t="s">
        <v>65</v>
      </c>
      <c r="D13" s="2" t="s">
        <v>66</v>
      </c>
      <c r="E13" s="2" t="s">
        <v>67</v>
      </c>
      <c r="F13" s="2">
        <v>509</v>
      </c>
      <c r="G13" s="2" t="s">
        <v>16</v>
      </c>
      <c r="H13" s="2">
        <v>0</v>
      </c>
      <c r="I13" s="2" t="s">
        <v>17</v>
      </c>
      <c r="J13" s="2" t="s">
        <v>18</v>
      </c>
      <c r="K13" s="2" t="s">
        <v>18</v>
      </c>
      <c r="L13" s="2" t="s">
        <v>18</v>
      </c>
      <c r="M13" s="2" t="s">
        <v>18</v>
      </c>
    </row>
    <row r="14" spans="1:13">
      <c r="A14" s="1" t="s">
        <v>68</v>
      </c>
      <c r="B14" s="2">
        <v>3</v>
      </c>
      <c r="C14" s="2" t="s">
        <v>69</v>
      </c>
      <c r="D14" s="2" t="s">
        <v>70</v>
      </c>
      <c r="E14" s="2" t="s">
        <v>71</v>
      </c>
      <c r="F14" s="2">
        <v>447</v>
      </c>
      <c r="G14" s="2" t="s">
        <v>16</v>
      </c>
      <c r="H14" s="2">
        <v>0</v>
      </c>
      <c r="I14" s="2" t="s">
        <v>72</v>
      </c>
      <c r="J14" s="2" t="s">
        <v>73</v>
      </c>
      <c r="K14" s="2" t="s">
        <v>74</v>
      </c>
      <c r="L14" s="2" t="s">
        <v>75</v>
      </c>
      <c r="M14" s="2">
        <v>999</v>
      </c>
    </row>
    <row r="15" spans="1:13">
      <c r="A15" s="1" t="s">
        <v>76</v>
      </c>
      <c r="B15" s="2">
        <v>53</v>
      </c>
      <c r="C15" s="2" t="s">
        <v>77</v>
      </c>
      <c r="D15" s="2" t="s">
        <v>78</v>
      </c>
      <c r="E15" s="2" t="s">
        <v>79</v>
      </c>
      <c r="F15" s="2">
        <v>2.157</v>
      </c>
      <c r="G15" s="2" t="s">
        <v>63</v>
      </c>
      <c r="H15" s="2">
        <v>0</v>
      </c>
      <c r="I15" s="2" t="s">
        <v>17</v>
      </c>
      <c r="J15" s="2" t="s">
        <v>18</v>
      </c>
      <c r="K15" s="2" t="s">
        <v>18</v>
      </c>
      <c r="L15" s="2" t="s">
        <v>18</v>
      </c>
      <c r="M15" s="2" t="s">
        <v>18</v>
      </c>
    </row>
    <row r="16" spans="1:13">
      <c r="A16" s="1" t="s">
        <v>80</v>
      </c>
      <c r="B16" s="2">
        <v>79</v>
      </c>
      <c r="C16" s="2" t="s">
        <v>81</v>
      </c>
      <c r="D16" s="2" t="s">
        <v>81</v>
      </c>
      <c r="E16" s="2" t="s">
        <v>82</v>
      </c>
      <c r="F16" s="2">
        <v>179</v>
      </c>
      <c r="G16" s="2" t="s">
        <v>40</v>
      </c>
      <c r="H16" s="2">
        <v>0</v>
      </c>
      <c r="I16" s="2" t="s">
        <v>17</v>
      </c>
      <c r="J16" s="2" t="s">
        <v>18</v>
      </c>
      <c r="K16" s="2" t="s">
        <v>18</v>
      </c>
      <c r="L16" s="2" t="s">
        <v>18</v>
      </c>
      <c r="M16" s="2" t="s">
        <v>18</v>
      </c>
    </row>
    <row r="17" spans="1:13">
      <c r="A17" s="1" t="s">
        <v>83</v>
      </c>
      <c r="B17" s="2">
        <v>23</v>
      </c>
      <c r="C17" s="2" t="s">
        <v>84</v>
      </c>
      <c r="D17" s="2" t="s">
        <v>85</v>
      </c>
      <c r="E17" s="2" t="s">
        <v>86</v>
      </c>
      <c r="F17" s="2">
        <v>1.514</v>
      </c>
      <c r="G17" s="2" t="s">
        <v>22</v>
      </c>
      <c r="H17" s="2">
        <v>0</v>
      </c>
      <c r="I17" s="2" t="s">
        <v>17</v>
      </c>
      <c r="J17" s="2" t="s">
        <v>87</v>
      </c>
      <c r="K17" s="2" t="s">
        <v>18</v>
      </c>
      <c r="L17" s="2" t="s">
        <v>18</v>
      </c>
      <c r="M17" s="2" t="s">
        <v>18</v>
      </c>
    </row>
    <row r="18" spans="1:13">
      <c r="A18" s="1" t="s">
        <v>88</v>
      </c>
      <c r="B18" s="2">
        <v>63</v>
      </c>
      <c r="C18" s="2" t="s">
        <v>89</v>
      </c>
      <c r="D18" s="2" t="s">
        <v>90</v>
      </c>
      <c r="E18" s="2" t="s">
        <v>91</v>
      </c>
      <c r="F18" s="2">
        <v>3.4249999999999998</v>
      </c>
      <c r="G18" s="2" t="s">
        <v>63</v>
      </c>
      <c r="H18" s="2">
        <v>0</v>
      </c>
      <c r="I18" s="2" t="s">
        <v>17</v>
      </c>
      <c r="J18" s="2" t="s">
        <v>18</v>
      </c>
      <c r="K18" s="2" t="s">
        <v>18</v>
      </c>
      <c r="L18" s="2" t="s">
        <v>18</v>
      </c>
      <c r="M18" s="2" t="s">
        <v>18</v>
      </c>
    </row>
    <row r="19" spans="1:13">
      <c r="A19" s="1" t="s">
        <v>92</v>
      </c>
      <c r="B19" s="2">
        <v>25</v>
      </c>
      <c r="C19" s="2" t="s">
        <v>93</v>
      </c>
      <c r="D19" s="2" t="s">
        <v>93</v>
      </c>
      <c r="E19" s="2" t="s">
        <v>94</v>
      </c>
      <c r="F19" s="2">
        <v>11.132</v>
      </c>
      <c r="G19" s="2" t="s">
        <v>16</v>
      </c>
      <c r="H19" s="2">
        <v>0</v>
      </c>
      <c r="I19" s="2" t="s">
        <v>17</v>
      </c>
      <c r="J19" s="2" t="s">
        <v>18</v>
      </c>
      <c r="K19" s="2" t="s">
        <v>18</v>
      </c>
      <c r="L19" s="2" t="s">
        <v>18</v>
      </c>
      <c r="M19" s="2" t="s">
        <v>18</v>
      </c>
    </row>
    <row r="20" spans="1:13">
      <c r="A20" s="1" t="s">
        <v>95</v>
      </c>
      <c r="B20" s="2">
        <v>54</v>
      </c>
      <c r="C20" s="2" t="s">
        <v>96</v>
      </c>
      <c r="D20" s="2" t="s">
        <v>97</v>
      </c>
      <c r="E20" s="2" t="s">
        <v>98</v>
      </c>
      <c r="F20" s="2">
        <v>4.8120000000000003</v>
      </c>
      <c r="G20" s="2" t="s">
        <v>16</v>
      </c>
      <c r="H20" s="2">
        <v>0</v>
      </c>
      <c r="I20" s="2" t="s">
        <v>99</v>
      </c>
      <c r="J20" s="2" t="s">
        <v>18</v>
      </c>
      <c r="K20" s="2" t="s">
        <v>18</v>
      </c>
      <c r="L20" s="2" t="s">
        <v>18</v>
      </c>
      <c r="M20" s="2" t="s">
        <v>18</v>
      </c>
    </row>
    <row r="21" spans="1:13">
      <c r="A21" s="1" t="s">
        <v>100</v>
      </c>
      <c r="B21" s="2">
        <v>40</v>
      </c>
      <c r="C21" s="2" t="s">
        <v>101</v>
      </c>
      <c r="D21" s="2" t="s">
        <v>102</v>
      </c>
      <c r="E21" s="2" t="s">
        <v>103</v>
      </c>
      <c r="F21" s="2">
        <v>7.9160000000000004</v>
      </c>
      <c r="G21" s="2" t="s">
        <v>16</v>
      </c>
      <c r="H21" s="2">
        <v>0</v>
      </c>
      <c r="I21" s="2" t="s">
        <v>17</v>
      </c>
      <c r="J21" s="2" t="s">
        <v>104</v>
      </c>
      <c r="K21" s="2" t="s">
        <v>105</v>
      </c>
      <c r="L21" s="2" t="s">
        <v>18</v>
      </c>
      <c r="M21" s="2" t="s">
        <v>18</v>
      </c>
    </row>
    <row r="22" spans="1:13">
      <c r="A22" s="1" t="s">
        <v>106</v>
      </c>
      <c r="B22" s="2">
        <v>59</v>
      </c>
      <c r="C22" s="2" t="s">
        <v>107</v>
      </c>
      <c r="D22" s="2" t="s">
        <v>108</v>
      </c>
      <c r="E22" s="2" t="s">
        <v>109</v>
      </c>
      <c r="F22" s="2">
        <v>3.1549999999999998</v>
      </c>
      <c r="G22" s="2" t="s">
        <v>40</v>
      </c>
      <c r="H22" s="2">
        <v>0</v>
      </c>
      <c r="I22" s="2" t="s">
        <v>17</v>
      </c>
      <c r="J22" s="2" t="s">
        <v>18</v>
      </c>
      <c r="K22" s="2" t="s">
        <v>18</v>
      </c>
      <c r="L22" s="2" t="s">
        <v>18</v>
      </c>
      <c r="M22" s="2" t="s">
        <v>18</v>
      </c>
    </row>
    <row r="23" spans="1:13">
      <c r="A23" s="1" t="s">
        <v>110</v>
      </c>
      <c r="B23" s="2">
        <v>88</v>
      </c>
      <c r="C23" s="2" t="s">
        <v>111</v>
      </c>
      <c r="D23" s="2" t="s">
        <v>112</v>
      </c>
      <c r="E23" s="2" t="s">
        <v>113</v>
      </c>
      <c r="F23" s="2">
        <v>38</v>
      </c>
      <c r="G23" s="2" t="s">
        <v>40</v>
      </c>
      <c r="H23" s="2">
        <v>0</v>
      </c>
      <c r="I23" s="2" t="s">
        <v>17</v>
      </c>
      <c r="J23" s="2" t="s">
        <v>18</v>
      </c>
      <c r="K23" s="2" t="s">
        <v>18</v>
      </c>
      <c r="L23" s="2" t="s">
        <v>18</v>
      </c>
      <c r="M23" s="2" t="s">
        <v>18</v>
      </c>
    </row>
    <row r="24" spans="1:13">
      <c r="A24" s="1" t="s">
        <v>114</v>
      </c>
      <c r="B24" s="2">
        <v>8</v>
      </c>
      <c r="C24" s="2" t="s">
        <v>115</v>
      </c>
      <c r="D24" s="2" t="s">
        <v>116</v>
      </c>
      <c r="E24" s="2" t="s">
        <v>117</v>
      </c>
      <c r="F24" s="2">
        <v>1.7170000000000001</v>
      </c>
      <c r="G24" s="2" t="s">
        <v>118</v>
      </c>
      <c r="H24" s="2">
        <v>0</v>
      </c>
      <c r="I24" s="2" t="s">
        <v>99</v>
      </c>
      <c r="J24" s="2" t="s">
        <v>119</v>
      </c>
      <c r="K24" s="2" t="s">
        <v>18</v>
      </c>
      <c r="L24" s="2" t="s">
        <v>18</v>
      </c>
      <c r="M24" s="2" t="s">
        <v>18</v>
      </c>
    </row>
    <row r="25" spans="1:13">
      <c r="A25" s="1" t="s">
        <v>120</v>
      </c>
      <c r="B25" s="2">
        <v>14</v>
      </c>
      <c r="C25" s="2" t="s">
        <v>121</v>
      </c>
      <c r="D25" s="2" t="s">
        <v>122</v>
      </c>
      <c r="E25" s="2" t="s">
        <v>123</v>
      </c>
      <c r="F25" s="2">
        <v>837</v>
      </c>
      <c r="G25" s="2" t="s">
        <v>124</v>
      </c>
      <c r="H25" s="2">
        <v>0</v>
      </c>
      <c r="I25" s="2" t="s">
        <v>17</v>
      </c>
      <c r="J25" s="2" t="s">
        <v>18</v>
      </c>
      <c r="K25" s="2" t="s">
        <v>18</v>
      </c>
      <c r="L25" s="2" t="s">
        <v>18</v>
      </c>
      <c r="M25" s="2" t="s">
        <v>18</v>
      </c>
    </row>
    <row r="26" spans="1:13">
      <c r="A26" s="1" t="s">
        <v>125</v>
      </c>
      <c r="B26" s="2">
        <v>11</v>
      </c>
      <c r="C26" s="2" t="s">
        <v>126</v>
      </c>
      <c r="D26" s="2" t="s">
        <v>127</v>
      </c>
      <c r="E26" s="2" t="s">
        <v>128</v>
      </c>
      <c r="F26" s="2">
        <v>14.266999999999999</v>
      </c>
      <c r="G26" s="2" t="s">
        <v>63</v>
      </c>
      <c r="H26" s="2">
        <v>0</v>
      </c>
      <c r="I26" s="2" t="s">
        <v>17</v>
      </c>
      <c r="J26" s="2" t="s">
        <v>18</v>
      </c>
      <c r="K26" s="2" t="s">
        <v>18</v>
      </c>
      <c r="L26" s="2" t="s">
        <v>18</v>
      </c>
      <c r="M26" s="2" t="s">
        <v>18</v>
      </c>
    </row>
    <row r="27" spans="1:13">
      <c r="A27" s="1" t="s">
        <v>129</v>
      </c>
      <c r="B27" s="2">
        <v>90</v>
      </c>
      <c r="C27" s="2" t="s">
        <v>130</v>
      </c>
      <c r="D27" s="2" t="s">
        <v>131</v>
      </c>
      <c r="E27" s="2" t="s">
        <v>132</v>
      </c>
      <c r="F27" s="2">
        <v>1.147</v>
      </c>
      <c r="G27" s="2" t="s">
        <v>40</v>
      </c>
      <c r="H27" s="2">
        <v>0</v>
      </c>
      <c r="I27" s="2" t="s">
        <v>17</v>
      </c>
      <c r="J27" s="2" t="s">
        <v>18</v>
      </c>
      <c r="K27" s="2" t="s">
        <v>18</v>
      </c>
      <c r="L27" s="2" t="s">
        <v>18</v>
      </c>
      <c r="M27" s="2" t="s">
        <v>18</v>
      </c>
    </row>
    <row r="28" spans="1:13">
      <c r="A28" s="1" t="s">
        <v>133</v>
      </c>
      <c r="B28" s="2">
        <v>72</v>
      </c>
      <c r="C28" s="2" t="s">
        <v>134</v>
      </c>
      <c r="D28" s="2" t="s">
        <v>135</v>
      </c>
      <c r="E28" s="2" t="s">
        <v>136</v>
      </c>
      <c r="F28" s="2">
        <v>1.2470000000000001</v>
      </c>
      <c r="G28" s="2" t="s">
        <v>40</v>
      </c>
      <c r="H28" s="2">
        <v>0</v>
      </c>
      <c r="I28" s="2" t="s">
        <v>17</v>
      </c>
      <c r="J28" s="2" t="s">
        <v>18</v>
      </c>
      <c r="K28" s="2" t="s">
        <v>18</v>
      </c>
      <c r="L28" s="2" t="s">
        <v>18</v>
      </c>
      <c r="M28" s="2" t="s">
        <v>18</v>
      </c>
    </row>
    <row r="29" spans="1:13">
      <c r="A29" s="1" t="s">
        <v>137</v>
      </c>
      <c r="B29" s="2">
        <v>58</v>
      </c>
      <c r="C29" s="2" t="s">
        <v>138</v>
      </c>
      <c r="D29" s="2" t="s">
        <v>107</v>
      </c>
      <c r="E29" s="2" t="s">
        <v>139</v>
      </c>
      <c r="F29" s="2">
        <v>3.1989999999999998</v>
      </c>
      <c r="G29" s="2" t="s">
        <v>140</v>
      </c>
      <c r="H29" s="2">
        <v>0</v>
      </c>
      <c r="I29" s="2" t="s">
        <v>17</v>
      </c>
      <c r="J29" s="2" t="s">
        <v>18</v>
      </c>
      <c r="K29" s="2" t="s">
        <v>18</v>
      </c>
      <c r="L29" s="2" t="s">
        <v>18</v>
      </c>
      <c r="M29" s="2" t="s">
        <v>18</v>
      </c>
    </row>
    <row r="30" spans="1:13">
      <c r="A30" s="1" t="s">
        <v>141</v>
      </c>
      <c r="B30" s="2">
        <v>13</v>
      </c>
      <c r="C30" s="2" t="s">
        <v>142</v>
      </c>
      <c r="D30" s="2" t="s">
        <v>142</v>
      </c>
      <c r="E30" s="2" t="s">
        <v>143</v>
      </c>
      <c r="F30" s="2">
        <v>1.2729999999999999</v>
      </c>
      <c r="G30" s="2" t="s">
        <v>16</v>
      </c>
      <c r="H30" s="2">
        <v>0</v>
      </c>
      <c r="I30" s="2" t="s">
        <v>17</v>
      </c>
      <c r="J30" s="2" t="s">
        <v>18</v>
      </c>
      <c r="K30" s="2" t="s">
        <v>18</v>
      </c>
      <c r="L30" s="2" t="s">
        <v>18</v>
      </c>
      <c r="M30" s="2" t="s">
        <v>18</v>
      </c>
    </row>
    <row r="31" spans="1:13">
      <c r="A31" s="1" t="s">
        <v>144</v>
      </c>
      <c r="B31" s="2">
        <v>73</v>
      </c>
      <c r="C31" s="2" t="s">
        <v>145</v>
      </c>
      <c r="D31" s="2" t="s">
        <v>146</v>
      </c>
      <c r="E31" s="2" t="s">
        <v>147</v>
      </c>
      <c r="F31" s="2">
        <v>0</v>
      </c>
      <c r="G31" s="2" t="s">
        <v>40</v>
      </c>
      <c r="H31" s="2">
        <v>0</v>
      </c>
      <c r="I31" s="2" t="s">
        <v>17</v>
      </c>
      <c r="J31" s="2" t="s">
        <v>18</v>
      </c>
      <c r="K31" s="2" t="s">
        <v>18</v>
      </c>
      <c r="L31" s="2" t="s">
        <v>18</v>
      </c>
      <c r="M31" s="2" t="s">
        <v>18</v>
      </c>
    </row>
    <row r="32" spans="1:13">
      <c r="A32" s="1" t="s">
        <v>148</v>
      </c>
      <c r="B32" s="2">
        <v>41</v>
      </c>
      <c r="C32" s="2" t="s">
        <v>149</v>
      </c>
      <c r="D32" s="2" t="s">
        <v>150</v>
      </c>
      <c r="E32" s="2" t="s">
        <v>151</v>
      </c>
      <c r="F32" s="2">
        <v>1.276</v>
      </c>
      <c r="G32" s="2" t="s">
        <v>152</v>
      </c>
      <c r="H32" s="2">
        <v>0</v>
      </c>
      <c r="I32" s="2" t="s">
        <v>17</v>
      </c>
      <c r="J32" s="2" t="s">
        <v>18</v>
      </c>
      <c r="K32" s="2" t="s">
        <v>18</v>
      </c>
      <c r="L32" s="2" t="s">
        <v>18</v>
      </c>
      <c r="M32" s="2" t="s">
        <v>18</v>
      </c>
    </row>
    <row r="33" spans="1:13">
      <c r="A33" s="1" t="s">
        <v>153</v>
      </c>
      <c r="B33" s="2">
        <v>94</v>
      </c>
      <c r="C33" s="2" t="s">
        <v>154</v>
      </c>
      <c r="D33" s="2" t="s">
        <v>154</v>
      </c>
      <c r="E33" s="2" t="s">
        <v>155</v>
      </c>
      <c r="F33" s="2">
        <v>163</v>
      </c>
      <c r="G33" s="2" t="s">
        <v>22</v>
      </c>
      <c r="H33" s="2">
        <v>0</v>
      </c>
      <c r="I33" s="2" t="s">
        <v>17</v>
      </c>
      <c r="J33" s="2" t="s">
        <v>18</v>
      </c>
      <c r="K33" s="2" t="s">
        <v>18</v>
      </c>
      <c r="L33" s="2" t="s">
        <v>18</v>
      </c>
      <c r="M33" s="2" t="s">
        <v>18</v>
      </c>
    </row>
    <row r="34" spans="1:13">
      <c r="A34" s="1" t="s">
        <v>156</v>
      </c>
      <c r="B34" s="2">
        <v>68</v>
      </c>
      <c r="C34" s="2" t="s">
        <v>157</v>
      </c>
      <c r="D34" s="2" t="s">
        <v>158</v>
      </c>
      <c r="E34" s="2" t="s">
        <v>159</v>
      </c>
      <c r="F34" s="2">
        <v>3.6850000000000001</v>
      </c>
      <c r="G34" s="2" t="s">
        <v>160</v>
      </c>
      <c r="H34" s="2">
        <v>0</v>
      </c>
      <c r="I34" s="2" t="s">
        <v>17</v>
      </c>
      <c r="J34" s="2" t="s">
        <v>18</v>
      </c>
      <c r="K34" s="2" t="s">
        <v>18</v>
      </c>
      <c r="L34" s="2" t="s">
        <v>18</v>
      </c>
      <c r="M34" s="2" t="s">
        <v>18</v>
      </c>
    </row>
    <row r="35" spans="1:13">
      <c r="A35" s="1" t="s">
        <v>161</v>
      </c>
      <c r="B35" s="2">
        <v>95</v>
      </c>
      <c r="C35" s="2" t="s">
        <v>162</v>
      </c>
      <c r="D35" s="2" t="s">
        <v>162</v>
      </c>
      <c r="E35" s="2" t="s">
        <v>163</v>
      </c>
      <c r="F35" s="2">
        <v>3.5219999999999998</v>
      </c>
      <c r="G35" s="2" t="s">
        <v>63</v>
      </c>
      <c r="H35" s="2">
        <v>0</v>
      </c>
      <c r="I35" s="2" t="s">
        <v>17</v>
      </c>
      <c r="J35" s="2" t="s">
        <v>18</v>
      </c>
      <c r="K35" s="2" t="s">
        <v>18</v>
      </c>
      <c r="L35" s="2" t="s">
        <v>18</v>
      </c>
      <c r="M35" s="2" t="s">
        <v>18</v>
      </c>
    </row>
    <row r="36" spans="1:13">
      <c r="A36" s="1" t="s">
        <v>164</v>
      </c>
      <c r="B36" s="2">
        <v>96</v>
      </c>
      <c r="C36" s="2" t="s">
        <v>165</v>
      </c>
      <c r="D36" s="2" t="s">
        <v>165</v>
      </c>
      <c r="E36" s="2" t="s">
        <v>166</v>
      </c>
      <c r="F36" s="2">
        <v>166</v>
      </c>
      <c r="G36" s="2" t="s">
        <v>16</v>
      </c>
      <c r="H36" s="2">
        <v>0</v>
      </c>
      <c r="I36" s="2" t="s">
        <v>17</v>
      </c>
      <c r="J36" s="2" t="s">
        <v>18</v>
      </c>
      <c r="K36" s="2" t="s">
        <v>18</v>
      </c>
      <c r="L36" s="2" t="s">
        <v>18</v>
      </c>
      <c r="M36" s="2" t="s">
        <v>18</v>
      </c>
    </row>
    <row r="37" spans="1:13">
      <c r="A37" s="1" t="s">
        <v>167</v>
      </c>
      <c r="B37" s="2">
        <v>4</v>
      </c>
      <c r="C37" s="2" t="s">
        <v>168</v>
      </c>
      <c r="D37" s="2" t="s">
        <v>169</v>
      </c>
      <c r="E37" s="2" t="s">
        <v>170</v>
      </c>
      <c r="F37" s="2">
        <v>1.7929999999999999</v>
      </c>
      <c r="G37" s="2" t="s">
        <v>16</v>
      </c>
      <c r="H37" s="2">
        <v>0</v>
      </c>
      <c r="I37" s="2" t="s">
        <v>17</v>
      </c>
      <c r="J37" s="2" t="s">
        <v>18</v>
      </c>
      <c r="K37" s="2" t="s">
        <v>18</v>
      </c>
      <c r="L37" s="2" t="s">
        <v>18</v>
      </c>
      <c r="M37" s="2" t="s">
        <v>18</v>
      </c>
    </row>
    <row r="38" spans="1:13">
      <c r="A38" s="1" t="s">
        <v>171</v>
      </c>
      <c r="B38" s="2">
        <v>50</v>
      </c>
      <c r="C38" s="2" t="s">
        <v>172</v>
      </c>
      <c r="D38" s="2" t="s">
        <v>42</v>
      </c>
      <c r="E38" s="2" t="s">
        <v>173</v>
      </c>
      <c r="F38" s="2">
        <v>410</v>
      </c>
      <c r="G38" s="2" t="s">
        <v>22</v>
      </c>
      <c r="H38" s="2">
        <v>0</v>
      </c>
      <c r="I38" s="2" t="s">
        <v>17</v>
      </c>
      <c r="J38" s="2" t="s">
        <v>18</v>
      </c>
      <c r="K38" s="2" t="s">
        <v>18</v>
      </c>
      <c r="L38" s="2" t="s">
        <v>18</v>
      </c>
      <c r="M38" s="2" t="s">
        <v>18</v>
      </c>
    </row>
    <row r="39" spans="1:13">
      <c r="A39" s="1" t="s">
        <v>174</v>
      </c>
      <c r="B39" s="2">
        <v>52</v>
      </c>
      <c r="C39" s="2" t="s">
        <v>43</v>
      </c>
      <c r="D39" s="2" t="s">
        <v>175</v>
      </c>
      <c r="E39" s="2" t="s">
        <v>176</v>
      </c>
      <c r="F39" s="2">
        <v>1.92</v>
      </c>
      <c r="G39" s="2" t="s">
        <v>45</v>
      </c>
      <c r="H39" s="2">
        <v>0</v>
      </c>
      <c r="I39" s="2" t="s">
        <v>177</v>
      </c>
      <c r="J39" s="3"/>
      <c r="K39" s="2" t="s">
        <v>178</v>
      </c>
      <c r="L39" s="2" t="s">
        <v>18</v>
      </c>
      <c r="M39" s="2" t="s">
        <v>18</v>
      </c>
    </row>
    <row r="40" spans="1:13">
      <c r="A40" s="1" t="s">
        <v>179</v>
      </c>
      <c r="B40" s="2">
        <v>28</v>
      </c>
      <c r="C40" s="2" t="s">
        <v>180</v>
      </c>
      <c r="D40" s="2" t="s">
        <v>180</v>
      </c>
      <c r="E40" s="2" t="s">
        <v>181</v>
      </c>
      <c r="F40" s="2">
        <v>313</v>
      </c>
      <c r="G40" s="2" t="s">
        <v>22</v>
      </c>
      <c r="H40" s="2">
        <v>0</v>
      </c>
      <c r="I40" s="2" t="s">
        <v>17</v>
      </c>
      <c r="J40" s="2" t="s">
        <v>87</v>
      </c>
      <c r="K40" s="2" t="s">
        <v>18</v>
      </c>
      <c r="L40" s="2" t="s">
        <v>18</v>
      </c>
      <c r="M40" s="2" t="s">
        <v>18</v>
      </c>
    </row>
    <row r="41" spans="1:13">
      <c r="A41" s="1" t="s">
        <v>182</v>
      </c>
      <c r="B41" s="2">
        <v>1</v>
      </c>
      <c r="C41" s="2" t="s">
        <v>183</v>
      </c>
      <c r="D41" s="2" t="s">
        <v>184</v>
      </c>
      <c r="E41" s="2" t="s">
        <v>185</v>
      </c>
      <c r="F41" s="2">
        <v>4.7789999999999999</v>
      </c>
      <c r="G41" s="2" t="s">
        <v>16</v>
      </c>
      <c r="H41" s="2">
        <v>0</v>
      </c>
      <c r="I41" s="2" t="s">
        <v>17</v>
      </c>
      <c r="J41" s="2" t="s">
        <v>18</v>
      </c>
      <c r="K41" s="2" t="s">
        <v>18</v>
      </c>
      <c r="L41" s="2" t="s">
        <v>18</v>
      </c>
      <c r="M41" s="2" t="s">
        <v>18</v>
      </c>
    </row>
    <row r="42" spans="1:13">
      <c r="A42" s="1" t="s">
        <v>186</v>
      </c>
      <c r="B42" s="2">
        <v>62</v>
      </c>
      <c r="C42" s="2" t="s">
        <v>187</v>
      </c>
      <c r="D42" s="2" t="s">
        <v>187</v>
      </c>
      <c r="E42" s="2" t="s">
        <v>188</v>
      </c>
      <c r="F42" s="2">
        <v>83</v>
      </c>
      <c r="G42" s="2" t="s">
        <v>22</v>
      </c>
      <c r="H42" s="2">
        <v>0</v>
      </c>
      <c r="I42" s="2" t="s">
        <v>17</v>
      </c>
      <c r="J42" s="3"/>
      <c r="K42" s="2" t="s">
        <v>18</v>
      </c>
      <c r="L42" s="2" t="s">
        <v>18</v>
      </c>
      <c r="M42" s="2" t="s">
        <v>18</v>
      </c>
    </row>
    <row r="43" spans="1:13">
      <c r="A43" s="1" t="s">
        <v>189</v>
      </c>
      <c r="B43" s="2">
        <v>45</v>
      </c>
      <c r="C43" s="2" t="s">
        <v>190</v>
      </c>
      <c r="D43" s="2" t="s">
        <v>191</v>
      </c>
      <c r="E43" s="2" t="s">
        <v>192</v>
      </c>
      <c r="F43" s="2">
        <v>5.7910000000000004</v>
      </c>
      <c r="G43" s="2" t="s">
        <v>63</v>
      </c>
      <c r="H43" s="2">
        <v>0</v>
      </c>
      <c r="I43" s="2" t="s">
        <v>17</v>
      </c>
      <c r="J43" s="2" t="s">
        <v>18</v>
      </c>
      <c r="K43" s="2" t="s">
        <v>18</v>
      </c>
      <c r="L43" s="2" t="s">
        <v>18</v>
      </c>
      <c r="M43" s="2" t="s">
        <v>18</v>
      </c>
    </row>
    <row r="44" spans="1:13">
      <c r="A44" s="1" t="s">
        <v>193</v>
      </c>
      <c r="B44" s="2">
        <v>32</v>
      </c>
      <c r="C44" s="2" t="s">
        <v>194</v>
      </c>
      <c r="D44" s="2" t="s">
        <v>195</v>
      </c>
      <c r="E44" s="2" t="s">
        <v>196</v>
      </c>
      <c r="F44" s="2">
        <v>347</v>
      </c>
      <c r="G44" s="2" t="s">
        <v>22</v>
      </c>
      <c r="H44" s="2">
        <v>0</v>
      </c>
      <c r="I44" s="2" t="s">
        <v>197</v>
      </c>
      <c r="J44" s="2" t="s">
        <v>198</v>
      </c>
      <c r="K44" s="2" t="s">
        <v>18</v>
      </c>
      <c r="L44" s="2" t="s">
        <v>18</v>
      </c>
      <c r="M44" s="2" t="s">
        <v>18</v>
      </c>
    </row>
    <row r="45" spans="1:13">
      <c r="A45" s="1" t="s">
        <v>199</v>
      </c>
      <c r="B45" s="2">
        <v>75</v>
      </c>
      <c r="C45" s="2" t="s">
        <v>200</v>
      </c>
      <c r="D45" s="2" t="s">
        <v>200</v>
      </c>
      <c r="E45" s="2" t="s">
        <v>201</v>
      </c>
      <c r="F45" s="2">
        <v>91</v>
      </c>
      <c r="G45" s="2" t="s">
        <v>22</v>
      </c>
      <c r="H45" s="2">
        <v>0</v>
      </c>
      <c r="I45" s="2" t="s">
        <v>17</v>
      </c>
      <c r="J45" s="2" t="s">
        <v>18</v>
      </c>
      <c r="K45" s="2" t="s">
        <v>18</v>
      </c>
      <c r="L45" s="2" t="s">
        <v>18</v>
      </c>
      <c r="M45" s="2" t="s">
        <v>18</v>
      </c>
    </row>
    <row r="46" spans="1:13">
      <c r="A46" s="1" t="s">
        <v>202</v>
      </c>
      <c r="B46" s="2">
        <v>24</v>
      </c>
      <c r="C46" s="2" t="s">
        <v>203</v>
      </c>
      <c r="D46" s="2" t="s">
        <v>204</v>
      </c>
      <c r="E46" s="2" t="s">
        <v>205</v>
      </c>
      <c r="F46" s="2">
        <v>18.106000000000002</v>
      </c>
      <c r="G46" s="2" t="s">
        <v>63</v>
      </c>
      <c r="H46" s="2">
        <v>0</v>
      </c>
      <c r="I46" s="2" t="s">
        <v>17</v>
      </c>
      <c r="J46" s="2" t="s">
        <v>18</v>
      </c>
      <c r="K46" s="2" t="s">
        <v>18</v>
      </c>
      <c r="L46" s="2" t="s">
        <v>18</v>
      </c>
      <c r="M46" s="2" t="s">
        <v>18</v>
      </c>
    </row>
    <row r="47" spans="1:13">
      <c r="A47" s="1" t="s">
        <v>206</v>
      </c>
      <c r="B47" s="2">
        <v>35</v>
      </c>
      <c r="C47" s="2" t="s">
        <v>207</v>
      </c>
      <c r="D47" s="2" t="s">
        <v>208</v>
      </c>
      <c r="E47" s="2" t="s">
        <v>209</v>
      </c>
      <c r="F47" s="2">
        <v>7.9740000000000002</v>
      </c>
      <c r="G47" s="2" t="s">
        <v>16</v>
      </c>
      <c r="H47" s="2">
        <v>1</v>
      </c>
      <c r="I47" s="2" t="s">
        <v>210</v>
      </c>
      <c r="J47" s="2" t="s">
        <v>211</v>
      </c>
      <c r="K47" s="2" t="s">
        <v>212</v>
      </c>
      <c r="L47" s="2" t="s">
        <v>213</v>
      </c>
      <c r="M47" s="2">
        <v>12</v>
      </c>
    </row>
    <row r="48" spans="1:13">
      <c r="A48" s="1" t="s">
        <v>214</v>
      </c>
      <c r="B48" s="2">
        <v>39</v>
      </c>
      <c r="C48" s="2" t="s">
        <v>215</v>
      </c>
      <c r="D48" s="2" t="s">
        <v>101</v>
      </c>
      <c r="E48" s="2" t="s">
        <v>216</v>
      </c>
      <c r="F48" s="2">
        <v>4.1710000000000003</v>
      </c>
      <c r="G48" s="2" t="s">
        <v>118</v>
      </c>
      <c r="H48" s="2">
        <v>1</v>
      </c>
      <c r="I48" s="2" t="s">
        <v>217</v>
      </c>
      <c r="J48" s="2" t="s">
        <v>211</v>
      </c>
      <c r="K48" s="2" t="s">
        <v>218</v>
      </c>
      <c r="L48" s="2" t="s">
        <v>75</v>
      </c>
      <c r="M48" s="2">
        <v>999</v>
      </c>
    </row>
    <row r="49" spans="1:13">
      <c r="A49" s="1" t="s">
        <v>219</v>
      </c>
      <c r="B49" s="2">
        <v>66</v>
      </c>
      <c r="C49" s="2" t="s">
        <v>220</v>
      </c>
      <c r="D49" s="2" t="s">
        <v>221</v>
      </c>
      <c r="E49" s="2" t="s">
        <v>222</v>
      </c>
      <c r="F49" s="2">
        <v>4.0229999999999997</v>
      </c>
      <c r="G49" s="2" t="s">
        <v>223</v>
      </c>
      <c r="H49" s="2">
        <v>1</v>
      </c>
      <c r="I49" s="2" t="s">
        <v>224</v>
      </c>
      <c r="J49" s="2" t="s">
        <v>211</v>
      </c>
      <c r="K49" s="2" t="s">
        <v>225</v>
      </c>
      <c r="L49" s="2" t="s">
        <v>226</v>
      </c>
      <c r="M49" s="2">
        <v>2</v>
      </c>
    </row>
    <row r="50" spans="1:13">
      <c r="A50" s="1" t="s">
        <v>227</v>
      </c>
      <c r="B50" s="2">
        <v>17</v>
      </c>
      <c r="C50" s="2" t="s">
        <v>228</v>
      </c>
      <c r="D50" s="2" t="s">
        <v>229</v>
      </c>
      <c r="E50" s="2" t="s">
        <v>230</v>
      </c>
      <c r="F50" s="2">
        <v>767</v>
      </c>
      <c r="G50" s="2" t="s">
        <v>22</v>
      </c>
      <c r="H50" s="2">
        <v>1</v>
      </c>
      <c r="I50" s="2" t="s">
        <v>231</v>
      </c>
      <c r="J50" s="2" t="s">
        <v>232</v>
      </c>
      <c r="K50" s="2" t="s">
        <v>233</v>
      </c>
      <c r="L50" s="2" t="s">
        <v>234</v>
      </c>
      <c r="M50" s="2">
        <v>1</v>
      </c>
    </row>
    <row r="51" spans="1:13">
      <c r="A51" s="4" t="s">
        <v>235</v>
      </c>
      <c r="B51" s="2">
        <v>9</v>
      </c>
      <c r="C51" s="2" t="s">
        <v>236</v>
      </c>
      <c r="D51" s="2" t="s">
        <v>237</v>
      </c>
      <c r="E51" s="2" t="s">
        <v>238</v>
      </c>
      <c r="F51" s="2">
        <v>0</v>
      </c>
      <c r="G51" s="2" t="s">
        <v>239</v>
      </c>
      <c r="H51" s="2">
        <v>1</v>
      </c>
      <c r="I51" s="2" t="s">
        <v>240</v>
      </c>
      <c r="J51" s="2" t="s">
        <v>211</v>
      </c>
      <c r="K51" s="2" t="s">
        <v>241</v>
      </c>
      <c r="L51" s="2" t="s">
        <v>242</v>
      </c>
      <c r="M51" s="2">
        <v>999</v>
      </c>
    </row>
    <row r="52" spans="1:13">
      <c r="A52" s="1" t="s">
        <v>243</v>
      </c>
      <c r="B52" s="2">
        <v>84</v>
      </c>
      <c r="C52" s="2" t="s">
        <v>244</v>
      </c>
      <c r="D52" s="2" t="s">
        <v>245</v>
      </c>
      <c r="E52" s="2" t="s">
        <v>246</v>
      </c>
      <c r="F52" s="2">
        <v>3.8540000000000001</v>
      </c>
      <c r="G52" s="2" t="s">
        <v>152</v>
      </c>
      <c r="H52" s="2">
        <v>1</v>
      </c>
      <c r="I52" s="2" t="s">
        <v>247</v>
      </c>
      <c r="J52" s="2" t="s">
        <v>211</v>
      </c>
      <c r="K52" s="2" t="s">
        <v>248</v>
      </c>
      <c r="L52" s="5">
        <v>0.05</v>
      </c>
      <c r="M52" s="2">
        <v>1</v>
      </c>
    </row>
    <row r="53" spans="1:13">
      <c r="A53" s="1" t="s">
        <v>249</v>
      </c>
      <c r="B53" s="2">
        <v>56</v>
      </c>
      <c r="C53" s="2" t="s">
        <v>250</v>
      </c>
      <c r="D53" s="2" t="s">
        <v>251</v>
      </c>
      <c r="E53" s="2" t="s">
        <v>252</v>
      </c>
      <c r="F53" s="2">
        <v>4.8019999999999996</v>
      </c>
      <c r="G53" s="2" t="s">
        <v>223</v>
      </c>
      <c r="H53" s="2">
        <v>1</v>
      </c>
      <c r="I53" s="2" t="s">
        <v>253</v>
      </c>
      <c r="J53" s="2" t="s">
        <v>211</v>
      </c>
      <c r="K53" s="2" t="s">
        <v>254</v>
      </c>
      <c r="L53" s="5">
        <v>0.2</v>
      </c>
      <c r="M53" s="2">
        <v>3</v>
      </c>
    </row>
    <row r="54" spans="1:13">
      <c r="A54" s="1" t="s">
        <v>255</v>
      </c>
      <c r="B54" s="2">
        <v>93</v>
      </c>
      <c r="C54" s="2" t="s">
        <v>256</v>
      </c>
      <c r="D54" s="2" t="s">
        <v>256</v>
      </c>
      <c r="E54" s="2" t="s">
        <v>257</v>
      </c>
      <c r="F54" s="2">
        <v>299</v>
      </c>
      <c r="G54" s="2" t="s">
        <v>124</v>
      </c>
      <c r="H54" s="2">
        <v>1</v>
      </c>
      <c r="I54" s="2" t="s">
        <v>258</v>
      </c>
      <c r="J54" s="2" t="s">
        <v>211</v>
      </c>
      <c r="K54" s="2" t="s">
        <v>259</v>
      </c>
      <c r="L54" s="2" t="s">
        <v>260</v>
      </c>
      <c r="M54" s="2">
        <v>999</v>
      </c>
    </row>
    <row r="55" spans="1:13">
      <c r="A55" s="1" t="s">
        <v>261</v>
      </c>
      <c r="B55" s="2">
        <v>12</v>
      </c>
      <c r="C55" s="2" t="s">
        <v>262</v>
      </c>
      <c r="D55" s="2" t="s">
        <v>263</v>
      </c>
      <c r="E55" s="2" t="s">
        <v>264</v>
      </c>
      <c r="F55" s="2">
        <v>1.492</v>
      </c>
      <c r="G55" s="2" t="s">
        <v>265</v>
      </c>
      <c r="H55" s="2">
        <v>1</v>
      </c>
      <c r="I55" s="2" t="s">
        <v>266</v>
      </c>
      <c r="J55" s="2" t="s">
        <v>211</v>
      </c>
      <c r="K55" s="2" t="s">
        <v>267</v>
      </c>
      <c r="L55" s="2" t="s">
        <v>75</v>
      </c>
      <c r="M55" s="2">
        <v>12</v>
      </c>
    </row>
    <row r="56" spans="1:13">
      <c r="A56" s="1" t="s">
        <v>268</v>
      </c>
      <c r="B56" s="2">
        <v>44</v>
      </c>
      <c r="C56" s="2" t="s">
        <v>269</v>
      </c>
      <c r="D56" s="2" t="s">
        <v>270</v>
      </c>
      <c r="E56" s="2" t="s">
        <v>271</v>
      </c>
      <c r="F56" s="2">
        <v>684</v>
      </c>
      <c r="G56" s="2" t="s">
        <v>16</v>
      </c>
      <c r="H56" s="2">
        <v>1</v>
      </c>
      <c r="I56" s="2" t="s">
        <v>272</v>
      </c>
      <c r="J56" s="2" t="s">
        <v>232</v>
      </c>
      <c r="K56" s="2" t="s">
        <v>273</v>
      </c>
      <c r="L56" s="2" t="s">
        <v>274</v>
      </c>
      <c r="M56" s="2">
        <v>3</v>
      </c>
    </row>
    <row r="57" spans="1:13">
      <c r="A57" s="1" t="s">
        <v>275</v>
      </c>
      <c r="B57" s="2">
        <v>29</v>
      </c>
      <c r="C57" s="2" t="s">
        <v>276</v>
      </c>
      <c r="D57" s="2" t="s">
        <v>276</v>
      </c>
      <c r="E57" s="2" t="s">
        <v>277</v>
      </c>
      <c r="F57" s="2">
        <v>201</v>
      </c>
      <c r="G57" s="2" t="s">
        <v>16</v>
      </c>
      <c r="H57" s="2">
        <v>1</v>
      </c>
      <c r="I57" s="2" t="s">
        <v>278</v>
      </c>
      <c r="J57" s="2" t="s">
        <v>211</v>
      </c>
      <c r="K57" s="2" t="s">
        <v>279</v>
      </c>
      <c r="L57" s="2" t="s">
        <v>75</v>
      </c>
      <c r="M57" s="2">
        <v>6</v>
      </c>
    </row>
    <row r="58" spans="1:13">
      <c r="A58" s="1" t="s">
        <v>280</v>
      </c>
      <c r="B58" s="2">
        <v>92</v>
      </c>
      <c r="C58" s="2" t="s">
        <v>281</v>
      </c>
      <c r="D58" s="2" t="s">
        <v>282</v>
      </c>
      <c r="E58" s="2" t="s">
        <v>283</v>
      </c>
      <c r="F58" s="2">
        <v>1.288</v>
      </c>
      <c r="G58" s="2" t="s">
        <v>63</v>
      </c>
      <c r="H58" s="2">
        <v>1</v>
      </c>
      <c r="I58" s="2" t="s">
        <v>284</v>
      </c>
      <c r="J58" s="2" t="s">
        <v>211</v>
      </c>
      <c r="K58" s="2" t="s">
        <v>285</v>
      </c>
      <c r="L58" s="2" t="s">
        <v>286</v>
      </c>
      <c r="M58" s="2">
        <v>3</v>
      </c>
    </row>
    <row r="59" spans="1:13">
      <c r="A59" s="1" t="s">
        <v>287</v>
      </c>
      <c r="B59" s="2">
        <v>98</v>
      </c>
      <c r="C59" s="2" t="s">
        <v>288</v>
      </c>
      <c r="D59" s="2" t="s">
        <v>289</v>
      </c>
      <c r="E59" s="2" t="s">
        <v>290</v>
      </c>
      <c r="F59" s="2">
        <v>1.3089999999999999</v>
      </c>
      <c r="G59" s="2" t="s">
        <v>63</v>
      </c>
      <c r="H59" s="2">
        <v>1</v>
      </c>
      <c r="I59" s="2" t="s">
        <v>291</v>
      </c>
      <c r="J59" s="2" t="s">
        <v>292</v>
      </c>
      <c r="K59" s="2" t="s">
        <v>293</v>
      </c>
      <c r="L59" s="5">
        <v>0.1</v>
      </c>
      <c r="M59" s="2">
        <v>4</v>
      </c>
    </row>
    <row r="60" spans="1:13">
      <c r="A60" s="1" t="s">
        <v>294</v>
      </c>
      <c r="B60" s="2">
        <v>76</v>
      </c>
      <c r="C60" s="2" t="s">
        <v>295</v>
      </c>
      <c r="D60" s="2" t="s">
        <v>295</v>
      </c>
      <c r="E60" s="2" t="s">
        <v>296</v>
      </c>
      <c r="F60" s="2">
        <v>1.7749999999999999</v>
      </c>
      <c r="G60" s="2" t="s">
        <v>63</v>
      </c>
      <c r="H60" s="2">
        <v>1</v>
      </c>
      <c r="I60" s="2" t="s">
        <v>297</v>
      </c>
      <c r="J60" s="2" t="s">
        <v>292</v>
      </c>
      <c r="K60" s="2" t="s">
        <v>298</v>
      </c>
      <c r="L60" s="2" t="s">
        <v>299</v>
      </c>
      <c r="M60" s="2">
        <v>999</v>
      </c>
    </row>
    <row r="61" spans="1:13">
      <c r="A61" s="1" t="s">
        <v>300</v>
      </c>
      <c r="B61" s="2">
        <v>7</v>
      </c>
      <c r="C61" s="2" t="s">
        <v>301</v>
      </c>
      <c r="D61" s="2" t="s">
        <v>302</v>
      </c>
      <c r="E61" s="2" t="s">
        <v>303</v>
      </c>
      <c r="F61" s="2">
        <v>7.6210000000000004</v>
      </c>
      <c r="G61" s="2" t="s">
        <v>140</v>
      </c>
      <c r="H61" s="2">
        <v>1</v>
      </c>
      <c r="I61" s="2" t="s">
        <v>304</v>
      </c>
      <c r="J61" s="2" t="s">
        <v>211</v>
      </c>
      <c r="K61" s="2" t="s">
        <v>305</v>
      </c>
      <c r="L61" s="2" t="s">
        <v>75</v>
      </c>
      <c r="M61" s="2" t="s">
        <v>306</v>
      </c>
    </row>
    <row r="62" spans="1:13">
      <c r="A62" s="1" t="s">
        <v>307</v>
      </c>
      <c r="B62" s="2">
        <v>91</v>
      </c>
      <c r="C62" s="2" t="s">
        <v>308</v>
      </c>
      <c r="D62" s="2" t="s">
        <v>308</v>
      </c>
      <c r="E62" s="2" t="s">
        <v>309</v>
      </c>
      <c r="F62" s="2">
        <v>0</v>
      </c>
      <c r="G62" s="2" t="s">
        <v>265</v>
      </c>
      <c r="H62" s="2">
        <v>1</v>
      </c>
      <c r="I62" s="2" t="s">
        <v>310</v>
      </c>
      <c r="J62" s="2" t="s">
        <v>211</v>
      </c>
      <c r="K62" s="2" t="s">
        <v>311</v>
      </c>
      <c r="L62" s="5">
        <v>0.05</v>
      </c>
      <c r="M62" s="2">
        <v>3</v>
      </c>
    </row>
    <row r="63" spans="1:13">
      <c r="A63" s="1" t="s">
        <v>312</v>
      </c>
      <c r="B63" s="2">
        <v>69</v>
      </c>
      <c r="C63" s="2" t="s">
        <v>313</v>
      </c>
      <c r="D63" s="2" t="s">
        <v>313</v>
      </c>
      <c r="E63" s="2" t="s">
        <v>314</v>
      </c>
      <c r="F63" s="2">
        <v>644</v>
      </c>
      <c r="G63" s="2" t="s">
        <v>315</v>
      </c>
      <c r="H63" s="2">
        <v>1</v>
      </c>
      <c r="I63" s="2" t="s">
        <v>316</v>
      </c>
      <c r="J63" s="2" t="s">
        <v>211</v>
      </c>
      <c r="K63" s="2" t="s">
        <v>317</v>
      </c>
      <c r="L63" s="2" t="s">
        <v>318</v>
      </c>
      <c r="M63" s="2">
        <v>12</v>
      </c>
    </row>
    <row r="64" spans="1:13">
      <c r="A64" s="1" t="s">
        <v>319</v>
      </c>
      <c r="B64" s="2">
        <v>67</v>
      </c>
      <c r="C64" s="2" t="s">
        <v>320</v>
      </c>
      <c r="D64" s="2" t="s">
        <v>320</v>
      </c>
      <c r="E64" s="2" t="s">
        <v>321</v>
      </c>
      <c r="F64" s="2">
        <v>296</v>
      </c>
      <c r="G64" s="2" t="s">
        <v>124</v>
      </c>
      <c r="H64" s="2">
        <v>1</v>
      </c>
      <c r="I64" s="2" t="s">
        <v>322</v>
      </c>
      <c r="J64" s="2" t="s">
        <v>211</v>
      </c>
      <c r="K64" s="2" t="s">
        <v>323</v>
      </c>
      <c r="L64" s="2" t="s">
        <v>324</v>
      </c>
      <c r="M64" s="2">
        <v>12</v>
      </c>
    </row>
    <row r="65" spans="1:13">
      <c r="A65" s="1" t="s">
        <v>325</v>
      </c>
      <c r="B65" s="2">
        <v>60</v>
      </c>
      <c r="C65" s="2" t="s">
        <v>326</v>
      </c>
      <c r="D65" s="2" t="s">
        <v>108</v>
      </c>
      <c r="E65" s="2" t="s">
        <v>327</v>
      </c>
      <c r="F65" s="2">
        <v>10.144</v>
      </c>
      <c r="G65" s="2" t="s">
        <v>63</v>
      </c>
      <c r="H65" s="2">
        <v>1</v>
      </c>
      <c r="I65" s="2" t="s">
        <v>328</v>
      </c>
      <c r="J65" s="2" t="s">
        <v>292</v>
      </c>
      <c r="K65" s="2" t="s">
        <v>329</v>
      </c>
      <c r="L65" s="2" t="s">
        <v>330</v>
      </c>
      <c r="M65" s="2">
        <v>999</v>
      </c>
    </row>
    <row r="66" spans="1:13">
      <c r="A66" s="1" t="s">
        <v>331</v>
      </c>
      <c r="B66" s="2">
        <v>81</v>
      </c>
      <c r="C66" s="2" t="s">
        <v>332</v>
      </c>
      <c r="D66" s="2" t="s">
        <v>333</v>
      </c>
      <c r="E66" s="2" t="s">
        <v>334</v>
      </c>
      <c r="F66" s="2">
        <v>2.36</v>
      </c>
      <c r="G66" s="2" t="s">
        <v>335</v>
      </c>
      <c r="H66" s="2">
        <v>1</v>
      </c>
      <c r="I66" s="2" t="s">
        <v>336</v>
      </c>
      <c r="J66" s="2" t="s">
        <v>211</v>
      </c>
      <c r="K66" s="2" t="s">
        <v>337</v>
      </c>
      <c r="L66" s="5">
        <v>0.2</v>
      </c>
      <c r="M66" s="2">
        <v>999</v>
      </c>
    </row>
    <row r="67" spans="1:13">
      <c r="A67" s="1" t="s">
        <v>338</v>
      </c>
      <c r="B67" s="2">
        <v>70</v>
      </c>
      <c r="C67" s="2" t="s">
        <v>339</v>
      </c>
      <c r="D67" s="2" t="s">
        <v>340</v>
      </c>
      <c r="E67" s="2" t="s">
        <v>341</v>
      </c>
      <c r="F67" s="2">
        <v>4.2720000000000002</v>
      </c>
      <c r="G67" s="2" t="s">
        <v>265</v>
      </c>
      <c r="H67" s="2">
        <v>1</v>
      </c>
      <c r="I67" s="2" t="s">
        <v>342</v>
      </c>
      <c r="J67" s="2" t="s">
        <v>292</v>
      </c>
      <c r="K67" s="2" t="s">
        <v>343</v>
      </c>
      <c r="L67" s="5">
        <v>0.01</v>
      </c>
      <c r="M67" s="2">
        <v>12</v>
      </c>
    </row>
    <row r="68" spans="1:13">
      <c r="A68" s="1" t="s">
        <v>344</v>
      </c>
      <c r="B68" s="2">
        <v>30</v>
      </c>
      <c r="C68" s="2" t="s">
        <v>345</v>
      </c>
      <c r="D68" s="2" t="s">
        <v>346</v>
      </c>
      <c r="E68" s="2" t="s">
        <v>347</v>
      </c>
      <c r="F68" s="2">
        <v>2.4319999999999999</v>
      </c>
      <c r="G68" s="2" t="s">
        <v>152</v>
      </c>
      <c r="H68" s="2">
        <v>1</v>
      </c>
      <c r="I68" s="2" t="s">
        <v>348</v>
      </c>
      <c r="J68" s="2" t="s">
        <v>211</v>
      </c>
      <c r="K68" s="2" t="s">
        <v>349</v>
      </c>
      <c r="L68" s="2" t="s">
        <v>260</v>
      </c>
      <c r="M68" s="2">
        <v>24</v>
      </c>
    </row>
    <row r="69" spans="1:13">
      <c r="A69" s="1" t="s">
        <v>350</v>
      </c>
      <c r="B69" s="2">
        <v>64</v>
      </c>
      <c r="C69" s="2" t="s">
        <v>351</v>
      </c>
      <c r="D69" s="2" t="s">
        <v>351</v>
      </c>
      <c r="E69" s="2" t="s">
        <v>352</v>
      </c>
      <c r="F69" s="2">
        <v>420</v>
      </c>
      <c r="G69" s="2" t="s">
        <v>22</v>
      </c>
      <c r="H69" s="2">
        <v>1</v>
      </c>
      <c r="I69" s="2" t="s">
        <v>272</v>
      </c>
      <c r="J69" s="2" t="s">
        <v>232</v>
      </c>
      <c r="K69" s="2" t="s">
        <v>353</v>
      </c>
      <c r="L69" s="5">
        <v>0.04</v>
      </c>
      <c r="M69" s="2">
        <v>2</v>
      </c>
    </row>
    <row r="70" spans="1:13">
      <c r="A70" s="1" t="s">
        <v>354</v>
      </c>
      <c r="B70" s="2">
        <v>83</v>
      </c>
      <c r="C70" s="2" t="s">
        <v>355</v>
      </c>
      <c r="D70" s="2" t="s">
        <v>355</v>
      </c>
      <c r="E70" s="2" t="s">
        <v>356</v>
      </c>
      <c r="F70" s="2">
        <v>216</v>
      </c>
      <c r="G70" s="2" t="s">
        <v>22</v>
      </c>
      <c r="H70" s="2">
        <v>1</v>
      </c>
      <c r="I70" s="2" t="s">
        <v>357</v>
      </c>
      <c r="J70" s="3"/>
      <c r="K70" s="2" t="s">
        <v>358</v>
      </c>
      <c r="L70" s="2" t="s">
        <v>359</v>
      </c>
      <c r="M70" s="2" t="s">
        <v>306</v>
      </c>
    </row>
    <row r="71" spans="1:13">
      <c r="A71" s="1" t="s">
        <v>360</v>
      </c>
      <c r="B71" s="2">
        <v>20</v>
      </c>
      <c r="C71" s="2" t="s">
        <v>361</v>
      </c>
      <c r="D71" s="2" t="s">
        <v>362</v>
      </c>
      <c r="E71" s="2" t="s">
        <v>363</v>
      </c>
      <c r="F71" s="2">
        <v>311</v>
      </c>
      <c r="G71" s="2" t="s">
        <v>22</v>
      </c>
      <c r="H71" s="2">
        <v>1</v>
      </c>
      <c r="I71" s="2" t="s">
        <v>364</v>
      </c>
      <c r="J71" s="2" t="s">
        <v>211</v>
      </c>
      <c r="K71" s="2" t="s">
        <v>365</v>
      </c>
      <c r="L71" s="2" t="s">
        <v>274</v>
      </c>
      <c r="M71" s="2">
        <v>3</v>
      </c>
    </row>
    <row r="72" spans="1:13">
      <c r="A72" s="1" t="s">
        <v>366</v>
      </c>
      <c r="B72" s="2">
        <v>55</v>
      </c>
      <c r="C72" s="2" t="s">
        <v>97</v>
      </c>
      <c r="D72" s="2" t="s">
        <v>367</v>
      </c>
      <c r="E72" s="2" t="s">
        <v>368</v>
      </c>
      <c r="F72" s="2">
        <v>235</v>
      </c>
      <c r="G72" s="2" t="s">
        <v>16</v>
      </c>
      <c r="H72" s="2">
        <v>1</v>
      </c>
      <c r="I72" s="2" t="s">
        <v>369</v>
      </c>
      <c r="J72" s="2" t="s">
        <v>232</v>
      </c>
      <c r="K72" s="2" t="s">
        <v>370</v>
      </c>
      <c r="L72" s="5">
        <v>0.2</v>
      </c>
      <c r="M72" s="2">
        <v>1</v>
      </c>
    </row>
    <row r="73" spans="1:13">
      <c r="A73" s="1" t="s">
        <v>371</v>
      </c>
      <c r="B73" s="2">
        <v>100</v>
      </c>
      <c r="C73" s="2" t="s">
        <v>372</v>
      </c>
      <c r="D73" s="2" t="s">
        <v>372</v>
      </c>
      <c r="E73" s="2" t="s">
        <v>373</v>
      </c>
      <c r="F73" s="2">
        <v>203</v>
      </c>
      <c r="G73" s="2" t="s">
        <v>22</v>
      </c>
      <c r="H73" s="2">
        <v>1</v>
      </c>
      <c r="I73" s="2" t="s">
        <v>374</v>
      </c>
      <c r="J73" s="2" t="s">
        <v>232</v>
      </c>
      <c r="K73" s="2" t="s">
        <v>375</v>
      </c>
      <c r="L73" s="5">
        <v>0.01</v>
      </c>
      <c r="M73" s="2">
        <v>1</v>
      </c>
    </row>
    <row r="74" spans="1:13">
      <c r="A74" s="1" t="s">
        <v>376</v>
      </c>
      <c r="B74" s="2">
        <v>34</v>
      </c>
      <c r="C74" s="2" t="s">
        <v>377</v>
      </c>
      <c r="D74" s="2" t="s">
        <v>378</v>
      </c>
      <c r="E74" s="2" t="s">
        <v>34</v>
      </c>
      <c r="F74" s="2">
        <v>1.087</v>
      </c>
      <c r="G74" s="2" t="s">
        <v>124</v>
      </c>
      <c r="H74" s="2">
        <v>1</v>
      </c>
      <c r="I74" s="2" t="s">
        <v>379</v>
      </c>
      <c r="J74" s="2" t="s">
        <v>211</v>
      </c>
      <c r="K74" s="2" t="s">
        <v>380</v>
      </c>
      <c r="L74" s="2" t="s">
        <v>381</v>
      </c>
      <c r="M74" s="2">
        <v>12</v>
      </c>
    </row>
    <row r="75" spans="1:13">
      <c r="A75" s="1" t="s">
        <v>382</v>
      </c>
      <c r="B75" s="2">
        <v>22</v>
      </c>
      <c r="C75" s="2" t="s">
        <v>383</v>
      </c>
      <c r="D75" s="2" t="s">
        <v>383</v>
      </c>
      <c r="E75" s="2" t="s">
        <v>384</v>
      </c>
      <c r="F75" s="2">
        <v>1.1579999999999999</v>
      </c>
      <c r="G75" s="2" t="s">
        <v>124</v>
      </c>
      <c r="H75" s="2">
        <v>1</v>
      </c>
      <c r="I75" s="2" t="s">
        <v>385</v>
      </c>
      <c r="J75" s="2" t="s">
        <v>211</v>
      </c>
      <c r="K75" s="2" t="s">
        <v>386</v>
      </c>
      <c r="L75" s="2" t="s">
        <v>387</v>
      </c>
      <c r="M75" s="2">
        <v>12</v>
      </c>
    </row>
    <row r="76" spans="1:13">
      <c r="A76" s="1" t="s">
        <v>388</v>
      </c>
      <c r="B76" s="2">
        <v>2</v>
      </c>
      <c r="C76" s="2" t="s">
        <v>389</v>
      </c>
      <c r="D76" s="2" t="s">
        <v>389</v>
      </c>
      <c r="E76" s="2" t="s">
        <v>390</v>
      </c>
      <c r="F76" s="2">
        <v>3.5190000000000001</v>
      </c>
      <c r="G76" s="2" t="s">
        <v>22</v>
      </c>
      <c r="H76" s="2">
        <v>1</v>
      </c>
      <c r="I76" s="2" t="s">
        <v>391</v>
      </c>
      <c r="J76" s="2" t="s">
        <v>232</v>
      </c>
      <c r="K76" s="2" t="s">
        <v>392</v>
      </c>
      <c r="L76" s="2" t="s">
        <v>75</v>
      </c>
      <c r="M76" s="2">
        <v>1</v>
      </c>
    </row>
    <row r="77" spans="1:13">
      <c r="A77" s="1" t="s">
        <v>393</v>
      </c>
      <c r="B77" s="2">
        <v>43</v>
      </c>
      <c r="C77" s="2" t="s">
        <v>394</v>
      </c>
      <c r="D77" s="2" t="s">
        <v>269</v>
      </c>
      <c r="E77" s="2" t="s">
        <v>395</v>
      </c>
      <c r="F77" s="2">
        <v>2.6480000000000001</v>
      </c>
      <c r="G77" s="2" t="s">
        <v>152</v>
      </c>
      <c r="H77" s="2">
        <v>1</v>
      </c>
      <c r="I77" s="2" t="s">
        <v>396</v>
      </c>
      <c r="J77" s="2" t="s">
        <v>211</v>
      </c>
      <c r="K77" s="2" t="s">
        <v>397</v>
      </c>
      <c r="L77" s="2" t="s">
        <v>398</v>
      </c>
      <c r="M77" s="2">
        <v>12</v>
      </c>
    </row>
    <row r="78" spans="1:13">
      <c r="A78" s="1" t="s">
        <v>399</v>
      </c>
      <c r="B78" s="2">
        <v>26</v>
      </c>
      <c r="C78" s="2" t="s">
        <v>400</v>
      </c>
      <c r="D78" s="2" t="s">
        <v>400</v>
      </c>
      <c r="E78" s="2" t="s">
        <v>401</v>
      </c>
      <c r="F78" s="2">
        <v>202</v>
      </c>
      <c r="G78" s="2" t="s">
        <v>16</v>
      </c>
      <c r="H78" s="2">
        <v>1</v>
      </c>
      <c r="I78" s="2" t="s">
        <v>402</v>
      </c>
      <c r="J78" s="2" t="s">
        <v>211</v>
      </c>
      <c r="K78" s="2" t="s">
        <v>403</v>
      </c>
      <c r="L78" s="2" t="s">
        <v>381</v>
      </c>
      <c r="M78" s="2">
        <v>1</v>
      </c>
    </row>
    <row r="79" spans="1:13">
      <c r="A79" s="1" t="s">
        <v>404</v>
      </c>
      <c r="B79" s="2">
        <v>46</v>
      </c>
      <c r="C79" s="2" t="s">
        <v>191</v>
      </c>
      <c r="D79" s="2" t="s">
        <v>405</v>
      </c>
      <c r="E79" s="2" t="s">
        <v>406</v>
      </c>
      <c r="F79" s="2">
        <v>284</v>
      </c>
      <c r="G79" s="2" t="s">
        <v>118</v>
      </c>
      <c r="H79" s="2">
        <v>1</v>
      </c>
      <c r="I79" s="2" t="s">
        <v>407</v>
      </c>
      <c r="J79" s="2" t="s">
        <v>211</v>
      </c>
      <c r="K79" s="2" t="s">
        <v>408</v>
      </c>
      <c r="L79" s="2" t="s">
        <v>75</v>
      </c>
      <c r="M79" s="2">
        <v>999</v>
      </c>
    </row>
    <row r="80" spans="1:13">
      <c r="A80" s="1" t="s">
        <v>409</v>
      </c>
      <c r="B80" s="2">
        <v>86</v>
      </c>
      <c r="C80" s="2" t="s">
        <v>410</v>
      </c>
      <c r="D80" s="2" t="s">
        <v>410</v>
      </c>
      <c r="E80" s="2" t="s">
        <v>411</v>
      </c>
      <c r="F80" s="2">
        <v>85</v>
      </c>
      <c r="G80" s="2" t="s">
        <v>124</v>
      </c>
      <c r="H80" s="2">
        <v>1</v>
      </c>
      <c r="I80" s="2" t="s">
        <v>412</v>
      </c>
      <c r="J80" s="2" t="s">
        <v>211</v>
      </c>
      <c r="K80" s="2" t="s">
        <v>413</v>
      </c>
      <c r="L80" s="5">
        <v>0.02</v>
      </c>
      <c r="M80" s="2">
        <v>6</v>
      </c>
    </row>
    <row r="81" spans="1:13">
      <c r="A81" s="1" t="s">
        <v>414</v>
      </c>
      <c r="B81" s="2">
        <v>33</v>
      </c>
      <c r="C81" s="2" t="s">
        <v>195</v>
      </c>
      <c r="D81" s="2" t="s">
        <v>415</v>
      </c>
      <c r="E81" s="2" t="s">
        <v>416</v>
      </c>
      <c r="F81" s="2">
        <v>260</v>
      </c>
      <c r="G81" s="2" t="s">
        <v>152</v>
      </c>
      <c r="H81" s="2">
        <v>1</v>
      </c>
      <c r="I81" s="2" t="s">
        <v>417</v>
      </c>
      <c r="J81" s="2" t="s">
        <v>418</v>
      </c>
      <c r="K81" s="2" t="s">
        <v>419</v>
      </c>
      <c r="L81" s="2" t="s">
        <v>75</v>
      </c>
      <c r="M81" s="2">
        <v>12</v>
      </c>
    </row>
    <row r="82" spans="1:13">
      <c r="A82" s="1" t="s">
        <v>420</v>
      </c>
      <c r="B82" s="2">
        <v>61</v>
      </c>
      <c r="C82" s="2" t="s">
        <v>421</v>
      </c>
      <c r="D82" s="2" t="s">
        <v>422</v>
      </c>
      <c r="E82" s="2" t="s">
        <v>423</v>
      </c>
      <c r="F82" s="2">
        <v>1.07</v>
      </c>
      <c r="G82" s="2" t="s">
        <v>40</v>
      </c>
      <c r="H82" s="2">
        <v>1</v>
      </c>
      <c r="I82" s="2" t="s">
        <v>424</v>
      </c>
      <c r="J82" s="2" t="s">
        <v>211</v>
      </c>
      <c r="K82" s="2" t="s">
        <v>425</v>
      </c>
      <c r="L82" s="5">
        <v>0.1</v>
      </c>
      <c r="M82" s="2">
        <v>2</v>
      </c>
    </row>
    <row r="83" spans="1:13">
      <c r="A83" s="1" t="s">
        <v>426</v>
      </c>
      <c r="B83" s="2">
        <v>85</v>
      </c>
      <c r="C83" s="2" t="s">
        <v>427</v>
      </c>
      <c r="D83" s="2" t="s">
        <v>428</v>
      </c>
      <c r="E83" s="2" t="s">
        <v>429</v>
      </c>
      <c r="F83" s="2">
        <v>823</v>
      </c>
      <c r="G83" s="2" t="s">
        <v>40</v>
      </c>
      <c r="H83" s="2">
        <v>1</v>
      </c>
      <c r="I83" s="2" t="s">
        <v>424</v>
      </c>
      <c r="J83" s="2" t="s">
        <v>211</v>
      </c>
      <c r="K83" s="2" t="s">
        <v>425</v>
      </c>
      <c r="L83" s="5">
        <v>0.1</v>
      </c>
      <c r="M83" s="2">
        <v>2</v>
      </c>
    </row>
    <row r="84" spans="1:13">
      <c r="A84" s="1" t="s">
        <v>430</v>
      </c>
      <c r="B84" s="2">
        <v>65</v>
      </c>
      <c r="C84" s="2" t="s">
        <v>431</v>
      </c>
      <c r="D84" s="2" t="s">
        <v>431</v>
      </c>
      <c r="E84" s="2" t="s">
        <v>432</v>
      </c>
      <c r="F84" s="2">
        <v>4.1660000000000004</v>
      </c>
      <c r="G84" s="2" t="s">
        <v>223</v>
      </c>
      <c r="H84" s="2">
        <v>1</v>
      </c>
      <c r="I84" s="2" t="s">
        <v>433</v>
      </c>
      <c r="J84" s="2" t="s">
        <v>211</v>
      </c>
      <c r="K84" s="2" t="s">
        <v>434</v>
      </c>
      <c r="L84" s="2" t="s">
        <v>435</v>
      </c>
      <c r="M84" s="2">
        <v>12</v>
      </c>
    </row>
    <row r="85" spans="1:13">
      <c r="A85" s="1" t="s">
        <v>436</v>
      </c>
      <c r="B85" s="2">
        <v>97</v>
      </c>
      <c r="C85" s="2" t="s">
        <v>437</v>
      </c>
      <c r="D85" s="2" t="s">
        <v>437</v>
      </c>
      <c r="E85" s="2" t="s">
        <v>438</v>
      </c>
      <c r="F85" s="2">
        <v>132</v>
      </c>
      <c r="G85" s="2" t="s">
        <v>16</v>
      </c>
      <c r="H85" s="2">
        <v>1</v>
      </c>
      <c r="I85" s="2" t="s">
        <v>439</v>
      </c>
      <c r="J85" s="2" t="s">
        <v>232</v>
      </c>
      <c r="K85" s="2" t="s">
        <v>440</v>
      </c>
      <c r="L85" s="5">
        <v>0.02</v>
      </c>
      <c r="M85" s="2">
        <v>2</v>
      </c>
    </row>
    <row r="86" spans="1:13">
      <c r="A86" s="1" t="s">
        <v>441</v>
      </c>
      <c r="B86" s="2">
        <v>18</v>
      </c>
      <c r="C86" s="2" t="s">
        <v>442</v>
      </c>
      <c r="D86" s="2" t="s">
        <v>442</v>
      </c>
      <c r="E86" s="2" t="s">
        <v>443</v>
      </c>
      <c r="F86" s="2">
        <v>4.5869999999999997</v>
      </c>
      <c r="G86" s="2" t="s">
        <v>140</v>
      </c>
      <c r="H86" s="2">
        <v>1</v>
      </c>
      <c r="I86" s="2" t="s">
        <v>444</v>
      </c>
      <c r="J86" s="2" t="s">
        <v>211</v>
      </c>
      <c r="K86" s="2" t="s">
        <v>445</v>
      </c>
      <c r="L86" s="2" t="s">
        <v>387</v>
      </c>
      <c r="M86" s="2">
        <v>12</v>
      </c>
    </row>
    <row r="87" spans="1:13">
      <c r="A87" s="1" t="s">
        <v>446</v>
      </c>
      <c r="B87" s="2">
        <v>10</v>
      </c>
      <c r="C87" s="2" t="s">
        <v>447</v>
      </c>
      <c r="D87" s="2" t="s">
        <v>448</v>
      </c>
      <c r="E87" s="2" t="s">
        <v>449</v>
      </c>
      <c r="F87" s="2">
        <v>1.335</v>
      </c>
      <c r="G87" s="2" t="s">
        <v>22</v>
      </c>
      <c r="H87" s="2">
        <v>1</v>
      </c>
      <c r="I87" s="2" t="s">
        <v>450</v>
      </c>
      <c r="J87" s="2" t="s">
        <v>232</v>
      </c>
      <c r="K87" s="2" t="s">
        <v>451</v>
      </c>
      <c r="L87" s="2" t="s">
        <v>274</v>
      </c>
      <c r="M87" s="2">
        <v>1</v>
      </c>
    </row>
    <row r="88" spans="1:13">
      <c r="A88" s="1" t="s">
        <v>452</v>
      </c>
      <c r="B88" s="2">
        <v>80</v>
      </c>
      <c r="C88" s="2" t="s">
        <v>453</v>
      </c>
      <c r="D88" s="2" t="s">
        <v>453</v>
      </c>
      <c r="E88" s="2" t="s">
        <v>454</v>
      </c>
      <c r="F88" s="2">
        <v>226</v>
      </c>
      <c r="G88" s="2" t="s">
        <v>16</v>
      </c>
      <c r="H88" s="2">
        <v>1</v>
      </c>
      <c r="I88" s="2" t="s">
        <v>455</v>
      </c>
      <c r="J88" s="2" t="s">
        <v>211</v>
      </c>
      <c r="K88" s="2" t="s">
        <v>456</v>
      </c>
      <c r="L88" s="2" t="s">
        <v>457</v>
      </c>
      <c r="M88" s="2">
        <v>3</v>
      </c>
    </row>
    <row r="89" spans="1:13">
      <c r="A89" s="1" t="s">
        <v>458</v>
      </c>
      <c r="B89" s="2">
        <v>16</v>
      </c>
      <c r="C89" s="2" t="s">
        <v>459</v>
      </c>
      <c r="D89" s="2" t="s">
        <v>460</v>
      </c>
      <c r="E89" s="2" t="s">
        <v>461</v>
      </c>
      <c r="F89" s="2">
        <v>1.905</v>
      </c>
      <c r="G89" s="2" t="s">
        <v>124</v>
      </c>
      <c r="H89" s="2">
        <v>1</v>
      </c>
      <c r="I89" s="2" t="s">
        <v>462</v>
      </c>
      <c r="J89" s="2" t="s">
        <v>211</v>
      </c>
      <c r="K89" s="2" t="s">
        <v>463</v>
      </c>
      <c r="L89" s="2" t="s">
        <v>464</v>
      </c>
      <c r="M89" s="2">
        <v>12</v>
      </c>
    </row>
    <row r="90" spans="1:13">
      <c r="A90" s="1" t="s">
        <v>465</v>
      </c>
      <c r="B90" s="2">
        <v>99</v>
      </c>
      <c r="C90" s="2" t="s">
        <v>466</v>
      </c>
      <c r="D90" s="2" t="s">
        <v>467</v>
      </c>
      <c r="E90" s="2" t="s">
        <v>468</v>
      </c>
      <c r="F90" s="2">
        <v>1.4710000000000001</v>
      </c>
      <c r="G90" s="2" t="s">
        <v>40</v>
      </c>
      <c r="H90" s="2">
        <v>1</v>
      </c>
      <c r="I90" s="2" t="s">
        <v>469</v>
      </c>
      <c r="J90" s="2" t="s">
        <v>211</v>
      </c>
      <c r="K90" s="2" t="s">
        <v>470</v>
      </c>
      <c r="L90" s="2" t="s">
        <v>471</v>
      </c>
      <c r="M90" s="2">
        <v>6</v>
      </c>
    </row>
    <row r="91" spans="1:13">
      <c r="A91" s="1" t="s">
        <v>472</v>
      </c>
      <c r="B91" s="2">
        <v>47</v>
      </c>
      <c r="C91" s="2" t="s">
        <v>473</v>
      </c>
      <c r="D91" s="2" t="s">
        <v>37</v>
      </c>
      <c r="E91" s="2" t="s">
        <v>474</v>
      </c>
      <c r="F91" s="2">
        <v>1515</v>
      </c>
      <c r="G91" s="2" t="s">
        <v>40</v>
      </c>
      <c r="H91" s="2">
        <v>1</v>
      </c>
      <c r="I91" s="2" t="s">
        <v>475</v>
      </c>
      <c r="J91" s="2" t="s">
        <v>211</v>
      </c>
      <c r="K91" s="2" t="s">
        <v>476</v>
      </c>
      <c r="L91" s="2" t="s">
        <v>477</v>
      </c>
      <c r="M91" s="2">
        <v>3</v>
      </c>
    </row>
    <row r="92" spans="1:13">
      <c r="A92" s="1" t="s">
        <v>478</v>
      </c>
      <c r="B92" s="2">
        <v>42</v>
      </c>
      <c r="C92" s="2" t="s">
        <v>479</v>
      </c>
      <c r="D92" s="2" t="s">
        <v>480</v>
      </c>
      <c r="E92" s="2" t="s">
        <v>481</v>
      </c>
      <c r="F92" s="2">
        <v>11.513</v>
      </c>
      <c r="G92" s="2" t="s">
        <v>63</v>
      </c>
      <c r="H92" s="2">
        <v>1</v>
      </c>
      <c r="I92" s="2" t="s">
        <v>482</v>
      </c>
      <c r="J92" s="2" t="s">
        <v>483</v>
      </c>
      <c r="K92" s="2" t="s">
        <v>484</v>
      </c>
      <c r="L92" s="2" t="s">
        <v>485</v>
      </c>
      <c r="M92" s="2">
        <v>1</v>
      </c>
    </row>
    <row r="93" spans="1:13">
      <c r="A93" s="1" t="s">
        <v>486</v>
      </c>
      <c r="B93" s="2">
        <v>31</v>
      </c>
      <c r="C93" s="2" t="s">
        <v>487</v>
      </c>
      <c r="D93" s="2" t="s">
        <v>488</v>
      </c>
      <c r="E93" s="2" t="s">
        <v>489</v>
      </c>
      <c r="F93" s="2">
        <v>26.643999999999998</v>
      </c>
      <c r="G93" s="2" t="s">
        <v>63</v>
      </c>
      <c r="H93" s="2">
        <v>1</v>
      </c>
      <c r="I93" s="2" t="s">
        <v>490</v>
      </c>
      <c r="J93" s="3"/>
      <c r="K93" s="2" t="s">
        <v>491</v>
      </c>
      <c r="L93" s="2" t="s">
        <v>492</v>
      </c>
      <c r="M93" s="2">
        <v>36</v>
      </c>
    </row>
    <row r="94" spans="1:13">
      <c r="A94" s="1" t="s">
        <v>493</v>
      </c>
      <c r="B94" s="2">
        <v>37</v>
      </c>
      <c r="C94" s="2" t="s">
        <v>51</v>
      </c>
      <c r="D94" s="2" t="s">
        <v>494</v>
      </c>
      <c r="E94" s="2" t="s">
        <v>495</v>
      </c>
      <c r="F94" s="2">
        <v>1.544</v>
      </c>
      <c r="G94" s="2" t="s">
        <v>22</v>
      </c>
      <c r="H94" s="2">
        <v>1</v>
      </c>
      <c r="I94" s="2" t="s">
        <v>496</v>
      </c>
      <c r="J94" s="2" t="s">
        <v>232</v>
      </c>
      <c r="K94" s="2" t="s">
        <v>497</v>
      </c>
      <c r="L94" s="2" t="s">
        <v>274</v>
      </c>
      <c r="M94" s="2">
        <v>1</v>
      </c>
    </row>
    <row r="95" spans="1:13">
      <c r="A95" s="1" t="s">
        <v>498</v>
      </c>
      <c r="B95" s="2">
        <v>5</v>
      </c>
      <c r="C95" s="2" t="s">
        <v>499</v>
      </c>
      <c r="D95" s="2" t="s">
        <v>500</v>
      </c>
      <c r="E95" s="2" t="s">
        <v>501</v>
      </c>
      <c r="F95" s="2">
        <v>1.9650000000000001</v>
      </c>
      <c r="G95" s="2" t="s">
        <v>118</v>
      </c>
      <c r="H95" s="2">
        <v>1</v>
      </c>
      <c r="I95" s="2" t="s">
        <v>502</v>
      </c>
      <c r="J95" s="2" t="s">
        <v>232</v>
      </c>
      <c r="K95" s="2" t="s">
        <v>503</v>
      </c>
      <c r="L95" s="2" t="s">
        <v>274</v>
      </c>
      <c r="M95" s="2">
        <v>1</v>
      </c>
    </row>
    <row r="96" spans="1:13">
      <c r="A96" s="1" t="s">
        <v>504</v>
      </c>
      <c r="B96" s="2">
        <v>19</v>
      </c>
      <c r="C96" s="2" t="s">
        <v>505</v>
      </c>
      <c r="D96" s="2" t="s">
        <v>506</v>
      </c>
      <c r="E96" s="2" t="s">
        <v>507</v>
      </c>
      <c r="F96" s="2">
        <v>2.4540000000000002</v>
      </c>
      <c r="G96" s="2" t="s">
        <v>124</v>
      </c>
      <c r="H96" s="2">
        <v>1</v>
      </c>
      <c r="I96" s="2" t="s">
        <v>508</v>
      </c>
      <c r="J96" s="2" t="s">
        <v>211</v>
      </c>
      <c r="K96" s="2" t="s">
        <v>54</v>
      </c>
      <c r="L96" s="2" t="s">
        <v>387</v>
      </c>
      <c r="M96" s="2">
        <v>24</v>
      </c>
    </row>
    <row r="97" spans="1:13">
      <c r="A97" s="1" t="s">
        <v>509</v>
      </c>
      <c r="B97" s="2">
        <v>57</v>
      </c>
      <c r="C97" s="2" t="s">
        <v>510</v>
      </c>
      <c r="D97" s="2" t="s">
        <v>511</v>
      </c>
      <c r="E97" s="2" t="s">
        <v>512</v>
      </c>
      <c r="F97" s="2">
        <v>868</v>
      </c>
      <c r="G97" s="2" t="s">
        <v>40</v>
      </c>
      <c r="H97" s="2">
        <v>1</v>
      </c>
      <c r="I97" s="2" t="s">
        <v>513</v>
      </c>
      <c r="J97" s="2" t="s">
        <v>211</v>
      </c>
      <c r="K97" s="2" t="s">
        <v>514</v>
      </c>
      <c r="L97" s="5">
        <v>0.04</v>
      </c>
      <c r="M97" s="2">
        <v>12</v>
      </c>
    </row>
    <row r="98" spans="1:13">
      <c r="A98" s="1" t="s">
        <v>515</v>
      </c>
      <c r="B98" s="2">
        <v>77</v>
      </c>
      <c r="C98" s="2" t="s">
        <v>516</v>
      </c>
      <c r="D98" s="2" t="s">
        <v>516</v>
      </c>
      <c r="E98" s="2" t="s">
        <v>517</v>
      </c>
      <c r="F98" s="2">
        <v>1.276</v>
      </c>
      <c r="G98" s="2" t="s">
        <v>40</v>
      </c>
      <c r="H98" s="2">
        <v>1</v>
      </c>
      <c r="I98" s="2" t="s">
        <v>518</v>
      </c>
      <c r="J98" s="2" t="s">
        <v>211</v>
      </c>
      <c r="K98" s="2" t="s">
        <v>519</v>
      </c>
      <c r="L98" s="2" t="s">
        <v>520</v>
      </c>
      <c r="M98" s="2">
        <v>3</v>
      </c>
    </row>
    <row r="99" spans="1:13">
      <c r="A99" s="1" t="s">
        <v>521</v>
      </c>
      <c r="B99" s="2">
        <v>27</v>
      </c>
      <c r="C99" s="2" t="s">
        <v>522</v>
      </c>
      <c r="D99" s="2" t="s">
        <v>522</v>
      </c>
      <c r="E99" s="2" t="s">
        <v>523</v>
      </c>
      <c r="F99" s="2">
        <v>4.4939999999999998</v>
      </c>
      <c r="G99" s="2" t="s">
        <v>118</v>
      </c>
      <c r="H99" s="2">
        <v>1</v>
      </c>
      <c r="I99" s="2" t="s">
        <v>524</v>
      </c>
      <c r="J99" s="2" t="s">
        <v>211</v>
      </c>
      <c r="K99" s="2" t="s">
        <v>218</v>
      </c>
      <c r="L99" s="2" t="s">
        <v>75</v>
      </c>
      <c r="M99" s="2">
        <v>24</v>
      </c>
    </row>
    <row r="100" spans="1:13">
      <c r="A100" s="1" t="s">
        <v>525</v>
      </c>
      <c r="B100" s="2">
        <v>6</v>
      </c>
      <c r="C100" s="2" t="s">
        <v>526</v>
      </c>
      <c r="D100" s="2" t="s">
        <v>527</v>
      </c>
      <c r="E100" s="2" t="s">
        <v>528</v>
      </c>
      <c r="F100" s="2">
        <v>7.9980000000000002</v>
      </c>
      <c r="G100" s="2" t="s">
        <v>140</v>
      </c>
      <c r="H100" s="2">
        <v>1</v>
      </c>
      <c r="I100" s="2" t="s">
        <v>529</v>
      </c>
      <c r="J100" s="2" t="s">
        <v>211</v>
      </c>
      <c r="K100" s="2" t="s">
        <v>530</v>
      </c>
      <c r="L100" s="2" t="s">
        <v>381</v>
      </c>
      <c r="M100" s="2">
        <v>6</v>
      </c>
    </row>
    <row r="101" spans="1:13">
      <c r="A101" s="1" t="s">
        <v>531</v>
      </c>
      <c r="B101" s="2">
        <v>89</v>
      </c>
      <c r="C101" s="2" t="s">
        <v>532</v>
      </c>
      <c r="D101" s="2" t="s">
        <v>533</v>
      </c>
      <c r="E101" s="2" t="s">
        <v>534</v>
      </c>
      <c r="F101" s="2">
        <v>553</v>
      </c>
      <c r="G101" s="2" t="s">
        <v>53</v>
      </c>
      <c r="H101" s="2">
        <v>1</v>
      </c>
      <c r="I101" s="2" t="s">
        <v>535</v>
      </c>
      <c r="J101" s="2" t="s">
        <v>211</v>
      </c>
      <c r="K101" s="2" t="s">
        <v>536</v>
      </c>
      <c r="L101" s="5">
        <v>0.03</v>
      </c>
      <c r="M101" s="2">
        <v>999</v>
      </c>
    </row>
  </sheetData>
  <hyperlinks>
    <hyperlink ref="A51" r:id="rId1" display="http://amazon.com/" xr:uid="{B6FBCAA9-428E-6C44-9B14-D6443570ADC9}"/>
  </hyperlinks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8DCD-646D-4EEF-9E15-B3814FED58D4}">
  <dimension ref="A1:I23"/>
  <sheetViews>
    <sheetView workbookViewId="0">
      <selection activeCell="K18" sqref="K18"/>
    </sheetView>
  </sheetViews>
  <sheetFormatPr defaultRowHeight="15.75"/>
  <sheetData>
    <row r="1" spans="1:9">
      <c r="A1" t="s">
        <v>538</v>
      </c>
    </row>
    <row r="2" spans="1:9" ht="16.5" thickBot="1"/>
    <row r="3" spans="1:9">
      <c r="A3" s="8" t="s">
        <v>539</v>
      </c>
      <c r="B3" s="8"/>
    </row>
    <row r="4" spans="1:9">
      <c r="A4" t="s">
        <v>540</v>
      </c>
      <c r="B4">
        <v>0.68089208087857067</v>
      </c>
    </row>
    <row r="5" spans="1:9">
      <c r="A5" t="s">
        <v>541</v>
      </c>
      <c r="B5">
        <v>0.46361402580314998</v>
      </c>
    </row>
    <row r="6" spans="1:9">
      <c r="A6" t="s">
        <v>542</v>
      </c>
      <c r="B6">
        <v>0.37166214451226137</v>
      </c>
    </row>
    <row r="7" spans="1:9">
      <c r="A7" t="s">
        <v>543</v>
      </c>
      <c r="B7">
        <v>6.3272504020030169</v>
      </c>
    </row>
    <row r="8" spans="1:9" ht="16.5" thickBot="1">
      <c r="A8" s="6" t="s">
        <v>544</v>
      </c>
      <c r="B8" s="6">
        <v>42</v>
      </c>
    </row>
    <row r="10" spans="1:9" ht="16.5" thickBot="1">
      <c r="A10" t="s">
        <v>545</v>
      </c>
    </row>
    <row r="11" spans="1:9">
      <c r="A11" s="7"/>
      <c r="B11" s="7" t="s">
        <v>550</v>
      </c>
      <c r="C11" s="7" t="s">
        <v>551</v>
      </c>
      <c r="D11" s="7" t="s">
        <v>552</v>
      </c>
      <c r="E11" s="7" t="s">
        <v>553</v>
      </c>
      <c r="F11" s="7" t="s">
        <v>554</v>
      </c>
    </row>
    <row r="12" spans="1:9">
      <c r="A12" t="s">
        <v>546</v>
      </c>
      <c r="B12">
        <v>6</v>
      </c>
      <c r="C12">
        <v>1211.0922965480572</v>
      </c>
      <c r="D12">
        <v>201.84871609134288</v>
      </c>
      <c r="E12">
        <v>5.0419199617734094</v>
      </c>
      <c r="F12">
        <v>8.0980760624653014E-4</v>
      </c>
    </row>
    <row r="13" spans="1:9">
      <c r="A13" t="s">
        <v>547</v>
      </c>
      <c r="B13">
        <v>35</v>
      </c>
      <c r="C13">
        <v>1401.193417737657</v>
      </c>
      <c r="D13">
        <v>40.034097649647343</v>
      </c>
    </row>
    <row r="14" spans="1:9" ht="16.5" thickBot="1">
      <c r="A14" s="6" t="s">
        <v>548</v>
      </c>
      <c r="B14" s="6">
        <v>41</v>
      </c>
      <c r="C14" s="6">
        <v>2612.2857142857142</v>
      </c>
      <c r="D14" s="6"/>
      <c r="E14" s="6"/>
      <c r="F14" s="6"/>
    </row>
    <row r="15" spans="1:9" ht="16.5" thickBot="1"/>
    <row r="16" spans="1:9">
      <c r="A16" s="7"/>
      <c r="B16" s="7" t="s">
        <v>555</v>
      </c>
      <c r="C16" s="7" t="s">
        <v>543</v>
      </c>
      <c r="D16" s="7" t="s">
        <v>556</v>
      </c>
      <c r="E16" s="7" t="s">
        <v>557</v>
      </c>
      <c r="F16" s="7" t="s">
        <v>558</v>
      </c>
      <c r="G16" s="7" t="s">
        <v>559</v>
      </c>
      <c r="H16" s="7" t="s">
        <v>560</v>
      </c>
      <c r="I16" s="7" t="s">
        <v>561</v>
      </c>
    </row>
    <row r="17" spans="1:9">
      <c r="A17" t="s">
        <v>549</v>
      </c>
      <c r="B17">
        <v>17.85126977829248</v>
      </c>
      <c r="C17">
        <v>4.3503874400413789</v>
      </c>
      <c r="D17">
        <v>4.1033747049717224</v>
      </c>
      <c r="E17">
        <v>2.3125701506072953E-4</v>
      </c>
      <c r="F17">
        <v>9.0195137453037599</v>
      </c>
      <c r="G17">
        <v>26.683025811281198</v>
      </c>
      <c r="H17">
        <v>9.0195137453037599</v>
      </c>
      <c r="I17">
        <v>26.683025811281198</v>
      </c>
    </row>
    <row r="18" spans="1:9">
      <c r="A18" t="s">
        <v>1</v>
      </c>
      <c r="B18">
        <v>-0.12626879247271977</v>
      </c>
      <c r="C18">
        <v>5.2029981449645511E-2</v>
      </c>
      <c r="D18">
        <v>-2.4268467709319173</v>
      </c>
      <c r="E18">
        <v>2.0518147241722032E-2</v>
      </c>
      <c r="F18">
        <v>-0.23189527032036344</v>
      </c>
      <c r="G18">
        <v>-2.0642314625076097E-2</v>
      </c>
      <c r="H18">
        <v>-0.23189527032036344</v>
      </c>
      <c r="I18">
        <v>-2.0642314625076097E-2</v>
      </c>
    </row>
    <row r="19" spans="1:9">
      <c r="A19" t="s">
        <v>2</v>
      </c>
      <c r="B19">
        <v>-2.0424112445923488E-7</v>
      </c>
      <c r="C19">
        <v>9.7615349318618034E-8</v>
      </c>
      <c r="D19">
        <v>-2.0923054200481181</v>
      </c>
      <c r="E19">
        <v>4.3730885096915029E-2</v>
      </c>
      <c r="F19">
        <v>-4.0241081902988816E-7</v>
      </c>
      <c r="G19">
        <v>-6.0714298885816037E-9</v>
      </c>
      <c r="H19">
        <v>-4.0241081902988816E-7</v>
      </c>
      <c r="I19">
        <v>-6.0714298885816037E-9</v>
      </c>
    </row>
    <row r="20" spans="1:9">
      <c r="A20" t="s">
        <v>3</v>
      </c>
      <c r="B20">
        <v>-1.4629090071813426E-8</v>
      </c>
      <c r="C20">
        <v>8.376504124357008E-8</v>
      </c>
      <c r="D20">
        <v>-0.17464433676186336</v>
      </c>
      <c r="E20">
        <v>0.86236546065484365</v>
      </c>
      <c r="F20">
        <v>-1.846811644106021E-7</v>
      </c>
      <c r="G20">
        <v>1.5542298426697523E-7</v>
      </c>
      <c r="H20">
        <v>-1.846811644106021E-7</v>
      </c>
      <c r="I20">
        <v>1.5542298426697523E-7</v>
      </c>
    </row>
    <row r="21" spans="1:9">
      <c r="A21" t="s">
        <v>4</v>
      </c>
      <c r="B21">
        <v>-3.7566157958787642E-2</v>
      </c>
      <c r="C21">
        <v>3.4404218094714695E-2</v>
      </c>
      <c r="D21">
        <v>-1.0919055871395809</v>
      </c>
      <c r="E21">
        <v>0.28233409943136012</v>
      </c>
      <c r="F21">
        <v>-0.10741043387812188</v>
      </c>
      <c r="G21">
        <v>3.2278117960546603E-2</v>
      </c>
      <c r="H21">
        <v>-0.10741043387812188</v>
      </c>
      <c r="I21">
        <v>3.2278117960546603E-2</v>
      </c>
    </row>
    <row r="22" spans="1:9">
      <c r="A22" t="s">
        <v>5</v>
      </c>
      <c r="B22">
        <v>8.5489055170619112E-4</v>
      </c>
      <c r="C22">
        <v>2.3099307330771559E-4</v>
      </c>
      <c r="D22">
        <v>3.7009358742431009</v>
      </c>
      <c r="E22">
        <v>7.3445152415845287E-4</v>
      </c>
      <c r="F22">
        <v>3.8594968221328485E-4</v>
      </c>
      <c r="G22">
        <v>1.3238314211990974E-3</v>
      </c>
      <c r="H22">
        <v>3.8594968221328485E-4</v>
      </c>
      <c r="I22">
        <v>1.3238314211990974E-3</v>
      </c>
    </row>
    <row r="23" spans="1:9" ht="16.5" thickBot="1">
      <c r="A23" s="6" t="s">
        <v>11</v>
      </c>
      <c r="B23" s="6">
        <v>-19.518715304303736</v>
      </c>
      <c r="C23" s="6">
        <v>14.572732790670361</v>
      </c>
      <c r="D23" s="6">
        <v>-1.3393997944434863</v>
      </c>
      <c r="E23" s="6">
        <v>0.18907385163370624</v>
      </c>
      <c r="F23" s="6">
        <v>-49.10293567891739</v>
      </c>
      <c r="G23" s="6">
        <v>10.065505070309921</v>
      </c>
      <c r="H23" s="6">
        <v>-49.10293567891739</v>
      </c>
      <c r="I23" s="6">
        <v>10.065505070309921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3ED7-5B55-41D7-B5AD-15B4D39BB5BD}">
  <dimension ref="A1:I24"/>
  <sheetViews>
    <sheetView workbookViewId="0">
      <selection activeCell="K4" sqref="K4"/>
    </sheetView>
  </sheetViews>
  <sheetFormatPr defaultRowHeight="15.75"/>
  <cols>
    <col min="1" max="1" width="17.75" customWidth="1"/>
    <col min="2" max="2" width="17.125" customWidth="1"/>
  </cols>
  <sheetData>
    <row r="1" spans="1:9">
      <c r="A1" s="9" t="s">
        <v>538</v>
      </c>
      <c r="B1" s="9"/>
      <c r="C1" s="9"/>
      <c r="D1" s="9"/>
      <c r="E1" s="9"/>
      <c r="F1" s="9"/>
      <c r="G1" s="9"/>
      <c r="H1" s="9"/>
      <c r="I1" s="9"/>
    </row>
    <row r="2" spans="1:9" ht="16.5" thickBot="1">
      <c r="A2" s="9"/>
      <c r="B2" s="9"/>
      <c r="C2" s="9"/>
      <c r="D2" s="9"/>
      <c r="E2" s="9"/>
      <c r="F2" s="9"/>
      <c r="G2" s="9"/>
      <c r="H2" s="9"/>
      <c r="I2" s="9"/>
    </row>
    <row r="3" spans="1:9">
      <c r="A3" s="10" t="s">
        <v>539</v>
      </c>
      <c r="B3" s="10"/>
      <c r="C3" s="9"/>
      <c r="D3" s="9"/>
      <c r="E3" s="9"/>
      <c r="F3" s="9"/>
      <c r="G3" s="9"/>
      <c r="H3" s="9"/>
      <c r="I3" s="9"/>
    </row>
    <row r="4" spans="1:9">
      <c r="A4" s="9" t="s">
        <v>540</v>
      </c>
      <c r="B4" s="9">
        <v>0.92315839634342567</v>
      </c>
      <c r="C4" s="9"/>
      <c r="D4" s="9"/>
      <c r="E4" s="9"/>
      <c r="F4" s="9"/>
      <c r="G4" s="9"/>
      <c r="H4" s="9"/>
      <c r="I4" s="9"/>
    </row>
    <row r="5" spans="1:9">
      <c r="A5" s="9" t="s">
        <v>541</v>
      </c>
      <c r="B5" s="13">
        <v>0.85222142473936546</v>
      </c>
      <c r="C5" s="9"/>
      <c r="D5" s="9"/>
      <c r="E5" s="9"/>
      <c r="F5" s="9"/>
      <c r="G5" s="9"/>
      <c r="H5" s="9"/>
      <c r="I5" s="9"/>
    </row>
    <row r="6" spans="1:9">
      <c r="A6" s="9" t="s">
        <v>542</v>
      </c>
      <c r="B6" s="9">
        <v>0.8217964239504113</v>
      </c>
      <c r="C6" s="9"/>
      <c r="D6" s="9"/>
      <c r="E6" s="9"/>
      <c r="F6" s="9"/>
      <c r="G6" s="9"/>
      <c r="H6" s="9"/>
      <c r="I6" s="9"/>
    </row>
    <row r="7" spans="1:9">
      <c r="A7" s="9" t="s">
        <v>543</v>
      </c>
      <c r="B7" s="9">
        <v>0.20489433377198649</v>
      </c>
      <c r="C7" s="9"/>
      <c r="D7" s="9"/>
      <c r="E7" s="9"/>
      <c r="F7" s="9"/>
      <c r="G7" s="9"/>
      <c r="H7" s="9"/>
      <c r="I7" s="9"/>
    </row>
    <row r="8" spans="1:9" ht="16.5" thickBot="1">
      <c r="A8" s="11" t="s">
        <v>544</v>
      </c>
      <c r="B8" s="11">
        <v>42</v>
      </c>
      <c r="C8" s="9"/>
      <c r="D8" s="9"/>
      <c r="E8" s="9"/>
      <c r="F8" s="9"/>
      <c r="G8" s="9"/>
      <c r="H8" s="9"/>
      <c r="I8" s="9"/>
    </row>
    <row r="9" spans="1:9">
      <c r="A9" s="9"/>
      <c r="B9" s="9"/>
      <c r="C9" s="9"/>
      <c r="D9" s="9"/>
      <c r="E9" s="9"/>
      <c r="F9" s="9"/>
      <c r="G9" s="9"/>
      <c r="H9" s="9"/>
      <c r="I9" s="9"/>
    </row>
    <row r="10" spans="1:9" ht="16.5" thickBot="1">
      <c r="A10" s="9" t="s">
        <v>545</v>
      </c>
      <c r="B10" s="9"/>
      <c r="C10" s="9"/>
      <c r="D10" s="9"/>
      <c r="E10" s="9"/>
      <c r="F10" s="9"/>
      <c r="G10" s="9"/>
      <c r="H10" s="9"/>
      <c r="I10" s="9"/>
    </row>
    <row r="11" spans="1:9">
      <c r="A11" s="12"/>
      <c r="B11" s="12" t="s">
        <v>550</v>
      </c>
      <c r="C11" s="12" t="s">
        <v>551</v>
      </c>
      <c r="D11" s="12" t="s">
        <v>552</v>
      </c>
      <c r="E11" s="12" t="s">
        <v>553</v>
      </c>
      <c r="F11" s="12" t="s">
        <v>554</v>
      </c>
      <c r="G11" s="9"/>
      <c r="H11" s="9"/>
      <c r="I11" s="9"/>
    </row>
    <row r="12" spans="1:9">
      <c r="A12" s="9" t="s">
        <v>546</v>
      </c>
      <c r="B12" s="9">
        <v>7</v>
      </c>
      <c r="C12" s="9">
        <v>8.2315152440021357</v>
      </c>
      <c r="D12" s="9">
        <v>1.1759307491431623</v>
      </c>
      <c r="E12" s="9">
        <v>28.010563767964339</v>
      </c>
      <c r="F12" s="9">
        <v>2.4016126898342967E-12</v>
      </c>
      <c r="G12" s="9"/>
      <c r="H12" s="9"/>
      <c r="I12" s="9"/>
    </row>
    <row r="13" spans="1:9">
      <c r="A13" s="9" t="s">
        <v>547</v>
      </c>
      <c r="B13" s="9">
        <v>34</v>
      </c>
      <c r="C13" s="9">
        <v>1.427377392403451</v>
      </c>
      <c r="D13" s="9">
        <v>4.1981688011866206E-2</v>
      </c>
      <c r="E13" s="9"/>
      <c r="F13" s="9"/>
      <c r="G13" s="9"/>
      <c r="H13" s="9"/>
      <c r="I13" s="9"/>
    </row>
    <row r="14" spans="1:9" ht="16.5" thickBot="1">
      <c r="A14" s="11" t="s">
        <v>548</v>
      </c>
      <c r="B14" s="11">
        <v>41</v>
      </c>
      <c r="C14" s="11">
        <v>9.6588926364055858</v>
      </c>
      <c r="D14" s="11"/>
      <c r="E14" s="11"/>
      <c r="F14" s="11"/>
      <c r="G14" s="9"/>
      <c r="H14" s="9"/>
      <c r="I14" s="9"/>
    </row>
    <row r="15" spans="1:9" ht="16.5" thickBot="1">
      <c r="A15" s="9"/>
      <c r="B15" s="9"/>
      <c r="C15" s="9"/>
      <c r="D15" s="9"/>
      <c r="E15" s="9"/>
      <c r="F15" s="9"/>
      <c r="G15" s="9"/>
      <c r="H15" s="9"/>
      <c r="I15" s="9"/>
    </row>
    <row r="16" spans="1:9">
      <c r="A16" s="12"/>
      <c r="B16" s="12" t="s">
        <v>555</v>
      </c>
      <c r="C16" s="12" t="s">
        <v>543</v>
      </c>
      <c r="D16" s="12" t="s">
        <v>556</v>
      </c>
      <c r="E16" s="12" t="s">
        <v>557</v>
      </c>
      <c r="F16" s="12" t="s">
        <v>558</v>
      </c>
      <c r="G16" s="12" t="s">
        <v>559</v>
      </c>
      <c r="H16" s="12" t="s">
        <v>560</v>
      </c>
      <c r="I16" s="12" t="s">
        <v>561</v>
      </c>
    </row>
    <row r="17" spans="1:9">
      <c r="A17" s="9" t="s">
        <v>549</v>
      </c>
      <c r="B17" s="9">
        <v>0.12416443880773037</v>
      </c>
      <c r="C17" s="9">
        <v>0.17144768896239748</v>
      </c>
      <c r="D17" s="9">
        <v>0.7242117963745931</v>
      </c>
      <c r="E17" s="9">
        <v>0.4738899133935871</v>
      </c>
      <c r="F17" s="9">
        <v>-0.22425918572131404</v>
      </c>
      <c r="G17" s="9">
        <v>0.47258806333677478</v>
      </c>
      <c r="H17" s="9">
        <v>-0.22425918572131404</v>
      </c>
      <c r="I17" s="9">
        <v>0.47258806333677478</v>
      </c>
    </row>
    <row r="18" spans="1:9">
      <c r="A18" s="9" t="s">
        <v>1</v>
      </c>
      <c r="B18" s="9">
        <v>1.4143299740966479E-3</v>
      </c>
      <c r="C18" s="9">
        <v>1.8211299130285498E-3</v>
      </c>
      <c r="D18" s="9">
        <v>0.7766222299564608</v>
      </c>
      <c r="E18" s="9">
        <v>0.44275136948642091</v>
      </c>
      <c r="F18" s="9">
        <v>-2.2866512924098773E-3</v>
      </c>
      <c r="G18" s="9">
        <v>5.1153112406031737E-3</v>
      </c>
      <c r="H18" s="9">
        <v>-2.2866512924098773E-3</v>
      </c>
      <c r="I18" s="9">
        <v>5.1153112406031737E-3</v>
      </c>
    </row>
    <row r="19" spans="1:9">
      <c r="A19" s="9" t="s">
        <v>2</v>
      </c>
      <c r="B19" s="9">
        <v>1.2569867737684404E-9</v>
      </c>
      <c r="C19" s="9">
        <v>3.352929495896425E-9</v>
      </c>
      <c r="D19" s="9">
        <v>0.3748920981806621</v>
      </c>
      <c r="E19" s="9">
        <v>0.71006911005462148</v>
      </c>
      <c r="F19" s="9">
        <v>-5.5569857843964969E-9</v>
      </c>
      <c r="G19" s="9">
        <v>8.0709593319333772E-9</v>
      </c>
      <c r="H19" s="9">
        <v>-5.5569857843964969E-9</v>
      </c>
      <c r="I19" s="9">
        <v>8.0709593319333772E-9</v>
      </c>
    </row>
    <row r="20" spans="1:9">
      <c r="A20" s="9" t="s">
        <v>3</v>
      </c>
      <c r="B20" s="9">
        <v>-2.8477372208859575E-10</v>
      </c>
      <c r="C20" s="9">
        <v>2.713731544367161E-9</v>
      </c>
      <c r="D20" s="9">
        <v>-0.10493805943321657</v>
      </c>
      <c r="E20" s="9">
        <v>0.91704159575768673</v>
      </c>
      <c r="F20" s="9">
        <v>-5.7997397528910529E-9</v>
      </c>
      <c r="G20" s="9">
        <v>5.2301923087138618E-9</v>
      </c>
      <c r="H20" s="9">
        <v>-5.7997397528910529E-9</v>
      </c>
      <c r="I20" s="9">
        <v>5.2301923087138618E-9</v>
      </c>
    </row>
    <row r="21" spans="1:9">
      <c r="A21" s="9" t="s">
        <v>4</v>
      </c>
      <c r="B21" s="9">
        <v>-8.9629679723666206E-5</v>
      </c>
      <c r="C21" s="9">
        <v>1.1329231069318894E-3</v>
      </c>
      <c r="D21" s="9">
        <v>-7.9113647850643301E-2</v>
      </c>
      <c r="E21" s="9">
        <v>0.93740603661525856</v>
      </c>
      <c r="F21" s="9">
        <v>-2.3920064432651697E-3</v>
      </c>
      <c r="G21" s="9">
        <v>2.2127470838178374E-3</v>
      </c>
      <c r="H21" s="9">
        <v>-2.3920064432651697E-3</v>
      </c>
      <c r="I21" s="9">
        <v>2.2127470838178374E-3</v>
      </c>
    </row>
    <row r="22" spans="1:9">
      <c r="A22" s="9" t="s">
        <v>5</v>
      </c>
      <c r="B22" s="9">
        <v>-2.7946805026157169E-5</v>
      </c>
      <c r="C22" s="9">
        <v>8.8232916805160406E-6</v>
      </c>
      <c r="D22" s="9">
        <v>-3.1673899082210402</v>
      </c>
      <c r="E22" s="9">
        <v>3.2426449202155577E-3</v>
      </c>
      <c r="F22" s="9">
        <v>-4.5877891097994602E-5</v>
      </c>
      <c r="G22" s="9">
        <v>-1.0015718954319735E-5</v>
      </c>
      <c r="H22" s="9">
        <v>-4.5877891097994602E-5</v>
      </c>
      <c r="I22" s="9">
        <v>-1.0015718954319735E-5</v>
      </c>
    </row>
    <row r="23" spans="1:9">
      <c r="A23" s="9" t="s">
        <v>11</v>
      </c>
      <c r="B23" s="9">
        <v>0.15708580962292815</v>
      </c>
      <c r="C23" s="9">
        <v>0.4838495700565365</v>
      </c>
      <c r="D23" s="9">
        <v>0.32465836355827099</v>
      </c>
      <c r="E23" s="9">
        <v>0.74742880856092953</v>
      </c>
      <c r="F23" s="9">
        <v>-0.82621482246020717</v>
      </c>
      <c r="G23" s="9">
        <v>1.1403864417060634</v>
      </c>
      <c r="H23" s="9">
        <v>-0.82621482246020717</v>
      </c>
      <c r="I23" s="9">
        <v>1.1403864417060634</v>
      </c>
    </row>
    <row r="24" spans="1:9" ht="16.5" thickBot="1">
      <c r="A24" s="11" t="s">
        <v>12</v>
      </c>
      <c r="B24" s="11">
        <v>6.417106535964516E-2</v>
      </c>
      <c r="C24" s="11">
        <v>5.4736989041034197E-3</v>
      </c>
      <c r="D24" s="11">
        <v>11.723528546946307</v>
      </c>
      <c r="E24" s="11">
        <v>1.7110228353388831E-13</v>
      </c>
      <c r="F24" s="11">
        <v>5.304717081612257E-2</v>
      </c>
      <c r="G24" s="11">
        <v>7.5294959903167757E-2</v>
      </c>
      <c r="H24" s="11">
        <v>5.304717081612257E-2</v>
      </c>
      <c r="I24" s="11">
        <v>7.5294959903167757E-2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DF95D-ACFD-43BB-B296-1724A4B701F3}">
  <dimension ref="A1:M43"/>
  <sheetViews>
    <sheetView topLeftCell="D1" workbookViewId="0">
      <selection activeCell="K12" sqref="K12"/>
    </sheetView>
  </sheetViews>
  <sheetFormatPr defaultRowHeight="15.75"/>
  <cols>
    <col min="1" max="1" width="28.25" bestFit="1" customWidth="1"/>
    <col min="2" max="2" width="10.25" bestFit="1" customWidth="1"/>
    <col min="3" max="3" width="14.5" bestFit="1" customWidth="1"/>
    <col min="4" max="4" width="17.75" bestFit="1" customWidth="1"/>
    <col min="5" max="5" width="13.875" bestFit="1" customWidth="1"/>
    <col min="6" max="6" width="12.375" bestFit="1" customWidth="1"/>
    <col min="7" max="7" width="22.625" bestFit="1" customWidth="1"/>
    <col min="8" max="8" width="9.375" bestFit="1" customWidth="1"/>
    <col min="9" max="9" width="27.5" bestFit="1" customWidth="1"/>
    <col min="10" max="10" width="15.125" bestFit="1" customWidth="1"/>
    <col min="11" max="11" width="94.375" customWidth="1"/>
    <col min="12" max="12" width="12.625" bestFit="1" customWidth="1"/>
    <col min="13" max="13" width="17.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219</v>
      </c>
      <c r="B2">
        <v>66</v>
      </c>
      <c r="C2">
        <v>6443000</v>
      </c>
      <c r="D2">
        <v>6485000</v>
      </c>
      <c r="E2">
        <v>64.239999999999995</v>
      </c>
      <c r="F2">
        <v>4023</v>
      </c>
      <c r="G2" t="s">
        <v>223</v>
      </c>
      <c r="H2">
        <v>1</v>
      </c>
      <c r="I2" t="s">
        <v>224</v>
      </c>
      <c r="J2" t="s">
        <v>211</v>
      </c>
      <c r="K2" t="s">
        <v>225</v>
      </c>
      <c r="L2">
        <v>0.16600000000000001</v>
      </c>
      <c r="M2">
        <v>2</v>
      </c>
    </row>
    <row r="3" spans="1:13">
      <c r="A3" t="s">
        <v>227</v>
      </c>
      <c r="B3">
        <v>17</v>
      </c>
      <c r="C3">
        <v>26118000</v>
      </c>
      <c r="D3">
        <v>44028000</v>
      </c>
      <c r="E3">
        <v>40.869999999999997</v>
      </c>
      <c r="F3">
        <v>767</v>
      </c>
      <c r="G3" t="s">
        <v>22</v>
      </c>
      <c r="H3">
        <v>1</v>
      </c>
      <c r="I3" t="s">
        <v>231</v>
      </c>
      <c r="J3" t="s">
        <v>232</v>
      </c>
      <c r="K3" t="s">
        <v>233</v>
      </c>
      <c r="L3">
        <v>0.15</v>
      </c>
      <c r="M3">
        <v>1</v>
      </c>
    </row>
    <row r="4" spans="1:13">
      <c r="A4" t="s">
        <v>243</v>
      </c>
      <c r="B4">
        <v>84</v>
      </c>
      <c r="C4">
        <v>4665000</v>
      </c>
      <c r="D4">
        <v>4715000</v>
      </c>
      <c r="E4">
        <v>93.45</v>
      </c>
      <c r="F4">
        <v>3854</v>
      </c>
      <c r="G4" t="s">
        <v>152</v>
      </c>
      <c r="H4">
        <v>1</v>
      </c>
      <c r="I4" t="s">
        <v>247</v>
      </c>
      <c r="J4" t="s">
        <v>211</v>
      </c>
      <c r="K4" t="s">
        <v>248</v>
      </c>
      <c r="L4">
        <v>0.05</v>
      </c>
      <c r="M4">
        <v>1</v>
      </c>
    </row>
    <row r="5" spans="1:13">
      <c r="A5" t="s">
        <v>249</v>
      </c>
      <c r="B5">
        <v>56</v>
      </c>
      <c r="C5">
        <v>7584000</v>
      </c>
      <c r="D5">
        <v>15190000</v>
      </c>
      <c r="E5">
        <v>96.64</v>
      </c>
      <c r="F5">
        <v>4802</v>
      </c>
      <c r="G5" t="s">
        <v>223</v>
      </c>
      <c r="H5">
        <v>1</v>
      </c>
      <c r="I5" t="s">
        <v>253</v>
      </c>
      <c r="J5" t="s">
        <v>211</v>
      </c>
      <c r="K5" t="s">
        <v>254</v>
      </c>
      <c r="L5">
        <v>0.2</v>
      </c>
      <c r="M5">
        <v>3</v>
      </c>
    </row>
    <row r="6" spans="1:13">
      <c r="A6" t="s">
        <v>261</v>
      </c>
      <c r="B6">
        <v>12</v>
      </c>
      <c r="C6">
        <v>35766000</v>
      </c>
      <c r="D6">
        <v>42159000</v>
      </c>
      <c r="E6">
        <v>36.33</v>
      </c>
      <c r="F6">
        <v>1492</v>
      </c>
      <c r="G6" t="s">
        <v>265</v>
      </c>
      <c r="H6">
        <v>1</v>
      </c>
      <c r="I6" t="s">
        <v>266</v>
      </c>
      <c r="J6" t="s">
        <v>211</v>
      </c>
      <c r="K6" t="s">
        <v>267</v>
      </c>
      <c r="L6">
        <v>0.02</v>
      </c>
      <c r="M6">
        <v>12</v>
      </c>
    </row>
    <row r="7" spans="1:13">
      <c r="A7" t="s">
        <v>268</v>
      </c>
      <c r="B7">
        <v>44</v>
      </c>
      <c r="C7">
        <v>9087000</v>
      </c>
      <c r="D7">
        <v>10205000</v>
      </c>
      <c r="E7">
        <v>29.5</v>
      </c>
      <c r="F7">
        <v>684</v>
      </c>
      <c r="G7" t="s">
        <v>16</v>
      </c>
      <c r="H7">
        <v>1</v>
      </c>
      <c r="I7" t="s">
        <v>272</v>
      </c>
      <c r="J7" t="s">
        <v>232</v>
      </c>
      <c r="K7" t="s">
        <v>273</v>
      </c>
      <c r="L7">
        <v>1.4999999999999999E-2</v>
      </c>
      <c r="M7">
        <v>3</v>
      </c>
    </row>
    <row r="8" spans="1:13">
      <c r="A8" t="s">
        <v>275</v>
      </c>
      <c r="B8">
        <v>29</v>
      </c>
      <c r="C8">
        <v>12965000</v>
      </c>
      <c r="D8">
        <v>12965000</v>
      </c>
      <c r="E8">
        <v>55.72</v>
      </c>
      <c r="F8">
        <v>201</v>
      </c>
      <c r="G8" t="s">
        <v>16</v>
      </c>
      <c r="H8">
        <v>1</v>
      </c>
      <c r="I8" t="s">
        <v>278</v>
      </c>
      <c r="J8" t="s">
        <v>211</v>
      </c>
      <c r="K8" t="s">
        <v>279</v>
      </c>
      <c r="L8">
        <v>0.02</v>
      </c>
      <c r="M8">
        <v>6</v>
      </c>
    </row>
    <row r="9" spans="1:13">
      <c r="A9" t="s">
        <v>280</v>
      </c>
      <c r="B9">
        <v>92</v>
      </c>
      <c r="C9">
        <v>4084000</v>
      </c>
      <c r="D9">
        <v>4763000</v>
      </c>
      <c r="E9">
        <v>33.94</v>
      </c>
      <c r="F9">
        <v>1288</v>
      </c>
      <c r="G9" t="s">
        <v>63</v>
      </c>
      <c r="H9">
        <v>1</v>
      </c>
      <c r="I9" t="s">
        <v>284</v>
      </c>
      <c r="J9" t="s">
        <v>211</v>
      </c>
      <c r="K9" t="s">
        <v>285</v>
      </c>
      <c r="L9">
        <v>0.22220000000000001</v>
      </c>
      <c r="M9">
        <v>3</v>
      </c>
    </row>
    <row r="10" spans="1:13">
      <c r="A10" t="s">
        <v>287</v>
      </c>
      <c r="B10">
        <v>98</v>
      </c>
      <c r="C10">
        <v>3746000</v>
      </c>
      <c r="D10">
        <v>4399000</v>
      </c>
      <c r="E10">
        <v>16.100000000000001</v>
      </c>
      <c r="F10">
        <v>1309</v>
      </c>
      <c r="G10" t="s">
        <v>63</v>
      </c>
      <c r="H10">
        <v>1</v>
      </c>
      <c r="I10" t="s">
        <v>291</v>
      </c>
      <c r="J10" t="s">
        <v>292</v>
      </c>
      <c r="K10" t="s">
        <v>293</v>
      </c>
      <c r="L10">
        <v>0.1</v>
      </c>
      <c r="M10">
        <v>4</v>
      </c>
    </row>
    <row r="11" spans="1:13">
      <c r="A11" t="s">
        <v>300</v>
      </c>
      <c r="B11">
        <v>7</v>
      </c>
      <c r="C11">
        <v>65618000</v>
      </c>
      <c r="D11">
        <v>66682000</v>
      </c>
      <c r="E11">
        <v>43.17</v>
      </c>
      <c r="F11">
        <v>7621</v>
      </c>
      <c r="G11" t="s">
        <v>140</v>
      </c>
      <c r="H11">
        <v>1</v>
      </c>
      <c r="I11" t="s">
        <v>304</v>
      </c>
      <c r="J11" t="s">
        <v>211</v>
      </c>
      <c r="K11" t="s">
        <v>305</v>
      </c>
      <c r="L11">
        <v>0.02</v>
      </c>
      <c r="M11">
        <v>1.5</v>
      </c>
    </row>
    <row r="12" spans="1:13">
      <c r="A12" t="s">
        <v>312</v>
      </c>
      <c r="B12">
        <v>69</v>
      </c>
      <c r="C12">
        <v>6212000</v>
      </c>
      <c r="D12">
        <v>6212000</v>
      </c>
      <c r="E12">
        <v>15.34</v>
      </c>
      <c r="F12">
        <v>644</v>
      </c>
      <c r="G12" t="s">
        <v>315</v>
      </c>
      <c r="H12">
        <v>1</v>
      </c>
      <c r="I12" t="s">
        <v>316</v>
      </c>
      <c r="J12" t="s">
        <v>211</v>
      </c>
      <c r="K12" t="s">
        <v>317</v>
      </c>
      <c r="L12">
        <v>3.3000000000000002E-2</v>
      </c>
      <c r="M12">
        <v>12</v>
      </c>
    </row>
    <row r="13" spans="1:13">
      <c r="A13" t="s">
        <v>319</v>
      </c>
      <c r="B13">
        <v>67</v>
      </c>
      <c r="C13">
        <v>6439000</v>
      </c>
      <c r="D13">
        <v>6439000</v>
      </c>
      <c r="E13">
        <v>52.8</v>
      </c>
      <c r="F13">
        <v>296</v>
      </c>
      <c r="G13" t="s">
        <v>124</v>
      </c>
      <c r="H13">
        <v>1</v>
      </c>
      <c r="I13" t="s">
        <v>322</v>
      </c>
      <c r="J13" t="s">
        <v>211</v>
      </c>
      <c r="K13" t="s">
        <v>323</v>
      </c>
      <c r="L13">
        <v>1.3299999999999999E-2</v>
      </c>
      <c r="M13">
        <v>12</v>
      </c>
    </row>
    <row r="14" spans="1:13">
      <c r="A14" t="s">
        <v>338</v>
      </c>
      <c r="B14">
        <v>70</v>
      </c>
      <c r="C14">
        <v>6108000</v>
      </c>
      <c r="D14">
        <v>9040000</v>
      </c>
      <c r="E14">
        <v>55.76</v>
      </c>
      <c r="F14">
        <v>4272</v>
      </c>
      <c r="G14" t="s">
        <v>265</v>
      </c>
      <c r="H14">
        <v>1</v>
      </c>
      <c r="I14" t="s">
        <v>342</v>
      </c>
      <c r="J14" t="s">
        <v>292</v>
      </c>
      <c r="K14" t="s">
        <v>343</v>
      </c>
      <c r="L14">
        <v>0.01</v>
      </c>
      <c r="M14">
        <v>12</v>
      </c>
    </row>
    <row r="15" spans="1:13">
      <c r="A15" t="s">
        <v>344</v>
      </c>
      <c r="B15">
        <v>30</v>
      </c>
      <c r="C15">
        <v>12872000</v>
      </c>
      <c r="D15">
        <v>16248000</v>
      </c>
      <c r="E15">
        <v>22.77</v>
      </c>
      <c r="F15">
        <v>2432</v>
      </c>
      <c r="G15" t="s">
        <v>152</v>
      </c>
      <c r="H15">
        <v>1</v>
      </c>
      <c r="I15" t="s">
        <v>348</v>
      </c>
      <c r="J15" t="s">
        <v>211</v>
      </c>
      <c r="K15" t="s">
        <v>349</v>
      </c>
      <c r="L15">
        <v>2.5000000000000001E-2</v>
      </c>
      <c r="M15">
        <v>24</v>
      </c>
    </row>
    <row r="16" spans="1:13">
      <c r="A16" t="s">
        <v>350</v>
      </c>
      <c r="B16">
        <v>64</v>
      </c>
      <c r="C16">
        <v>6940000</v>
      </c>
      <c r="D16">
        <v>6940000</v>
      </c>
      <c r="E16">
        <v>99.2</v>
      </c>
      <c r="F16">
        <v>420</v>
      </c>
      <c r="G16" t="s">
        <v>22</v>
      </c>
      <c r="H16">
        <v>1</v>
      </c>
      <c r="I16" t="s">
        <v>272</v>
      </c>
      <c r="J16" t="s">
        <v>232</v>
      </c>
      <c r="K16" t="s">
        <v>353</v>
      </c>
      <c r="L16">
        <v>0.04</v>
      </c>
      <c r="M16">
        <v>2</v>
      </c>
    </row>
    <row r="17" spans="1:13">
      <c r="A17" t="s">
        <v>354</v>
      </c>
      <c r="B17">
        <v>83</v>
      </c>
      <c r="C17">
        <v>4710000</v>
      </c>
      <c r="D17">
        <v>4710000</v>
      </c>
      <c r="E17">
        <v>27.24</v>
      </c>
      <c r="F17">
        <v>216</v>
      </c>
      <c r="G17" t="s">
        <v>22</v>
      </c>
      <c r="H17">
        <v>1</v>
      </c>
      <c r="I17" t="s">
        <v>357</v>
      </c>
      <c r="J17" t="s">
        <v>537</v>
      </c>
      <c r="K17" t="s">
        <v>358</v>
      </c>
      <c r="L17">
        <v>0.13300000000000001</v>
      </c>
      <c r="M17">
        <v>1.5</v>
      </c>
    </row>
    <row r="18" spans="1:13">
      <c r="A18" t="s">
        <v>360</v>
      </c>
      <c r="B18">
        <v>20</v>
      </c>
      <c r="C18">
        <v>19683000</v>
      </c>
      <c r="D18">
        <v>21000000</v>
      </c>
      <c r="E18">
        <v>9.49</v>
      </c>
      <c r="F18">
        <v>311</v>
      </c>
      <c r="G18" t="s">
        <v>22</v>
      </c>
      <c r="H18">
        <v>1</v>
      </c>
      <c r="I18" t="s">
        <v>364</v>
      </c>
      <c r="J18" t="s">
        <v>211</v>
      </c>
      <c r="K18" t="s">
        <v>365</v>
      </c>
      <c r="L18">
        <v>1.4999999999999999E-2</v>
      </c>
      <c r="M18">
        <v>3</v>
      </c>
    </row>
    <row r="19" spans="1:13">
      <c r="A19" t="s">
        <v>366</v>
      </c>
      <c r="B19">
        <v>55</v>
      </c>
      <c r="C19">
        <v>7629000</v>
      </c>
      <c r="D19">
        <v>8859000</v>
      </c>
      <c r="E19">
        <v>1.99</v>
      </c>
      <c r="F19">
        <v>235</v>
      </c>
      <c r="G19" t="s">
        <v>16</v>
      </c>
      <c r="H19">
        <v>1</v>
      </c>
      <c r="I19" t="s">
        <v>369</v>
      </c>
      <c r="J19" t="s">
        <v>232</v>
      </c>
      <c r="K19" t="s">
        <v>370</v>
      </c>
      <c r="L19">
        <v>0.2</v>
      </c>
      <c r="M19">
        <v>1</v>
      </c>
    </row>
    <row r="20" spans="1:13">
      <c r="A20" t="s">
        <v>371</v>
      </c>
      <c r="B20">
        <v>100</v>
      </c>
      <c r="C20">
        <v>3600000</v>
      </c>
      <c r="D20">
        <v>3600000</v>
      </c>
      <c r="E20">
        <v>32.83</v>
      </c>
      <c r="F20">
        <v>203</v>
      </c>
      <c r="G20" t="s">
        <v>22</v>
      </c>
      <c r="H20">
        <v>1</v>
      </c>
      <c r="I20" t="s">
        <v>374</v>
      </c>
      <c r="J20" t="s">
        <v>232</v>
      </c>
      <c r="K20" t="s">
        <v>375</v>
      </c>
      <c r="L20">
        <v>0.01</v>
      </c>
      <c r="M20">
        <v>1</v>
      </c>
    </row>
    <row r="21" spans="1:13">
      <c r="A21" t="s">
        <v>376</v>
      </c>
      <c r="B21">
        <v>34</v>
      </c>
      <c r="C21">
        <v>11789000</v>
      </c>
      <c r="D21">
        <v>84088000</v>
      </c>
      <c r="E21">
        <v>11.07</v>
      </c>
      <c r="F21">
        <v>1087</v>
      </c>
      <c r="G21" t="s">
        <v>124</v>
      </c>
      <c r="H21">
        <v>1</v>
      </c>
      <c r="I21" t="s">
        <v>379</v>
      </c>
      <c r="J21" t="s">
        <v>211</v>
      </c>
      <c r="K21" t="s">
        <v>380</v>
      </c>
      <c r="L21">
        <v>0.1</v>
      </c>
      <c r="M21">
        <v>12</v>
      </c>
    </row>
    <row r="22" spans="1:13">
      <c r="A22" t="s">
        <v>382</v>
      </c>
      <c r="B22">
        <v>22</v>
      </c>
      <c r="C22">
        <v>19031000</v>
      </c>
      <c r="D22">
        <v>19031000</v>
      </c>
      <c r="E22">
        <v>81.23</v>
      </c>
      <c r="F22">
        <v>1158</v>
      </c>
      <c r="G22" t="s">
        <v>124</v>
      </c>
      <c r="H22">
        <v>1</v>
      </c>
      <c r="I22" t="s">
        <v>385</v>
      </c>
      <c r="J22" t="s">
        <v>211</v>
      </c>
      <c r="K22" t="s">
        <v>386</v>
      </c>
      <c r="L22">
        <v>0.05</v>
      </c>
      <c r="M22">
        <v>12</v>
      </c>
    </row>
    <row r="23" spans="1:13">
      <c r="A23" t="s">
        <v>388</v>
      </c>
      <c r="B23">
        <v>2</v>
      </c>
      <c r="C23">
        <v>93598000</v>
      </c>
      <c r="D23">
        <v>93598000</v>
      </c>
      <c r="E23">
        <v>51.54</v>
      </c>
      <c r="F23">
        <v>3519</v>
      </c>
      <c r="G23" t="s">
        <v>22</v>
      </c>
      <c r="H23">
        <v>1</v>
      </c>
      <c r="I23" t="s">
        <v>391</v>
      </c>
      <c r="J23" t="s">
        <v>232</v>
      </c>
      <c r="K23" t="s">
        <v>392</v>
      </c>
      <c r="L23">
        <v>0.02</v>
      </c>
      <c r="M23">
        <v>1</v>
      </c>
    </row>
    <row r="24" spans="1:13">
      <c r="A24" t="s">
        <v>399</v>
      </c>
      <c r="B24">
        <v>26</v>
      </c>
      <c r="C24">
        <v>16620000</v>
      </c>
      <c r="D24">
        <v>16620000</v>
      </c>
      <c r="E24">
        <v>32.56</v>
      </c>
      <c r="F24">
        <v>202</v>
      </c>
      <c r="G24" t="s">
        <v>16</v>
      </c>
      <c r="H24">
        <v>1</v>
      </c>
      <c r="I24" t="s">
        <v>402</v>
      </c>
      <c r="J24" t="s">
        <v>211</v>
      </c>
      <c r="K24" t="s">
        <v>403</v>
      </c>
      <c r="L24">
        <v>0.1</v>
      </c>
      <c r="M24">
        <v>1</v>
      </c>
    </row>
    <row r="25" spans="1:13">
      <c r="A25" t="s">
        <v>409</v>
      </c>
      <c r="B25">
        <v>86</v>
      </c>
      <c r="C25">
        <v>4648000</v>
      </c>
      <c r="D25">
        <v>4648000</v>
      </c>
      <c r="E25">
        <v>25.59</v>
      </c>
      <c r="F25">
        <v>85</v>
      </c>
      <c r="G25" t="s">
        <v>124</v>
      </c>
      <c r="H25">
        <v>1</v>
      </c>
      <c r="I25" t="s">
        <v>412</v>
      </c>
      <c r="J25" t="s">
        <v>211</v>
      </c>
      <c r="K25" t="s">
        <v>413</v>
      </c>
      <c r="L25">
        <v>0.02</v>
      </c>
      <c r="M25">
        <v>6</v>
      </c>
    </row>
    <row r="26" spans="1:13">
      <c r="A26" t="s">
        <v>420</v>
      </c>
      <c r="B26">
        <v>61</v>
      </c>
      <c r="C26">
        <v>7022000</v>
      </c>
      <c r="D26">
        <v>10485000</v>
      </c>
      <c r="E26">
        <v>87.39</v>
      </c>
      <c r="F26">
        <v>107</v>
      </c>
      <c r="G26" t="s">
        <v>40</v>
      </c>
      <c r="H26">
        <v>1</v>
      </c>
      <c r="I26" t="s">
        <v>424</v>
      </c>
      <c r="J26" t="s">
        <v>211</v>
      </c>
      <c r="K26" t="s">
        <v>425</v>
      </c>
      <c r="L26">
        <v>0.1</v>
      </c>
      <c r="M26">
        <v>2</v>
      </c>
    </row>
    <row r="27" spans="1:13">
      <c r="A27" t="s">
        <v>426</v>
      </c>
      <c r="B27">
        <v>85</v>
      </c>
      <c r="C27">
        <v>4652000</v>
      </c>
      <c r="D27">
        <v>6077000</v>
      </c>
      <c r="E27">
        <v>89.06</v>
      </c>
      <c r="F27">
        <v>823</v>
      </c>
      <c r="G27" t="s">
        <v>40</v>
      </c>
      <c r="H27">
        <v>1</v>
      </c>
      <c r="I27" t="s">
        <v>424</v>
      </c>
      <c r="J27" t="s">
        <v>211</v>
      </c>
      <c r="K27" t="s">
        <v>425</v>
      </c>
      <c r="L27">
        <v>0.1</v>
      </c>
      <c r="M27">
        <v>2</v>
      </c>
    </row>
    <row r="28" spans="1:13">
      <c r="A28" t="s">
        <v>430</v>
      </c>
      <c r="B28">
        <v>65</v>
      </c>
      <c r="C28">
        <v>6649000</v>
      </c>
      <c r="D28">
        <v>6649000</v>
      </c>
      <c r="E28">
        <v>95.72</v>
      </c>
      <c r="F28">
        <v>4166</v>
      </c>
      <c r="G28" t="s">
        <v>223</v>
      </c>
      <c r="H28">
        <v>1</v>
      </c>
      <c r="I28" t="s">
        <v>433</v>
      </c>
      <c r="J28" t="s">
        <v>211</v>
      </c>
      <c r="K28" t="s">
        <v>434</v>
      </c>
      <c r="L28">
        <v>3.3300000000000003E-2</v>
      </c>
      <c r="M28">
        <v>12</v>
      </c>
    </row>
    <row r="29" spans="1:13">
      <c r="A29" t="s">
        <v>436</v>
      </c>
      <c r="B29">
        <v>97</v>
      </c>
      <c r="C29">
        <v>3784000</v>
      </c>
      <c r="D29">
        <v>3784000</v>
      </c>
      <c r="E29">
        <v>16.46</v>
      </c>
      <c r="F29">
        <v>132</v>
      </c>
      <c r="G29" t="s">
        <v>16</v>
      </c>
      <c r="H29">
        <v>1</v>
      </c>
      <c r="I29" t="s">
        <v>439</v>
      </c>
      <c r="J29" t="s">
        <v>232</v>
      </c>
      <c r="K29" t="s">
        <v>440</v>
      </c>
      <c r="L29">
        <v>0.02</v>
      </c>
      <c r="M29">
        <v>2</v>
      </c>
    </row>
    <row r="30" spans="1:13">
      <c r="A30" t="s">
        <v>441</v>
      </c>
      <c r="B30">
        <v>18</v>
      </c>
      <c r="C30">
        <v>25526000</v>
      </c>
      <c r="D30">
        <v>25526000</v>
      </c>
      <c r="E30">
        <v>11.21</v>
      </c>
      <c r="F30">
        <v>4587</v>
      </c>
      <c r="G30" t="s">
        <v>140</v>
      </c>
      <c r="H30">
        <v>1</v>
      </c>
      <c r="I30" t="s">
        <v>444</v>
      </c>
      <c r="J30" t="s">
        <v>211</v>
      </c>
      <c r="K30" t="s">
        <v>445</v>
      </c>
      <c r="L30">
        <v>0.05</v>
      </c>
      <c r="M30">
        <v>12</v>
      </c>
    </row>
    <row r="31" spans="1:13">
      <c r="A31" t="s">
        <v>446</v>
      </c>
      <c r="B31">
        <v>10</v>
      </c>
      <c r="C31">
        <v>37534000</v>
      </c>
      <c r="D31">
        <v>42982000</v>
      </c>
      <c r="E31">
        <v>44.22</v>
      </c>
      <c r="F31">
        <v>1335</v>
      </c>
      <c r="G31" t="s">
        <v>22</v>
      </c>
      <c r="H31">
        <v>1</v>
      </c>
      <c r="I31" t="s">
        <v>450</v>
      </c>
      <c r="J31" t="s">
        <v>232</v>
      </c>
      <c r="K31" t="s">
        <v>451</v>
      </c>
      <c r="L31">
        <v>1.4999999999999999E-2</v>
      </c>
      <c r="M31">
        <v>1</v>
      </c>
    </row>
    <row r="32" spans="1:13">
      <c r="A32" t="s">
        <v>452</v>
      </c>
      <c r="B32">
        <v>80</v>
      </c>
      <c r="C32">
        <v>4889000</v>
      </c>
      <c r="D32">
        <v>4889000</v>
      </c>
      <c r="E32">
        <v>19.350000000000001</v>
      </c>
      <c r="F32">
        <v>226</v>
      </c>
      <c r="G32" t="s">
        <v>16</v>
      </c>
      <c r="H32">
        <v>1</v>
      </c>
      <c r="I32" t="s">
        <v>455</v>
      </c>
      <c r="J32" t="s">
        <v>211</v>
      </c>
      <c r="K32" t="s">
        <v>456</v>
      </c>
      <c r="L32">
        <v>1.0999999999999999E-2</v>
      </c>
      <c r="M32">
        <v>3</v>
      </c>
    </row>
    <row r="33" spans="1:13">
      <c r="A33" t="s">
        <v>458</v>
      </c>
      <c r="B33">
        <v>16</v>
      </c>
      <c r="C33">
        <v>26614000</v>
      </c>
      <c r="D33">
        <v>31283000</v>
      </c>
      <c r="E33">
        <v>45.52</v>
      </c>
      <c r="F33">
        <v>1905</v>
      </c>
      <c r="G33" t="s">
        <v>124</v>
      </c>
      <c r="H33">
        <v>1</v>
      </c>
      <c r="I33" t="s">
        <v>462</v>
      </c>
      <c r="J33" t="s">
        <v>211</v>
      </c>
      <c r="K33" t="s">
        <v>463</v>
      </c>
      <c r="L33">
        <v>0.01</v>
      </c>
      <c r="M33">
        <v>12</v>
      </c>
    </row>
    <row r="34" spans="1:13">
      <c r="A34" t="s">
        <v>465</v>
      </c>
      <c r="B34">
        <v>99</v>
      </c>
      <c r="C34">
        <v>3647000</v>
      </c>
      <c r="D34">
        <v>4203000</v>
      </c>
      <c r="E34">
        <v>23.17</v>
      </c>
      <c r="F34">
        <v>1471</v>
      </c>
      <c r="G34" t="s">
        <v>40</v>
      </c>
      <c r="H34">
        <v>1</v>
      </c>
      <c r="I34" t="s">
        <v>469</v>
      </c>
      <c r="J34" t="s">
        <v>211</v>
      </c>
      <c r="K34" t="s">
        <v>470</v>
      </c>
      <c r="L34">
        <v>0.33329999999999999</v>
      </c>
      <c r="M34">
        <v>6</v>
      </c>
    </row>
    <row r="35" spans="1:13">
      <c r="A35" t="s">
        <v>478</v>
      </c>
      <c r="B35">
        <v>42</v>
      </c>
      <c r="C35">
        <v>9631000</v>
      </c>
      <c r="D35">
        <v>9972000</v>
      </c>
      <c r="E35">
        <v>71.56</v>
      </c>
      <c r="F35">
        <v>11513</v>
      </c>
      <c r="G35" t="s">
        <v>63</v>
      </c>
      <c r="H35">
        <v>1</v>
      </c>
      <c r="I35" t="s">
        <v>482</v>
      </c>
      <c r="J35" t="s">
        <v>483</v>
      </c>
      <c r="K35" t="s">
        <v>484</v>
      </c>
      <c r="L35">
        <v>0.08</v>
      </c>
      <c r="M35">
        <v>1</v>
      </c>
    </row>
    <row r="36" spans="1:13">
      <c r="A36" t="s">
        <v>486</v>
      </c>
      <c r="B36">
        <v>31</v>
      </c>
      <c r="C36">
        <v>12861000</v>
      </c>
      <c r="D36">
        <v>12917000</v>
      </c>
      <c r="E36">
        <v>11.39</v>
      </c>
      <c r="F36">
        <v>26644</v>
      </c>
      <c r="G36" t="s">
        <v>63</v>
      </c>
      <c r="H36">
        <v>1</v>
      </c>
      <c r="I36" t="s">
        <v>490</v>
      </c>
      <c r="K36" t="s">
        <v>491</v>
      </c>
      <c r="L36">
        <v>6.7000000000000004E-2</v>
      </c>
      <c r="M36">
        <v>36</v>
      </c>
    </row>
    <row r="37" spans="1:13">
      <c r="A37" t="s">
        <v>493</v>
      </c>
      <c r="B37">
        <v>37</v>
      </c>
      <c r="C37">
        <v>10967000</v>
      </c>
      <c r="D37">
        <v>50081000</v>
      </c>
      <c r="E37">
        <v>70.06</v>
      </c>
      <c r="F37">
        <v>1544</v>
      </c>
      <c r="G37" t="s">
        <v>22</v>
      </c>
      <c r="H37">
        <v>1</v>
      </c>
      <c r="I37" t="s">
        <v>496</v>
      </c>
      <c r="J37" t="s">
        <v>232</v>
      </c>
      <c r="K37" t="s">
        <v>497</v>
      </c>
      <c r="L37">
        <v>1.4999999999999999E-2</v>
      </c>
      <c r="M37">
        <v>1</v>
      </c>
    </row>
    <row r="38" spans="1:13">
      <c r="A38" t="s">
        <v>498</v>
      </c>
      <c r="B38">
        <v>5</v>
      </c>
      <c r="C38">
        <v>69951000</v>
      </c>
      <c r="D38">
        <v>78812000</v>
      </c>
      <c r="E38">
        <v>58.4</v>
      </c>
      <c r="F38">
        <v>1965</v>
      </c>
      <c r="G38" t="s">
        <v>118</v>
      </c>
      <c r="H38">
        <v>1</v>
      </c>
      <c r="I38" t="s">
        <v>502</v>
      </c>
      <c r="J38" t="s">
        <v>232</v>
      </c>
      <c r="K38" t="s">
        <v>503</v>
      </c>
      <c r="L38">
        <v>1.4999999999999999E-2</v>
      </c>
      <c r="M38">
        <v>1</v>
      </c>
    </row>
    <row r="39" spans="1:13">
      <c r="A39" t="s">
        <v>504</v>
      </c>
      <c r="B39">
        <v>19</v>
      </c>
      <c r="C39">
        <v>20923000</v>
      </c>
      <c r="D39">
        <v>27423000</v>
      </c>
      <c r="E39">
        <v>72.400000000000006</v>
      </c>
      <c r="F39">
        <v>2454</v>
      </c>
      <c r="G39" t="s">
        <v>124</v>
      </c>
      <c r="H39">
        <v>1</v>
      </c>
      <c r="I39" t="s">
        <v>508</v>
      </c>
      <c r="J39" t="s">
        <v>211</v>
      </c>
      <c r="K39" t="s">
        <v>54</v>
      </c>
      <c r="L39">
        <v>0.05</v>
      </c>
      <c r="M39">
        <v>24</v>
      </c>
    </row>
    <row r="40" spans="1:13">
      <c r="A40" t="s">
        <v>509</v>
      </c>
      <c r="B40">
        <v>57</v>
      </c>
      <c r="C40">
        <v>7525000</v>
      </c>
      <c r="D40">
        <v>13307000</v>
      </c>
      <c r="E40">
        <v>79.33</v>
      </c>
      <c r="F40">
        <v>868</v>
      </c>
      <c r="G40" t="s">
        <v>40</v>
      </c>
      <c r="H40">
        <v>1</v>
      </c>
      <c r="I40" t="s">
        <v>513</v>
      </c>
      <c r="J40" t="s">
        <v>211</v>
      </c>
      <c r="K40" t="s">
        <v>514</v>
      </c>
      <c r="L40">
        <v>0.04</v>
      </c>
      <c r="M40">
        <v>12</v>
      </c>
    </row>
    <row r="41" spans="1:13">
      <c r="A41" t="s">
        <v>515</v>
      </c>
      <c r="B41">
        <v>77</v>
      </c>
      <c r="C41">
        <v>5165000</v>
      </c>
      <c r="D41">
        <v>5165000</v>
      </c>
      <c r="E41">
        <v>2.65</v>
      </c>
      <c r="F41">
        <v>1276</v>
      </c>
      <c r="G41" t="s">
        <v>40</v>
      </c>
      <c r="H41">
        <v>1</v>
      </c>
      <c r="I41" t="s">
        <v>518</v>
      </c>
      <c r="J41" t="s">
        <v>211</v>
      </c>
      <c r="K41" t="s">
        <v>519</v>
      </c>
      <c r="L41">
        <v>1.11E-2</v>
      </c>
      <c r="M41">
        <v>3</v>
      </c>
    </row>
    <row r="42" spans="1:13">
      <c r="A42" t="s">
        <v>521</v>
      </c>
      <c r="B42">
        <v>27</v>
      </c>
      <c r="C42">
        <v>16330000</v>
      </c>
      <c r="D42">
        <v>16330000</v>
      </c>
      <c r="E42">
        <v>38.69</v>
      </c>
      <c r="F42">
        <v>4494</v>
      </c>
      <c r="G42" t="s">
        <v>118</v>
      </c>
      <c r="H42">
        <v>1</v>
      </c>
      <c r="I42" t="s">
        <v>524</v>
      </c>
      <c r="J42" t="s">
        <v>211</v>
      </c>
      <c r="K42" t="s">
        <v>218</v>
      </c>
      <c r="L42">
        <v>0.02</v>
      </c>
      <c r="M42">
        <v>24</v>
      </c>
    </row>
    <row r="43" spans="1:13">
      <c r="A43" t="s">
        <v>525</v>
      </c>
      <c r="B43">
        <v>6</v>
      </c>
      <c r="C43">
        <v>68068000</v>
      </c>
      <c r="D43">
        <v>70096000</v>
      </c>
      <c r="E43">
        <v>23.47</v>
      </c>
      <c r="F43">
        <v>7998</v>
      </c>
      <c r="G43" t="s">
        <v>140</v>
      </c>
      <c r="H43">
        <v>1</v>
      </c>
      <c r="I43" t="s">
        <v>529</v>
      </c>
      <c r="J43" t="s">
        <v>211</v>
      </c>
      <c r="K43" t="s">
        <v>530</v>
      </c>
      <c r="L43">
        <v>0.1</v>
      </c>
      <c r="M43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F983-D190-47E9-A733-91D2F397C741}">
  <dimension ref="A1:AC38"/>
  <sheetViews>
    <sheetView tabSelected="1" topLeftCell="D26" workbookViewId="0">
      <selection activeCell="K43" sqref="K43"/>
    </sheetView>
  </sheetViews>
  <sheetFormatPr defaultRowHeight="15.75"/>
  <cols>
    <col min="11" max="11" width="16.125" customWidth="1"/>
    <col min="16" max="16" width="14.125" customWidth="1"/>
    <col min="21" max="21" width="16.125" customWidth="1"/>
  </cols>
  <sheetData>
    <row r="1" spans="1:29">
      <c r="A1" t="s">
        <v>538</v>
      </c>
      <c r="K1" t="s">
        <v>538</v>
      </c>
      <c r="U1" t="s">
        <v>538</v>
      </c>
    </row>
    <row r="2" spans="1:29" ht="16.5" thickBot="1"/>
    <row r="3" spans="1:29">
      <c r="A3" s="8" t="s">
        <v>539</v>
      </c>
      <c r="B3" s="8"/>
      <c r="K3" s="8" t="s">
        <v>539</v>
      </c>
      <c r="L3" s="8"/>
      <c r="U3" s="8" t="s">
        <v>539</v>
      </c>
      <c r="V3" s="8"/>
    </row>
    <row r="4" spans="1:29">
      <c r="A4" t="s">
        <v>540</v>
      </c>
      <c r="B4">
        <v>0.23896351215208433</v>
      </c>
      <c r="K4" t="s">
        <v>540</v>
      </c>
      <c r="L4">
        <v>8.5962575961556417E-2</v>
      </c>
      <c r="U4" t="s">
        <v>540</v>
      </c>
      <c r="V4">
        <v>6.0637508051124299E-2</v>
      </c>
    </row>
    <row r="5" spans="1:29">
      <c r="A5" t="s">
        <v>541</v>
      </c>
      <c r="B5">
        <v>5.7103560140059358E-2</v>
      </c>
      <c r="K5" t="s">
        <v>541</v>
      </c>
      <c r="L5">
        <v>7.3895644659463574E-3</v>
      </c>
      <c r="U5" t="s">
        <v>541</v>
      </c>
      <c r="V5">
        <v>3.6769073826501643E-3</v>
      </c>
    </row>
    <row r="6" spans="1:29">
      <c r="A6" t="s">
        <v>542</v>
      </c>
      <c r="B6">
        <v>3.3531149143560847E-2</v>
      </c>
      <c r="K6" t="s">
        <v>542</v>
      </c>
      <c r="L6">
        <v>-1.7425696422404983E-2</v>
      </c>
      <c r="U6" t="s">
        <v>542</v>
      </c>
      <c r="V6">
        <v>-2.1231169932783581E-2</v>
      </c>
    </row>
    <row r="7" spans="1:29">
      <c r="A7" t="s">
        <v>543</v>
      </c>
      <c r="B7">
        <v>7.8471569690827865</v>
      </c>
      <c r="K7" t="s">
        <v>543</v>
      </c>
      <c r="L7">
        <v>8.0513695428115355</v>
      </c>
      <c r="U7" t="s">
        <v>543</v>
      </c>
      <c r="V7">
        <v>8.0664127430619139</v>
      </c>
    </row>
    <row r="8" spans="1:29" ht="16.5" thickBot="1">
      <c r="A8" s="6" t="s">
        <v>544</v>
      </c>
      <c r="B8" s="6">
        <v>42</v>
      </c>
      <c r="K8" s="6" t="s">
        <v>544</v>
      </c>
      <c r="L8" s="6">
        <v>42</v>
      </c>
      <c r="U8" s="6" t="s">
        <v>544</v>
      </c>
      <c r="V8" s="6">
        <v>42</v>
      </c>
    </row>
    <row r="10" spans="1:29" ht="16.5" thickBot="1">
      <c r="A10" t="s">
        <v>545</v>
      </c>
      <c r="K10" t="s">
        <v>545</v>
      </c>
      <c r="U10" t="s">
        <v>545</v>
      </c>
    </row>
    <row r="11" spans="1:29">
      <c r="A11" s="7"/>
      <c r="B11" s="7" t="s">
        <v>550</v>
      </c>
      <c r="C11" s="7" t="s">
        <v>551</v>
      </c>
      <c r="D11" s="7" t="s">
        <v>552</v>
      </c>
      <c r="E11" s="7" t="s">
        <v>553</v>
      </c>
      <c r="F11" s="7" t="s">
        <v>554</v>
      </c>
      <c r="K11" s="7"/>
      <c r="L11" s="7" t="s">
        <v>550</v>
      </c>
      <c r="M11" s="7" t="s">
        <v>551</v>
      </c>
      <c r="N11" s="7" t="s">
        <v>552</v>
      </c>
      <c r="O11" s="7" t="s">
        <v>553</v>
      </c>
      <c r="P11" s="7" t="s">
        <v>554</v>
      </c>
      <c r="U11" s="7"/>
      <c r="V11" s="7" t="s">
        <v>550</v>
      </c>
      <c r="W11" s="7" t="s">
        <v>551</v>
      </c>
      <c r="X11" s="7" t="s">
        <v>552</v>
      </c>
      <c r="Y11" s="7" t="s">
        <v>553</v>
      </c>
      <c r="Z11" s="7" t="s">
        <v>554</v>
      </c>
    </row>
    <row r="12" spans="1:29">
      <c r="A12" t="s">
        <v>546</v>
      </c>
      <c r="B12">
        <v>1</v>
      </c>
      <c r="C12">
        <v>149.1708143887322</v>
      </c>
      <c r="D12">
        <v>149.1708143887322</v>
      </c>
      <c r="E12">
        <v>2.4224743132359947</v>
      </c>
      <c r="F12">
        <v>0.12748351381638856</v>
      </c>
      <c r="K12" t="s">
        <v>546</v>
      </c>
      <c r="L12">
        <v>1</v>
      </c>
      <c r="M12">
        <v>19.303653689185012</v>
      </c>
      <c r="N12">
        <v>19.303653689185012</v>
      </c>
      <c r="O12">
        <v>0.29778306579944647</v>
      </c>
      <c r="P12">
        <v>0.58830612612995781</v>
      </c>
      <c r="U12" t="s">
        <v>546</v>
      </c>
      <c r="V12">
        <v>1</v>
      </c>
      <c r="W12">
        <v>9.6051326284487004</v>
      </c>
      <c r="X12">
        <v>9.6051326284487004</v>
      </c>
      <c r="Y12">
        <v>0.14761907697997426</v>
      </c>
      <c r="Z12">
        <v>0.70285611448637497</v>
      </c>
    </row>
    <row r="13" spans="1:29">
      <c r="A13" t="s">
        <v>547</v>
      </c>
      <c r="B13">
        <v>40</v>
      </c>
      <c r="C13">
        <v>2463.114899896982</v>
      </c>
      <c r="D13">
        <v>61.577872497424551</v>
      </c>
      <c r="K13" t="s">
        <v>547</v>
      </c>
      <c r="L13">
        <v>40</v>
      </c>
      <c r="M13">
        <v>2592.9820605965292</v>
      </c>
      <c r="N13">
        <v>64.824551514913225</v>
      </c>
      <c r="U13" t="s">
        <v>547</v>
      </c>
      <c r="V13">
        <v>40</v>
      </c>
      <c r="W13">
        <v>2602.6805816572655</v>
      </c>
      <c r="X13">
        <v>65.067014541431632</v>
      </c>
    </row>
    <row r="14" spans="1:29" ht="16.5" thickBot="1">
      <c r="A14" s="6" t="s">
        <v>548</v>
      </c>
      <c r="B14" s="6">
        <v>41</v>
      </c>
      <c r="C14" s="6">
        <v>2612.2857142857142</v>
      </c>
      <c r="D14" s="6"/>
      <c r="E14" s="6"/>
      <c r="F14" s="6"/>
      <c r="K14" s="6" t="s">
        <v>548</v>
      </c>
      <c r="L14" s="6">
        <v>41</v>
      </c>
      <c r="M14" s="6">
        <v>2612.2857142857142</v>
      </c>
      <c r="N14" s="6"/>
      <c r="O14" s="6"/>
      <c r="P14" s="6"/>
      <c r="U14" s="6" t="s">
        <v>548</v>
      </c>
      <c r="V14" s="6">
        <v>41</v>
      </c>
      <c r="W14" s="6">
        <v>2612.2857142857142</v>
      </c>
      <c r="X14" s="6"/>
      <c r="Y14" s="6"/>
      <c r="Z14" s="6"/>
    </row>
    <row r="15" spans="1:29" ht="16.5" thickBot="1"/>
    <row r="16" spans="1:29">
      <c r="A16" s="7"/>
      <c r="B16" s="7" t="s">
        <v>555</v>
      </c>
      <c r="C16" s="7" t="s">
        <v>543</v>
      </c>
      <c r="D16" s="7" t="s">
        <v>556</v>
      </c>
      <c r="E16" s="7" t="s">
        <v>557</v>
      </c>
      <c r="F16" s="7" t="s">
        <v>558</v>
      </c>
      <c r="G16" s="7" t="s">
        <v>559</v>
      </c>
      <c r="H16" s="7" t="s">
        <v>560</v>
      </c>
      <c r="I16" s="7" t="s">
        <v>561</v>
      </c>
      <c r="K16" s="7"/>
      <c r="L16" s="7" t="s">
        <v>555</v>
      </c>
      <c r="M16" s="7" t="s">
        <v>543</v>
      </c>
      <c r="N16" s="7" t="s">
        <v>556</v>
      </c>
      <c r="O16" s="7" t="s">
        <v>557</v>
      </c>
      <c r="P16" s="7" t="s">
        <v>558</v>
      </c>
      <c r="Q16" s="7" t="s">
        <v>559</v>
      </c>
      <c r="R16" s="7" t="s">
        <v>560</v>
      </c>
      <c r="S16" s="7" t="s">
        <v>561</v>
      </c>
      <c r="U16" s="7"/>
      <c r="V16" s="7" t="s">
        <v>555</v>
      </c>
      <c r="W16" s="7" t="s">
        <v>543</v>
      </c>
      <c r="X16" s="7" t="s">
        <v>556</v>
      </c>
      <c r="Y16" s="7" t="s">
        <v>557</v>
      </c>
      <c r="Z16" s="7" t="s">
        <v>558</v>
      </c>
      <c r="AA16" s="7" t="s">
        <v>559</v>
      </c>
      <c r="AB16" s="7" t="s">
        <v>560</v>
      </c>
      <c r="AC16" s="7" t="s">
        <v>561</v>
      </c>
    </row>
    <row r="17" spans="1:29">
      <c r="A17" t="s">
        <v>549</v>
      </c>
      <c r="B17">
        <v>10.096477739275972</v>
      </c>
      <c r="C17">
        <v>2.2899018430597597</v>
      </c>
      <c r="D17">
        <v>4.409131234107873</v>
      </c>
      <c r="E17">
        <v>7.607001075192128E-5</v>
      </c>
      <c r="F17">
        <v>5.4684134780509126</v>
      </c>
      <c r="G17">
        <v>14.724542000501032</v>
      </c>
      <c r="H17">
        <v>5.4684134780509126</v>
      </c>
      <c r="I17">
        <v>14.724542000501032</v>
      </c>
      <c r="K17" t="s">
        <v>549</v>
      </c>
      <c r="L17">
        <v>7.6512772938378486</v>
      </c>
      <c r="M17">
        <v>1.6347886457112764</v>
      </c>
      <c r="N17">
        <v>4.6802853163375575</v>
      </c>
      <c r="O17">
        <v>3.2600260716041671E-5</v>
      </c>
      <c r="P17">
        <v>4.3472461936386662</v>
      </c>
      <c r="Q17">
        <v>10.955308394037031</v>
      </c>
      <c r="R17">
        <v>4.3472461936386662</v>
      </c>
      <c r="S17">
        <v>10.955308394037031</v>
      </c>
      <c r="U17" t="s">
        <v>549</v>
      </c>
      <c r="V17">
        <v>7.5117233326194652</v>
      </c>
      <c r="W17">
        <v>1.6918794245785176</v>
      </c>
      <c r="X17">
        <v>4.4398691913230115</v>
      </c>
      <c r="Y17">
        <v>6.9147038305286115E-5</v>
      </c>
      <c r="Z17">
        <v>4.0923074642382842</v>
      </c>
      <c r="AA17">
        <v>10.931139201000647</v>
      </c>
      <c r="AB17">
        <v>4.0923074642382842</v>
      </c>
      <c r="AC17">
        <v>10.931139201000647</v>
      </c>
    </row>
    <row r="18" spans="1:29" ht="16.5" thickBot="1">
      <c r="A18" s="6" t="s">
        <v>1</v>
      </c>
      <c r="B18" s="6">
        <v>-6.1526423752828477E-2</v>
      </c>
      <c r="C18" s="6">
        <v>3.9530479465785376E-2</v>
      </c>
      <c r="D18" s="6">
        <v>-1.5564299898280045</v>
      </c>
      <c r="E18" s="6">
        <v>0.12748351381638817</v>
      </c>
      <c r="F18" s="6">
        <v>-0.1414205029681348</v>
      </c>
      <c r="G18" s="6">
        <v>1.8367655462477844E-2</v>
      </c>
      <c r="H18" s="6">
        <v>-0.1414205029681348</v>
      </c>
      <c r="I18" s="6">
        <v>1.8367655462477844E-2</v>
      </c>
      <c r="K18" s="6" t="s">
        <v>2</v>
      </c>
      <c r="L18" s="6">
        <v>-3.3013253943292985E-8</v>
      </c>
      <c r="M18" s="6">
        <v>6.0497626195124214E-8</v>
      </c>
      <c r="N18" s="6">
        <v>-0.54569503003001585</v>
      </c>
      <c r="O18" s="6">
        <v>0.58830612612994926</v>
      </c>
      <c r="P18" s="6">
        <v>-1.5528351741820669E-7</v>
      </c>
      <c r="Q18" s="6">
        <v>8.925700953162073E-8</v>
      </c>
      <c r="R18" s="6">
        <v>-1.5528351741820669E-7</v>
      </c>
      <c r="S18" s="6">
        <v>8.925700953162073E-8</v>
      </c>
      <c r="U18" s="6" t="s">
        <v>3</v>
      </c>
      <c r="V18" s="6">
        <v>-1.9828737750727873E-8</v>
      </c>
      <c r="W18" s="6">
        <v>5.1608807745068766E-8</v>
      </c>
      <c r="X18" s="6">
        <v>-0.3842122811415366</v>
      </c>
      <c r="Y18" s="6">
        <v>0.70285611448636653</v>
      </c>
      <c r="Z18" s="6">
        <v>-1.2413402900733416E-7</v>
      </c>
      <c r="AA18" s="6">
        <v>8.4476553505878426E-8</v>
      </c>
      <c r="AB18" s="6">
        <v>-1.2413402900733416E-7</v>
      </c>
      <c r="AC18" s="6">
        <v>8.4476553505878426E-8</v>
      </c>
    </row>
    <row r="20" spans="1:29">
      <c r="K20" s="9"/>
      <c r="L20" s="9"/>
      <c r="M20" s="9"/>
      <c r="N20" s="9"/>
      <c r="O20" s="9"/>
      <c r="P20" s="9"/>
      <c r="Q20" s="9"/>
      <c r="R20" s="9"/>
      <c r="S20" s="9"/>
    </row>
    <row r="21" spans="1:29">
      <c r="A21" t="s">
        <v>538</v>
      </c>
      <c r="K21" s="9" t="s">
        <v>538</v>
      </c>
      <c r="L21" s="9"/>
      <c r="M21" s="9"/>
      <c r="N21" s="9"/>
      <c r="O21" s="9"/>
      <c r="P21" s="9"/>
      <c r="Q21" s="9"/>
      <c r="R21" s="9"/>
      <c r="S21" s="9"/>
      <c r="U21" t="s">
        <v>538</v>
      </c>
    </row>
    <row r="22" spans="1:29" ht="16.5" thickBot="1">
      <c r="K22" s="9"/>
      <c r="L22" s="9"/>
      <c r="M22" s="9"/>
      <c r="N22" s="9"/>
      <c r="O22" s="9"/>
      <c r="P22" s="9"/>
      <c r="Q22" s="9"/>
      <c r="R22" s="9"/>
      <c r="S22" s="9"/>
    </row>
    <row r="23" spans="1:29">
      <c r="A23" s="8" t="s">
        <v>539</v>
      </c>
      <c r="B23" s="8"/>
      <c r="K23" s="10" t="s">
        <v>539</v>
      </c>
      <c r="L23" s="10"/>
      <c r="M23" s="9"/>
      <c r="N23" s="9"/>
      <c r="O23" s="9"/>
      <c r="P23" s="9"/>
      <c r="Q23" s="9"/>
      <c r="R23" s="9"/>
      <c r="S23" s="9"/>
      <c r="U23" s="8" t="s">
        <v>539</v>
      </c>
      <c r="V23" s="8"/>
    </row>
    <row r="24" spans="1:29">
      <c r="A24" t="s">
        <v>540</v>
      </c>
      <c r="B24">
        <v>0.12743573851804804</v>
      </c>
      <c r="K24" s="9" t="s">
        <v>540</v>
      </c>
      <c r="L24" s="9">
        <v>0.51274255707780159</v>
      </c>
      <c r="M24" s="9"/>
      <c r="N24" s="9"/>
      <c r="O24" s="9"/>
      <c r="P24" s="9"/>
      <c r="Q24" s="9"/>
      <c r="R24" s="9"/>
      <c r="S24" s="9"/>
      <c r="U24" t="s">
        <v>540</v>
      </c>
      <c r="V24">
        <v>0.18736433370051231</v>
      </c>
    </row>
    <row r="25" spans="1:29">
      <c r="A25" t="s">
        <v>541</v>
      </c>
      <c r="B25">
        <v>1.623986745164031E-2</v>
      </c>
      <c r="K25" s="9" t="s">
        <v>541</v>
      </c>
      <c r="L25" s="13">
        <v>0.26290492983868258</v>
      </c>
      <c r="M25" s="9"/>
      <c r="N25" s="9"/>
      <c r="O25" s="9"/>
      <c r="P25" s="9"/>
      <c r="Q25" s="9"/>
      <c r="R25" s="9"/>
      <c r="S25" s="9"/>
      <c r="U25" t="s">
        <v>541</v>
      </c>
      <c r="V25">
        <v>3.5105393543036933E-2</v>
      </c>
    </row>
    <row r="26" spans="1:29">
      <c r="A26" t="s">
        <v>542</v>
      </c>
      <c r="B26">
        <v>-8.3541358620686824E-3</v>
      </c>
      <c r="K26" s="9" t="s">
        <v>542</v>
      </c>
      <c r="L26" s="9">
        <v>0.24447755308464963</v>
      </c>
      <c r="M26" s="9"/>
      <c r="N26" s="9"/>
      <c r="O26" s="9"/>
      <c r="P26" s="9"/>
      <c r="Q26" s="9"/>
      <c r="R26" s="9"/>
      <c r="S26" s="9"/>
      <c r="U26" t="s">
        <v>542</v>
      </c>
      <c r="V26">
        <v>1.0983028381612858E-2</v>
      </c>
    </row>
    <row r="27" spans="1:29">
      <c r="A27" t="s">
        <v>543</v>
      </c>
      <c r="B27">
        <v>8.0153954059358501</v>
      </c>
      <c r="K27" s="9" t="s">
        <v>543</v>
      </c>
      <c r="L27" s="9">
        <v>6.9381246058514181</v>
      </c>
      <c r="M27" s="9"/>
      <c r="N27" s="9"/>
      <c r="O27" s="9"/>
      <c r="P27" s="9"/>
      <c r="Q27" s="9"/>
      <c r="R27" s="9"/>
      <c r="S27" s="9"/>
      <c r="U27" t="s">
        <v>543</v>
      </c>
      <c r="V27">
        <v>7.9381679187310921</v>
      </c>
    </row>
    <row r="28" spans="1:29" ht="16.5" thickBot="1">
      <c r="A28" s="6" t="s">
        <v>544</v>
      </c>
      <c r="B28" s="6">
        <v>42</v>
      </c>
      <c r="K28" s="11" t="s">
        <v>544</v>
      </c>
      <c r="L28" s="11">
        <v>42</v>
      </c>
      <c r="M28" s="9"/>
      <c r="N28" s="9"/>
      <c r="O28" s="9"/>
      <c r="P28" s="9"/>
      <c r="Q28" s="9"/>
      <c r="R28" s="9"/>
      <c r="S28" s="9"/>
      <c r="U28" s="6" t="s">
        <v>544</v>
      </c>
      <c r="V28" s="6">
        <v>42</v>
      </c>
    </row>
    <row r="29" spans="1:29">
      <c r="K29" s="9"/>
      <c r="L29" s="9"/>
      <c r="M29" s="9"/>
      <c r="N29" s="9"/>
      <c r="O29" s="9"/>
      <c r="P29" s="9"/>
      <c r="Q29" s="9"/>
      <c r="R29" s="9"/>
      <c r="S29" s="9"/>
    </row>
    <row r="30" spans="1:29" ht="16.5" thickBot="1">
      <c r="A30" t="s">
        <v>545</v>
      </c>
      <c r="K30" s="9" t="s">
        <v>545</v>
      </c>
      <c r="L30" s="9"/>
      <c r="M30" s="9"/>
      <c r="N30" s="9"/>
      <c r="O30" s="9"/>
      <c r="P30" s="9"/>
      <c r="Q30" s="9"/>
      <c r="R30" s="9"/>
      <c r="S30" s="9"/>
      <c r="U30" t="s">
        <v>545</v>
      </c>
    </row>
    <row r="31" spans="1:29">
      <c r="A31" s="7"/>
      <c r="B31" s="7" t="s">
        <v>550</v>
      </c>
      <c r="C31" s="7" t="s">
        <v>551</v>
      </c>
      <c r="D31" s="7" t="s">
        <v>552</v>
      </c>
      <c r="E31" s="7" t="s">
        <v>553</v>
      </c>
      <c r="F31" s="7" t="s">
        <v>554</v>
      </c>
      <c r="K31" s="12"/>
      <c r="L31" s="12" t="s">
        <v>550</v>
      </c>
      <c r="M31" s="12" t="s">
        <v>551</v>
      </c>
      <c r="N31" s="12" t="s">
        <v>552</v>
      </c>
      <c r="O31" s="12" t="s">
        <v>553</v>
      </c>
      <c r="P31" s="12" t="s">
        <v>554</v>
      </c>
      <c r="Q31" s="9"/>
      <c r="R31" s="9"/>
      <c r="S31" s="9"/>
      <c r="U31" s="7"/>
      <c r="V31" s="7" t="s">
        <v>550</v>
      </c>
      <c r="W31" s="7" t="s">
        <v>551</v>
      </c>
      <c r="X31" s="7" t="s">
        <v>552</v>
      </c>
      <c r="Y31" s="7" t="s">
        <v>553</v>
      </c>
      <c r="Z31" s="7" t="s">
        <v>554</v>
      </c>
    </row>
    <row r="32" spans="1:29">
      <c r="A32" t="s">
        <v>546</v>
      </c>
      <c r="B32">
        <v>1</v>
      </c>
      <c r="C32">
        <v>42.423173745813529</v>
      </c>
      <c r="D32">
        <v>42.423173745813529</v>
      </c>
      <c r="E32">
        <v>0.66031817774815105</v>
      </c>
      <c r="F32">
        <v>0.4212578182742579</v>
      </c>
      <c r="K32" s="9" t="s">
        <v>546</v>
      </c>
      <c r="L32" s="9">
        <v>1</v>
      </c>
      <c r="M32" s="9">
        <v>686.78279243287852</v>
      </c>
      <c r="N32" s="9">
        <v>686.78279243287852</v>
      </c>
      <c r="O32" s="9">
        <v>14.267083880028901</v>
      </c>
      <c r="P32" s="9">
        <v>5.1685442284644251E-4</v>
      </c>
      <c r="Q32" s="9"/>
      <c r="R32" s="9"/>
      <c r="S32" s="9"/>
      <c r="U32" t="s">
        <v>546</v>
      </c>
      <c r="V32">
        <v>1</v>
      </c>
      <c r="W32">
        <v>91.705318046853336</v>
      </c>
      <c r="X32">
        <v>91.705318046853336</v>
      </c>
      <c r="Y32">
        <v>1.4553047890667312</v>
      </c>
      <c r="Z32">
        <v>0.23476543213991061</v>
      </c>
    </row>
    <row r="33" spans="1:29">
      <c r="A33" t="s">
        <v>547</v>
      </c>
      <c r="B33">
        <v>40</v>
      </c>
      <c r="C33">
        <v>2569.8625405399007</v>
      </c>
      <c r="D33">
        <v>64.24656351349752</v>
      </c>
      <c r="K33" s="9" t="s">
        <v>547</v>
      </c>
      <c r="L33" s="9">
        <v>40</v>
      </c>
      <c r="M33" s="9">
        <v>1925.5029218528357</v>
      </c>
      <c r="N33" s="9">
        <v>48.137573046320895</v>
      </c>
      <c r="O33" s="9"/>
      <c r="P33" s="9"/>
      <c r="Q33" s="9"/>
      <c r="R33" s="9"/>
      <c r="S33" s="9"/>
      <c r="U33" t="s">
        <v>547</v>
      </c>
      <c r="V33">
        <v>40</v>
      </c>
      <c r="W33">
        <v>2520.5803962388609</v>
      </c>
      <c r="X33">
        <v>63.014509905971522</v>
      </c>
    </row>
    <row r="34" spans="1:29" ht="16.5" thickBot="1">
      <c r="A34" s="6" t="s">
        <v>548</v>
      </c>
      <c r="B34" s="6">
        <v>41</v>
      </c>
      <c r="C34" s="6">
        <v>2612.2857142857142</v>
      </c>
      <c r="D34" s="6"/>
      <c r="E34" s="6"/>
      <c r="F34" s="6"/>
      <c r="K34" s="11" t="s">
        <v>548</v>
      </c>
      <c r="L34" s="11">
        <v>41</v>
      </c>
      <c r="M34" s="11">
        <v>2612.2857142857142</v>
      </c>
      <c r="N34" s="11"/>
      <c r="O34" s="11"/>
      <c r="P34" s="11"/>
      <c r="Q34" s="9"/>
      <c r="R34" s="9"/>
      <c r="S34" s="9"/>
      <c r="U34" s="6" t="s">
        <v>548</v>
      </c>
      <c r="V34" s="6">
        <v>41</v>
      </c>
      <c r="W34" s="6">
        <v>2612.2857142857142</v>
      </c>
      <c r="X34" s="6"/>
      <c r="Y34" s="6"/>
      <c r="Z34" s="6"/>
    </row>
    <row r="35" spans="1:29" ht="16.5" thickBot="1">
      <c r="K35" s="9"/>
      <c r="L35" s="9"/>
      <c r="M35" s="9"/>
      <c r="N35" s="9"/>
      <c r="O35" s="9"/>
      <c r="P35" s="9"/>
      <c r="Q35" s="9"/>
      <c r="R35" s="9"/>
      <c r="S35" s="9"/>
    </row>
    <row r="36" spans="1:29">
      <c r="A36" s="7"/>
      <c r="B36" s="7" t="s">
        <v>555</v>
      </c>
      <c r="C36" s="7" t="s">
        <v>543</v>
      </c>
      <c r="D36" s="7" t="s">
        <v>556</v>
      </c>
      <c r="E36" s="7" t="s">
        <v>557</v>
      </c>
      <c r="F36" s="7" t="s">
        <v>558</v>
      </c>
      <c r="G36" s="7" t="s">
        <v>559</v>
      </c>
      <c r="H36" s="7" t="s">
        <v>560</v>
      </c>
      <c r="I36" s="7" t="s">
        <v>561</v>
      </c>
      <c r="K36" s="12"/>
      <c r="L36" s="12" t="s">
        <v>555</v>
      </c>
      <c r="M36" s="12" t="s">
        <v>543</v>
      </c>
      <c r="N36" s="12" t="s">
        <v>556</v>
      </c>
      <c r="O36" s="12" t="s">
        <v>557</v>
      </c>
      <c r="P36" s="12" t="s">
        <v>558</v>
      </c>
      <c r="Q36" s="12" t="s">
        <v>559</v>
      </c>
      <c r="R36" s="12" t="s">
        <v>560</v>
      </c>
      <c r="S36" s="12" t="s">
        <v>561</v>
      </c>
      <c r="U36" s="7"/>
      <c r="V36" s="7" t="s">
        <v>555</v>
      </c>
      <c r="W36" s="7" t="s">
        <v>543</v>
      </c>
      <c r="X36" s="7" t="s">
        <v>556</v>
      </c>
      <c r="Y36" s="7" t="s">
        <v>557</v>
      </c>
      <c r="Z36" s="7" t="s">
        <v>558</v>
      </c>
      <c r="AA36" s="7" t="s">
        <v>559</v>
      </c>
      <c r="AB36" s="7" t="s">
        <v>560</v>
      </c>
      <c r="AC36" s="7" t="s">
        <v>561</v>
      </c>
    </row>
    <row r="37" spans="1:29">
      <c r="A37" t="s">
        <v>549</v>
      </c>
      <c r="B37">
        <v>8.6566658548780513</v>
      </c>
      <c r="C37">
        <v>2.3098455966026123</v>
      </c>
      <c r="D37">
        <v>3.7477248988462804</v>
      </c>
      <c r="E37">
        <v>5.6373210022408592E-4</v>
      </c>
      <c r="F37">
        <v>3.9882937641771985</v>
      </c>
      <c r="G37">
        <v>13.325037945578904</v>
      </c>
      <c r="H37">
        <v>3.9882937641771985</v>
      </c>
      <c r="I37">
        <v>13.325037945578904</v>
      </c>
      <c r="K37" s="9" t="s">
        <v>549</v>
      </c>
      <c r="L37" s="9">
        <v>4.5948108054742907</v>
      </c>
      <c r="M37" s="9">
        <v>1.2554074419265284</v>
      </c>
      <c r="N37" s="9">
        <v>3.6600155869899629</v>
      </c>
      <c r="O37" s="9">
        <v>7.2892683135125939E-4</v>
      </c>
      <c r="P37" s="9">
        <v>2.0575377197892317</v>
      </c>
      <c r="Q37" s="9">
        <v>7.1320838911593496</v>
      </c>
      <c r="R37" s="9">
        <v>2.0575377197892317</v>
      </c>
      <c r="S37" s="9">
        <v>7.1320838911593496</v>
      </c>
      <c r="U37" t="s">
        <v>549</v>
      </c>
      <c r="V37">
        <v>8.4573792401145163</v>
      </c>
      <c r="W37">
        <v>1.6793591538783483</v>
      </c>
      <c r="X37">
        <v>5.0360753508758753</v>
      </c>
      <c r="Y37">
        <v>1.0553424553238916E-5</v>
      </c>
      <c r="Z37">
        <v>5.0632677827254202</v>
      </c>
      <c r="AA37">
        <v>11.851490697503612</v>
      </c>
      <c r="AB37">
        <v>5.0632677827254202</v>
      </c>
      <c r="AC37">
        <v>11.851490697503612</v>
      </c>
    </row>
    <row r="38" spans="1:29" ht="16.5" thickBot="1">
      <c r="A38" s="6" t="s">
        <v>4</v>
      </c>
      <c r="B38" s="6">
        <v>-3.523830906038794E-2</v>
      </c>
      <c r="C38" s="6">
        <v>4.3364908437741261E-2</v>
      </c>
      <c r="D38" s="6">
        <v>-0.81259964173519172</v>
      </c>
      <c r="E38" s="6">
        <v>0.42125781827425413</v>
      </c>
      <c r="F38" s="6">
        <v>-0.12288205830679168</v>
      </c>
      <c r="G38" s="6">
        <v>5.2405440186015798E-2</v>
      </c>
      <c r="H38" s="6">
        <v>-0.12288205830679168</v>
      </c>
      <c r="I38" s="6">
        <v>5.2405440186015798E-2</v>
      </c>
      <c r="K38" s="11" t="s">
        <v>5</v>
      </c>
      <c r="L38" s="14">
        <v>9.0743133212432966E-4</v>
      </c>
      <c r="M38" s="11">
        <v>2.4024046698154874E-4</v>
      </c>
      <c r="N38" s="11">
        <v>3.7771793550252437</v>
      </c>
      <c r="O38" s="11">
        <v>5.1685442284644012E-4</v>
      </c>
      <c r="P38" s="11">
        <v>4.2188723655223458E-4</v>
      </c>
      <c r="Q38" s="11">
        <v>1.3929754276964248E-3</v>
      </c>
      <c r="R38" s="11">
        <v>4.2188723655223458E-4</v>
      </c>
      <c r="S38" s="11">
        <v>1.3929754276964248E-3</v>
      </c>
      <c r="U38" s="6" t="s">
        <v>11</v>
      </c>
      <c r="V38" s="6">
        <v>-20.76552799829112</v>
      </c>
      <c r="W38" s="6">
        <v>17.213373766032358</v>
      </c>
      <c r="X38" s="6">
        <v>-1.2063601406987587</v>
      </c>
      <c r="Y38" s="6">
        <v>0.23476543213991061</v>
      </c>
      <c r="Z38" s="6">
        <v>-55.555054100962742</v>
      </c>
      <c r="AA38" s="6">
        <v>14.023998104380503</v>
      </c>
      <c r="AB38" s="6">
        <v>-55.555054100962742</v>
      </c>
      <c r="AC38" s="6">
        <v>14.023998104380503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F123-89A0-48A5-BC1D-1255149701A2}">
  <dimension ref="A1:AC40"/>
  <sheetViews>
    <sheetView topLeftCell="D1" workbookViewId="0">
      <selection activeCell="U25" sqref="U25"/>
    </sheetView>
  </sheetViews>
  <sheetFormatPr defaultRowHeight="15.75"/>
  <cols>
    <col min="1" max="1" width="14.125" customWidth="1"/>
    <col min="20" max="20" width="10.25" customWidth="1"/>
    <col min="21" max="21" width="14.25" customWidth="1"/>
  </cols>
  <sheetData>
    <row r="1" spans="1:29">
      <c r="A1" t="s">
        <v>538</v>
      </c>
      <c r="K1" t="s">
        <v>538</v>
      </c>
      <c r="U1" s="9" t="s">
        <v>538</v>
      </c>
      <c r="V1" s="9"/>
      <c r="W1" s="9"/>
      <c r="X1" s="9"/>
      <c r="Y1" s="9"/>
      <c r="Z1" s="9"/>
      <c r="AA1" s="9"/>
      <c r="AB1" s="9"/>
      <c r="AC1" s="9"/>
    </row>
    <row r="2" spans="1:29" ht="16.5" thickBot="1">
      <c r="U2" s="9"/>
      <c r="V2" s="9"/>
      <c r="W2" s="9"/>
      <c r="X2" s="9"/>
      <c r="Y2" s="9"/>
      <c r="Z2" s="9"/>
      <c r="AA2" s="9"/>
      <c r="AB2" s="9"/>
      <c r="AC2" s="9"/>
    </row>
    <row r="3" spans="1:29">
      <c r="A3" s="8" t="s">
        <v>539</v>
      </c>
      <c r="B3" s="8"/>
      <c r="K3" s="8" t="s">
        <v>539</v>
      </c>
      <c r="L3" s="8"/>
      <c r="U3" s="10" t="s">
        <v>539</v>
      </c>
      <c r="V3" s="10"/>
      <c r="W3" s="9"/>
      <c r="X3" s="9"/>
      <c r="Y3" s="9"/>
      <c r="Z3" s="9"/>
      <c r="AA3" s="9"/>
      <c r="AB3" s="9"/>
      <c r="AC3" s="9"/>
    </row>
    <row r="4" spans="1:29">
      <c r="A4" t="s">
        <v>540</v>
      </c>
      <c r="B4">
        <v>0.52564443651708126</v>
      </c>
      <c r="K4" t="s">
        <v>540</v>
      </c>
      <c r="L4">
        <v>0.5243658067900876</v>
      </c>
      <c r="U4" s="9" t="s">
        <v>540</v>
      </c>
      <c r="V4" s="9">
        <v>0.54862065551746197</v>
      </c>
      <c r="W4" s="9"/>
      <c r="X4" s="9"/>
      <c r="Y4" s="9"/>
      <c r="Z4" s="9"/>
      <c r="AA4" s="9"/>
      <c r="AB4" s="9"/>
      <c r="AC4" s="9"/>
    </row>
    <row r="5" spans="1:29">
      <c r="A5" t="s">
        <v>541</v>
      </c>
      <c r="B5">
        <v>0.27630207364135984</v>
      </c>
      <c r="K5" t="s">
        <v>541</v>
      </c>
      <c r="L5">
        <v>0.27495949933061953</v>
      </c>
      <c r="U5" s="9" t="s">
        <v>541</v>
      </c>
      <c r="V5" s="13">
        <v>0.30098462366040973</v>
      </c>
      <c r="W5" s="9"/>
      <c r="X5" s="9"/>
      <c r="Y5" s="9"/>
      <c r="Z5" s="9"/>
      <c r="AA5" s="9"/>
      <c r="AB5" s="9"/>
      <c r="AC5" s="9"/>
    </row>
    <row r="6" spans="1:29">
      <c r="A6" t="s">
        <v>542</v>
      </c>
      <c r="B6">
        <v>0.23918935946912187</v>
      </c>
      <c r="K6" t="s">
        <v>542</v>
      </c>
      <c r="L6">
        <v>0.23777793519372822</v>
      </c>
      <c r="U6" s="9" t="s">
        <v>542</v>
      </c>
      <c r="V6" s="9">
        <v>0.26513768128402049</v>
      </c>
      <c r="W6" s="9"/>
      <c r="X6" s="9"/>
      <c r="Y6" s="9"/>
      <c r="Z6" s="9"/>
      <c r="AA6" s="9"/>
      <c r="AB6" s="9"/>
      <c r="AC6" s="9"/>
    </row>
    <row r="7" spans="1:29">
      <c r="A7" t="s">
        <v>543</v>
      </c>
      <c r="B7">
        <v>6.9623635731878499</v>
      </c>
      <c r="K7" t="s">
        <v>543</v>
      </c>
      <c r="L7">
        <v>6.9688187244897968</v>
      </c>
      <c r="U7" s="9" t="s">
        <v>543</v>
      </c>
      <c r="V7" s="9">
        <v>6.8426038709932939</v>
      </c>
      <c r="W7" s="9"/>
      <c r="X7" s="9"/>
      <c r="Y7" s="9"/>
      <c r="Z7" s="9"/>
      <c r="AA7" s="9"/>
      <c r="AB7" s="9"/>
      <c r="AC7" s="9"/>
    </row>
    <row r="8" spans="1:29" ht="16.5" thickBot="1">
      <c r="A8" s="6" t="s">
        <v>544</v>
      </c>
      <c r="B8" s="6">
        <v>42</v>
      </c>
      <c r="K8" s="6" t="s">
        <v>544</v>
      </c>
      <c r="L8" s="6">
        <v>42</v>
      </c>
      <c r="U8" s="11" t="s">
        <v>544</v>
      </c>
      <c r="V8" s="11">
        <v>42</v>
      </c>
      <c r="W8" s="9"/>
      <c r="X8" s="9"/>
      <c r="Y8" s="9"/>
      <c r="Z8" s="9"/>
      <c r="AA8" s="9"/>
      <c r="AB8" s="9"/>
      <c r="AC8" s="9"/>
    </row>
    <row r="9" spans="1:29">
      <c r="U9" s="9"/>
      <c r="V9" s="9"/>
      <c r="W9" s="9"/>
      <c r="X9" s="9"/>
      <c r="Y9" s="9"/>
      <c r="Z9" s="9"/>
      <c r="AA9" s="9"/>
      <c r="AB9" s="9"/>
      <c r="AC9" s="9"/>
    </row>
    <row r="10" spans="1:29" ht="16.5" thickBot="1">
      <c r="A10" t="s">
        <v>545</v>
      </c>
      <c r="K10" t="s">
        <v>545</v>
      </c>
      <c r="U10" s="9" t="s">
        <v>545</v>
      </c>
      <c r="V10" s="9"/>
      <c r="W10" s="9"/>
      <c r="X10" s="9"/>
      <c r="Y10" s="9"/>
      <c r="Z10" s="9"/>
      <c r="AA10" s="9"/>
      <c r="AB10" s="9"/>
      <c r="AC10" s="9"/>
    </row>
    <row r="11" spans="1:29">
      <c r="A11" s="7"/>
      <c r="B11" s="7" t="s">
        <v>550</v>
      </c>
      <c r="C11" s="7" t="s">
        <v>551</v>
      </c>
      <c r="D11" s="7" t="s">
        <v>552</v>
      </c>
      <c r="E11" s="7" t="s">
        <v>553</v>
      </c>
      <c r="F11" s="7" t="s">
        <v>554</v>
      </c>
      <c r="K11" s="7"/>
      <c r="L11" s="7" t="s">
        <v>550</v>
      </c>
      <c r="M11" s="7" t="s">
        <v>551</v>
      </c>
      <c r="N11" s="7" t="s">
        <v>552</v>
      </c>
      <c r="O11" s="7" t="s">
        <v>553</v>
      </c>
      <c r="P11" s="7" t="s">
        <v>554</v>
      </c>
      <c r="U11" s="12"/>
      <c r="V11" s="12" t="s">
        <v>550</v>
      </c>
      <c r="W11" s="12" t="s">
        <v>551</v>
      </c>
      <c r="X11" s="12" t="s">
        <v>552</v>
      </c>
      <c r="Y11" s="12" t="s">
        <v>553</v>
      </c>
      <c r="Z11" s="12" t="s">
        <v>554</v>
      </c>
      <c r="AA11" s="9"/>
      <c r="AB11" s="9"/>
      <c r="AC11" s="9"/>
    </row>
    <row r="12" spans="1:29">
      <c r="A12" t="s">
        <v>546</v>
      </c>
      <c r="B12">
        <v>2</v>
      </c>
      <c r="C12">
        <v>721.7799598008437</v>
      </c>
      <c r="D12">
        <v>360.88997990042185</v>
      </c>
      <c r="E12">
        <v>7.4449438636866576</v>
      </c>
      <c r="F12">
        <v>1.8254414190978932E-3</v>
      </c>
      <c r="K12" t="s">
        <v>546</v>
      </c>
      <c r="L12">
        <v>2</v>
      </c>
      <c r="M12">
        <v>718.27277210852981</v>
      </c>
      <c r="N12">
        <v>359.1363860542649</v>
      </c>
      <c r="O12">
        <v>7.3950492862081214</v>
      </c>
      <c r="P12">
        <v>1.8926233951940563E-3</v>
      </c>
      <c r="U12" s="9" t="s">
        <v>546</v>
      </c>
      <c r="V12" s="9">
        <v>2</v>
      </c>
      <c r="W12" s="9">
        <v>786.25783260775029</v>
      </c>
      <c r="X12" s="9">
        <v>393.12891630387514</v>
      </c>
      <c r="Y12" s="9">
        <v>8.3963820540145893</v>
      </c>
      <c r="Z12" s="9">
        <v>9.2787872532895329E-4</v>
      </c>
      <c r="AA12" s="9"/>
      <c r="AB12" s="9"/>
      <c r="AC12" s="9"/>
    </row>
    <row r="13" spans="1:29">
      <c r="A13" t="s">
        <v>547</v>
      </c>
      <c r="B13">
        <v>39</v>
      </c>
      <c r="C13">
        <v>1890.5057544848705</v>
      </c>
      <c r="D13">
        <v>48.474506525253091</v>
      </c>
      <c r="K13" t="s">
        <v>547</v>
      </c>
      <c r="L13">
        <v>39</v>
      </c>
      <c r="M13">
        <v>1894.0129421771844</v>
      </c>
      <c r="N13">
        <v>48.564434414799599</v>
      </c>
      <c r="U13" s="9" t="s">
        <v>547</v>
      </c>
      <c r="V13" s="9">
        <v>39</v>
      </c>
      <c r="W13" s="9">
        <v>1826.0278816779639</v>
      </c>
      <c r="X13" s="9">
        <v>46.821227735332407</v>
      </c>
      <c r="Y13" s="9"/>
      <c r="Z13" s="9"/>
      <c r="AA13" s="9"/>
      <c r="AB13" s="9"/>
      <c r="AC13" s="9"/>
    </row>
    <row r="14" spans="1:29" ht="16.5" thickBot="1">
      <c r="A14" s="6" t="s">
        <v>548</v>
      </c>
      <c r="B14" s="6">
        <v>41</v>
      </c>
      <c r="C14" s="6">
        <v>2612.2857142857142</v>
      </c>
      <c r="D14" s="6"/>
      <c r="E14" s="6"/>
      <c r="F14" s="6"/>
      <c r="K14" s="6" t="s">
        <v>548</v>
      </c>
      <c r="L14" s="6">
        <v>41</v>
      </c>
      <c r="M14" s="6">
        <v>2612.2857142857142</v>
      </c>
      <c r="N14" s="6"/>
      <c r="O14" s="6"/>
      <c r="P14" s="6"/>
      <c r="U14" s="11" t="s">
        <v>548</v>
      </c>
      <c r="V14" s="11">
        <v>41</v>
      </c>
      <c r="W14" s="11">
        <v>2612.2857142857142</v>
      </c>
      <c r="X14" s="11"/>
      <c r="Y14" s="11"/>
      <c r="Z14" s="11"/>
      <c r="AA14" s="9"/>
      <c r="AB14" s="9"/>
      <c r="AC14" s="9"/>
    </row>
    <row r="15" spans="1:29" ht="16.5" thickBot="1">
      <c r="U15" s="9"/>
      <c r="V15" s="9"/>
      <c r="W15" s="9"/>
      <c r="X15" s="9"/>
      <c r="Y15" s="9"/>
      <c r="Z15" s="9"/>
      <c r="AA15" s="9"/>
      <c r="AB15" s="9"/>
      <c r="AC15" s="9"/>
    </row>
    <row r="16" spans="1:29">
      <c r="A16" s="7"/>
      <c r="B16" s="7" t="s">
        <v>555</v>
      </c>
      <c r="C16" s="7" t="s">
        <v>543</v>
      </c>
      <c r="D16" s="7" t="s">
        <v>556</v>
      </c>
      <c r="E16" s="7" t="s">
        <v>557</v>
      </c>
      <c r="F16" s="7" t="s">
        <v>558</v>
      </c>
      <c r="G16" s="7" t="s">
        <v>559</v>
      </c>
      <c r="H16" s="7" t="s">
        <v>560</v>
      </c>
      <c r="I16" s="7" t="s">
        <v>561</v>
      </c>
      <c r="K16" s="7"/>
      <c r="L16" s="7" t="s">
        <v>555</v>
      </c>
      <c r="M16" s="7" t="s">
        <v>543</v>
      </c>
      <c r="N16" s="7" t="s">
        <v>556</v>
      </c>
      <c r="O16" s="7" t="s">
        <v>557</v>
      </c>
      <c r="P16" s="7" t="s">
        <v>558</v>
      </c>
      <c r="Q16" s="7" t="s">
        <v>559</v>
      </c>
      <c r="R16" s="7" t="s">
        <v>560</v>
      </c>
      <c r="S16" s="7" t="s">
        <v>561</v>
      </c>
      <c r="U16" s="12"/>
      <c r="V16" s="12" t="s">
        <v>555</v>
      </c>
      <c r="W16" s="12" t="s">
        <v>543</v>
      </c>
      <c r="X16" s="12" t="s">
        <v>556</v>
      </c>
      <c r="Y16" s="12" t="s">
        <v>557</v>
      </c>
      <c r="Z16" s="12" t="s">
        <v>558</v>
      </c>
      <c r="AA16" s="12" t="s">
        <v>559</v>
      </c>
      <c r="AB16" s="12" t="s">
        <v>560</v>
      </c>
      <c r="AC16" s="12" t="s">
        <v>561</v>
      </c>
    </row>
    <row r="17" spans="1:29">
      <c r="A17" t="s">
        <v>549</v>
      </c>
      <c r="B17">
        <v>6.2497292797710813</v>
      </c>
      <c r="C17">
        <v>2.3195955472818985</v>
      </c>
      <c r="D17">
        <v>2.694318536304535</v>
      </c>
      <c r="E17">
        <v>1.0349106804552342E-2</v>
      </c>
      <c r="F17">
        <v>1.557904428126287</v>
      </c>
      <c r="G17">
        <v>10.941554131415876</v>
      </c>
      <c r="H17">
        <v>1.557904428126287</v>
      </c>
      <c r="I17">
        <v>10.941554131415876</v>
      </c>
      <c r="K17" t="s">
        <v>549</v>
      </c>
      <c r="L17">
        <v>5.3450886988576469</v>
      </c>
      <c r="M17">
        <v>1.5678534604100272</v>
      </c>
      <c r="N17">
        <v>3.4091761977932507</v>
      </c>
      <c r="O17">
        <v>1.5269630620111194E-3</v>
      </c>
      <c r="P17">
        <v>2.173805740538072</v>
      </c>
      <c r="Q17">
        <v>8.5163716571772223</v>
      </c>
      <c r="R17">
        <v>2.173805740538072</v>
      </c>
      <c r="S17">
        <v>8.5163716571772223</v>
      </c>
      <c r="U17" s="9" t="s">
        <v>549</v>
      </c>
      <c r="V17" s="9">
        <v>6.0241905804088747</v>
      </c>
      <c r="W17" s="9">
        <v>1.579435132780598</v>
      </c>
      <c r="X17" s="9">
        <v>3.8141424458523203</v>
      </c>
      <c r="Y17" s="9">
        <v>4.7530769864601106E-4</v>
      </c>
      <c r="Z17" s="9">
        <v>2.8294814785465054</v>
      </c>
      <c r="AA17" s="9">
        <v>9.2188996822712443</v>
      </c>
      <c r="AB17" s="9">
        <v>2.8294814785465054</v>
      </c>
      <c r="AC17" s="9">
        <v>9.2188996822712443</v>
      </c>
    </row>
    <row r="18" spans="1:29">
      <c r="A18" t="s">
        <v>5</v>
      </c>
      <c r="B18">
        <v>8.5514448074981481E-4</v>
      </c>
      <c r="C18">
        <v>2.4880955548238639E-4</v>
      </c>
      <c r="D18">
        <v>3.4369438870299005</v>
      </c>
      <c r="E18">
        <v>1.4118950235624704E-3</v>
      </c>
      <c r="F18">
        <v>3.5187965205720948E-4</v>
      </c>
      <c r="G18">
        <v>1.3584093094424201E-3</v>
      </c>
      <c r="H18">
        <v>3.5187965205720948E-4</v>
      </c>
      <c r="I18">
        <v>1.3584093094424201E-3</v>
      </c>
      <c r="K18" t="s">
        <v>5</v>
      </c>
      <c r="L18">
        <v>9.2595512277170828E-4</v>
      </c>
      <c r="M18">
        <v>2.4239731535823607E-4</v>
      </c>
      <c r="N18">
        <v>3.8199891834744553</v>
      </c>
      <c r="O18">
        <v>4.6719929335020248E-4</v>
      </c>
      <c r="P18">
        <v>4.3566027395531724E-4</v>
      </c>
      <c r="Q18">
        <v>1.4162499715880993E-3</v>
      </c>
      <c r="R18">
        <v>4.3566027395531724E-4</v>
      </c>
      <c r="S18">
        <v>1.4162499715880993E-3</v>
      </c>
      <c r="U18" s="9" t="s">
        <v>5</v>
      </c>
      <c r="V18" s="13">
        <v>9.1265423191160227E-4</v>
      </c>
      <c r="W18" s="9">
        <v>2.3696004665444542E-4</v>
      </c>
      <c r="X18" s="9">
        <v>3.8515110238921819</v>
      </c>
      <c r="Y18" s="9">
        <v>4.2574056213595527E-4</v>
      </c>
      <c r="Z18" s="9">
        <v>4.3335729713216858E-4</v>
      </c>
      <c r="AA18" s="9">
        <v>1.391951166691036E-3</v>
      </c>
      <c r="AB18" s="9">
        <v>4.3335729713216858E-4</v>
      </c>
      <c r="AC18" s="9">
        <v>1.391951166691036E-3</v>
      </c>
    </row>
    <row r="19" spans="1:29" ht="16.5" thickBot="1">
      <c r="A19" s="6" t="s">
        <v>1</v>
      </c>
      <c r="B19" s="6">
        <v>-3.0756894157024657E-2</v>
      </c>
      <c r="C19" s="6">
        <v>3.6197846096429724E-2</v>
      </c>
      <c r="D19" s="6">
        <v>-0.84968851668934742</v>
      </c>
      <c r="E19" s="6">
        <v>0.40068437570131654</v>
      </c>
      <c r="F19" s="6">
        <v>-0.10397394878116112</v>
      </c>
      <c r="G19" s="6">
        <v>4.2460160467111811E-2</v>
      </c>
      <c r="H19" s="6">
        <v>-0.10397394878116112</v>
      </c>
      <c r="I19" s="6">
        <v>4.2460160467111811E-2</v>
      </c>
      <c r="K19" s="6" t="s">
        <v>3</v>
      </c>
      <c r="L19" s="6">
        <v>-3.6065681741165172E-8</v>
      </c>
      <c r="M19" s="6">
        <v>4.4788562454806523E-8</v>
      </c>
      <c r="N19" s="6">
        <v>-0.80524311932442372</v>
      </c>
      <c r="O19" s="6">
        <v>0.42556168913537018</v>
      </c>
      <c r="P19" s="6">
        <v>-1.2665910034000163E-7</v>
      </c>
      <c r="Q19" s="6">
        <v>5.4527736857671296E-8</v>
      </c>
      <c r="R19" s="6">
        <v>-1.2665910034000163E-7</v>
      </c>
      <c r="S19" s="6">
        <v>5.4527736857671296E-8</v>
      </c>
      <c r="U19" s="11" t="s">
        <v>11</v>
      </c>
      <c r="V19" s="14">
        <v>-21.629796777599811</v>
      </c>
      <c r="W19" s="11">
        <v>14.839414852264476</v>
      </c>
      <c r="X19" s="11">
        <v>-1.4575909490325443</v>
      </c>
      <c r="Y19" s="11">
        <v>0.15295921205072602</v>
      </c>
      <c r="Z19" s="11">
        <v>-51.645346457933798</v>
      </c>
      <c r="AA19" s="11">
        <v>8.3857529027341755</v>
      </c>
      <c r="AB19" s="11">
        <v>-51.645346457933798</v>
      </c>
      <c r="AC19" s="11">
        <v>8.3857529027341755</v>
      </c>
    </row>
    <row r="22" spans="1:29">
      <c r="A22" t="s">
        <v>538</v>
      </c>
      <c r="K22" t="s">
        <v>538</v>
      </c>
    </row>
    <row r="23" spans="1:29" ht="16.5" thickBot="1"/>
    <row r="24" spans="1:29">
      <c r="A24" s="8" t="s">
        <v>539</v>
      </c>
      <c r="B24" s="8"/>
      <c r="K24" s="8" t="s">
        <v>539</v>
      </c>
      <c r="L24" s="8"/>
    </row>
    <row r="25" spans="1:29">
      <c r="A25" t="s">
        <v>540</v>
      </c>
      <c r="B25">
        <v>0.54187703131544385</v>
      </c>
      <c r="K25" t="s">
        <v>540</v>
      </c>
      <c r="L25">
        <v>0.52387048787311052</v>
      </c>
    </row>
    <row r="26" spans="1:29">
      <c r="A26" t="s">
        <v>541</v>
      </c>
      <c r="B26">
        <v>0.29363071706723853</v>
      </c>
      <c r="K26" t="s">
        <v>541</v>
      </c>
      <c r="L26">
        <v>0.27444028806441084</v>
      </c>
    </row>
    <row r="27" spans="1:29">
      <c r="A27" t="s">
        <v>542</v>
      </c>
      <c r="B27">
        <v>0.25740665127581486</v>
      </c>
      <c r="K27" t="s">
        <v>542</v>
      </c>
      <c r="L27">
        <v>0.23723209770873963</v>
      </c>
    </row>
    <row r="28" spans="1:29">
      <c r="A28" t="s">
        <v>543</v>
      </c>
      <c r="B28">
        <v>6.8785030922534984</v>
      </c>
      <c r="K28" t="s">
        <v>543</v>
      </c>
      <c r="L28">
        <v>6.9713135103990078</v>
      </c>
    </row>
    <row r="29" spans="1:29" ht="16.5" thickBot="1">
      <c r="A29" s="6" t="s">
        <v>544</v>
      </c>
      <c r="B29" s="6">
        <v>42</v>
      </c>
      <c r="K29" s="6" t="s">
        <v>544</v>
      </c>
      <c r="L29" s="6">
        <v>42</v>
      </c>
    </row>
    <row r="31" spans="1:29" ht="16.5" thickBot="1">
      <c r="A31" t="s">
        <v>545</v>
      </c>
      <c r="K31" t="s">
        <v>545</v>
      </c>
    </row>
    <row r="32" spans="1:29">
      <c r="A32" s="7"/>
      <c r="B32" s="7" t="s">
        <v>550</v>
      </c>
      <c r="C32" s="7" t="s">
        <v>551</v>
      </c>
      <c r="D32" s="7" t="s">
        <v>552</v>
      </c>
      <c r="E32" s="7" t="s">
        <v>553</v>
      </c>
      <c r="F32" s="7" t="s">
        <v>554</v>
      </c>
      <c r="K32" s="7"/>
      <c r="L32" s="7" t="s">
        <v>550</v>
      </c>
      <c r="M32" s="7" t="s">
        <v>551</v>
      </c>
      <c r="N32" s="7" t="s">
        <v>552</v>
      </c>
      <c r="O32" s="7" t="s">
        <v>553</v>
      </c>
      <c r="P32" s="7" t="s">
        <v>554</v>
      </c>
    </row>
    <row r="33" spans="1:19">
      <c r="A33" t="s">
        <v>546</v>
      </c>
      <c r="B33">
        <v>2</v>
      </c>
      <c r="C33">
        <v>767.04732747021762</v>
      </c>
      <c r="D33">
        <v>383.52366373510881</v>
      </c>
      <c r="E33">
        <v>8.1059569281358232</v>
      </c>
      <c r="F33">
        <v>1.1379422009436609E-3</v>
      </c>
      <c r="K33" t="s">
        <v>546</v>
      </c>
      <c r="L33">
        <v>2</v>
      </c>
      <c r="M33">
        <v>716.9164439351166</v>
      </c>
      <c r="N33">
        <v>358.4582219675583</v>
      </c>
      <c r="O33">
        <v>7.3758031616439759</v>
      </c>
      <c r="P33">
        <v>1.9192281910992881E-3</v>
      </c>
    </row>
    <row r="34" spans="1:19">
      <c r="A34" t="s">
        <v>547</v>
      </c>
      <c r="B34">
        <v>39</v>
      </c>
      <c r="C34">
        <v>1845.2383868154966</v>
      </c>
      <c r="D34">
        <v>47.313804790140935</v>
      </c>
      <c r="K34" t="s">
        <v>547</v>
      </c>
      <c r="L34">
        <v>39</v>
      </c>
      <c r="M34">
        <v>1895.3692703505976</v>
      </c>
      <c r="N34">
        <v>48.599212060271732</v>
      </c>
    </row>
    <row r="35" spans="1:19" ht="16.5" thickBot="1">
      <c r="A35" s="6" t="s">
        <v>548</v>
      </c>
      <c r="B35" s="6">
        <v>41</v>
      </c>
      <c r="C35" s="6">
        <v>2612.2857142857142</v>
      </c>
      <c r="D35" s="6"/>
      <c r="E35" s="6"/>
      <c r="F35" s="6"/>
      <c r="K35" s="6" t="s">
        <v>548</v>
      </c>
      <c r="L35" s="6">
        <v>41</v>
      </c>
      <c r="M35" s="6">
        <v>2612.2857142857142</v>
      </c>
      <c r="N35" s="6"/>
      <c r="O35" s="6"/>
      <c r="P35" s="6"/>
    </row>
    <row r="36" spans="1:19" ht="16.5" thickBot="1"/>
    <row r="37" spans="1:19">
      <c r="A37" s="7"/>
      <c r="B37" s="7" t="s">
        <v>555</v>
      </c>
      <c r="C37" s="7" t="s">
        <v>543</v>
      </c>
      <c r="D37" s="7" t="s">
        <v>556</v>
      </c>
      <c r="E37" s="7" t="s">
        <v>557</v>
      </c>
      <c r="F37" s="7" t="s">
        <v>558</v>
      </c>
      <c r="G37" s="7" t="s">
        <v>559</v>
      </c>
      <c r="H37" s="7" t="s">
        <v>560</v>
      </c>
      <c r="I37" s="7" t="s">
        <v>561</v>
      </c>
      <c r="K37" s="7"/>
      <c r="L37" s="7" t="s">
        <v>555</v>
      </c>
      <c r="M37" s="7" t="s">
        <v>543</v>
      </c>
      <c r="N37" s="7" t="s">
        <v>556</v>
      </c>
      <c r="O37" s="7" t="s">
        <v>557</v>
      </c>
      <c r="P37" s="7" t="s">
        <v>558</v>
      </c>
      <c r="Q37" s="7" t="s">
        <v>559</v>
      </c>
      <c r="R37" s="7" t="s">
        <v>560</v>
      </c>
      <c r="S37" s="7" t="s">
        <v>561</v>
      </c>
    </row>
    <row r="38" spans="1:19">
      <c r="A38" t="s">
        <v>549</v>
      </c>
      <c r="B38">
        <v>5.6490840534877407</v>
      </c>
      <c r="C38">
        <v>1.484679168607739</v>
      </c>
      <c r="D38">
        <v>3.8049190511544531</v>
      </c>
      <c r="E38">
        <v>4.8837670353015698E-4</v>
      </c>
      <c r="F38">
        <v>2.6460369799771417</v>
      </c>
      <c r="G38">
        <v>8.6521311269983396</v>
      </c>
      <c r="H38">
        <v>2.6460369799771417</v>
      </c>
      <c r="I38">
        <v>8.6521311269983396</v>
      </c>
      <c r="K38" t="s">
        <v>549</v>
      </c>
      <c r="L38">
        <v>5.9522452367285466</v>
      </c>
      <c r="M38">
        <v>2.1361020796872148</v>
      </c>
      <c r="N38">
        <v>2.7864984980493639</v>
      </c>
      <c r="O38">
        <v>8.1866250378478372E-3</v>
      </c>
      <c r="P38">
        <v>1.6315709558735785</v>
      </c>
      <c r="Q38">
        <v>10.272919517583514</v>
      </c>
      <c r="R38">
        <v>1.6315709558735785</v>
      </c>
      <c r="S38">
        <v>10.272919517583514</v>
      </c>
    </row>
    <row r="39" spans="1:19">
      <c r="A39" t="s">
        <v>5</v>
      </c>
      <c r="B39">
        <v>9.6071288662738833E-4</v>
      </c>
      <c r="C39">
        <v>2.4166356582130716E-4</v>
      </c>
      <c r="D39">
        <v>3.9754146776836294</v>
      </c>
      <c r="E39">
        <v>2.947253502723752E-4</v>
      </c>
      <c r="F39">
        <v>4.7190218633692458E-4</v>
      </c>
      <c r="G39">
        <v>1.4495235869178521E-3</v>
      </c>
      <c r="H39">
        <v>4.7190218633692458E-4</v>
      </c>
      <c r="I39">
        <v>1.4495235869178521E-3</v>
      </c>
      <c r="K39" t="s">
        <v>5</v>
      </c>
      <c r="L39">
        <v>8.9996858276534262E-4</v>
      </c>
      <c r="M39">
        <v>2.4157564760163402E-4</v>
      </c>
      <c r="N39">
        <v>3.7254110325284922</v>
      </c>
      <c r="O39">
        <v>6.1641701155959472E-4</v>
      </c>
      <c r="P39">
        <v>4.1133571385951748E-4</v>
      </c>
      <c r="Q39">
        <v>1.3886014516711676E-3</v>
      </c>
      <c r="R39">
        <v>4.1133571385951748E-4</v>
      </c>
      <c r="S39">
        <v>1.3886014516711676E-3</v>
      </c>
    </row>
    <row r="40" spans="1:19" ht="16.5" thickBot="1">
      <c r="A40" s="6" t="s">
        <v>2</v>
      </c>
      <c r="B40" s="6">
        <v>-6.8303600180150811E-8</v>
      </c>
      <c r="C40" s="6">
        <v>5.2441569985607325E-8</v>
      </c>
      <c r="D40" s="6">
        <v>-1.3024705438623758</v>
      </c>
      <c r="E40" s="6">
        <v>0.20039487272487752</v>
      </c>
      <c r="F40" s="6">
        <v>-1.7437668762251099E-7</v>
      </c>
      <c r="G40" s="6">
        <v>3.7769487262209377E-8</v>
      </c>
      <c r="H40" s="6">
        <v>-1.7437668762251099E-7</v>
      </c>
      <c r="I40" s="6">
        <v>3.7769487262209377E-8</v>
      </c>
      <c r="K40" s="6" t="s">
        <v>4</v>
      </c>
      <c r="L40" s="6">
        <v>-2.9721712809437504E-2</v>
      </c>
      <c r="M40" s="6">
        <v>3.7745272650592444E-2</v>
      </c>
      <c r="N40" s="6">
        <v>-0.78742874861631174</v>
      </c>
      <c r="O40" s="6">
        <v>0.43579051951984815</v>
      </c>
      <c r="P40" s="6">
        <v>-0.10606873307410267</v>
      </c>
      <c r="Q40" s="6">
        <v>4.6625307455227666E-2</v>
      </c>
      <c r="R40" s="6">
        <v>-0.10606873307410267</v>
      </c>
      <c r="S40" s="6">
        <v>4.6625307455227666E-2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FAA8-2FF0-441C-B087-BE75C9BEAE7C}">
  <dimension ref="A1:L43"/>
  <sheetViews>
    <sheetView workbookViewId="0">
      <selection activeCell="I8" sqref="I8"/>
    </sheetView>
  </sheetViews>
  <sheetFormatPr defaultRowHeight="15.75"/>
  <cols>
    <col min="1" max="1" width="12.375" bestFit="1" customWidth="1"/>
    <col min="2" max="2" width="12.625" bestFit="1" customWidth="1"/>
    <col min="3" max="3" width="17.625" bestFit="1" customWidth="1"/>
    <col min="4" max="4" width="12.75" customWidth="1"/>
    <col min="9" max="9" width="12.625" customWidth="1"/>
  </cols>
  <sheetData>
    <row r="1" spans="1:10">
      <c r="A1" t="s">
        <v>5</v>
      </c>
      <c r="B1" t="s">
        <v>11</v>
      </c>
      <c r="C1" t="s">
        <v>12</v>
      </c>
      <c r="D1" t="s">
        <v>562</v>
      </c>
    </row>
    <row r="2" spans="1:10">
      <c r="A2">
        <v>4023</v>
      </c>
      <c r="B2">
        <v>0.16600000000000001</v>
      </c>
      <c r="C2">
        <v>2</v>
      </c>
      <c r="D2">
        <f>$J$2 + A2 *$J$3 + B2*$J$4</f>
        <v>6.105252290307682</v>
      </c>
      <c r="I2" s="9" t="s">
        <v>549</v>
      </c>
      <c r="J2" s="9">
        <v>6.0241905804088747</v>
      </c>
    </row>
    <row r="3" spans="1:10">
      <c r="A3">
        <v>767</v>
      </c>
      <c r="B3">
        <v>0.15</v>
      </c>
      <c r="C3">
        <v>1</v>
      </c>
      <c r="D3">
        <f t="shared" ref="D3:D43" si="0">$J$2 + A3 *$J$3 + B3*$J$4</f>
        <v>3.4797268596451016</v>
      </c>
      <c r="I3" s="9" t="s">
        <v>5</v>
      </c>
      <c r="J3" s="13">
        <v>9.1265423191160227E-4</v>
      </c>
    </row>
    <row r="4" spans="1:10" ht="16.5" thickBot="1">
      <c r="A4">
        <v>3854</v>
      </c>
      <c r="B4">
        <v>0.05</v>
      </c>
      <c r="C4">
        <v>1</v>
      </c>
      <c r="D4">
        <f t="shared" si="0"/>
        <v>8.4600701513161987</v>
      </c>
      <c r="I4" s="11" t="s">
        <v>11</v>
      </c>
      <c r="J4" s="14">
        <v>-21.629796777599811</v>
      </c>
    </row>
    <row r="5" spans="1:10">
      <c r="A5">
        <v>4802</v>
      </c>
      <c r="B5">
        <v>0.2</v>
      </c>
      <c r="C5">
        <v>3</v>
      </c>
      <c r="D5">
        <f t="shared" si="0"/>
        <v>6.0807968465284263</v>
      </c>
    </row>
    <row r="6" spans="1:10">
      <c r="A6">
        <v>1492</v>
      </c>
      <c r="B6">
        <v>0.02</v>
      </c>
      <c r="C6">
        <v>12</v>
      </c>
      <c r="D6">
        <f t="shared" si="0"/>
        <v>6.9532747588689894</v>
      </c>
    </row>
    <row r="7" spans="1:10">
      <c r="A7">
        <v>684</v>
      </c>
      <c r="B7">
        <v>1.4999999999999999E-2</v>
      </c>
      <c r="C7">
        <v>3</v>
      </c>
      <c r="D7">
        <f t="shared" si="0"/>
        <v>6.3239991233724133</v>
      </c>
      <c r="I7" s="15"/>
    </row>
    <row r="8" spans="1:10">
      <c r="A8">
        <v>201</v>
      </c>
      <c r="B8">
        <v>0.02</v>
      </c>
      <c r="C8">
        <v>6</v>
      </c>
      <c r="D8">
        <f t="shared" si="0"/>
        <v>5.7750381454711111</v>
      </c>
    </row>
    <row r="9" spans="1:10">
      <c r="A9">
        <v>1288</v>
      </c>
      <c r="B9">
        <v>0.22220000000000001</v>
      </c>
      <c r="C9">
        <v>3</v>
      </c>
      <c r="D9">
        <f t="shared" si="0"/>
        <v>2.3935483871283401</v>
      </c>
    </row>
    <row r="10" spans="1:10">
      <c r="A10">
        <v>1309</v>
      </c>
      <c r="B10">
        <v>0.1</v>
      </c>
      <c r="C10">
        <v>4</v>
      </c>
      <c r="D10">
        <f t="shared" si="0"/>
        <v>5.0558752922211809</v>
      </c>
    </row>
    <row r="11" spans="1:10">
      <c r="A11">
        <v>7621</v>
      </c>
      <c r="B11">
        <v>0.02</v>
      </c>
      <c r="C11">
        <v>1.5</v>
      </c>
      <c r="D11">
        <f t="shared" si="0"/>
        <v>12.546932546255199</v>
      </c>
    </row>
    <row r="12" spans="1:10">
      <c r="A12">
        <v>644</v>
      </c>
      <c r="B12">
        <v>3.3000000000000002E-2</v>
      </c>
      <c r="C12">
        <v>12</v>
      </c>
      <c r="D12">
        <f t="shared" si="0"/>
        <v>5.8981566120991529</v>
      </c>
    </row>
    <row r="13" spans="1:10">
      <c r="A13">
        <v>296</v>
      </c>
      <c r="B13">
        <v>1.3299999999999999E-2</v>
      </c>
      <c r="C13">
        <v>12</v>
      </c>
      <c r="D13">
        <f t="shared" si="0"/>
        <v>6.0066599359126318</v>
      </c>
    </row>
    <row r="14" spans="1:10">
      <c r="A14">
        <v>4272</v>
      </c>
      <c r="B14">
        <v>0.01</v>
      </c>
      <c r="C14">
        <v>12</v>
      </c>
      <c r="D14">
        <f t="shared" si="0"/>
        <v>9.7067514913592401</v>
      </c>
    </row>
    <row r="15" spans="1:10">
      <c r="A15">
        <v>2432</v>
      </c>
      <c r="B15">
        <v>2.5000000000000001E-2</v>
      </c>
      <c r="C15">
        <v>24</v>
      </c>
      <c r="D15">
        <f t="shared" si="0"/>
        <v>7.7030207529778965</v>
      </c>
    </row>
    <row r="16" spans="1:10">
      <c r="A16">
        <v>420</v>
      </c>
      <c r="B16">
        <v>0.04</v>
      </c>
      <c r="C16">
        <v>2</v>
      </c>
      <c r="D16">
        <f t="shared" si="0"/>
        <v>5.542313486707755</v>
      </c>
    </row>
    <row r="17" spans="1:12" ht="16.5" thickBot="1">
      <c r="A17">
        <v>216</v>
      </c>
      <c r="B17">
        <v>0.13300000000000001</v>
      </c>
      <c r="C17">
        <v>1.5</v>
      </c>
      <c r="D17">
        <f t="shared" si="0"/>
        <v>3.3445609230810058</v>
      </c>
    </row>
    <row r="18" spans="1:12">
      <c r="A18">
        <v>311</v>
      </c>
      <c r="B18">
        <v>1.4999999999999999E-2</v>
      </c>
      <c r="C18">
        <v>3</v>
      </c>
      <c r="D18">
        <f t="shared" si="0"/>
        <v>5.9835790948693859</v>
      </c>
      <c r="I18" s="7"/>
      <c r="J18" s="7"/>
      <c r="K18" s="7"/>
      <c r="L18" s="7"/>
    </row>
    <row r="19" spans="1:12">
      <c r="A19">
        <v>235</v>
      </c>
      <c r="B19">
        <v>0.2</v>
      </c>
      <c r="C19">
        <v>1</v>
      </c>
      <c r="D19">
        <f t="shared" si="0"/>
        <v>1.9127049693881393</v>
      </c>
    </row>
    <row r="20" spans="1:12">
      <c r="A20">
        <v>203</v>
      </c>
      <c r="B20">
        <v>0.01</v>
      </c>
      <c r="C20">
        <v>1</v>
      </c>
      <c r="D20">
        <f t="shared" si="0"/>
        <v>5.9931614217109317</v>
      </c>
    </row>
    <row r="21" spans="1:12" ht="16.5" thickBot="1">
      <c r="A21">
        <v>1087</v>
      </c>
      <c r="B21">
        <v>0.1</v>
      </c>
      <c r="C21">
        <v>12</v>
      </c>
      <c r="D21">
        <f t="shared" si="0"/>
        <v>4.8532660527368048</v>
      </c>
      <c r="I21" s="6"/>
      <c r="J21" s="6"/>
      <c r="K21" s="6"/>
      <c r="L21" s="6"/>
    </row>
    <row r="22" spans="1:12">
      <c r="A22">
        <v>1158</v>
      </c>
      <c r="B22">
        <v>0.05</v>
      </c>
      <c r="C22">
        <v>12</v>
      </c>
      <c r="D22">
        <f t="shared" si="0"/>
        <v>5.9995543420825195</v>
      </c>
    </row>
    <row r="23" spans="1:12">
      <c r="A23">
        <v>3519</v>
      </c>
      <c r="B23">
        <v>0.02</v>
      </c>
      <c r="C23">
        <v>1</v>
      </c>
      <c r="D23">
        <f t="shared" si="0"/>
        <v>8.8032248869538066</v>
      </c>
    </row>
    <row r="24" spans="1:12">
      <c r="A24">
        <v>202</v>
      </c>
      <c r="B24">
        <v>0.1</v>
      </c>
      <c r="C24">
        <v>1</v>
      </c>
      <c r="D24">
        <f t="shared" si="0"/>
        <v>4.0455670574950364</v>
      </c>
    </row>
    <row r="25" spans="1:12">
      <c r="A25">
        <v>85</v>
      </c>
      <c r="B25">
        <v>0.02</v>
      </c>
      <c r="C25">
        <v>6</v>
      </c>
      <c r="D25">
        <f t="shared" si="0"/>
        <v>5.669170254569365</v>
      </c>
    </row>
    <row r="26" spans="1:12">
      <c r="A26">
        <v>107</v>
      </c>
      <c r="B26">
        <v>0.1</v>
      </c>
      <c r="C26">
        <v>2</v>
      </c>
      <c r="D26">
        <f t="shared" si="0"/>
        <v>3.9588649054634355</v>
      </c>
    </row>
    <row r="27" spans="1:12">
      <c r="A27">
        <v>823</v>
      </c>
      <c r="B27">
        <v>0.1</v>
      </c>
      <c r="C27">
        <v>2</v>
      </c>
      <c r="D27">
        <f t="shared" si="0"/>
        <v>4.6123253355121427</v>
      </c>
    </row>
    <row r="28" spans="1:12">
      <c r="A28">
        <v>4166</v>
      </c>
      <c r="B28">
        <v>3.3300000000000003E-2</v>
      </c>
      <c r="C28">
        <v>12</v>
      </c>
      <c r="D28">
        <f t="shared" si="0"/>
        <v>9.1060358778585364</v>
      </c>
    </row>
    <row r="29" spans="1:12">
      <c r="A29">
        <v>132</v>
      </c>
      <c r="B29">
        <v>0.02</v>
      </c>
      <c r="C29">
        <v>2</v>
      </c>
      <c r="D29">
        <f t="shared" si="0"/>
        <v>5.7120650034692106</v>
      </c>
    </row>
    <row r="30" spans="1:12">
      <c r="A30">
        <v>4587</v>
      </c>
      <c r="B30">
        <v>0.05</v>
      </c>
      <c r="C30">
        <v>12</v>
      </c>
      <c r="D30">
        <f t="shared" si="0"/>
        <v>9.1290457033074031</v>
      </c>
    </row>
    <row r="31" spans="1:12">
      <c r="A31">
        <v>1335</v>
      </c>
      <c r="B31">
        <v>1.4999999999999999E-2</v>
      </c>
      <c r="C31">
        <v>1</v>
      </c>
      <c r="D31">
        <f t="shared" si="0"/>
        <v>6.9181370283468659</v>
      </c>
    </row>
    <row r="32" spans="1:12">
      <c r="A32">
        <v>226</v>
      </c>
      <c r="B32">
        <v>1.0999999999999999E-2</v>
      </c>
      <c r="C32">
        <v>3</v>
      </c>
      <c r="D32">
        <f t="shared" si="0"/>
        <v>5.9925226722672988</v>
      </c>
    </row>
    <row r="33" spans="1:4">
      <c r="A33">
        <v>1905</v>
      </c>
      <c r="B33">
        <v>0.01</v>
      </c>
      <c r="C33">
        <v>12</v>
      </c>
      <c r="D33">
        <f t="shared" si="0"/>
        <v>7.5464989244244789</v>
      </c>
    </row>
    <row r="34" spans="1:4">
      <c r="A34">
        <v>1471</v>
      </c>
      <c r="B34">
        <v>0.33329999999999999</v>
      </c>
      <c r="C34">
        <v>6</v>
      </c>
      <c r="D34">
        <f t="shared" si="0"/>
        <v>0.15749368957682464</v>
      </c>
    </row>
    <row r="35" spans="1:4">
      <c r="A35">
        <v>11513</v>
      </c>
      <c r="B35">
        <v>0.08</v>
      </c>
      <c r="C35">
        <v>1</v>
      </c>
      <c r="D35">
        <f t="shared" si="0"/>
        <v>14.801195010199168</v>
      </c>
    </row>
    <row r="36" spans="1:4">
      <c r="A36">
        <v>26644</v>
      </c>
      <c r="B36">
        <v>6.7000000000000004E-2</v>
      </c>
      <c r="C36">
        <v>36</v>
      </c>
      <c r="D36">
        <f t="shared" si="0"/>
        <v>28.891753551362417</v>
      </c>
    </row>
    <row r="37" spans="1:4">
      <c r="A37">
        <v>1544</v>
      </c>
      <c r="B37">
        <v>1.4999999999999999E-2</v>
      </c>
      <c r="C37">
        <v>1</v>
      </c>
      <c r="D37">
        <f t="shared" si="0"/>
        <v>7.1088817628163916</v>
      </c>
    </row>
    <row r="38" spans="1:4">
      <c r="A38">
        <v>1965</v>
      </c>
      <c r="B38">
        <v>1.4999999999999999E-2</v>
      </c>
      <c r="C38">
        <v>1</v>
      </c>
      <c r="D38">
        <f t="shared" si="0"/>
        <v>7.4931091944511756</v>
      </c>
    </row>
    <row r="39" spans="1:4">
      <c r="A39">
        <v>2454</v>
      </c>
      <c r="B39">
        <v>0.05</v>
      </c>
      <c r="C39">
        <v>24</v>
      </c>
      <c r="D39">
        <f t="shared" si="0"/>
        <v>7.1823542266399567</v>
      </c>
    </row>
    <row r="40" spans="1:4">
      <c r="A40">
        <v>868</v>
      </c>
      <c r="B40">
        <v>0.04</v>
      </c>
      <c r="C40">
        <v>12</v>
      </c>
      <c r="D40">
        <f t="shared" si="0"/>
        <v>5.9511825826041527</v>
      </c>
    </row>
    <row r="41" spans="1:4">
      <c r="A41">
        <v>1276</v>
      </c>
      <c r="B41">
        <v>1.11E-2</v>
      </c>
      <c r="C41">
        <v>3</v>
      </c>
      <c r="D41">
        <f t="shared" si="0"/>
        <v>6.9486466360967212</v>
      </c>
    </row>
    <row r="42" spans="1:4">
      <c r="A42">
        <v>4494</v>
      </c>
      <c r="B42">
        <v>0.02</v>
      </c>
      <c r="C42">
        <v>24</v>
      </c>
      <c r="D42">
        <f t="shared" si="0"/>
        <v>9.6930627630676192</v>
      </c>
    </row>
    <row r="43" spans="1:4">
      <c r="A43">
        <v>7998</v>
      </c>
      <c r="B43">
        <v>0.1</v>
      </c>
      <c r="C43">
        <v>6</v>
      </c>
      <c r="D43">
        <f t="shared" si="0"/>
        <v>11.160619449477888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089F3-1AE3-44A9-9BE0-EB4035BD6721}">
  <dimension ref="A1:O43"/>
  <sheetViews>
    <sheetView topLeftCell="A28" workbookViewId="0">
      <selection activeCell="G28" sqref="G1:G1048576"/>
    </sheetView>
  </sheetViews>
  <sheetFormatPr defaultRowHeight="15.75"/>
  <cols>
    <col min="1" max="1" width="10.25" bestFit="1" customWidth="1"/>
    <col min="2" max="2" width="14.5" bestFit="1" customWidth="1"/>
    <col min="3" max="3" width="17.75" bestFit="1" customWidth="1"/>
    <col min="4" max="4" width="13.875" bestFit="1" customWidth="1"/>
    <col min="5" max="5" width="12.375" bestFit="1" customWidth="1"/>
    <col min="6" max="6" width="12.625" bestFit="1" customWidth="1"/>
    <col min="7" max="7" width="17.625" bestFit="1" customWidth="1"/>
    <col min="8" max="8" width="22.625" customWidth="1"/>
    <col min="9" max="9" width="16" customWidth="1"/>
    <col min="10" max="10" width="19.75" customWidth="1"/>
    <col min="11" max="11" width="23.125" customWidth="1"/>
    <col min="12" max="12" width="17.875" customWidth="1"/>
    <col min="13" max="13" width="17.25" customWidth="1"/>
    <col min="14" max="14" width="15.125" customWidth="1"/>
  </cols>
  <sheetData>
    <row r="1" spans="1:1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11</v>
      </c>
      <c r="G1" t="s">
        <v>12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</row>
    <row r="2" spans="1:14">
      <c r="A2">
        <v>66</v>
      </c>
      <c r="B2">
        <v>6443000</v>
      </c>
      <c r="C2">
        <v>6485000</v>
      </c>
      <c r="D2">
        <v>64.239999999999995</v>
      </c>
      <c r="E2">
        <v>4023</v>
      </c>
      <c r="F2">
        <v>0.16600000000000001</v>
      </c>
      <c r="G2">
        <v>2</v>
      </c>
      <c r="H2">
        <f>LOG(Table_CleanData__2[[#This Row],[ExpirationMonth]])</f>
        <v>0.3010299956639812</v>
      </c>
      <c r="I2">
        <f>LOG(Table_CleanData__2[[#This Row],[Salerank]])</f>
        <v>1.8195439355418688</v>
      </c>
      <c r="J2">
        <f>LOG(Table_CleanData__2[[#This Row],[X2013USSales]])</f>
        <v>6.8090881313463463</v>
      </c>
      <c r="K2">
        <f>LOG(Table_CleanData__2[[#This Row],[X2013WorldSales]])</f>
        <v>6.8119099804200989</v>
      </c>
      <c r="L2">
        <f>LOG(Table_CleanData__2[[#This Row],[ProfitMargin]])</f>
        <v>1.8078055322706246</v>
      </c>
      <c r="M2">
        <f>LOG(Table_CleanData__2[[#This Row],[NumStores]])</f>
        <v>3.6045500325712614</v>
      </c>
      <c r="N2">
        <f>LOG(Table_CleanData__2[[#This Row],[RewardSize]])</f>
        <v>-0.77989191195994489</v>
      </c>
    </row>
    <row r="3" spans="1:14">
      <c r="A3">
        <v>17</v>
      </c>
      <c r="B3">
        <v>26118000</v>
      </c>
      <c r="C3">
        <v>44028000</v>
      </c>
      <c r="D3">
        <v>40.869999999999997</v>
      </c>
      <c r="E3">
        <v>767</v>
      </c>
      <c r="F3">
        <v>0.15</v>
      </c>
      <c r="G3">
        <v>1</v>
      </c>
      <c r="H3">
        <f>LOG(Table_CleanData__2[[#This Row],[ExpirationMonth]])</f>
        <v>0</v>
      </c>
      <c r="I3">
        <f>LOG(Table_CleanData__2[[#This Row],[Salerank]])</f>
        <v>1.2304489213782739</v>
      </c>
      <c r="J3">
        <f>LOG(Table_CleanData__2[[#This Row],[X2013USSales]])</f>
        <v>7.4169399175410415</v>
      </c>
      <c r="K3">
        <f>LOG(Table_CleanData__2[[#This Row],[X2013WorldSales]])</f>
        <v>7.6437289578035728</v>
      </c>
      <c r="L3">
        <f>LOG(Table_CleanData__2[[#This Row],[ProfitMargin]])</f>
        <v>1.6114046377115934</v>
      </c>
      <c r="M3">
        <f>LOG(Table_CleanData__2[[#This Row],[NumStores]])</f>
        <v>2.8847953639489812</v>
      </c>
      <c r="N3">
        <f>LOG(Table_CleanData__2[[#This Row],[RewardSize]])</f>
        <v>-0.82390874094431876</v>
      </c>
    </row>
    <row r="4" spans="1:14">
      <c r="A4">
        <v>84</v>
      </c>
      <c r="B4">
        <v>4665000</v>
      </c>
      <c r="C4">
        <v>4715000</v>
      </c>
      <c r="D4">
        <v>93.45</v>
      </c>
      <c r="E4">
        <v>3854</v>
      </c>
      <c r="F4">
        <v>0.05</v>
      </c>
      <c r="G4">
        <v>1</v>
      </c>
      <c r="H4">
        <f>LOG(Table_CleanData__2[[#This Row],[ExpirationMonth]])</f>
        <v>0</v>
      </c>
      <c r="I4">
        <f>LOG(Table_CleanData__2[[#This Row],[Salerank]])</f>
        <v>1.9242792860618816</v>
      </c>
      <c r="J4">
        <f>LOG(Table_CleanData__2[[#This Row],[X2013USSales]])</f>
        <v>6.6688516480825184</v>
      </c>
      <c r="K4">
        <f>LOG(Table_CleanData__2[[#This Row],[X2013WorldSales]])</f>
        <v>6.6734816970733473</v>
      </c>
      <c r="L4">
        <f>LOG(Table_CleanData__2[[#This Row],[ProfitMargin]])</f>
        <v>1.9705793057148508</v>
      </c>
      <c r="M4">
        <f>LOG(Table_CleanData__2[[#This Row],[NumStores]])</f>
        <v>3.5859117103194342</v>
      </c>
      <c r="N4">
        <f>LOG(Table_CleanData__2[[#This Row],[RewardSize]])</f>
        <v>-1.3010299956639813</v>
      </c>
    </row>
    <row r="5" spans="1:14">
      <c r="A5">
        <v>56</v>
      </c>
      <c r="B5">
        <v>7584000</v>
      </c>
      <c r="C5">
        <v>15190000</v>
      </c>
      <c r="D5">
        <v>96.64</v>
      </c>
      <c r="E5">
        <v>4802</v>
      </c>
      <c r="F5">
        <v>0.2</v>
      </c>
      <c r="G5">
        <v>3</v>
      </c>
      <c r="H5">
        <f>LOG(Table_CleanData__2[[#This Row],[ExpirationMonth]])</f>
        <v>0.47712125471966244</v>
      </c>
      <c r="I5">
        <f>LOG(Table_CleanData__2[[#This Row],[Salerank]])</f>
        <v>1.7481880270062005</v>
      </c>
      <c r="J5">
        <f>LOG(Table_CleanData__2[[#This Row],[X2013USSales]])</f>
        <v>6.8798983243300098</v>
      </c>
      <c r="K5">
        <f>LOG(Table_CleanData__2[[#This Row],[X2013WorldSales]])</f>
        <v>7.181557773862786</v>
      </c>
      <c r="L5">
        <f>LOG(Table_CleanData__2[[#This Row],[ProfitMargin]])</f>
        <v>1.9851569212770566</v>
      </c>
      <c r="M5">
        <f>LOG(Table_CleanData__2[[#This Row],[NumStores]])</f>
        <v>3.6814221557210085</v>
      </c>
      <c r="N5">
        <f>LOG(Table_CleanData__2[[#This Row],[RewardSize]])</f>
        <v>-0.69897000433601875</v>
      </c>
    </row>
    <row r="6" spans="1:14">
      <c r="A6">
        <v>12</v>
      </c>
      <c r="B6">
        <v>35766000</v>
      </c>
      <c r="C6">
        <v>42159000</v>
      </c>
      <c r="D6">
        <v>36.33</v>
      </c>
      <c r="E6">
        <v>1492</v>
      </c>
      <c r="F6">
        <v>0.02</v>
      </c>
      <c r="G6">
        <v>12</v>
      </c>
      <c r="H6">
        <f>LOG(Table_CleanData__2[[#This Row],[ExpirationMonth]])</f>
        <v>1.0791812460476249</v>
      </c>
      <c r="I6">
        <f>LOG(Table_CleanData__2[[#This Row],[Salerank]])</f>
        <v>1.0791812460476249</v>
      </c>
      <c r="J6">
        <f>LOG(Table_CleanData__2[[#This Row],[X2013USSales]])</f>
        <v>7.5534703722131216</v>
      </c>
      <c r="K6">
        <f>LOG(Table_CleanData__2[[#This Row],[X2013WorldSales]])</f>
        <v>7.6248903009798097</v>
      </c>
      <c r="L6">
        <f>LOG(Table_CleanData__2[[#This Row],[ProfitMargin]])</f>
        <v>1.5602653978627146</v>
      </c>
      <c r="M6">
        <f>LOG(Table_CleanData__2[[#This Row],[NumStores]])</f>
        <v>3.1737688231366499</v>
      </c>
      <c r="N6">
        <f>LOG(Table_CleanData__2[[#This Row],[RewardSize]])</f>
        <v>-1.6989700043360187</v>
      </c>
    </row>
    <row r="7" spans="1:14">
      <c r="A7">
        <v>44</v>
      </c>
      <c r="B7">
        <v>9087000</v>
      </c>
      <c r="C7">
        <v>10205000</v>
      </c>
      <c r="D7">
        <v>29.5</v>
      </c>
      <c r="E7">
        <v>684</v>
      </c>
      <c r="F7">
        <v>1.4999999999999999E-2</v>
      </c>
      <c r="G7">
        <v>3</v>
      </c>
      <c r="H7">
        <f>LOG(Table_CleanData__2[[#This Row],[ExpirationMonth]])</f>
        <v>0.47712125471966244</v>
      </c>
      <c r="I7">
        <f>LOG(Table_CleanData__2[[#This Row],[Salerank]])</f>
        <v>1.6434526764861874</v>
      </c>
      <c r="J7">
        <f>LOG(Table_CleanData__2[[#This Row],[X2013USSales]])</f>
        <v>6.9584205280525184</v>
      </c>
      <c r="K7">
        <f>LOG(Table_CleanData__2[[#This Row],[X2013WorldSales]])</f>
        <v>7.0088130090520897</v>
      </c>
      <c r="L7">
        <f>LOG(Table_CleanData__2[[#This Row],[ProfitMargin]])</f>
        <v>1.469822015978163</v>
      </c>
      <c r="M7">
        <f>LOG(Table_CleanData__2[[#This Row],[NumStores]])</f>
        <v>2.8350561017201161</v>
      </c>
      <c r="N7">
        <f>LOG(Table_CleanData__2[[#This Row],[RewardSize]])</f>
        <v>-1.8239087409443189</v>
      </c>
    </row>
    <row r="8" spans="1:14">
      <c r="A8">
        <v>29</v>
      </c>
      <c r="B8">
        <v>12965000</v>
      </c>
      <c r="C8">
        <v>12965000</v>
      </c>
      <c r="D8">
        <v>55.72</v>
      </c>
      <c r="E8">
        <v>201</v>
      </c>
      <c r="F8">
        <v>0.02</v>
      </c>
      <c r="G8">
        <v>6</v>
      </c>
      <c r="H8">
        <f>LOG(Table_CleanData__2[[#This Row],[ExpirationMonth]])</f>
        <v>0.77815125038364363</v>
      </c>
      <c r="I8">
        <f>LOG(Table_CleanData__2[[#This Row],[Salerank]])</f>
        <v>1.4623979978989561</v>
      </c>
      <c r="J8">
        <f>LOG(Table_CleanData__2[[#This Row],[X2013USSales]])</f>
        <v>7.1127725211053701</v>
      </c>
      <c r="K8">
        <f>LOG(Table_CleanData__2[[#This Row],[X2013WorldSales]])</f>
        <v>7.1127725211053701</v>
      </c>
      <c r="L8">
        <f>LOG(Table_CleanData__2[[#This Row],[ProfitMargin]])</f>
        <v>1.7460111077519258</v>
      </c>
      <c r="M8">
        <f>LOG(Table_CleanData__2[[#This Row],[NumStores]])</f>
        <v>2.3031960574204891</v>
      </c>
      <c r="N8">
        <f>LOG(Table_CleanData__2[[#This Row],[RewardSize]])</f>
        <v>-1.6989700043360187</v>
      </c>
    </row>
    <row r="9" spans="1:14">
      <c r="A9">
        <v>92</v>
      </c>
      <c r="B9">
        <v>4084000</v>
      </c>
      <c r="C9">
        <v>4763000</v>
      </c>
      <c r="D9">
        <v>33.94</v>
      </c>
      <c r="E9">
        <v>1288</v>
      </c>
      <c r="F9">
        <v>0.22220000000000001</v>
      </c>
      <c r="G9">
        <v>3</v>
      </c>
      <c r="H9">
        <f>LOG(Table_CleanData__2[[#This Row],[ExpirationMonth]])</f>
        <v>0.47712125471966244</v>
      </c>
      <c r="I9">
        <f>LOG(Table_CleanData__2[[#This Row],[Salerank]])</f>
        <v>1.9637878273455553</v>
      </c>
      <c r="J9">
        <f>LOG(Table_CleanData__2[[#This Row],[X2013USSales]])</f>
        <v>6.6110857334148729</v>
      </c>
      <c r="K9">
        <f>LOG(Table_CleanData__2[[#This Row],[X2013WorldSales]])</f>
        <v>6.6778805815115909</v>
      </c>
      <c r="L9">
        <f>LOG(Table_CleanData__2[[#This Row],[ProfitMargin]])</f>
        <v>1.5307118379816569</v>
      </c>
      <c r="M9">
        <f>LOG(Table_CleanData__2[[#This Row],[NumStores]])</f>
        <v>3.1099158630237933</v>
      </c>
      <c r="N9">
        <f>LOG(Table_CleanData__2[[#This Row],[RewardSize]])</f>
        <v>-0.65325594539515119</v>
      </c>
    </row>
    <row r="10" spans="1:14">
      <c r="A10">
        <v>98</v>
      </c>
      <c r="B10">
        <v>3746000</v>
      </c>
      <c r="C10">
        <v>4399000</v>
      </c>
      <c r="D10">
        <v>16.100000000000001</v>
      </c>
      <c r="E10">
        <v>1309</v>
      </c>
      <c r="F10">
        <v>0.1</v>
      </c>
      <c r="G10">
        <v>4</v>
      </c>
      <c r="H10">
        <f>LOG(Table_CleanData__2[[#This Row],[ExpirationMonth]])</f>
        <v>0.6020599913279624</v>
      </c>
      <c r="I10">
        <f>LOG(Table_CleanData__2[[#This Row],[Salerank]])</f>
        <v>1.9912260756924949</v>
      </c>
      <c r="J10">
        <f>LOG(Table_CleanData__2[[#This Row],[X2013USSales]])</f>
        <v>6.5735677730392181</v>
      </c>
      <c r="K10">
        <f>LOG(Table_CleanData__2[[#This Row],[X2013WorldSales]])</f>
        <v>6.6433539619768629</v>
      </c>
      <c r="L10">
        <f>LOG(Table_CleanData__2[[#This Row],[ProfitMargin]])</f>
        <v>1.2068258760318498</v>
      </c>
      <c r="M10">
        <f>LOG(Table_CleanData__2[[#This Row],[NumStores]])</f>
        <v>3.1169396465507559</v>
      </c>
      <c r="N10">
        <f>LOG(Table_CleanData__2[[#This Row],[RewardSize]])</f>
        <v>-1</v>
      </c>
    </row>
    <row r="11" spans="1:14">
      <c r="A11">
        <v>7</v>
      </c>
      <c r="B11">
        <v>65618000</v>
      </c>
      <c r="C11">
        <v>66682000</v>
      </c>
      <c r="D11">
        <v>43.17</v>
      </c>
      <c r="E11">
        <v>7621</v>
      </c>
      <c r="F11">
        <v>0.02</v>
      </c>
      <c r="G11">
        <v>1.5</v>
      </c>
      <c r="H11">
        <f>LOG(Table_CleanData__2[[#This Row],[ExpirationMonth]])</f>
        <v>0.17609125905568124</v>
      </c>
      <c r="I11">
        <f>LOG(Table_CleanData__2[[#This Row],[Salerank]])</f>
        <v>0.84509804001425681</v>
      </c>
      <c r="J11">
        <f>LOG(Table_CleanData__2[[#This Row],[X2013USSales]])</f>
        <v>7.8170229891984482</v>
      </c>
      <c r="K11">
        <f>LOG(Table_CleanData__2[[#This Row],[X2013WorldSales]])</f>
        <v>7.8240086171898282</v>
      </c>
      <c r="L11">
        <f>LOG(Table_CleanData__2[[#This Row],[ProfitMargin]])</f>
        <v>1.6351820486562676</v>
      </c>
      <c r="M11">
        <f>LOG(Table_CleanData__2[[#This Row],[NumStores]])</f>
        <v>3.8820119616266586</v>
      </c>
      <c r="N11">
        <f>LOG(Table_CleanData__2[[#This Row],[RewardSize]])</f>
        <v>-1.6989700043360187</v>
      </c>
    </row>
    <row r="12" spans="1:14">
      <c r="A12">
        <v>69</v>
      </c>
      <c r="B12">
        <v>6212000</v>
      </c>
      <c r="C12">
        <v>6212000</v>
      </c>
      <c r="D12">
        <v>15.34</v>
      </c>
      <c r="E12">
        <v>644</v>
      </c>
      <c r="F12">
        <v>3.3000000000000002E-2</v>
      </c>
      <c r="G12">
        <v>12</v>
      </c>
      <c r="H12">
        <f>LOG(Table_CleanData__2[[#This Row],[ExpirationMonth]])</f>
        <v>1.0791812460476249</v>
      </c>
      <c r="I12">
        <f>LOG(Table_CleanData__2[[#This Row],[Salerank]])</f>
        <v>1.8388490907372552</v>
      </c>
      <c r="J12">
        <f>LOG(Table_CleanData__2[[#This Row],[X2013USSales]])</f>
        <v>6.7932314470565212</v>
      </c>
      <c r="K12">
        <f>LOG(Table_CleanData__2[[#This Row],[X2013WorldSales]])</f>
        <v>6.7932314470565212</v>
      </c>
      <c r="L12">
        <f>LOG(Table_CleanData__2[[#This Row],[ProfitMargin]])</f>
        <v>1.1858253596129622</v>
      </c>
      <c r="M12">
        <f>LOG(Table_CleanData__2[[#This Row],[NumStores]])</f>
        <v>2.808885867359812</v>
      </c>
      <c r="N12">
        <f>LOG(Table_CleanData__2[[#This Row],[RewardSize]])</f>
        <v>-1.4814860601221125</v>
      </c>
    </row>
    <row r="13" spans="1:14">
      <c r="A13">
        <v>67</v>
      </c>
      <c r="B13">
        <v>6439000</v>
      </c>
      <c r="C13">
        <v>6439000</v>
      </c>
      <c r="D13">
        <v>52.8</v>
      </c>
      <c r="E13">
        <v>296</v>
      </c>
      <c r="F13">
        <v>1.3299999999999999E-2</v>
      </c>
      <c r="G13">
        <v>12</v>
      </c>
      <c r="H13">
        <f>LOG(Table_CleanData__2[[#This Row],[ExpirationMonth]])</f>
        <v>1.0791812460476249</v>
      </c>
      <c r="I13">
        <f>LOG(Table_CleanData__2[[#This Row],[Salerank]])</f>
        <v>1.8260748027008264</v>
      </c>
      <c r="J13">
        <f>LOG(Table_CleanData__2[[#This Row],[X2013USSales]])</f>
        <v>6.8088184250921246</v>
      </c>
      <c r="K13">
        <f>LOG(Table_CleanData__2[[#This Row],[X2013WorldSales]])</f>
        <v>6.8088184250921246</v>
      </c>
      <c r="L13">
        <f>LOG(Table_CleanData__2[[#This Row],[ProfitMargin]])</f>
        <v>1.7226339225338123</v>
      </c>
      <c r="M13">
        <f>LOG(Table_CleanData__2[[#This Row],[NumStores]])</f>
        <v>2.4712917110589387</v>
      </c>
      <c r="N13">
        <f>LOG(Table_CleanData__2[[#This Row],[RewardSize]])</f>
        <v>-1.8761483590329142</v>
      </c>
    </row>
    <row r="14" spans="1:14">
      <c r="A14">
        <v>70</v>
      </c>
      <c r="B14">
        <v>6108000</v>
      </c>
      <c r="C14">
        <v>9040000</v>
      </c>
      <c r="D14">
        <v>55.76</v>
      </c>
      <c r="E14">
        <v>4272</v>
      </c>
      <c r="F14">
        <v>0.01</v>
      </c>
      <c r="G14">
        <v>12</v>
      </c>
      <c r="H14">
        <f>LOG(Table_CleanData__2[[#This Row],[ExpirationMonth]])</f>
        <v>1.0791812460476249</v>
      </c>
      <c r="I14">
        <f>LOG(Table_CleanData__2[[#This Row],[Salerank]])</f>
        <v>1.8450980400142569</v>
      </c>
      <c r="J14">
        <f>LOG(Table_CleanData__2[[#This Row],[X2013USSales]])</f>
        <v>6.7858990283843834</v>
      </c>
      <c r="K14">
        <f>LOG(Table_CleanData__2[[#This Row],[X2013WorldSales]])</f>
        <v>6.9561684304753637</v>
      </c>
      <c r="L14">
        <f>LOG(Table_CleanData__2[[#This Row],[ProfitMargin]])</f>
        <v>1.7463227650899531</v>
      </c>
      <c r="M14">
        <f>LOG(Table_CleanData__2[[#This Row],[NumStores]])</f>
        <v>3.6306312440205</v>
      </c>
      <c r="N14">
        <f>LOG(Table_CleanData__2[[#This Row],[RewardSize]])</f>
        <v>-2</v>
      </c>
    </row>
    <row r="15" spans="1:14">
      <c r="A15">
        <v>30</v>
      </c>
      <c r="B15">
        <v>12872000</v>
      </c>
      <c r="C15">
        <v>16248000</v>
      </c>
      <c r="D15">
        <v>22.77</v>
      </c>
      <c r="E15">
        <v>2432</v>
      </c>
      <c r="F15">
        <v>2.5000000000000001E-2</v>
      </c>
      <c r="G15">
        <v>24</v>
      </c>
      <c r="H15">
        <f>LOG(Table_CleanData__2[[#This Row],[ExpirationMonth]])</f>
        <v>1.3802112417116059</v>
      </c>
      <c r="I15">
        <f>LOG(Table_CleanData__2[[#This Row],[Salerank]])</f>
        <v>1.4771212547196624</v>
      </c>
      <c r="J15">
        <f>LOG(Table_CleanData__2[[#This Row],[X2013USSales]])</f>
        <v>7.109646031090973</v>
      </c>
      <c r="K15">
        <f>LOG(Table_CleanData__2[[#This Row],[X2013WorldSales]])</f>
        <v>7.2107999103967506</v>
      </c>
      <c r="L15">
        <f>LOG(Table_CleanData__2[[#This Row],[ProfitMargin]])</f>
        <v>1.3573630306151427</v>
      </c>
      <c r="M15">
        <f>LOG(Table_CleanData__2[[#This Row],[NumStores]])</f>
        <v>3.3859635706006972</v>
      </c>
      <c r="N15">
        <f>LOG(Table_CleanData__2[[#This Row],[RewardSize]])</f>
        <v>-1.6020599913279623</v>
      </c>
    </row>
    <row r="16" spans="1:14">
      <c r="A16">
        <v>64</v>
      </c>
      <c r="B16">
        <v>6940000</v>
      </c>
      <c r="C16">
        <v>6940000</v>
      </c>
      <c r="D16">
        <v>99.2</v>
      </c>
      <c r="E16">
        <v>420</v>
      </c>
      <c r="F16">
        <v>0.04</v>
      </c>
      <c r="G16">
        <v>2</v>
      </c>
      <c r="H16">
        <f>LOG(Table_CleanData__2[[#This Row],[ExpirationMonth]])</f>
        <v>0.3010299956639812</v>
      </c>
      <c r="I16">
        <f>LOG(Table_CleanData__2[[#This Row],[Salerank]])</f>
        <v>1.8061799739838871</v>
      </c>
      <c r="J16">
        <f>LOG(Table_CleanData__2[[#This Row],[X2013USSales]])</f>
        <v>6.8413594704548553</v>
      </c>
      <c r="K16">
        <f>LOG(Table_CleanData__2[[#This Row],[X2013WorldSales]])</f>
        <v>6.8413594704548553</v>
      </c>
      <c r="L16">
        <f>LOG(Table_CleanData__2[[#This Row],[ProfitMargin]])</f>
        <v>1.9965116721541787</v>
      </c>
      <c r="M16">
        <f>LOG(Table_CleanData__2[[#This Row],[NumStores]])</f>
        <v>2.6232492903979003</v>
      </c>
      <c r="N16">
        <f>LOG(Table_CleanData__2[[#This Row],[RewardSize]])</f>
        <v>-1.3979400086720375</v>
      </c>
    </row>
    <row r="17" spans="1:15">
      <c r="A17">
        <v>83</v>
      </c>
      <c r="B17">
        <v>4710000</v>
      </c>
      <c r="C17">
        <v>4710000</v>
      </c>
      <c r="D17">
        <v>27.24</v>
      </c>
      <c r="E17">
        <v>216</v>
      </c>
      <c r="F17">
        <v>0.13300000000000001</v>
      </c>
      <c r="G17">
        <v>1.5</v>
      </c>
      <c r="H17">
        <f>LOG(Table_CleanData__2[[#This Row],[ExpirationMonth]])</f>
        <v>0.17609125905568124</v>
      </c>
      <c r="I17">
        <f>LOG(Table_CleanData__2[[#This Row],[Salerank]])</f>
        <v>1.919078092376074</v>
      </c>
      <c r="J17">
        <f>LOG(Table_CleanData__2[[#This Row],[X2013USSales]])</f>
        <v>6.6730209071288966</v>
      </c>
      <c r="K17">
        <f>LOG(Table_CleanData__2[[#This Row],[X2013WorldSales]])</f>
        <v>6.6730209071288966</v>
      </c>
      <c r="L17">
        <f>LOG(Table_CleanData__2[[#This Row],[ProfitMargin]])</f>
        <v>1.4352071032407476</v>
      </c>
      <c r="M17">
        <f>LOG(Table_CleanData__2[[#This Row],[NumStores]])</f>
        <v>2.3344537511509307</v>
      </c>
      <c r="N17">
        <f>LOG(Table_CleanData__2[[#This Row],[RewardSize]])</f>
        <v>-0.87614835903291421</v>
      </c>
    </row>
    <row r="18" spans="1:15">
      <c r="A18">
        <v>20</v>
      </c>
      <c r="B18">
        <v>19683000</v>
      </c>
      <c r="C18">
        <v>21000000</v>
      </c>
      <c r="D18">
        <v>9.49</v>
      </c>
      <c r="E18">
        <v>311</v>
      </c>
      <c r="F18">
        <v>1.4999999999999999E-2</v>
      </c>
      <c r="G18">
        <v>3</v>
      </c>
      <c r="H18">
        <f>LOG(Table_CleanData__2[[#This Row],[ExpirationMonth]])</f>
        <v>0.47712125471966244</v>
      </c>
      <c r="I18">
        <f>LOG(Table_CleanData__2[[#This Row],[Salerank]])</f>
        <v>1.3010299956639813</v>
      </c>
      <c r="J18">
        <f>LOG(Table_CleanData__2[[#This Row],[X2013USSales]])</f>
        <v>7.2940912924769616</v>
      </c>
      <c r="K18">
        <f>LOG(Table_CleanData__2[[#This Row],[X2013WorldSales]])</f>
        <v>7.3222192947339195</v>
      </c>
      <c r="L18">
        <f>LOG(Table_CleanData__2[[#This Row],[ProfitMargin]])</f>
        <v>0.97726621242729272</v>
      </c>
      <c r="M18">
        <f>LOG(Table_CleanData__2[[#This Row],[NumStores]])</f>
        <v>2.4927603890268375</v>
      </c>
      <c r="N18">
        <f>LOG(Table_CleanData__2[[#This Row],[RewardSize]])</f>
        <v>-1.8239087409443189</v>
      </c>
    </row>
    <row r="19" spans="1:15">
      <c r="A19">
        <v>55</v>
      </c>
      <c r="B19">
        <v>7629000</v>
      </c>
      <c r="C19">
        <v>8859000</v>
      </c>
      <c r="D19">
        <v>1.99</v>
      </c>
      <c r="E19">
        <v>235</v>
      </c>
      <c r="F19">
        <v>0.2</v>
      </c>
      <c r="G19">
        <v>1</v>
      </c>
      <c r="H19">
        <f>LOG(Table_CleanData__2[[#This Row],[ExpirationMonth]])</f>
        <v>0</v>
      </c>
      <c r="I19">
        <f>LOG(Table_CleanData__2[[#This Row],[Salerank]])</f>
        <v>1.7403626894942439</v>
      </c>
      <c r="J19">
        <f>LOG(Table_CleanData__2[[#This Row],[X2013USSales]])</f>
        <v>6.8824676148953712</v>
      </c>
      <c r="K19">
        <f>LOG(Table_CleanData__2[[#This Row],[X2013WorldSales]])</f>
        <v>6.947384701684741</v>
      </c>
      <c r="L19">
        <f>LOG(Table_CleanData__2[[#This Row],[ProfitMargin]])</f>
        <v>0.29885307640970665</v>
      </c>
      <c r="M19">
        <f>LOG(Table_CleanData__2[[#This Row],[NumStores]])</f>
        <v>2.3710678622717363</v>
      </c>
      <c r="N19">
        <f>LOG(Table_CleanData__2[[#This Row],[RewardSize]])</f>
        <v>-0.69897000433601875</v>
      </c>
    </row>
    <row r="20" spans="1:15">
      <c r="A20">
        <v>100</v>
      </c>
      <c r="B20">
        <v>3600000</v>
      </c>
      <c r="C20">
        <v>3600000</v>
      </c>
      <c r="D20">
        <v>32.83</v>
      </c>
      <c r="E20">
        <v>203</v>
      </c>
      <c r="F20">
        <v>0.01</v>
      </c>
      <c r="G20">
        <v>1</v>
      </c>
      <c r="H20">
        <f>LOG(Table_CleanData__2[[#This Row],[ExpirationMonth]])</f>
        <v>0</v>
      </c>
      <c r="I20">
        <f>LOG(Table_CleanData__2[[#This Row],[Salerank]])</f>
        <v>2</v>
      </c>
      <c r="J20">
        <f>LOG(Table_CleanData__2[[#This Row],[X2013USSales]])</f>
        <v>6.5563025007672868</v>
      </c>
      <c r="K20">
        <f>LOG(Table_CleanData__2[[#This Row],[X2013WorldSales]])</f>
        <v>6.5563025007672868</v>
      </c>
      <c r="L20">
        <f>LOG(Table_CleanData__2[[#This Row],[ProfitMargin]])</f>
        <v>1.5162708827293401</v>
      </c>
      <c r="M20">
        <f>LOG(Table_CleanData__2[[#This Row],[NumStores]])</f>
        <v>2.307496037913213</v>
      </c>
      <c r="N20">
        <f>LOG(Table_CleanData__2[[#This Row],[RewardSize]])</f>
        <v>-2</v>
      </c>
    </row>
    <row r="21" spans="1:15">
      <c r="A21">
        <v>34</v>
      </c>
      <c r="B21">
        <v>11789000</v>
      </c>
      <c r="C21">
        <v>84088000</v>
      </c>
      <c r="D21">
        <v>11.07</v>
      </c>
      <c r="E21">
        <v>1087</v>
      </c>
      <c r="F21">
        <v>0.1</v>
      </c>
      <c r="G21">
        <v>12</v>
      </c>
      <c r="H21">
        <f>LOG(Table_CleanData__2[[#This Row],[ExpirationMonth]])</f>
        <v>1.0791812460476249</v>
      </c>
      <c r="I21">
        <f>LOG(Table_CleanData__2[[#This Row],[Salerank]])</f>
        <v>1.5314789170422551</v>
      </c>
      <c r="J21">
        <f>LOG(Table_CleanData__2[[#This Row],[X2013USSales]])</f>
        <v>7.071476967698918</v>
      </c>
      <c r="K21">
        <f>LOG(Table_CleanData__2[[#This Row],[X2013WorldSales]])</f>
        <v>7.9247340230793863</v>
      </c>
      <c r="L21">
        <f>LOG(Table_CleanData__2[[#This Row],[ProfitMargin]])</f>
        <v>1.0441476208787228</v>
      </c>
      <c r="M21">
        <f>LOG(Table_CleanData__2[[#This Row],[NumStores]])</f>
        <v>3.0362295440862948</v>
      </c>
      <c r="N21">
        <f>LOG(Table_CleanData__2[[#This Row],[RewardSize]])</f>
        <v>-1</v>
      </c>
    </row>
    <row r="22" spans="1:15">
      <c r="A22">
        <v>22</v>
      </c>
      <c r="B22">
        <v>19031000</v>
      </c>
      <c r="C22">
        <v>19031000</v>
      </c>
      <c r="D22">
        <v>81.23</v>
      </c>
      <c r="E22">
        <v>1158</v>
      </c>
      <c r="F22">
        <v>0.05</v>
      </c>
      <c r="G22">
        <v>12</v>
      </c>
      <c r="H22">
        <f>LOG(Table_CleanData__2[[#This Row],[ExpirationMonth]])</f>
        <v>1.0791812460476249</v>
      </c>
      <c r="I22">
        <f>LOG(Table_CleanData__2[[#This Row],[Salerank]])</f>
        <v>1.3424226808222062</v>
      </c>
      <c r="J22">
        <f>LOG(Table_CleanData__2[[#This Row],[X2013USSales]])</f>
        <v>7.2794616092576732</v>
      </c>
      <c r="K22">
        <f>LOG(Table_CleanData__2[[#This Row],[X2013WorldSales]])</f>
        <v>7.2794616092576732</v>
      </c>
      <c r="L22">
        <f>LOG(Table_CleanData__2[[#This Row],[ProfitMargin]])</f>
        <v>1.9097164532343447</v>
      </c>
      <c r="M22">
        <f>LOG(Table_CleanData__2[[#This Row],[NumStores]])</f>
        <v>3.0637085593914173</v>
      </c>
      <c r="N22">
        <f>LOG(Table_CleanData__2[[#This Row],[RewardSize]])</f>
        <v>-1.3010299956639813</v>
      </c>
    </row>
    <row r="23" spans="1:15">
      <c r="A23">
        <v>2</v>
      </c>
      <c r="B23">
        <v>93598000</v>
      </c>
      <c r="C23">
        <v>93598000</v>
      </c>
      <c r="D23">
        <v>51.54</v>
      </c>
      <c r="E23">
        <v>3519</v>
      </c>
      <c r="F23">
        <v>0.02</v>
      </c>
      <c r="G23">
        <v>1</v>
      </c>
      <c r="H23">
        <f>LOG(Table_CleanData__2[[#This Row],[ExpirationMonth]])</f>
        <v>0</v>
      </c>
      <c r="I23">
        <f>LOG(Table_CleanData__2[[#This Row],[Salerank]])</f>
        <v>0.3010299956639812</v>
      </c>
      <c r="J23">
        <f>LOG(Table_CleanData__2[[#This Row],[X2013USSales]])</f>
        <v>7.9712665688423385</v>
      </c>
      <c r="K23">
        <f>LOG(Table_CleanData__2[[#This Row],[X2013WorldSales]])</f>
        <v>7.9712665688423385</v>
      </c>
      <c r="L23">
        <f>LOG(Table_CleanData__2[[#This Row],[ProfitMargin]])</f>
        <v>1.7121444142148858</v>
      </c>
      <c r="M23">
        <f>LOG(Table_CleanData__2[[#This Row],[NumStores]])</f>
        <v>3.5464192668351915</v>
      </c>
      <c r="N23">
        <f>LOG(Table_CleanData__2[[#This Row],[RewardSize]])</f>
        <v>-1.6989700043360187</v>
      </c>
    </row>
    <row r="24" spans="1:15">
      <c r="A24">
        <v>26</v>
      </c>
      <c r="B24">
        <v>16620000</v>
      </c>
      <c r="C24">
        <v>16620000</v>
      </c>
      <c r="D24">
        <v>32.56</v>
      </c>
      <c r="E24">
        <v>202</v>
      </c>
      <c r="F24">
        <v>0.1</v>
      </c>
      <c r="G24">
        <v>1</v>
      </c>
      <c r="H24">
        <f>LOG(Table_CleanData__2[[#This Row],[ExpirationMonth]])</f>
        <v>0</v>
      </c>
      <c r="I24">
        <f>LOG(Table_CleanData__2[[#This Row],[Salerank]])</f>
        <v>1.414973347970818</v>
      </c>
      <c r="J24">
        <f>LOG(Table_CleanData__2[[#This Row],[X2013USSales]])</f>
        <v>7.220631019448092</v>
      </c>
      <c r="K24">
        <f>LOG(Table_CleanData__2[[#This Row],[X2013WorldSales]])</f>
        <v>7.220631019448092</v>
      </c>
      <c r="L24">
        <f>LOG(Table_CleanData__2[[#This Row],[ProfitMargin]])</f>
        <v>1.5126843962171637</v>
      </c>
      <c r="M24">
        <f>LOG(Table_CleanData__2[[#This Row],[NumStores]])</f>
        <v>2.3053513694466239</v>
      </c>
      <c r="N24">
        <f>LOG(Table_CleanData__2[[#This Row],[RewardSize]])</f>
        <v>-1</v>
      </c>
    </row>
    <row r="25" spans="1:15">
      <c r="A25">
        <v>86</v>
      </c>
      <c r="B25">
        <v>4648000</v>
      </c>
      <c r="C25">
        <v>4648000</v>
      </c>
      <c r="D25">
        <v>25.59</v>
      </c>
      <c r="E25">
        <v>85</v>
      </c>
      <c r="F25">
        <v>0.02</v>
      </c>
      <c r="G25">
        <v>6</v>
      </c>
      <c r="H25">
        <f>LOG(Table_CleanData__2[[#This Row],[ExpirationMonth]])</f>
        <v>0.77815125038364363</v>
      </c>
      <c r="I25">
        <f>LOG(Table_CleanData__2[[#This Row],[Salerank]])</f>
        <v>1.9344984512435677</v>
      </c>
      <c r="J25">
        <f>LOG(Table_CleanData__2[[#This Row],[X2013USSales]])</f>
        <v>6.6672661193822744</v>
      </c>
      <c r="K25">
        <f>LOG(Table_CleanData__2[[#This Row],[X2013WorldSales]])</f>
        <v>6.6672661193822744</v>
      </c>
      <c r="L25">
        <f>LOG(Table_CleanData__2[[#This Row],[ProfitMargin]])</f>
        <v>1.4080702858871854</v>
      </c>
      <c r="M25">
        <f>LOG(Table_CleanData__2[[#This Row],[NumStores]])</f>
        <v>1.9294189257142926</v>
      </c>
      <c r="N25">
        <f>LOG(Table_CleanData__2[[#This Row],[RewardSize]])</f>
        <v>-1.6989700043360187</v>
      </c>
    </row>
    <row r="26" spans="1:15">
      <c r="A26">
        <v>61</v>
      </c>
      <c r="B26">
        <v>7022000</v>
      </c>
      <c r="C26">
        <v>10485000</v>
      </c>
      <c r="D26">
        <v>87.39</v>
      </c>
      <c r="E26">
        <v>107</v>
      </c>
      <c r="F26">
        <v>0.1</v>
      </c>
      <c r="G26">
        <v>2</v>
      </c>
      <c r="H26">
        <f>LOG(Table_CleanData__2[[#This Row],[ExpirationMonth]])</f>
        <v>0.3010299956639812</v>
      </c>
      <c r="I26">
        <f>LOG(Table_CleanData__2[[#This Row],[Salerank]])</f>
        <v>1.7853298350107671</v>
      </c>
      <c r="J26">
        <f>LOG(Table_CleanData__2[[#This Row],[X2013USSales]])</f>
        <v>6.8464608251293324</v>
      </c>
      <c r="K26">
        <f>LOG(Table_CleanData__2[[#This Row],[X2013WorldSales]])</f>
        <v>7.0205684348013628</v>
      </c>
      <c r="L26">
        <f>LOG(Table_CleanData__2[[#This Row],[ProfitMargin]])</f>
        <v>1.9414617393473297</v>
      </c>
      <c r="M26">
        <f>LOG(Table_CleanData__2[[#This Row],[NumStores]])</f>
        <v>2.0293837776852097</v>
      </c>
      <c r="N26">
        <f>LOG(Table_CleanData__2[[#This Row],[RewardSize]])</f>
        <v>-1</v>
      </c>
      <c r="O26" t="s">
        <v>570</v>
      </c>
    </row>
    <row r="27" spans="1:15">
      <c r="A27">
        <v>85</v>
      </c>
      <c r="B27">
        <v>4652000</v>
      </c>
      <c r="C27">
        <v>6077000</v>
      </c>
      <c r="D27">
        <v>89.06</v>
      </c>
      <c r="E27">
        <v>823</v>
      </c>
      <c r="F27">
        <v>0.1</v>
      </c>
      <c r="G27">
        <v>2</v>
      </c>
      <c r="H27">
        <f>LOG(Table_CleanData__2[[#This Row],[ExpirationMonth]])</f>
        <v>0.3010299956639812</v>
      </c>
      <c r="I27">
        <f>LOG(Table_CleanData__2[[#This Row],[Salerank]])</f>
        <v>1.9294189257142926</v>
      </c>
      <c r="J27">
        <f>LOG(Table_CleanData__2[[#This Row],[X2013USSales]])</f>
        <v>6.667639706056411</v>
      </c>
      <c r="K27">
        <f>LOG(Table_CleanData__2[[#This Row],[X2013WorldSales]])</f>
        <v>6.7836892363473167</v>
      </c>
      <c r="L27">
        <f>LOG(Table_CleanData__2[[#This Row],[ProfitMargin]])</f>
        <v>1.9496826907952041</v>
      </c>
      <c r="M27">
        <f>LOG(Table_CleanData__2[[#This Row],[NumStores]])</f>
        <v>2.9153998352122699</v>
      </c>
      <c r="N27">
        <f>LOG(Table_CleanData__2[[#This Row],[RewardSize]])</f>
        <v>-1</v>
      </c>
    </row>
    <row r="28" spans="1:15">
      <c r="A28">
        <v>65</v>
      </c>
      <c r="B28">
        <v>6649000</v>
      </c>
      <c r="C28">
        <v>6649000</v>
      </c>
      <c r="D28">
        <v>95.72</v>
      </c>
      <c r="E28">
        <v>4166</v>
      </c>
      <c r="F28">
        <v>3.3300000000000003E-2</v>
      </c>
      <c r="G28">
        <v>12</v>
      </c>
      <c r="H28">
        <f>LOG(Table_CleanData__2[[#This Row],[ExpirationMonth]])</f>
        <v>1.0791812460476249</v>
      </c>
      <c r="I28">
        <f>LOG(Table_CleanData__2[[#This Row],[Salerank]])</f>
        <v>1.8129133566428555</v>
      </c>
      <c r="J28">
        <f>LOG(Table_CleanData__2[[#This Row],[X2013USSales]])</f>
        <v>6.8227563329513909</v>
      </c>
      <c r="K28">
        <f>LOG(Table_CleanData__2[[#This Row],[X2013WorldSales]])</f>
        <v>6.8227563329513909</v>
      </c>
      <c r="L28">
        <f>LOG(Table_CleanData__2[[#This Row],[ProfitMargin]])</f>
        <v>1.9810026899413997</v>
      </c>
      <c r="M28">
        <f>LOG(Table_CleanData__2[[#This Row],[NumStores]])</f>
        <v>3.6197192656117272</v>
      </c>
      <c r="N28">
        <f>LOG(Table_CleanData__2[[#This Row],[RewardSize]])</f>
        <v>-1.47755576649368</v>
      </c>
    </row>
    <row r="29" spans="1:15">
      <c r="A29">
        <v>97</v>
      </c>
      <c r="B29">
        <v>3784000</v>
      </c>
      <c r="C29">
        <v>3784000</v>
      </c>
      <c r="D29">
        <v>16.46</v>
      </c>
      <c r="E29">
        <v>132</v>
      </c>
      <c r="F29">
        <v>0.02</v>
      </c>
      <c r="G29">
        <v>2</v>
      </c>
      <c r="H29">
        <f>LOG(Table_CleanData__2[[#This Row],[ExpirationMonth]])</f>
        <v>0.3010299956639812</v>
      </c>
      <c r="I29">
        <f>LOG(Table_CleanData__2[[#This Row],[Salerank]])</f>
        <v>1.9867717342662448</v>
      </c>
      <c r="J29">
        <f>LOG(Table_CleanData__2[[#This Row],[X2013USSales]])</f>
        <v>6.5779511277297553</v>
      </c>
      <c r="K29">
        <f>LOG(Table_CleanData__2[[#This Row],[X2013WorldSales]])</f>
        <v>6.5779511277297553</v>
      </c>
      <c r="L29">
        <f>LOG(Table_CleanData__2[[#This Row],[ProfitMargin]])</f>
        <v>1.2164298308762511</v>
      </c>
      <c r="M29">
        <f>LOG(Table_CleanData__2[[#This Row],[NumStores]])</f>
        <v>2.12057393120585</v>
      </c>
      <c r="N29">
        <f>LOG(Table_CleanData__2[[#This Row],[RewardSize]])</f>
        <v>-1.6989700043360187</v>
      </c>
    </row>
    <row r="30" spans="1:15">
      <c r="A30">
        <v>18</v>
      </c>
      <c r="B30">
        <v>25526000</v>
      </c>
      <c r="C30">
        <v>25526000</v>
      </c>
      <c r="D30">
        <v>11.21</v>
      </c>
      <c r="E30">
        <v>4587</v>
      </c>
      <c r="F30">
        <v>0.05</v>
      </c>
      <c r="G30">
        <v>12</v>
      </c>
      <c r="H30">
        <f>LOG(Table_CleanData__2[[#This Row],[ExpirationMonth]])</f>
        <v>1.0791812460476249</v>
      </c>
      <c r="I30">
        <f>LOG(Table_CleanData__2[[#This Row],[Salerank]])</f>
        <v>1.255272505103306</v>
      </c>
      <c r="J30">
        <f>LOG(Table_CleanData__2[[#This Row],[X2013USSales]])</f>
        <v>7.4069827649009614</v>
      </c>
      <c r="K30">
        <f>LOG(Table_CleanData__2[[#This Row],[X2013WorldSales]])</f>
        <v>7.4069827649009614</v>
      </c>
      <c r="L30">
        <f>LOG(Table_CleanData__2[[#This Row],[ProfitMargin]])</f>
        <v>1.0496056125949731</v>
      </c>
      <c r="M30">
        <f>LOG(Table_CleanData__2[[#This Row],[NumStores]])</f>
        <v>3.6615287401319825</v>
      </c>
      <c r="N30">
        <f>LOG(Table_CleanData__2[[#This Row],[RewardSize]])</f>
        <v>-1.3010299956639813</v>
      </c>
    </row>
    <row r="31" spans="1:15">
      <c r="A31">
        <v>10</v>
      </c>
      <c r="B31">
        <v>37534000</v>
      </c>
      <c r="C31">
        <v>42982000</v>
      </c>
      <c r="D31">
        <v>44.22</v>
      </c>
      <c r="E31">
        <v>1335</v>
      </c>
      <c r="F31">
        <v>1.4999999999999999E-2</v>
      </c>
      <c r="G31">
        <v>1</v>
      </c>
      <c r="H31">
        <f>LOG(Table_CleanData__2[[#This Row],[ExpirationMonth]])</f>
        <v>0</v>
      </c>
      <c r="I31">
        <f>LOG(Table_CleanData__2[[#This Row],[Salerank]])</f>
        <v>1</v>
      </c>
      <c r="J31">
        <f>LOG(Table_CleanData__2[[#This Row],[X2013USSales]])</f>
        <v>7.574424849661118</v>
      </c>
      <c r="K31">
        <f>LOG(Table_CleanData__2[[#This Row],[X2013WorldSales]])</f>
        <v>7.6332866198281861</v>
      </c>
      <c r="L31">
        <f>LOG(Table_CleanData__2[[#This Row],[ProfitMargin]])</f>
        <v>1.645618738242695</v>
      </c>
      <c r="M31">
        <f>LOG(Table_CleanData__2[[#This Row],[NumStores]])</f>
        <v>3.1254812657005941</v>
      </c>
      <c r="N31">
        <f>LOG(Table_CleanData__2[[#This Row],[RewardSize]])</f>
        <v>-1.8239087409443189</v>
      </c>
    </row>
    <row r="32" spans="1:15">
      <c r="A32">
        <v>80</v>
      </c>
      <c r="B32">
        <v>4889000</v>
      </c>
      <c r="C32">
        <v>4889000</v>
      </c>
      <c r="D32">
        <v>19.350000000000001</v>
      </c>
      <c r="E32">
        <v>226</v>
      </c>
      <c r="F32">
        <v>1.0999999999999999E-2</v>
      </c>
      <c r="G32">
        <v>3</v>
      </c>
      <c r="H32">
        <f>LOG(Table_CleanData__2[[#This Row],[ExpirationMonth]])</f>
        <v>0.47712125471966244</v>
      </c>
      <c r="I32">
        <f>LOG(Table_CleanData__2[[#This Row],[Salerank]])</f>
        <v>1.9030899869919435</v>
      </c>
      <c r="J32">
        <f>LOG(Table_CleanData__2[[#This Row],[X2013USSales]])</f>
        <v>6.6892200372638353</v>
      </c>
      <c r="K32">
        <f>LOG(Table_CleanData__2[[#This Row],[X2013WorldSales]])</f>
        <v>6.6892200372638353</v>
      </c>
      <c r="L32">
        <f>LOG(Table_CleanData__2[[#This Row],[ProfitMargin]])</f>
        <v>1.2866809693549301</v>
      </c>
      <c r="M32">
        <f>LOG(Table_CleanData__2[[#This Row],[NumStores]])</f>
        <v>2.3541084391474008</v>
      </c>
      <c r="N32">
        <f>LOG(Table_CleanData__2[[#This Row],[RewardSize]])</f>
        <v>-1.9586073148417751</v>
      </c>
    </row>
    <row r="33" spans="1:14">
      <c r="A33">
        <v>16</v>
      </c>
      <c r="B33">
        <v>26614000</v>
      </c>
      <c r="C33">
        <v>31283000</v>
      </c>
      <c r="D33">
        <v>45.52</v>
      </c>
      <c r="E33">
        <v>1905</v>
      </c>
      <c r="F33">
        <v>0.01</v>
      </c>
      <c r="G33">
        <v>12</v>
      </c>
      <c r="H33">
        <f>LOG(Table_CleanData__2[[#This Row],[ExpirationMonth]])</f>
        <v>1.0791812460476249</v>
      </c>
      <c r="I33">
        <f>LOG(Table_CleanData__2[[#This Row],[Salerank]])</f>
        <v>1.2041199826559248</v>
      </c>
      <c r="J33">
        <f>LOG(Table_CleanData__2[[#This Row],[X2013USSales]])</f>
        <v>7.4251101525436809</v>
      </c>
      <c r="K33">
        <f>LOG(Table_CleanData__2[[#This Row],[X2013WorldSales]])</f>
        <v>7.4953083946746162</v>
      </c>
      <c r="L33">
        <f>LOG(Table_CleanData__2[[#This Row],[ProfitMargin]])</f>
        <v>1.6582022533870149</v>
      </c>
      <c r="M33">
        <f>LOG(Table_CleanData__2[[#This Row],[NumStores]])</f>
        <v>3.2798949800116382</v>
      </c>
      <c r="N33">
        <f>LOG(Table_CleanData__2[[#This Row],[RewardSize]])</f>
        <v>-2</v>
      </c>
    </row>
    <row r="34" spans="1:14">
      <c r="A34">
        <v>99</v>
      </c>
      <c r="B34">
        <v>3647000</v>
      </c>
      <c r="C34">
        <v>4203000</v>
      </c>
      <c r="D34">
        <v>23.17</v>
      </c>
      <c r="E34">
        <v>1471</v>
      </c>
      <c r="F34">
        <v>0.33329999999999999</v>
      </c>
      <c r="G34">
        <v>6</v>
      </c>
      <c r="H34">
        <f>LOG(Table_CleanData__2[[#This Row],[ExpirationMonth]])</f>
        <v>0.77815125038364363</v>
      </c>
      <c r="I34">
        <f>LOG(Table_CleanData__2[[#This Row],[Salerank]])</f>
        <v>1.9956351945975499</v>
      </c>
      <c r="J34">
        <f>LOG(Table_CleanData__2[[#This Row],[X2013USSales]])</f>
        <v>6.5619357633137811</v>
      </c>
      <c r="K34">
        <f>LOG(Table_CleanData__2[[#This Row],[X2013WorldSales]])</f>
        <v>6.623559390005437</v>
      </c>
      <c r="L34">
        <f>LOG(Table_CleanData__2[[#This Row],[ProfitMargin]])</f>
        <v>1.3649260337899756</v>
      </c>
      <c r="M34">
        <f>LOG(Table_CleanData__2[[#This Row],[NumStores]])</f>
        <v>3.1676126727275302</v>
      </c>
      <c r="N34">
        <f>LOG(Table_CleanData__2[[#This Row],[RewardSize]])</f>
        <v>-0.47716468633946996</v>
      </c>
    </row>
    <row r="35" spans="1:14">
      <c r="A35">
        <v>42</v>
      </c>
      <c r="B35">
        <v>9631000</v>
      </c>
      <c r="C35">
        <v>9972000</v>
      </c>
      <c r="D35">
        <v>71.56</v>
      </c>
      <c r="E35">
        <v>11513</v>
      </c>
      <c r="F35">
        <v>0.08</v>
      </c>
      <c r="G35">
        <v>1</v>
      </c>
      <c r="H35">
        <f>LOG(Table_CleanData__2[[#This Row],[ExpirationMonth]])</f>
        <v>0</v>
      </c>
      <c r="I35">
        <f>LOG(Table_CleanData__2[[#This Row],[Salerank]])</f>
        <v>1.6232492903979006</v>
      </c>
      <c r="J35">
        <f>LOG(Table_CleanData__2[[#This Row],[X2013USSales]])</f>
        <v>6.9836713828601962</v>
      </c>
      <c r="K35">
        <f>LOG(Table_CleanData__2[[#This Row],[X2013WorldSales]])</f>
        <v>6.9987822698317359</v>
      </c>
      <c r="L35">
        <f>LOG(Table_CleanData__2[[#This Row],[ProfitMargin]])</f>
        <v>1.8546703318953355</v>
      </c>
      <c r="M35">
        <f>LOG(Table_CleanData__2[[#This Row],[NumStores]])</f>
        <v>4.0611885046620708</v>
      </c>
      <c r="N35">
        <f>LOG(Table_CleanData__2[[#This Row],[RewardSize]])</f>
        <v>-1.0969100130080565</v>
      </c>
    </row>
    <row r="36" spans="1:14">
      <c r="A36">
        <v>31</v>
      </c>
      <c r="B36">
        <v>12861000</v>
      </c>
      <c r="C36">
        <v>12917000</v>
      </c>
      <c r="D36">
        <v>11.39</v>
      </c>
      <c r="E36">
        <v>26644</v>
      </c>
      <c r="F36">
        <v>6.7000000000000004E-2</v>
      </c>
      <c r="G36">
        <v>36</v>
      </c>
      <c r="H36">
        <f>LOG(Table_CleanData__2[[#This Row],[ExpirationMonth]])</f>
        <v>1.5563025007672873</v>
      </c>
      <c r="I36">
        <f>LOG(Table_CleanData__2[[#This Row],[Salerank]])</f>
        <v>1.4913616938342726</v>
      </c>
      <c r="J36">
        <f>LOG(Table_CleanData__2[[#This Row],[X2013USSales]])</f>
        <v>7.1092747382302948</v>
      </c>
      <c r="K36">
        <f>LOG(Table_CleanData__2[[#This Row],[X2013WorldSales]])</f>
        <v>7.1111616595775882</v>
      </c>
      <c r="L36">
        <f>LOG(Table_CleanData__2[[#This Row],[ProfitMargin]])</f>
        <v>1.0565237240791003</v>
      </c>
      <c r="M36">
        <f>LOG(Table_CleanData__2[[#This Row],[NumStores]])</f>
        <v>4.4255994249848216</v>
      </c>
      <c r="N36">
        <f>LOG(Table_CleanData__2[[#This Row],[RewardSize]])</f>
        <v>-1.1739251972991736</v>
      </c>
    </row>
    <row r="37" spans="1:14">
      <c r="A37">
        <v>37</v>
      </c>
      <c r="B37">
        <v>10967000</v>
      </c>
      <c r="C37">
        <v>50081000</v>
      </c>
      <c r="D37">
        <v>70.06</v>
      </c>
      <c r="E37">
        <v>1544</v>
      </c>
      <c r="F37">
        <v>1.4999999999999999E-2</v>
      </c>
      <c r="G37">
        <v>1</v>
      </c>
      <c r="H37">
        <f>LOG(Table_CleanData__2[[#This Row],[ExpirationMonth]])</f>
        <v>0</v>
      </c>
      <c r="I37">
        <f>LOG(Table_CleanData__2[[#This Row],[Salerank]])</f>
        <v>1.568201724066995</v>
      </c>
      <c r="J37">
        <f>LOG(Table_CleanData__2[[#This Row],[X2013USSales]])</f>
        <v>7.0400878434698804</v>
      </c>
      <c r="K37">
        <f>LOG(Table_CleanData__2[[#This Row],[X2013WorldSales]])</f>
        <v>7.6996729921302078</v>
      </c>
      <c r="L37">
        <f>LOG(Table_CleanData__2[[#This Row],[ProfitMargin]])</f>
        <v>1.8454701329816736</v>
      </c>
      <c r="M37">
        <f>LOG(Table_CleanData__2[[#This Row],[NumStores]])</f>
        <v>3.1886472959997172</v>
      </c>
      <c r="N37">
        <f>LOG(Table_CleanData__2[[#This Row],[RewardSize]])</f>
        <v>-1.8239087409443189</v>
      </c>
    </row>
    <row r="38" spans="1:14">
      <c r="A38">
        <v>5</v>
      </c>
      <c r="B38">
        <v>69951000</v>
      </c>
      <c r="C38">
        <v>78812000</v>
      </c>
      <c r="D38">
        <v>58.4</v>
      </c>
      <c r="E38">
        <v>1965</v>
      </c>
      <c r="F38">
        <v>1.4999999999999999E-2</v>
      </c>
      <c r="G38">
        <v>1</v>
      </c>
      <c r="H38">
        <f>LOG(Table_CleanData__2[[#This Row],[ExpirationMonth]])</f>
        <v>0</v>
      </c>
      <c r="I38">
        <f>LOG(Table_CleanData__2[[#This Row],[Salerank]])</f>
        <v>0.69897000433601886</v>
      </c>
      <c r="J38">
        <f>LOG(Table_CleanData__2[[#This Row],[X2013USSales]])</f>
        <v>7.844793927425096</v>
      </c>
      <c r="K38">
        <f>LOG(Table_CleanData__2[[#This Row],[X2013WorldSales]])</f>
        <v>7.8965923486698326</v>
      </c>
      <c r="L38">
        <f>LOG(Table_CleanData__2[[#This Row],[ProfitMargin]])</f>
        <v>1.7664128471123994</v>
      </c>
      <c r="M38">
        <f>LOG(Table_CleanData__2[[#This Row],[NumStores]])</f>
        <v>3.2933625547114453</v>
      </c>
      <c r="N38">
        <f>LOG(Table_CleanData__2[[#This Row],[RewardSize]])</f>
        <v>-1.8239087409443189</v>
      </c>
    </row>
    <row r="39" spans="1:14">
      <c r="A39">
        <v>19</v>
      </c>
      <c r="B39">
        <v>20923000</v>
      </c>
      <c r="C39">
        <v>27423000</v>
      </c>
      <c r="D39">
        <v>72.400000000000006</v>
      </c>
      <c r="E39">
        <v>2454</v>
      </c>
      <c r="F39">
        <v>0.05</v>
      </c>
      <c r="G39">
        <v>24</v>
      </c>
      <c r="H39">
        <f>LOG(Table_CleanData__2[[#This Row],[ExpirationMonth]])</f>
        <v>1.3802112417116059</v>
      </c>
      <c r="I39">
        <f>LOG(Table_CleanData__2[[#This Row],[Salerank]])</f>
        <v>1.2787536009528289</v>
      </c>
      <c r="J39">
        <f>LOG(Table_CleanData__2[[#This Row],[X2013USSales]])</f>
        <v>7.3206239550535379</v>
      </c>
      <c r="K39">
        <f>LOG(Table_CleanData__2[[#This Row],[X2013WorldSales]])</f>
        <v>7.4381149636619988</v>
      </c>
      <c r="L39">
        <f>LOG(Table_CleanData__2[[#This Row],[ProfitMargin]])</f>
        <v>1.8597385661971468</v>
      </c>
      <c r="M39">
        <f>LOG(Table_CleanData__2[[#This Row],[NumStores]])</f>
        <v>3.3898745583909853</v>
      </c>
      <c r="N39">
        <f>LOG(Table_CleanData__2[[#This Row],[RewardSize]])</f>
        <v>-1.3010299956639813</v>
      </c>
    </row>
    <row r="40" spans="1:14">
      <c r="A40">
        <v>57</v>
      </c>
      <c r="B40">
        <v>7525000</v>
      </c>
      <c r="C40">
        <v>13307000</v>
      </c>
      <c r="D40">
        <v>79.33</v>
      </c>
      <c r="E40">
        <v>868</v>
      </c>
      <c r="F40">
        <v>0.04</v>
      </c>
      <c r="G40">
        <v>12</v>
      </c>
      <c r="H40">
        <f>LOG(Table_CleanData__2[[#This Row],[ExpirationMonth]])</f>
        <v>1.0791812460476249</v>
      </c>
      <c r="I40">
        <f>LOG(Table_CleanData__2[[#This Row],[Salerank]])</f>
        <v>1.7558748556724915</v>
      </c>
      <c r="J40">
        <f>LOG(Table_CleanData__2[[#This Row],[X2013USSales]])</f>
        <v>6.8765065042658806</v>
      </c>
      <c r="K40">
        <f>LOG(Table_CleanData__2[[#This Row],[X2013WorldSales]])</f>
        <v>7.1240801568796996</v>
      </c>
      <c r="L40">
        <f>LOG(Table_CleanData__2[[#This Row],[ProfitMargin]])</f>
        <v>1.8994374542861776</v>
      </c>
      <c r="M40">
        <f>LOG(Table_CleanData__2[[#This Row],[NumStores]])</f>
        <v>2.9385197251764921</v>
      </c>
      <c r="N40">
        <f>LOG(Table_CleanData__2[[#This Row],[RewardSize]])</f>
        <v>-1.3979400086720375</v>
      </c>
    </row>
    <row r="41" spans="1:14">
      <c r="A41">
        <v>77</v>
      </c>
      <c r="B41">
        <v>5165000</v>
      </c>
      <c r="C41">
        <v>5165000</v>
      </c>
      <c r="D41">
        <v>2.65</v>
      </c>
      <c r="E41">
        <v>1276</v>
      </c>
      <c r="F41">
        <v>1.11E-2</v>
      </c>
      <c r="G41">
        <v>3</v>
      </c>
      <c r="H41">
        <f>LOG(Table_CleanData__2[[#This Row],[ExpirationMonth]])</f>
        <v>0.47712125471966244</v>
      </c>
      <c r="I41">
        <f>LOG(Table_CleanData__2[[#This Row],[Salerank]])</f>
        <v>1.8864907251724818</v>
      </c>
      <c r="J41">
        <f>LOG(Table_CleanData__2[[#This Row],[X2013USSales]])</f>
        <v>6.7130703258556395</v>
      </c>
      <c r="K41">
        <f>LOG(Table_CleanData__2[[#This Row],[X2013WorldSales]])</f>
        <v>6.7130703258556395</v>
      </c>
      <c r="L41">
        <f>LOG(Table_CleanData__2[[#This Row],[ProfitMargin]])</f>
        <v>0.42324587393680785</v>
      </c>
      <c r="M41">
        <f>LOG(Table_CleanData__2[[#This Row],[NumStores]])</f>
        <v>3.1058506743851435</v>
      </c>
      <c r="N41">
        <f>LOG(Table_CleanData__2[[#This Row],[RewardSize]])</f>
        <v>-1.9546770212133426</v>
      </c>
    </row>
    <row r="42" spans="1:14">
      <c r="A42">
        <v>27</v>
      </c>
      <c r="B42">
        <v>16330000</v>
      </c>
      <c r="C42">
        <v>16330000</v>
      </c>
      <c r="D42">
        <v>38.69</v>
      </c>
      <c r="E42">
        <v>4494</v>
      </c>
      <c r="F42">
        <v>0.02</v>
      </c>
      <c r="G42">
        <v>24</v>
      </c>
      <c r="H42">
        <f>LOG(Table_CleanData__2[[#This Row],[ExpirationMonth]])</f>
        <v>1.3802112417116059</v>
      </c>
      <c r="I42">
        <f>LOG(Table_CleanData__2[[#This Row],[Salerank]])</f>
        <v>1.4313637641589874</v>
      </c>
      <c r="J42">
        <f>LOG(Table_CleanData__2[[#This Row],[X2013USSales]])</f>
        <v>7.2129861847366685</v>
      </c>
      <c r="K42">
        <f>LOG(Table_CleanData__2[[#This Row],[X2013WorldSales]])</f>
        <v>7.2129861847366685</v>
      </c>
      <c r="L42">
        <f>LOG(Table_CleanData__2[[#This Row],[ProfitMargin]])</f>
        <v>1.5875987297212448</v>
      </c>
      <c r="M42">
        <f>LOG(Table_CleanData__2[[#This Row],[NumStores]])</f>
        <v>3.6526330680831101</v>
      </c>
      <c r="N42">
        <f>LOG(Table_CleanData__2[[#This Row],[RewardSize]])</f>
        <v>-1.6989700043360187</v>
      </c>
    </row>
    <row r="43" spans="1:14">
      <c r="A43">
        <v>6</v>
      </c>
      <c r="B43">
        <v>68068000</v>
      </c>
      <c r="C43">
        <v>70096000</v>
      </c>
      <c r="D43">
        <v>23.47</v>
      </c>
      <c r="E43">
        <v>7998</v>
      </c>
      <c r="F43">
        <v>0.1</v>
      </c>
      <c r="G43">
        <v>6</v>
      </c>
      <c r="H43">
        <f>LOG(Table_CleanData__2[[#This Row],[ExpirationMonth]])</f>
        <v>0.77815125038364363</v>
      </c>
      <c r="I43">
        <f>LOG(Table_CleanData__2[[#This Row],[Salerank]])</f>
        <v>0.77815125038364363</v>
      </c>
      <c r="J43">
        <f>LOG(Table_CleanData__2[[#This Row],[X2013USSales]])</f>
        <v>7.832942990185555</v>
      </c>
      <c r="K43">
        <f>LOG(Table_CleanData__2[[#This Row],[X2013WorldSales]])</f>
        <v>7.8456932358341005</v>
      </c>
      <c r="L43">
        <f>LOG(Table_CleanData__2[[#This Row],[ProfitMargin]])</f>
        <v>1.3705130895985926</v>
      </c>
      <c r="M43">
        <f>LOG(Table_CleanData__2[[#This Row],[NumStores]])</f>
        <v>3.9029813997975027</v>
      </c>
      <c r="N43">
        <f>LOG(Table_CleanData__2[[#This Row],[RewardSize]])</f>
        <v>-1</v>
      </c>
    </row>
  </sheetData>
  <scenarios current="0">
    <scenario name="Sce1: Only dependent var" locked="1" count="1" user="Dell" comment="Created by Dell on 6/5/2023">
      <inputCells r="H1" val=""/>
    </scenario>
  </scenario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EAA2B-7E7D-4196-95C0-A327B4B09145}">
  <dimension ref="A1:AD37"/>
  <sheetViews>
    <sheetView topLeftCell="A9" workbookViewId="0">
      <selection activeCell="R8" sqref="R8"/>
    </sheetView>
  </sheetViews>
  <sheetFormatPr defaultRowHeight="15.75"/>
  <cols>
    <col min="1" max="1" width="22.75" customWidth="1"/>
    <col min="12" max="12" width="20.5" customWidth="1"/>
    <col min="22" max="22" width="15.5" customWidth="1"/>
  </cols>
  <sheetData>
    <row r="1" spans="1:30">
      <c r="A1" t="s">
        <v>538</v>
      </c>
      <c r="L1" t="s">
        <v>538</v>
      </c>
      <c r="V1" s="9" t="s">
        <v>538</v>
      </c>
      <c r="W1" s="9"/>
      <c r="X1" s="9"/>
      <c r="Y1" s="9"/>
      <c r="Z1" s="9"/>
      <c r="AA1" s="9"/>
      <c r="AB1" s="9"/>
      <c r="AC1" s="9"/>
      <c r="AD1" s="9"/>
    </row>
    <row r="2" spans="1:30" ht="16.5" thickBot="1">
      <c r="V2" s="9"/>
      <c r="W2" s="9"/>
      <c r="X2" s="9"/>
      <c r="Y2" s="9"/>
      <c r="Z2" s="9"/>
      <c r="AA2" s="9"/>
      <c r="AB2" s="9"/>
      <c r="AC2" s="9"/>
      <c r="AD2" s="9"/>
    </row>
    <row r="3" spans="1:30">
      <c r="A3" s="8" t="s">
        <v>539</v>
      </c>
      <c r="B3" s="8"/>
      <c r="L3" s="8" t="s">
        <v>539</v>
      </c>
      <c r="M3" s="8"/>
      <c r="V3" s="10" t="s">
        <v>539</v>
      </c>
      <c r="W3" s="10"/>
      <c r="X3" s="9"/>
      <c r="Y3" s="9"/>
      <c r="Z3" s="9"/>
      <c r="AA3" s="9"/>
      <c r="AB3" s="9"/>
      <c r="AC3" s="9"/>
      <c r="AD3" s="9"/>
    </row>
    <row r="4" spans="1:30">
      <c r="A4" t="s">
        <v>540</v>
      </c>
      <c r="B4">
        <v>0.11967012586731418</v>
      </c>
      <c r="L4" t="s">
        <v>540</v>
      </c>
      <c r="M4">
        <v>0.12631744225405361</v>
      </c>
      <c r="V4" s="9" t="s">
        <v>540</v>
      </c>
      <c r="W4" s="9">
        <v>0.26738567200044355</v>
      </c>
      <c r="X4" s="9"/>
      <c r="Y4" s="9"/>
      <c r="Z4" s="9"/>
      <c r="AA4" s="9"/>
      <c r="AB4" s="9"/>
      <c r="AC4" s="9"/>
      <c r="AD4" s="9"/>
    </row>
    <row r="5" spans="1:30">
      <c r="A5" t="s">
        <v>541</v>
      </c>
      <c r="B5">
        <v>1.432093902509882E-2</v>
      </c>
      <c r="L5" t="s">
        <v>541</v>
      </c>
      <c r="M5">
        <v>1.5956096217606169E-2</v>
      </c>
      <c r="V5" s="9" t="s">
        <v>541</v>
      </c>
      <c r="W5" s="13">
        <v>7.1495097591128778E-2</v>
      </c>
      <c r="X5" s="9"/>
      <c r="Y5" s="9"/>
      <c r="Z5" s="9"/>
      <c r="AA5" s="9"/>
      <c r="AB5" s="9"/>
      <c r="AC5" s="9"/>
      <c r="AD5" s="9"/>
    </row>
    <row r="6" spans="1:30">
      <c r="A6" t="s">
        <v>542</v>
      </c>
      <c r="B6">
        <v>-1.0321037499273707E-2</v>
      </c>
      <c r="L6" t="s">
        <v>542</v>
      </c>
      <c r="M6">
        <v>-8.645001376953676E-3</v>
      </c>
      <c r="V6" s="9" t="s">
        <v>542</v>
      </c>
      <c r="W6" s="9">
        <v>4.8282475030907004E-2</v>
      </c>
      <c r="X6" s="9"/>
      <c r="Y6" s="9"/>
      <c r="Z6" s="9"/>
      <c r="AA6" s="9"/>
      <c r="AB6" s="9"/>
      <c r="AC6" s="9"/>
      <c r="AD6" s="9"/>
    </row>
    <row r="7" spans="1:30">
      <c r="A7" t="s">
        <v>543</v>
      </c>
      <c r="B7">
        <v>0.48786699580699366</v>
      </c>
      <c r="L7" t="s">
        <v>543</v>
      </c>
      <c r="M7">
        <v>0.48746216304815831</v>
      </c>
      <c r="V7" s="9" t="s">
        <v>543</v>
      </c>
      <c r="W7" s="9">
        <v>0.47350631370509555</v>
      </c>
      <c r="X7" s="9"/>
      <c r="Y7" s="9"/>
      <c r="Z7" s="9"/>
      <c r="AA7" s="9"/>
      <c r="AB7" s="9"/>
      <c r="AC7" s="9"/>
      <c r="AD7" s="9"/>
    </row>
    <row r="8" spans="1:30" ht="16.5" thickBot="1">
      <c r="A8" s="6" t="s">
        <v>544</v>
      </c>
      <c r="B8" s="6">
        <v>42</v>
      </c>
      <c r="L8" s="6" t="s">
        <v>544</v>
      </c>
      <c r="M8" s="6">
        <v>42</v>
      </c>
      <c r="V8" s="11" t="s">
        <v>544</v>
      </c>
      <c r="W8" s="11">
        <v>42</v>
      </c>
      <c r="X8" s="9"/>
      <c r="Y8" s="9"/>
      <c r="Z8" s="9"/>
      <c r="AA8" s="9"/>
      <c r="AB8" s="9"/>
      <c r="AC8" s="9"/>
      <c r="AD8" s="9"/>
    </row>
    <row r="9" spans="1:30">
      <c r="V9" s="9"/>
      <c r="W9" s="9"/>
      <c r="X9" s="9"/>
      <c r="Y9" s="9"/>
      <c r="Z9" s="9"/>
      <c r="AA9" s="9"/>
      <c r="AB9" s="9"/>
      <c r="AC9" s="9"/>
      <c r="AD9" s="9"/>
    </row>
    <row r="10" spans="1:30" ht="16.5" thickBot="1">
      <c r="A10" t="s">
        <v>545</v>
      </c>
      <c r="L10" t="s">
        <v>545</v>
      </c>
      <c r="V10" s="9" t="s">
        <v>545</v>
      </c>
      <c r="W10" s="9"/>
      <c r="X10" s="9"/>
      <c r="Y10" s="9"/>
      <c r="Z10" s="9"/>
      <c r="AA10" s="9"/>
      <c r="AB10" s="9"/>
      <c r="AC10" s="9"/>
      <c r="AD10" s="9"/>
    </row>
    <row r="11" spans="1:30">
      <c r="A11" s="7"/>
      <c r="B11" s="7" t="s">
        <v>550</v>
      </c>
      <c r="C11" s="7" t="s">
        <v>551</v>
      </c>
      <c r="D11" s="7" t="s">
        <v>552</v>
      </c>
      <c r="E11" s="7" t="s">
        <v>553</v>
      </c>
      <c r="F11" s="7" t="s">
        <v>554</v>
      </c>
      <c r="L11" s="7"/>
      <c r="M11" s="7" t="s">
        <v>550</v>
      </c>
      <c r="N11" s="7" t="s">
        <v>551</v>
      </c>
      <c r="O11" s="7" t="s">
        <v>552</v>
      </c>
      <c r="P11" s="7" t="s">
        <v>553</v>
      </c>
      <c r="Q11" s="7" t="s">
        <v>554</v>
      </c>
      <c r="V11" s="12"/>
      <c r="W11" s="12" t="s">
        <v>550</v>
      </c>
      <c r="X11" s="12" t="s">
        <v>551</v>
      </c>
      <c r="Y11" s="12" t="s">
        <v>552</v>
      </c>
      <c r="Z11" s="12" t="s">
        <v>553</v>
      </c>
      <c r="AA11" s="12" t="s">
        <v>554</v>
      </c>
      <c r="AB11" s="9"/>
      <c r="AC11" s="9"/>
      <c r="AD11" s="9"/>
    </row>
    <row r="12" spans="1:30">
      <c r="A12" t="s">
        <v>546</v>
      </c>
      <c r="B12">
        <v>1</v>
      </c>
      <c r="C12">
        <v>0.13832441249594041</v>
      </c>
      <c r="D12">
        <v>0.13832441249594041</v>
      </c>
      <c r="E12">
        <v>0.58116032254695449</v>
      </c>
      <c r="F12">
        <v>0.45033005733216702</v>
      </c>
      <c r="L12" t="s">
        <v>546</v>
      </c>
      <c r="M12">
        <v>1</v>
      </c>
      <c r="N12">
        <v>0.15411822026201527</v>
      </c>
      <c r="O12">
        <v>0.15411822026201527</v>
      </c>
      <c r="P12">
        <v>0.64859285876474937</v>
      </c>
      <c r="Q12">
        <v>0.42537784764856768</v>
      </c>
      <c r="V12" s="9" t="s">
        <v>546</v>
      </c>
      <c r="W12" s="9">
        <v>1</v>
      </c>
      <c r="X12" s="9">
        <v>0.69056347166205256</v>
      </c>
      <c r="Y12" s="9">
        <v>0.69056347166205256</v>
      </c>
      <c r="Z12" s="9">
        <v>3.0800094821533035</v>
      </c>
      <c r="AA12" s="9">
        <v>8.6917405579699542E-2</v>
      </c>
      <c r="AB12" s="9"/>
      <c r="AC12" s="9"/>
      <c r="AD12" s="9"/>
    </row>
    <row r="13" spans="1:30">
      <c r="A13" t="s">
        <v>547</v>
      </c>
      <c r="B13">
        <v>40</v>
      </c>
      <c r="C13">
        <v>9.5205682239096472</v>
      </c>
      <c r="D13">
        <v>0.23801420559774117</v>
      </c>
      <c r="L13" t="s">
        <v>547</v>
      </c>
      <c r="M13">
        <v>40</v>
      </c>
      <c r="N13">
        <v>9.5047744161435723</v>
      </c>
      <c r="O13">
        <v>0.2376193604035893</v>
      </c>
      <c r="V13" s="9" t="s">
        <v>547</v>
      </c>
      <c r="W13" s="9">
        <v>40</v>
      </c>
      <c r="X13" s="9">
        <v>8.968329164743535</v>
      </c>
      <c r="Y13" s="9">
        <v>0.22420822911858837</v>
      </c>
      <c r="Z13" s="9"/>
      <c r="AA13" s="9"/>
      <c r="AB13" s="9"/>
      <c r="AC13" s="9"/>
      <c r="AD13" s="9"/>
    </row>
    <row r="14" spans="1:30" ht="16.5" thickBot="1">
      <c r="A14" s="6" t="s">
        <v>548</v>
      </c>
      <c r="B14" s="6">
        <v>41</v>
      </c>
      <c r="C14" s="6">
        <v>9.6588926364055876</v>
      </c>
      <c r="D14" s="6"/>
      <c r="E14" s="6"/>
      <c r="F14" s="6"/>
      <c r="L14" s="6" t="s">
        <v>548</v>
      </c>
      <c r="M14" s="6">
        <v>41</v>
      </c>
      <c r="N14" s="6">
        <v>9.6588926364055876</v>
      </c>
      <c r="O14" s="6"/>
      <c r="P14" s="6"/>
      <c r="Q14" s="6"/>
      <c r="V14" s="11" t="s">
        <v>548</v>
      </c>
      <c r="W14" s="11">
        <v>41</v>
      </c>
      <c r="X14" s="11">
        <v>9.6588926364055876</v>
      </c>
      <c r="Y14" s="11"/>
      <c r="Z14" s="11"/>
      <c r="AA14" s="11"/>
      <c r="AB14" s="9"/>
      <c r="AC14" s="9"/>
      <c r="AD14" s="9"/>
    </row>
    <row r="15" spans="1:30" ht="16.5" thickBot="1">
      <c r="V15" s="9"/>
      <c r="W15" s="9"/>
      <c r="X15" s="9"/>
      <c r="Y15" s="9"/>
      <c r="Z15" s="9"/>
      <c r="AA15" s="9"/>
      <c r="AB15" s="9"/>
      <c r="AC15" s="9"/>
      <c r="AD15" s="9"/>
    </row>
    <row r="16" spans="1:30">
      <c r="A16" s="7"/>
      <c r="B16" s="7" t="s">
        <v>555</v>
      </c>
      <c r="C16" s="7" t="s">
        <v>543</v>
      </c>
      <c r="D16" s="7" t="s">
        <v>556</v>
      </c>
      <c r="E16" s="7" t="s">
        <v>557</v>
      </c>
      <c r="F16" s="7" t="s">
        <v>558</v>
      </c>
      <c r="G16" s="7" t="s">
        <v>559</v>
      </c>
      <c r="H16" s="7" t="s">
        <v>560</v>
      </c>
      <c r="I16" s="7" t="s">
        <v>561</v>
      </c>
      <c r="L16" s="7"/>
      <c r="M16" s="7" t="s">
        <v>555</v>
      </c>
      <c r="N16" s="7" t="s">
        <v>543</v>
      </c>
      <c r="O16" s="7" t="s">
        <v>556</v>
      </c>
      <c r="P16" s="7" t="s">
        <v>557</v>
      </c>
      <c r="Q16" s="7" t="s">
        <v>558</v>
      </c>
      <c r="R16" s="7" t="s">
        <v>559</v>
      </c>
      <c r="S16" s="7" t="s">
        <v>560</v>
      </c>
      <c r="T16" s="7" t="s">
        <v>561</v>
      </c>
      <c r="V16" s="12"/>
      <c r="W16" s="12" t="s">
        <v>555</v>
      </c>
      <c r="X16" s="12" t="s">
        <v>543</v>
      </c>
      <c r="Y16" s="12" t="s">
        <v>556</v>
      </c>
      <c r="Z16" s="12" t="s">
        <v>557</v>
      </c>
      <c r="AA16" s="12" t="s">
        <v>558</v>
      </c>
      <c r="AB16" s="12" t="s">
        <v>559</v>
      </c>
      <c r="AC16" s="12" t="s">
        <v>560</v>
      </c>
      <c r="AD16" s="12" t="s">
        <v>561</v>
      </c>
    </row>
    <row r="17" spans="1:30">
      <c r="A17" t="s">
        <v>549</v>
      </c>
      <c r="B17">
        <v>0.68553307004065211</v>
      </c>
      <c r="C17">
        <v>0.14236589598857519</v>
      </c>
      <c r="D17">
        <v>4.8152899630938713</v>
      </c>
      <c r="E17">
        <v>2.128965479400725E-5</v>
      </c>
      <c r="F17">
        <v>0.39780086123924013</v>
      </c>
      <c r="G17">
        <v>0.97326527884206415</v>
      </c>
      <c r="H17">
        <v>0.39780086123924013</v>
      </c>
      <c r="I17">
        <v>0.97326527884206415</v>
      </c>
      <c r="L17" t="s">
        <v>549</v>
      </c>
      <c r="M17">
        <v>0.6491883756153215</v>
      </c>
      <c r="N17">
        <v>0.10224212796835648</v>
      </c>
      <c r="O17">
        <v>6.3495194057017539</v>
      </c>
      <c r="P17">
        <v>1.5248726070460041E-7</v>
      </c>
      <c r="Q17">
        <v>0.44254932692593141</v>
      </c>
      <c r="R17">
        <v>0.85582742430471159</v>
      </c>
      <c r="S17">
        <v>0.44254932692593141</v>
      </c>
      <c r="T17">
        <v>0.85582742430471159</v>
      </c>
      <c r="V17" s="9" t="s">
        <v>549</v>
      </c>
      <c r="W17" s="9">
        <v>0.5148832405055711</v>
      </c>
      <c r="X17" s="9">
        <v>8.5677814077198572E-2</v>
      </c>
      <c r="Y17" s="9">
        <v>6.0095282081034904</v>
      </c>
      <c r="Z17" s="9">
        <v>4.582870374302614E-7</v>
      </c>
      <c r="AA17" s="9">
        <v>0.34172191897890869</v>
      </c>
      <c r="AB17" s="9">
        <v>0.68804456203223352</v>
      </c>
      <c r="AC17" s="9">
        <v>0.34172191897890869</v>
      </c>
      <c r="AD17" s="9">
        <v>0.68804456203223352</v>
      </c>
    </row>
    <row r="18" spans="1:30" ht="16.5" thickBot="1">
      <c r="A18" s="6" t="s">
        <v>1</v>
      </c>
      <c r="B18" s="6">
        <v>-1.873566701073732E-3</v>
      </c>
      <c r="C18" s="6">
        <v>2.4576564908496993E-3</v>
      </c>
      <c r="D18" s="6">
        <v>-0.76233871903960559</v>
      </c>
      <c r="E18" s="6">
        <v>0.45033005733217002</v>
      </c>
      <c r="F18" s="6">
        <v>-6.8406757525565354E-3</v>
      </c>
      <c r="G18" s="6">
        <v>3.093542350409071E-3</v>
      </c>
      <c r="H18" s="6">
        <v>-6.8406757525565354E-3</v>
      </c>
      <c r="I18" s="6">
        <v>3.093542350409071E-3</v>
      </c>
      <c r="L18" s="6" t="s">
        <v>3</v>
      </c>
      <c r="M18" s="6">
        <v>-2.5117151118140803E-9</v>
      </c>
      <c r="N18" s="6">
        <v>3.1187768165453854E-9</v>
      </c>
      <c r="O18" s="6">
        <v>-0.80535263007253699</v>
      </c>
      <c r="P18" s="6">
        <v>0.42537784764856656</v>
      </c>
      <c r="Q18" s="6">
        <v>-8.8149981835917039E-9</v>
      </c>
      <c r="R18" s="6">
        <v>3.7915679599635424E-9</v>
      </c>
      <c r="S18" s="6">
        <v>-8.8149981835917039E-9</v>
      </c>
      <c r="T18" s="6">
        <v>3.7915679599635424E-9</v>
      </c>
      <c r="V18" s="11" t="s">
        <v>5</v>
      </c>
      <c r="W18" s="11">
        <v>2.8774373001213893E-5</v>
      </c>
      <c r="X18" s="11">
        <v>1.6395695434366487E-5</v>
      </c>
      <c r="Y18" s="11">
        <v>1.7549955789554896</v>
      </c>
      <c r="Z18" s="11">
        <v>8.6917405579699084E-2</v>
      </c>
      <c r="AA18" s="11">
        <v>-4.362563548141146E-6</v>
      </c>
      <c r="AB18" s="11">
        <v>6.1911309550568931E-5</v>
      </c>
      <c r="AC18" s="11">
        <v>-4.362563548141146E-6</v>
      </c>
      <c r="AD18" s="11">
        <v>6.1911309550568931E-5</v>
      </c>
    </row>
    <row r="20" spans="1:30">
      <c r="A20" t="s">
        <v>538</v>
      </c>
      <c r="L20" t="s">
        <v>538</v>
      </c>
      <c r="V20" t="s">
        <v>538</v>
      </c>
    </row>
    <row r="21" spans="1:30" ht="16.5" thickBot="1"/>
    <row r="22" spans="1:30">
      <c r="A22" s="8" t="s">
        <v>539</v>
      </c>
      <c r="B22" s="8"/>
      <c r="L22" s="8" t="s">
        <v>539</v>
      </c>
      <c r="M22" s="8"/>
      <c r="V22" s="8" t="s">
        <v>539</v>
      </c>
      <c r="W22" s="8"/>
    </row>
    <row r="23" spans="1:30">
      <c r="A23" t="s">
        <v>540</v>
      </c>
      <c r="B23">
        <v>0.16433115554158681</v>
      </c>
      <c r="L23" t="s">
        <v>540</v>
      </c>
      <c r="M23">
        <v>0.13185220500148884</v>
      </c>
      <c r="V23" t="s">
        <v>540</v>
      </c>
      <c r="W23">
        <v>0.16048540959036919</v>
      </c>
    </row>
    <row r="24" spans="1:30">
      <c r="A24" t="s">
        <v>541</v>
      </c>
      <c r="B24">
        <v>2.7004728681633193E-2</v>
      </c>
      <c r="L24" t="s">
        <v>541</v>
      </c>
      <c r="M24">
        <v>1.7385003963754638E-2</v>
      </c>
      <c r="V24" t="s">
        <v>541</v>
      </c>
      <c r="W24">
        <v>2.5755566691388568E-2</v>
      </c>
    </row>
    <row r="25" spans="1:30">
      <c r="A25" t="s">
        <v>542</v>
      </c>
      <c r="B25">
        <v>2.6798468986740211E-3</v>
      </c>
      <c r="L25" t="s">
        <v>542</v>
      </c>
      <c r="M25">
        <v>-7.1803709371514955E-3</v>
      </c>
      <c r="V25" t="s">
        <v>542</v>
      </c>
      <c r="W25">
        <v>1.399455858673282E-3</v>
      </c>
    </row>
    <row r="26" spans="1:30">
      <c r="A26" t="s">
        <v>543</v>
      </c>
      <c r="B26">
        <v>0.48471787829092994</v>
      </c>
      <c r="L26" t="s">
        <v>543</v>
      </c>
      <c r="M26">
        <v>0.48710811812256311</v>
      </c>
      <c r="V26" t="s">
        <v>543</v>
      </c>
      <c r="W26">
        <v>0.48502892653283275</v>
      </c>
    </row>
    <row r="27" spans="1:30" ht="16.5" thickBot="1">
      <c r="A27" s="6" t="s">
        <v>544</v>
      </c>
      <c r="B27" s="6">
        <v>42</v>
      </c>
      <c r="L27" s="6" t="s">
        <v>544</v>
      </c>
      <c r="M27" s="6">
        <v>42</v>
      </c>
      <c r="V27" s="6" t="s">
        <v>544</v>
      </c>
      <c r="W27" s="6">
        <v>42</v>
      </c>
    </row>
    <row r="29" spans="1:30" ht="16.5" thickBot="1">
      <c r="A29" t="s">
        <v>545</v>
      </c>
      <c r="L29" t="s">
        <v>545</v>
      </c>
      <c r="V29" t="s">
        <v>545</v>
      </c>
    </row>
    <row r="30" spans="1:30">
      <c r="A30" s="7"/>
      <c r="B30" s="7" t="s">
        <v>550</v>
      </c>
      <c r="C30" s="7" t="s">
        <v>551</v>
      </c>
      <c r="D30" s="7" t="s">
        <v>552</v>
      </c>
      <c r="E30" s="7" t="s">
        <v>553</v>
      </c>
      <c r="F30" s="7" t="s">
        <v>554</v>
      </c>
      <c r="L30" s="7"/>
      <c r="M30" s="7" t="s">
        <v>550</v>
      </c>
      <c r="N30" s="7" t="s">
        <v>551</v>
      </c>
      <c r="O30" s="7" t="s">
        <v>552</v>
      </c>
      <c r="P30" s="7" t="s">
        <v>553</v>
      </c>
      <c r="Q30" s="7" t="s">
        <v>554</v>
      </c>
      <c r="V30" s="7"/>
      <c r="W30" s="7" t="s">
        <v>550</v>
      </c>
      <c r="X30" s="7" t="s">
        <v>551</v>
      </c>
      <c r="Y30" s="7" t="s">
        <v>552</v>
      </c>
      <c r="Z30" s="7" t="s">
        <v>553</v>
      </c>
      <c r="AA30" s="7" t="s">
        <v>554</v>
      </c>
    </row>
    <row r="31" spans="1:30">
      <c r="A31" t="s">
        <v>546</v>
      </c>
      <c r="B31">
        <v>1</v>
      </c>
      <c r="C31">
        <v>0.26083577501115762</v>
      </c>
      <c r="D31">
        <v>0.26083577501115762</v>
      </c>
      <c r="E31">
        <v>1.1101689587881736</v>
      </c>
      <c r="F31">
        <v>0.29836847972309555</v>
      </c>
      <c r="L31" t="s">
        <v>546</v>
      </c>
      <c r="M31">
        <v>1</v>
      </c>
      <c r="N31">
        <v>0.16791988676939162</v>
      </c>
      <c r="O31">
        <v>0.16791988676939162</v>
      </c>
      <c r="P31">
        <v>0.70770358823684643</v>
      </c>
      <c r="Q31">
        <v>0.40520845615628232</v>
      </c>
      <c r="V31" t="s">
        <v>546</v>
      </c>
      <c r="W31">
        <v>1</v>
      </c>
      <c r="X31">
        <v>0.24877025346190607</v>
      </c>
      <c r="Y31">
        <v>0.24877025346190607</v>
      </c>
      <c r="Z31">
        <v>1.0574581002806707</v>
      </c>
      <c r="AA31">
        <v>0.30997405469246814</v>
      </c>
    </row>
    <row r="32" spans="1:30">
      <c r="A32" t="s">
        <v>547</v>
      </c>
      <c r="B32">
        <v>40</v>
      </c>
      <c r="C32">
        <v>9.39805686139443</v>
      </c>
      <c r="D32">
        <v>0.23495142153486076</v>
      </c>
      <c r="L32" t="s">
        <v>547</v>
      </c>
      <c r="M32">
        <v>40</v>
      </c>
      <c r="N32">
        <v>9.490972749636196</v>
      </c>
      <c r="O32">
        <v>0.2372743187409049</v>
      </c>
      <c r="V32" t="s">
        <v>547</v>
      </c>
      <c r="W32">
        <v>40</v>
      </c>
      <c r="X32">
        <v>9.4101223829436815</v>
      </c>
      <c r="Y32">
        <v>0.23525305957359205</v>
      </c>
    </row>
    <row r="33" spans="1:30" ht="16.5" thickBot="1">
      <c r="A33" s="6" t="s">
        <v>548</v>
      </c>
      <c r="B33" s="6">
        <v>41</v>
      </c>
      <c r="C33" s="6">
        <v>9.6588926364055876</v>
      </c>
      <c r="D33" s="6"/>
      <c r="E33" s="6"/>
      <c r="F33" s="6"/>
      <c r="L33" s="6" t="s">
        <v>548</v>
      </c>
      <c r="M33" s="6">
        <v>41</v>
      </c>
      <c r="N33" s="6">
        <v>9.6588926364055876</v>
      </c>
      <c r="O33" s="6"/>
      <c r="P33" s="6"/>
      <c r="Q33" s="6"/>
      <c r="V33" s="6" t="s">
        <v>548</v>
      </c>
      <c r="W33" s="6">
        <v>41</v>
      </c>
      <c r="X33" s="6">
        <v>9.6588926364055876</v>
      </c>
      <c r="Y33" s="6"/>
      <c r="Z33" s="6"/>
      <c r="AA33" s="6"/>
    </row>
    <row r="34" spans="1:30" ht="16.5" thickBot="1"/>
    <row r="35" spans="1:30">
      <c r="A35" s="7"/>
      <c r="B35" s="7" t="s">
        <v>555</v>
      </c>
      <c r="C35" s="7" t="s">
        <v>543</v>
      </c>
      <c r="D35" s="7" t="s">
        <v>556</v>
      </c>
      <c r="E35" s="7" t="s">
        <v>557</v>
      </c>
      <c r="F35" s="7" t="s">
        <v>558</v>
      </c>
      <c r="G35" s="7" t="s">
        <v>559</v>
      </c>
      <c r="H35" s="7" t="s">
        <v>560</v>
      </c>
      <c r="I35" s="7" t="s">
        <v>561</v>
      </c>
      <c r="L35" s="7"/>
      <c r="M35" s="7" t="s">
        <v>555</v>
      </c>
      <c r="N35" s="7" t="s">
        <v>543</v>
      </c>
      <c r="O35" s="7" t="s">
        <v>556</v>
      </c>
      <c r="P35" s="7" t="s">
        <v>557</v>
      </c>
      <c r="Q35" s="7" t="s">
        <v>558</v>
      </c>
      <c r="R35" s="7" t="s">
        <v>559</v>
      </c>
      <c r="S35" s="7" t="s">
        <v>560</v>
      </c>
      <c r="T35" s="7" t="s">
        <v>561</v>
      </c>
      <c r="V35" s="7"/>
      <c r="W35" s="7" t="s">
        <v>555</v>
      </c>
      <c r="X35" s="7" t="s">
        <v>543</v>
      </c>
      <c r="Y35" s="7" t="s">
        <v>556</v>
      </c>
      <c r="Z35" s="7" t="s">
        <v>557</v>
      </c>
      <c r="AA35" s="7" t="s">
        <v>558</v>
      </c>
      <c r="AB35" s="7" t="s">
        <v>559</v>
      </c>
      <c r="AC35" s="7" t="s">
        <v>560</v>
      </c>
      <c r="AD35" s="7" t="s">
        <v>561</v>
      </c>
    </row>
    <row r="36" spans="1:30">
      <c r="A36" t="s">
        <v>549</v>
      </c>
      <c r="B36">
        <v>0.66081893154759375</v>
      </c>
      <c r="C36">
        <v>9.8419440269110162E-2</v>
      </c>
      <c r="D36">
        <v>6.7143130436497493</v>
      </c>
      <c r="E36">
        <v>4.6968259403750352E-8</v>
      </c>
      <c r="F36">
        <v>0.4619058228919769</v>
      </c>
      <c r="G36">
        <v>0.85973204020321059</v>
      </c>
      <c r="H36">
        <v>0.4619058228919769</v>
      </c>
      <c r="I36">
        <v>0.85973204020321059</v>
      </c>
      <c r="L36" t="s">
        <v>549</v>
      </c>
      <c r="M36">
        <v>0.69315016206608326</v>
      </c>
      <c r="N36">
        <v>0.14037293043354482</v>
      </c>
      <c r="O36">
        <v>4.9379190127702977</v>
      </c>
      <c r="P36">
        <v>1.4427426210069115E-5</v>
      </c>
      <c r="Q36">
        <v>0.40944588690167127</v>
      </c>
      <c r="R36">
        <v>0.97685443723049525</v>
      </c>
      <c r="S36">
        <v>0.40944588690167127</v>
      </c>
      <c r="T36">
        <v>0.97685443723049525</v>
      </c>
      <c r="V36" t="s">
        <v>549</v>
      </c>
      <c r="W36">
        <v>0.66560150183689892</v>
      </c>
      <c r="X36">
        <v>0.10261029698637371</v>
      </c>
      <c r="Y36">
        <v>6.4866930647836298</v>
      </c>
      <c r="Z36">
        <v>9.7877697919431061E-8</v>
      </c>
      <c r="AA36">
        <v>0.45821835580572101</v>
      </c>
      <c r="AB36">
        <v>0.87298464786807684</v>
      </c>
      <c r="AC36">
        <v>0.45821835580572101</v>
      </c>
      <c r="AD36">
        <v>0.87298464786807684</v>
      </c>
    </row>
    <row r="37" spans="1:30" ht="16.5" thickBot="1">
      <c r="A37" s="6" t="s">
        <v>2</v>
      </c>
      <c r="B37" s="6">
        <v>-3.8375332570714433E-9</v>
      </c>
      <c r="C37" s="6">
        <v>3.6421481904429348E-9</v>
      </c>
      <c r="D37" s="6">
        <v>-1.0536455565265583</v>
      </c>
      <c r="E37" s="6">
        <v>0.29836847972309849</v>
      </c>
      <c r="F37" s="6">
        <v>-1.1198589332624187E-8</v>
      </c>
      <c r="G37" s="6">
        <v>3.5235228184813001E-9</v>
      </c>
      <c r="H37" s="6">
        <v>-1.1198589332624187E-8</v>
      </c>
      <c r="I37" s="6">
        <v>3.5235228184813001E-9</v>
      </c>
      <c r="L37" s="6" t="s">
        <v>4</v>
      </c>
      <c r="M37" s="6">
        <v>-2.2169941584112385E-3</v>
      </c>
      <c r="N37" s="6">
        <v>2.6353533259285428E-3</v>
      </c>
      <c r="O37" s="6">
        <v>-0.84125120400320541</v>
      </c>
      <c r="P37" s="6">
        <v>0.40520845615628365</v>
      </c>
      <c r="Q37" s="6">
        <v>-7.5432419102072039E-3</v>
      </c>
      <c r="R37" s="6">
        <v>3.1092535933847274E-3</v>
      </c>
      <c r="S37" s="6">
        <v>-7.5432419102072039E-3</v>
      </c>
      <c r="T37" s="6">
        <v>3.1092535933847274E-3</v>
      </c>
      <c r="V37" s="6" t="s">
        <v>11</v>
      </c>
      <c r="W37" s="6">
        <v>-1.0815458665666455</v>
      </c>
      <c r="X37" s="6">
        <v>1.0517520270699532</v>
      </c>
      <c r="Y37" s="6">
        <v>-1.0283278175176844</v>
      </c>
      <c r="Z37" s="6">
        <v>0.30997405469246508</v>
      </c>
      <c r="AA37" s="6">
        <v>-3.2072160051824659</v>
      </c>
      <c r="AB37" s="6">
        <v>1.0441242720491746</v>
      </c>
      <c r="AC37" s="6">
        <v>-3.2072160051824659</v>
      </c>
      <c r="AD37" s="6">
        <v>1.0441242720491746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510F1-8AF7-4B59-BAE8-DE119A520723}">
  <dimension ref="A1:AC85"/>
  <sheetViews>
    <sheetView topLeftCell="F1" workbookViewId="0">
      <selection activeCell="U37" sqref="U37"/>
    </sheetView>
  </sheetViews>
  <sheetFormatPr defaultRowHeight="15.75"/>
  <cols>
    <col min="1" max="1" width="20.25" customWidth="1"/>
    <col min="11" max="11" width="21.5" customWidth="1"/>
    <col min="21" max="21" width="21" customWidth="1"/>
    <col min="26" max="26" width="13.75" customWidth="1"/>
  </cols>
  <sheetData>
    <row r="1" spans="1:29">
      <c r="A1" t="s">
        <v>538</v>
      </c>
      <c r="K1" t="s">
        <v>538</v>
      </c>
      <c r="U1" s="9" t="s">
        <v>538</v>
      </c>
      <c r="V1" s="9"/>
      <c r="W1" s="9"/>
      <c r="X1" s="9"/>
      <c r="Y1" s="9"/>
      <c r="Z1" s="9"/>
      <c r="AA1" s="9"/>
      <c r="AB1" s="9"/>
      <c r="AC1" s="9"/>
    </row>
    <row r="2" spans="1:29" ht="16.5" thickBot="1">
      <c r="U2" s="9"/>
      <c r="V2" s="9"/>
      <c r="W2" s="9"/>
      <c r="X2" s="9"/>
      <c r="Y2" s="9"/>
      <c r="Z2" s="9"/>
      <c r="AA2" s="9"/>
      <c r="AB2" s="9"/>
      <c r="AC2" s="9"/>
    </row>
    <row r="3" spans="1:29">
      <c r="A3" s="8" t="s">
        <v>539</v>
      </c>
      <c r="B3" s="8"/>
      <c r="K3" s="8" t="s">
        <v>539</v>
      </c>
      <c r="L3" s="8"/>
      <c r="U3" s="10" t="s">
        <v>539</v>
      </c>
      <c r="V3" s="10"/>
      <c r="W3" s="9"/>
      <c r="X3" s="9"/>
      <c r="Y3" s="9"/>
      <c r="Z3" s="9"/>
      <c r="AA3" s="9"/>
      <c r="AB3" s="9"/>
      <c r="AC3" s="9"/>
    </row>
    <row r="4" spans="1:29">
      <c r="A4" t="s">
        <v>540</v>
      </c>
      <c r="B4">
        <v>7.1491305570566002E-2</v>
      </c>
      <c r="K4" t="s">
        <v>540</v>
      </c>
      <c r="L4">
        <v>9.8624582747341233E-2</v>
      </c>
      <c r="U4" s="9" t="s">
        <v>540</v>
      </c>
      <c r="V4" s="9">
        <v>0.40500370815442449</v>
      </c>
      <c r="W4" s="9"/>
      <c r="X4" s="9"/>
      <c r="Y4" s="9"/>
      <c r="Z4" s="9"/>
      <c r="AA4" s="9"/>
      <c r="AB4" s="9"/>
      <c r="AC4" s="9"/>
    </row>
    <row r="5" spans="1:29">
      <c r="A5" t="s">
        <v>541</v>
      </c>
      <c r="B5">
        <v>5.1110067721840419E-3</v>
      </c>
      <c r="K5" t="s">
        <v>541</v>
      </c>
      <c r="L5">
        <v>9.726808322087159E-3</v>
      </c>
      <c r="U5" s="9" t="s">
        <v>541</v>
      </c>
      <c r="V5" s="13">
        <v>0.16402800361883424</v>
      </c>
      <c r="W5" s="9"/>
      <c r="X5" s="9"/>
      <c r="Y5" s="9"/>
      <c r="Z5" s="9"/>
      <c r="AA5" s="9"/>
      <c r="AB5" s="9"/>
      <c r="AC5" s="9"/>
    </row>
    <row r="6" spans="1:29">
      <c r="A6" t="s">
        <v>542</v>
      </c>
      <c r="B6">
        <v>-1.9761218058511356E-2</v>
      </c>
      <c r="K6" t="s">
        <v>542</v>
      </c>
      <c r="L6">
        <v>-1.503002146986066E-2</v>
      </c>
      <c r="U6" s="9" t="s">
        <v>542</v>
      </c>
      <c r="V6" s="9">
        <v>0.14312870370930511</v>
      </c>
      <c r="W6" s="9"/>
      <c r="X6" s="9"/>
      <c r="Y6" s="9"/>
      <c r="Z6" s="9"/>
      <c r="AA6" s="9"/>
      <c r="AB6" s="9"/>
      <c r="AC6" s="9"/>
    </row>
    <row r="7" spans="1:29">
      <c r="A7" t="s">
        <v>543</v>
      </c>
      <c r="B7">
        <v>8.0606052879252186</v>
      </c>
      <c r="K7" t="s">
        <v>543</v>
      </c>
      <c r="L7">
        <v>8.0418849032119493</v>
      </c>
      <c r="U7" s="9" t="s">
        <v>543</v>
      </c>
      <c r="V7" s="9">
        <v>7.3888390557810704</v>
      </c>
      <c r="W7" s="9"/>
      <c r="X7" s="9"/>
      <c r="Y7" s="9"/>
      <c r="Z7" s="9"/>
      <c r="AA7" s="9"/>
      <c r="AB7" s="9"/>
      <c r="AC7" s="9"/>
    </row>
    <row r="8" spans="1:29" ht="16.5" thickBot="1">
      <c r="A8" s="6" t="s">
        <v>544</v>
      </c>
      <c r="B8" s="6">
        <v>42</v>
      </c>
      <c r="K8" s="6" t="s">
        <v>544</v>
      </c>
      <c r="L8" s="6">
        <v>42</v>
      </c>
      <c r="U8" s="11" t="s">
        <v>544</v>
      </c>
      <c r="V8" s="11">
        <v>42</v>
      </c>
      <c r="W8" s="9"/>
      <c r="X8" s="9"/>
      <c r="Y8" s="9"/>
      <c r="Z8" s="9"/>
      <c r="AA8" s="9"/>
      <c r="AB8" s="9"/>
      <c r="AC8" s="9"/>
    </row>
    <row r="9" spans="1:29">
      <c r="U9" s="9"/>
      <c r="V9" s="9"/>
      <c r="W9" s="9"/>
      <c r="X9" s="9"/>
      <c r="Y9" s="9"/>
      <c r="Z9" s="9"/>
      <c r="AA9" s="9"/>
      <c r="AB9" s="9"/>
      <c r="AC9" s="9"/>
    </row>
    <row r="10" spans="1:29" ht="16.5" thickBot="1">
      <c r="A10" t="s">
        <v>545</v>
      </c>
      <c r="K10" t="s">
        <v>545</v>
      </c>
      <c r="U10" s="9" t="s">
        <v>545</v>
      </c>
      <c r="V10" s="9"/>
      <c r="W10" s="9"/>
      <c r="X10" s="9"/>
      <c r="Y10" s="9"/>
      <c r="Z10" s="9"/>
      <c r="AA10" s="9"/>
      <c r="AB10" s="9"/>
      <c r="AC10" s="9"/>
    </row>
    <row r="11" spans="1:29">
      <c r="A11" s="7"/>
      <c r="B11" s="7" t="s">
        <v>550</v>
      </c>
      <c r="C11" s="7" t="s">
        <v>551</v>
      </c>
      <c r="D11" s="7" t="s">
        <v>552</v>
      </c>
      <c r="E11" s="7" t="s">
        <v>553</v>
      </c>
      <c r="F11" s="7" t="s">
        <v>554</v>
      </c>
      <c r="K11" s="7"/>
      <c r="L11" s="7" t="s">
        <v>550</v>
      </c>
      <c r="M11" s="7" t="s">
        <v>551</v>
      </c>
      <c r="N11" s="7" t="s">
        <v>552</v>
      </c>
      <c r="O11" s="7" t="s">
        <v>553</v>
      </c>
      <c r="P11" s="7" t="s">
        <v>554</v>
      </c>
      <c r="U11" s="12"/>
      <c r="V11" s="12" t="s">
        <v>550</v>
      </c>
      <c r="W11" s="12" t="s">
        <v>551</v>
      </c>
      <c r="X11" s="12" t="s">
        <v>552</v>
      </c>
      <c r="Y11" s="12" t="s">
        <v>553</v>
      </c>
      <c r="Z11" s="12" t="s">
        <v>554</v>
      </c>
      <c r="AA11" s="9"/>
      <c r="AB11" s="9"/>
      <c r="AC11" s="9"/>
    </row>
    <row r="12" spans="1:29">
      <c r="A12" t="s">
        <v>546</v>
      </c>
      <c r="B12">
        <v>1</v>
      </c>
      <c r="C12">
        <v>13.351409976593914</v>
      </c>
      <c r="D12">
        <v>13.351409976593914</v>
      </c>
      <c r="E12">
        <v>0.20549053440030135</v>
      </c>
      <c r="F12">
        <v>0.6527747399728816</v>
      </c>
      <c r="K12" t="s">
        <v>546</v>
      </c>
      <c r="L12">
        <v>1</v>
      </c>
      <c r="M12">
        <v>25.409202425383683</v>
      </c>
      <c r="N12">
        <v>25.409202425383683</v>
      </c>
      <c r="O12">
        <v>0.3928939368986093</v>
      </c>
      <c r="P12">
        <v>0.53434354440515019</v>
      </c>
      <c r="U12" s="9" t="s">
        <v>546</v>
      </c>
      <c r="V12" s="9">
        <v>1</v>
      </c>
      <c r="W12" s="9">
        <v>428.48801059628613</v>
      </c>
      <c r="X12" s="9">
        <v>428.48801059628613</v>
      </c>
      <c r="Y12" s="9">
        <v>7.8484927403737972</v>
      </c>
      <c r="Z12" s="9">
        <v>7.8004294283239859E-3</v>
      </c>
      <c r="AA12" s="9"/>
      <c r="AB12" s="9"/>
      <c r="AC12" s="9"/>
    </row>
    <row r="13" spans="1:29">
      <c r="A13" t="s">
        <v>547</v>
      </c>
      <c r="B13">
        <v>40</v>
      </c>
      <c r="C13">
        <v>2598.9343043091203</v>
      </c>
      <c r="D13">
        <v>64.973357607728005</v>
      </c>
      <c r="K13" t="s">
        <v>547</v>
      </c>
      <c r="L13">
        <v>40</v>
      </c>
      <c r="M13">
        <v>2586.8765118603305</v>
      </c>
      <c r="N13">
        <v>64.671912796508266</v>
      </c>
      <c r="U13" s="9" t="s">
        <v>547</v>
      </c>
      <c r="V13" s="9">
        <v>40</v>
      </c>
      <c r="W13" s="9">
        <v>2183.7977036894281</v>
      </c>
      <c r="X13" s="9">
        <v>54.594942592235704</v>
      </c>
      <c r="Y13" s="9"/>
      <c r="Z13" s="9"/>
      <c r="AA13" s="9"/>
      <c r="AB13" s="9"/>
      <c r="AC13" s="9"/>
    </row>
    <row r="14" spans="1:29" ht="16.5" thickBot="1">
      <c r="A14" s="6" t="s">
        <v>548</v>
      </c>
      <c r="B14" s="6">
        <v>41</v>
      </c>
      <c r="C14" s="6">
        <v>2612.2857142857142</v>
      </c>
      <c r="D14" s="6"/>
      <c r="E14" s="6"/>
      <c r="F14" s="6"/>
      <c r="K14" s="6" t="s">
        <v>548</v>
      </c>
      <c r="L14" s="6">
        <v>41</v>
      </c>
      <c r="M14" s="6">
        <v>2612.2857142857142</v>
      </c>
      <c r="N14" s="6"/>
      <c r="O14" s="6"/>
      <c r="P14" s="6"/>
      <c r="U14" s="11" t="s">
        <v>548</v>
      </c>
      <c r="V14" s="11">
        <v>41</v>
      </c>
      <c r="W14" s="11">
        <v>2612.2857142857142</v>
      </c>
      <c r="X14" s="11"/>
      <c r="Y14" s="11"/>
      <c r="Z14" s="11"/>
      <c r="AA14" s="9"/>
      <c r="AB14" s="9"/>
      <c r="AC14" s="9"/>
    </row>
    <row r="15" spans="1:29" ht="16.5" thickBot="1">
      <c r="U15" s="9"/>
      <c r="V15" s="9"/>
      <c r="W15" s="9"/>
      <c r="X15" s="9"/>
      <c r="Y15" s="9"/>
      <c r="Z15" s="9"/>
      <c r="AA15" s="9"/>
      <c r="AB15" s="9"/>
      <c r="AC15" s="9"/>
    </row>
    <row r="16" spans="1:29">
      <c r="A16" s="7"/>
      <c r="B16" s="7" t="s">
        <v>555</v>
      </c>
      <c r="C16" s="7" t="s">
        <v>543</v>
      </c>
      <c r="D16" s="7" t="s">
        <v>556</v>
      </c>
      <c r="E16" s="7" t="s">
        <v>557</v>
      </c>
      <c r="F16" s="7" t="s">
        <v>558</v>
      </c>
      <c r="G16" s="7" t="s">
        <v>559</v>
      </c>
      <c r="H16" s="7" t="s">
        <v>560</v>
      </c>
      <c r="I16" s="7" t="s">
        <v>561</v>
      </c>
      <c r="K16" s="7"/>
      <c r="L16" s="7" t="s">
        <v>555</v>
      </c>
      <c r="M16" s="7" t="s">
        <v>543</v>
      </c>
      <c r="N16" s="7" t="s">
        <v>556</v>
      </c>
      <c r="O16" s="7" t="s">
        <v>557</v>
      </c>
      <c r="P16" s="7" t="s">
        <v>558</v>
      </c>
      <c r="Q16" s="7" t="s">
        <v>559</v>
      </c>
      <c r="R16" s="7" t="s">
        <v>560</v>
      </c>
      <c r="S16" s="7" t="s">
        <v>561</v>
      </c>
      <c r="U16" s="12"/>
      <c r="V16" s="12" t="s">
        <v>555</v>
      </c>
      <c r="W16" s="12" t="s">
        <v>543</v>
      </c>
      <c r="X16" s="12" t="s">
        <v>556</v>
      </c>
      <c r="Y16" s="12" t="s">
        <v>557</v>
      </c>
      <c r="Z16" s="12" t="s">
        <v>558</v>
      </c>
      <c r="AA16" s="12" t="s">
        <v>559</v>
      </c>
      <c r="AB16" s="12" t="s">
        <v>560</v>
      </c>
      <c r="AC16" s="12" t="s">
        <v>561</v>
      </c>
    </row>
    <row r="17" spans="1:29">
      <c r="A17" t="s">
        <v>549</v>
      </c>
      <c r="B17">
        <v>9.2457924192686054</v>
      </c>
      <c r="C17">
        <v>4.9552652235504002</v>
      </c>
      <c r="D17">
        <v>1.8658521798847496</v>
      </c>
      <c r="E17">
        <v>6.9407238513691849E-2</v>
      </c>
      <c r="F17">
        <v>-0.76917217648962399</v>
      </c>
      <c r="G17">
        <v>19.260757015026833</v>
      </c>
      <c r="H17">
        <v>-0.76917217648962399</v>
      </c>
      <c r="I17">
        <v>19.260757015026833</v>
      </c>
      <c r="K17" t="s">
        <v>549</v>
      </c>
      <c r="L17">
        <v>-6.0958420491494536</v>
      </c>
      <c r="M17">
        <v>21.043331259063841</v>
      </c>
      <c r="N17">
        <v>-0.28968046808291514</v>
      </c>
      <c r="O17">
        <v>0.77355701719019121</v>
      </c>
      <c r="P17">
        <v>-48.626000986906114</v>
      </c>
      <c r="Q17">
        <v>36.434316888607206</v>
      </c>
      <c r="R17">
        <v>-48.626000986906114</v>
      </c>
      <c r="S17">
        <v>36.434316888607206</v>
      </c>
      <c r="U17" s="9" t="s">
        <v>549</v>
      </c>
      <c r="V17" s="9">
        <v>-9.5074586623770454</v>
      </c>
      <c r="W17" s="9">
        <v>6.0266535580626073</v>
      </c>
      <c r="X17" s="9">
        <v>-1.5775684749055685</v>
      </c>
      <c r="Y17" s="9">
        <v>0.12254156858056581</v>
      </c>
      <c r="Z17" s="9">
        <v>-21.687779854479125</v>
      </c>
      <c r="AA17" s="9">
        <v>2.6728625297250321</v>
      </c>
      <c r="AB17" s="9">
        <v>-21.687779854479125</v>
      </c>
      <c r="AC17" s="9">
        <v>2.6728625297250321</v>
      </c>
    </row>
    <row r="18" spans="1:29" ht="16.5" thickBot="1">
      <c r="A18" s="6" t="s">
        <v>564</v>
      </c>
      <c r="B18" s="6">
        <v>-1.3970048370924699</v>
      </c>
      <c r="C18" s="6">
        <v>3.0817826020504788</v>
      </c>
      <c r="D18" s="6">
        <v>-0.45331063786360726</v>
      </c>
      <c r="E18" s="6">
        <v>0.65277473997287438</v>
      </c>
      <c r="F18" s="6">
        <v>-7.6255198123707251</v>
      </c>
      <c r="G18" s="6">
        <v>4.8315101381857852</v>
      </c>
      <c r="H18" s="6">
        <v>-7.6255198123707251</v>
      </c>
      <c r="I18" s="6">
        <v>4.8315101381857852</v>
      </c>
      <c r="K18" s="6" t="s">
        <v>566</v>
      </c>
      <c r="L18" s="6">
        <v>1.8466893690917254</v>
      </c>
      <c r="M18" s="6">
        <v>2.9461590288071595</v>
      </c>
      <c r="N18" s="6">
        <v>0.62681252133202492</v>
      </c>
      <c r="O18" s="6">
        <v>0.53434354440514964</v>
      </c>
      <c r="P18" s="6">
        <v>-4.1077201399590564</v>
      </c>
      <c r="Q18" s="6">
        <v>7.8010988781425077</v>
      </c>
      <c r="R18" s="6">
        <v>-4.1077201399590564</v>
      </c>
      <c r="S18" s="6">
        <v>7.8010988781425077</v>
      </c>
      <c r="U18" s="11" t="s">
        <v>568</v>
      </c>
      <c r="V18" s="11">
        <v>5.4096509943119129</v>
      </c>
      <c r="W18" s="11">
        <v>1.9309726248548673</v>
      </c>
      <c r="X18" s="11">
        <v>2.8015161502967989</v>
      </c>
      <c r="Y18" s="11">
        <v>7.8004294283239859E-3</v>
      </c>
      <c r="Z18" s="11">
        <v>1.5070097428626319</v>
      </c>
      <c r="AA18" s="11">
        <v>9.3122922457611939</v>
      </c>
      <c r="AB18" s="11">
        <v>1.5070097428626319</v>
      </c>
      <c r="AC18" s="11">
        <v>9.3122922457611939</v>
      </c>
    </row>
    <row r="20" spans="1:29">
      <c r="A20" t="s">
        <v>538</v>
      </c>
      <c r="K20" t="s">
        <v>538</v>
      </c>
      <c r="U20" t="s">
        <v>538</v>
      </c>
    </row>
    <row r="21" spans="1:29" ht="16.5" thickBot="1"/>
    <row r="22" spans="1:29">
      <c r="A22" s="8" t="s">
        <v>539</v>
      </c>
      <c r="B22" s="8"/>
      <c r="K22" s="8" t="s">
        <v>539</v>
      </c>
      <c r="L22" s="8"/>
      <c r="U22" s="8" t="s">
        <v>539</v>
      </c>
      <c r="V22" s="8"/>
    </row>
    <row r="23" spans="1:29">
      <c r="A23" t="s">
        <v>540</v>
      </c>
      <c r="B23">
        <v>0.10325114702558638</v>
      </c>
      <c r="K23" t="s">
        <v>540</v>
      </c>
      <c r="L23">
        <v>7.4038235378395142E-2</v>
      </c>
      <c r="U23" t="s">
        <v>540</v>
      </c>
      <c r="V23">
        <v>9.7612156633848063E-2</v>
      </c>
    </row>
    <row r="24" spans="1:29">
      <c r="A24" t="s">
        <v>541</v>
      </c>
      <c r="B24">
        <v>1.0660799362099255E-2</v>
      </c>
      <c r="K24" t="s">
        <v>541</v>
      </c>
      <c r="L24">
        <v>5.4816602979466415E-3</v>
      </c>
      <c r="U24" t="s">
        <v>541</v>
      </c>
      <c r="V24">
        <v>9.5281331227108895E-3</v>
      </c>
    </row>
    <row r="25" spans="1:29">
      <c r="A25" t="s">
        <v>542</v>
      </c>
      <c r="B25">
        <v>-1.4072680653848263E-2</v>
      </c>
      <c r="K25" t="s">
        <v>542</v>
      </c>
      <c r="L25">
        <v>-1.9381298194604692E-2</v>
      </c>
      <c r="U25" t="s">
        <v>542</v>
      </c>
      <c r="V25">
        <v>-1.5233663549221338E-2</v>
      </c>
    </row>
    <row r="26" spans="1:29">
      <c r="A26" t="s">
        <v>543</v>
      </c>
      <c r="B26">
        <v>8.0380915962827206</v>
      </c>
      <c r="K26" t="s">
        <v>543</v>
      </c>
      <c r="L26">
        <v>8.059103627883843</v>
      </c>
      <c r="U26" t="s">
        <v>543</v>
      </c>
      <c r="V26">
        <v>8.0426915709938864</v>
      </c>
    </row>
    <row r="27" spans="1:29" ht="16.5" thickBot="1">
      <c r="A27" s="6" t="s">
        <v>544</v>
      </c>
      <c r="B27" s="6">
        <v>42</v>
      </c>
      <c r="K27" s="6" t="s">
        <v>544</v>
      </c>
      <c r="L27" s="6">
        <v>42</v>
      </c>
      <c r="U27" s="6" t="s">
        <v>544</v>
      </c>
      <c r="V27" s="6">
        <v>42</v>
      </c>
    </row>
    <row r="29" spans="1:29" ht="16.5" thickBot="1">
      <c r="A29" t="s">
        <v>545</v>
      </c>
      <c r="K29" t="s">
        <v>545</v>
      </c>
      <c r="U29" t="s">
        <v>545</v>
      </c>
    </row>
    <row r="30" spans="1:29">
      <c r="A30" s="7"/>
      <c r="B30" s="7" t="s">
        <v>550</v>
      </c>
      <c r="C30" s="7" t="s">
        <v>551</v>
      </c>
      <c r="D30" s="7" t="s">
        <v>552</v>
      </c>
      <c r="E30" s="7" t="s">
        <v>553</v>
      </c>
      <c r="F30" s="7" t="s">
        <v>554</v>
      </c>
      <c r="K30" s="7"/>
      <c r="L30" s="7" t="s">
        <v>550</v>
      </c>
      <c r="M30" s="7" t="s">
        <v>551</v>
      </c>
      <c r="N30" s="7" t="s">
        <v>552</v>
      </c>
      <c r="O30" s="7" t="s">
        <v>553</v>
      </c>
      <c r="P30" s="7" t="s">
        <v>554</v>
      </c>
      <c r="U30" s="7"/>
      <c r="V30" s="7" t="s">
        <v>550</v>
      </c>
      <c r="W30" s="7" t="s">
        <v>551</v>
      </c>
      <c r="X30" s="7" t="s">
        <v>552</v>
      </c>
      <c r="Y30" s="7" t="s">
        <v>553</v>
      </c>
      <c r="Z30" s="7" t="s">
        <v>554</v>
      </c>
    </row>
    <row r="31" spans="1:29">
      <c r="A31" t="s">
        <v>546</v>
      </c>
      <c r="B31">
        <v>1</v>
      </c>
      <c r="C31">
        <v>27.849053876478138</v>
      </c>
      <c r="D31">
        <v>27.849053876478138</v>
      </c>
      <c r="E31">
        <v>0.43102706757097836</v>
      </c>
      <c r="F31">
        <v>0.51524487788287854</v>
      </c>
      <c r="K31" t="s">
        <v>546</v>
      </c>
      <c r="L31">
        <v>1</v>
      </c>
      <c r="M31">
        <v>14.319662886893184</v>
      </c>
      <c r="N31">
        <v>14.319662886893184</v>
      </c>
      <c r="O31">
        <v>0.22047498086717582</v>
      </c>
      <c r="P31">
        <v>0.64122789169033667</v>
      </c>
      <c r="U31" t="s">
        <v>546</v>
      </c>
      <c r="V31">
        <v>1</v>
      </c>
      <c r="W31">
        <v>24.890206040270186</v>
      </c>
      <c r="X31">
        <v>24.890206040270186</v>
      </c>
      <c r="Y31">
        <v>0.38479167117591007</v>
      </c>
      <c r="Z31">
        <v>0.5385682274735426</v>
      </c>
    </row>
    <row r="32" spans="1:29">
      <c r="A32" t="s">
        <v>547</v>
      </c>
      <c r="B32">
        <v>40</v>
      </c>
      <c r="C32">
        <v>2584.4366604092361</v>
      </c>
      <c r="D32">
        <v>64.610916510230908</v>
      </c>
      <c r="K32" t="s">
        <v>547</v>
      </c>
      <c r="L32">
        <v>40</v>
      </c>
      <c r="M32">
        <v>2597.966051398821</v>
      </c>
      <c r="N32">
        <v>64.949151284970526</v>
      </c>
      <c r="U32" t="s">
        <v>547</v>
      </c>
      <c r="V32">
        <v>40</v>
      </c>
      <c r="W32">
        <v>2587.395508245444</v>
      </c>
      <c r="X32">
        <v>64.684887706136095</v>
      </c>
    </row>
    <row r="33" spans="1:29" ht="16.5" thickBot="1">
      <c r="A33" s="6" t="s">
        <v>548</v>
      </c>
      <c r="B33" s="6">
        <v>41</v>
      </c>
      <c r="C33" s="6">
        <v>2612.2857142857142</v>
      </c>
      <c r="D33" s="6"/>
      <c r="E33" s="6"/>
      <c r="F33" s="6"/>
      <c r="K33" s="6" t="s">
        <v>548</v>
      </c>
      <c r="L33" s="6">
        <v>41</v>
      </c>
      <c r="M33" s="6">
        <v>2612.2857142857142</v>
      </c>
      <c r="N33" s="6"/>
      <c r="O33" s="6"/>
      <c r="P33" s="6"/>
      <c r="U33" s="6" t="s">
        <v>548</v>
      </c>
      <c r="V33" s="6">
        <v>41</v>
      </c>
      <c r="W33" s="6">
        <v>2612.2857142857142</v>
      </c>
      <c r="X33" s="6"/>
      <c r="Y33" s="6"/>
      <c r="Z33" s="6"/>
    </row>
    <row r="34" spans="1:29" ht="16.5" thickBot="1"/>
    <row r="35" spans="1:29">
      <c r="A35" s="7"/>
      <c r="B35" s="7" t="s">
        <v>555</v>
      </c>
      <c r="C35" s="7" t="s">
        <v>543</v>
      </c>
      <c r="D35" s="7" t="s">
        <v>556</v>
      </c>
      <c r="E35" s="7" t="s">
        <v>557</v>
      </c>
      <c r="F35" s="7" t="s">
        <v>558</v>
      </c>
      <c r="G35" s="7" t="s">
        <v>559</v>
      </c>
      <c r="H35" s="7" t="s">
        <v>560</v>
      </c>
      <c r="I35" s="7" t="s">
        <v>561</v>
      </c>
      <c r="K35" s="7"/>
      <c r="L35" s="7" t="s">
        <v>555</v>
      </c>
      <c r="M35" s="7" t="s">
        <v>543</v>
      </c>
      <c r="N35" s="7" t="s">
        <v>556</v>
      </c>
      <c r="O35" s="7" t="s">
        <v>557</v>
      </c>
      <c r="P35" s="7" t="s">
        <v>558</v>
      </c>
      <c r="Q35" s="7" t="s">
        <v>559</v>
      </c>
      <c r="R35" s="7" t="s">
        <v>560</v>
      </c>
      <c r="S35" s="7" t="s">
        <v>561</v>
      </c>
      <c r="U35" s="7"/>
      <c r="V35" s="7" t="s">
        <v>555</v>
      </c>
      <c r="W35" s="7" t="s">
        <v>543</v>
      </c>
      <c r="X35" s="7" t="s">
        <v>556</v>
      </c>
      <c r="Y35" s="7" t="s">
        <v>557</v>
      </c>
      <c r="Z35" s="7" t="s">
        <v>558</v>
      </c>
      <c r="AA35" s="7" t="s">
        <v>559</v>
      </c>
      <c r="AB35" s="7" t="s">
        <v>560</v>
      </c>
      <c r="AC35" s="7" t="s">
        <v>561</v>
      </c>
    </row>
    <row r="36" spans="1:29">
      <c r="A36" t="s">
        <v>549</v>
      </c>
      <c r="B36">
        <v>-7.7381417717528524</v>
      </c>
      <c r="C36">
        <v>22.591532394481295</v>
      </c>
      <c r="D36">
        <v>-0.34252398804266776</v>
      </c>
      <c r="E36">
        <v>0.73375001957080843</v>
      </c>
      <c r="F36">
        <v>-53.397331923545963</v>
      </c>
      <c r="G36">
        <v>37.921048380040261</v>
      </c>
      <c r="H36">
        <v>-53.397331923545963</v>
      </c>
      <c r="I36">
        <v>37.921048380040261</v>
      </c>
      <c r="K36" t="s">
        <v>549</v>
      </c>
      <c r="L36">
        <v>9.3655895652245</v>
      </c>
      <c r="M36">
        <v>5.0416653863951773</v>
      </c>
      <c r="N36">
        <v>1.8576380714391194</v>
      </c>
      <c r="O36">
        <v>7.0592819602771195E-2</v>
      </c>
      <c r="P36">
        <v>-0.82399627337776238</v>
      </c>
      <c r="Q36">
        <v>19.555175403826762</v>
      </c>
      <c r="R36">
        <v>-0.82399627337776238</v>
      </c>
      <c r="S36">
        <v>19.555175403826762</v>
      </c>
      <c r="U36" t="s">
        <v>549</v>
      </c>
      <c r="V36">
        <v>4.6130246517832969</v>
      </c>
      <c r="W36">
        <v>4.1529106561153295</v>
      </c>
      <c r="X36">
        <v>1.1107931361322283</v>
      </c>
      <c r="Y36">
        <v>0.27329008092943996</v>
      </c>
      <c r="Z36">
        <v>-3.7803208734320766</v>
      </c>
      <c r="AA36">
        <v>13.00637017699867</v>
      </c>
      <c r="AB36">
        <v>-3.7803208734320766</v>
      </c>
      <c r="AC36">
        <v>13.00637017699867</v>
      </c>
    </row>
    <row r="37" spans="1:29" ht="16.5" thickBot="1">
      <c r="A37" s="6" t="s">
        <v>565</v>
      </c>
      <c r="B37" s="6">
        <v>2.1023345712385884</v>
      </c>
      <c r="C37" s="6">
        <v>3.2022081617221057</v>
      </c>
      <c r="D37" s="6">
        <v>0.65652651703566345</v>
      </c>
      <c r="E37" s="6">
        <v>0.5152448778828782</v>
      </c>
      <c r="F37" s="6">
        <v>-4.3695695390558509</v>
      </c>
      <c r="G37" s="6">
        <v>8.5742386815330285</v>
      </c>
      <c r="H37" s="6">
        <v>-4.3695695390558509</v>
      </c>
      <c r="I37" s="6">
        <v>8.5742386815330285</v>
      </c>
      <c r="K37" s="6" t="s">
        <v>567</v>
      </c>
      <c r="L37" s="6">
        <v>-1.5031005390088665</v>
      </c>
      <c r="M37" s="6">
        <v>3.2011673134765624</v>
      </c>
      <c r="N37" s="6">
        <v>-0.46954763428983504</v>
      </c>
      <c r="O37" s="6">
        <v>0.6412278916903329</v>
      </c>
      <c r="P37" s="6">
        <v>-7.972901016529196</v>
      </c>
      <c r="Q37" s="6">
        <v>4.9666999385114625</v>
      </c>
      <c r="R37" s="6">
        <v>-7.972901016529196</v>
      </c>
      <c r="S37" s="6">
        <v>4.9666999385114625</v>
      </c>
      <c r="U37" s="6" t="s">
        <v>569</v>
      </c>
      <c r="V37" s="6">
        <v>-1.7607336301720862</v>
      </c>
      <c r="W37" s="6">
        <v>2.8384472508955212</v>
      </c>
      <c r="X37" s="6">
        <v>-0.6203157834328541</v>
      </c>
      <c r="Y37" s="6">
        <v>0.53856822747353972</v>
      </c>
      <c r="Z37" s="6">
        <v>-7.4974495156395209</v>
      </c>
      <c r="AA37" s="6">
        <v>3.9759822552953485</v>
      </c>
      <c r="AB37" s="6">
        <v>-7.4974495156395209</v>
      </c>
      <c r="AC37" s="6">
        <v>3.9759822552953485</v>
      </c>
    </row>
    <row r="42" spans="1:29" ht="16.5" thickBot="1"/>
    <row r="43" spans="1:29">
      <c r="U43" s="7"/>
      <c r="V43" s="7"/>
      <c r="W43" s="7"/>
    </row>
    <row r="85" spans="21:23" ht="16.5" thickBot="1">
      <c r="U85" s="6"/>
      <c r="V85" s="6"/>
      <c r="W85" s="6"/>
    </row>
  </sheetData>
  <sortState xmlns:xlrd2="http://schemas.microsoft.com/office/spreadsheetml/2017/richdata2" ref="AA44:AA85">
    <sortCondition ref="AA4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B9909-8E5E-43AF-9CEA-F8B832BD67B2}">
  <dimension ref="A1:AD37"/>
  <sheetViews>
    <sheetView topLeftCell="K1" workbookViewId="0">
      <selection activeCell="AE9" sqref="AE9"/>
    </sheetView>
  </sheetViews>
  <sheetFormatPr defaultRowHeight="15.75"/>
  <cols>
    <col min="1" max="1" width="16.75" customWidth="1"/>
    <col min="12" max="12" width="25.5" customWidth="1"/>
    <col min="22" max="22" width="19" customWidth="1"/>
  </cols>
  <sheetData>
    <row r="1" spans="1:30">
      <c r="A1" t="s">
        <v>538</v>
      </c>
      <c r="L1" t="s">
        <v>538</v>
      </c>
      <c r="V1" s="9" t="s">
        <v>538</v>
      </c>
      <c r="W1" s="9"/>
      <c r="X1" s="9"/>
      <c r="Y1" s="9"/>
      <c r="Z1" s="9"/>
      <c r="AA1" s="9"/>
      <c r="AB1" s="9"/>
      <c r="AC1" s="9"/>
      <c r="AD1" s="9"/>
    </row>
    <row r="2" spans="1:30" ht="16.5" thickBot="1">
      <c r="V2" s="9"/>
      <c r="W2" s="9"/>
      <c r="X2" s="9"/>
      <c r="Y2" s="9"/>
      <c r="Z2" s="9"/>
      <c r="AA2" s="9"/>
      <c r="AB2" s="9"/>
      <c r="AC2" s="9"/>
      <c r="AD2" s="9"/>
    </row>
    <row r="3" spans="1:30">
      <c r="A3" s="8" t="s">
        <v>539</v>
      </c>
      <c r="B3" s="8"/>
      <c r="L3" s="8" t="s">
        <v>539</v>
      </c>
      <c r="M3" s="8"/>
      <c r="V3" s="10" t="s">
        <v>539</v>
      </c>
      <c r="W3" s="10"/>
      <c r="X3" s="9"/>
      <c r="Y3" s="9"/>
      <c r="Z3" s="9"/>
      <c r="AA3" s="9"/>
      <c r="AB3" s="9"/>
      <c r="AC3" s="9"/>
      <c r="AD3" s="9"/>
    </row>
    <row r="4" spans="1:30">
      <c r="A4" t="s">
        <v>540</v>
      </c>
      <c r="B4">
        <v>3.7550464092028495E-2</v>
      </c>
      <c r="L4" t="s">
        <v>540</v>
      </c>
      <c r="M4">
        <v>1.3336528357633964E-2</v>
      </c>
      <c r="V4" s="9" t="s">
        <v>540</v>
      </c>
      <c r="W4" s="9">
        <v>0.27305641615172355</v>
      </c>
      <c r="X4" s="9"/>
      <c r="Y4" s="9"/>
      <c r="Z4" s="9"/>
      <c r="AA4" s="9"/>
      <c r="AB4" s="9"/>
      <c r="AC4" s="9"/>
      <c r="AD4" s="9"/>
    </row>
    <row r="5" spans="1:30">
      <c r="A5" t="s">
        <v>541</v>
      </c>
      <c r="B5">
        <v>1.4100373535267212E-3</v>
      </c>
      <c r="L5" t="s">
        <v>541</v>
      </c>
      <c r="M5">
        <v>1.7786298863397491E-4</v>
      </c>
      <c r="V5" s="9" t="s">
        <v>541</v>
      </c>
      <c r="W5" s="13">
        <v>7.4559806401623241E-2</v>
      </c>
      <c r="X5" s="9"/>
      <c r="Y5" s="9"/>
      <c r="Z5" s="9"/>
      <c r="AA5" s="9"/>
      <c r="AB5" s="9"/>
      <c r="AC5" s="9"/>
      <c r="AD5" s="9"/>
    </row>
    <row r="6" spans="1:30">
      <c r="A6" t="s">
        <v>542</v>
      </c>
      <c r="B6">
        <v>-2.355471171263511E-2</v>
      </c>
      <c r="L6" t="s">
        <v>542</v>
      </c>
      <c r="M6">
        <v>-2.4817690436650174E-2</v>
      </c>
      <c r="V6" s="9" t="s">
        <v>542</v>
      </c>
      <c r="W6" s="9">
        <v>5.1423801561663818E-2</v>
      </c>
      <c r="X6" s="9"/>
      <c r="Y6" s="9"/>
      <c r="Z6" s="9"/>
      <c r="AA6" s="9"/>
      <c r="AB6" s="9"/>
      <c r="AC6" s="9"/>
      <c r="AD6" s="9"/>
    </row>
    <row r="7" spans="1:30">
      <c r="A7" t="s">
        <v>543</v>
      </c>
      <c r="B7">
        <v>0.49105175992441347</v>
      </c>
      <c r="L7" t="s">
        <v>543</v>
      </c>
      <c r="M7">
        <v>0.49135462440314892</v>
      </c>
      <c r="V7" s="9" t="s">
        <v>543</v>
      </c>
      <c r="W7" s="9">
        <v>0.47272421852971325</v>
      </c>
      <c r="X7" s="9"/>
      <c r="Y7" s="9"/>
      <c r="Z7" s="9"/>
      <c r="AA7" s="9"/>
      <c r="AB7" s="9"/>
      <c r="AC7" s="9"/>
      <c r="AD7" s="9"/>
    </row>
    <row r="8" spans="1:30" ht="16.5" thickBot="1">
      <c r="A8" s="6" t="s">
        <v>544</v>
      </c>
      <c r="B8" s="6">
        <v>42</v>
      </c>
      <c r="L8" s="6" t="s">
        <v>544</v>
      </c>
      <c r="M8" s="6">
        <v>42</v>
      </c>
      <c r="V8" s="11" t="s">
        <v>544</v>
      </c>
      <c r="W8" s="11">
        <v>42</v>
      </c>
      <c r="X8" s="9"/>
      <c r="Y8" s="9"/>
      <c r="Z8" s="9"/>
      <c r="AA8" s="9"/>
      <c r="AB8" s="9"/>
      <c r="AC8" s="9"/>
      <c r="AD8" s="9"/>
    </row>
    <row r="9" spans="1:30">
      <c r="V9" s="9"/>
      <c r="W9" s="9"/>
      <c r="X9" s="9"/>
      <c r="Y9" s="9"/>
      <c r="Z9" s="9"/>
      <c r="AA9" s="9"/>
      <c r="AB9" s="9"/>
      <c r="AC9" s="9"/>
      <c r="AD9" s="9"/>
    </row>
    <row r="10" spans="1:30" ht="16.5" thickBot="1">
      <c r="A10" t="s">
        <v>545</v>
      </c>
      <c r="L10" t="s">
        <v>545</v>
      </c>
      <c r="V10" s="9" t="s">
        <v>545</v>
      </c>
      <c r="W10" s="9"/>
      <c r="X10" s="9"/>
      <c r="Y10" s="9"/>
      <c r="Z10" s="9"/>
      <c r="AA10" s="9"/>
      <c r="AB10" s="9"/>
      <c r="AC10" s="9"/>
      <c r="AD10" s="9"/>
    </row>
    <row r="11" spans="1:30">
      <c r="A11" s="7"/>
      <c r="B11" s="7" t="s">
        <v>550</v>
      </c>
      <c r="C11" s="7" t="s">
        <v>551</v>
      </c>
      <c r="D11" s="7" t="s">
        <v>552</v>
      </c>
      <c r="E11" s="7" t="s">
        <v>553</v>
      </c>
      <c r="F11" s="7" t="s">
        <v>554</v>
      </c>
      <c r="L11" s="7"/>
      <c r="M11" s="7" t="s">
        <v>550</v>
      </c>
      <c r="N11" s="7" t="s">
        <v>551</v>
      </c>
      <c r="O11" s="7" t="s">
        <v>552</v>
      </c>
      <c r="P11" s="7" t="s">
        <v>553</v>
      </c>
      <c r="Q11" s="7" t="s">
        <v>554</v>
      </c>
      <c r="V11" s="12"/>
      <c r="W11" s="12" t="s">
        <v>550</v>
      </c>
      <c r="X11" s="12" t="s">
        <v>551</v>
      </c>
      <c r="Y11" s="12" t="s">
        <v>552</v>
      </c>
      <c r="Z11" s="12" t="s">
        <v>553</v>
      </c>
      <c r="AA11" s="12" t="s">
        <v>554</v>
      </c>
      <c r="AB11" s="9"/>
      <c r="AC11" s="9"/>
      <c r="AD11" s="9"/>
    </row>
    <row r="12" spans="1:30">
      <c r="A12" t="s">
        <v>546</v>
      </c>
      <c r="B12">
        <v>1</v>
      </c>
      <c r="C12">
        <v>1.3619399411036071E-2</v>
      </c>
      <c r="D12">
        <v>1.3619399411036071E-2</v>
      </c>
      <c r="E12">
        <v>5.6481134650695902E-2</v>
      </c>
      <c r="F12">
        <v>0.81335981304304683</v>
      </c>
      <c r="L12" t="s">
        <v>546</v>
      </c>
      <c r="M12">
        <v>1</v>
      </c>
      <c r="N12">
        <v>1.717959511205791E-3</v>
      </c>
      <c r="O12">
        <v>1.717959511205791E-3</v>
      </c>
      <c r="P12">
        <v>7.1157851801776197E-3</v>
      </c>
      <c r="Q12">
        <v>0.93319487692371783</v>
      </c>
      <c r="V12" s="9" t="s">
        <v>546</v>
      </c>
      <c r="W12" s="9">
        <v>1</v>
      </c>
      <c r="X12" s="9">
        <v>0.72016516502446493</v>
      </c>
      <c r="Y12" s="9">
        <v>0.72016516502446493</v>
      </c>
      <c r="Z12" s="9">
        <v>3.2226742221650584</v>
      </c>
      <c r="AA12" s="9">
        <v>8.0183267980908982E-2</v>
      </c>
      <c r="AB12" s="9"/>
      <c r="AC12" s="9"/>
      <c r="AD12" s="9"/>
    </row>
    <row r="13" spans="1:30">
      <c r="A13" t="s">
        <v>547</v>
      </c>
      <c r="B13">
        <v>40</v>
      </c>
      <c r="C13">
        <v>9.6452732369945515</v>
      </c>
      <c r="D13">
        <v>0.24113183092486379</v>
      </c>
      <c r="L13" t="s">
        <v>547</v>
      </c>
      <c r="M13">
        <v>40</v>
      </c>
      <c r="N13">
        <v>9.6571746768943818</v>
      </c>
      <c r="O13">
        <v>0.24142936692235956</v>
      </c>
      <c r="V13" s="9" t="s">
        <v>547</v>
      </c>
      <c r="W13" s="9">
        <v>40</v>
      </c>
      <c r="X13" s="9">
        <v>8.9387274713811227</v>
      </c>
      <c r="Y13" s="9">
        <v>0.22346818678452807</v>
      </c>
      <c r="Z13" s="9"/>
      <c r="AA13" s="9"/>
      <c r="AB13" s="9"/>
      <c r="AC13" s="9"/>
      <c r="AD13" s="9"/>
    </row>
    <row r="14" spans="1:30" ht="16.5" thickBot="1">
      <c r="A14" s="6" t="s">
        <v>548</v>
      </c>
      <c r="B14" s="6">
        <v>41</v>
      </c>
      <c r="C14" s="6">
        <v>9.6588926364055876</v>
      </c>
      <c r="D14" s="6"/>
      <c r="E14" s="6"/>
      <c r="F14" s="6"/>
      <c r="L14" s="6" t="s">
        <v>548</v>
      </c>
      <c r="M14" s="6">
        <v>41</v>
      </c>
      <c r="N14" s="6">
        <v>9.6588926364055876</v>
      </c>
      <c r="O14" s="6"/>
      <c r="P14" s="6"/>
      <c r="Q14" s="6"/>
      <c r="V14" s="11" t="s">
        <v>548</v>
      </c>
      <c r="W14" s="11">
        <v>41</v>
      </c>
      <c r="X14" s="11">
        <v>9.6588926364055876</v>
      </c>
      <c r="Y14" s="11"/>
      <c r="Z14" s="11"/>
      <c r="AA14" s="11"/>
      <c r="AB14" s="9"/>
      <c r="AC14" s="9"/>
      <c r="AD14" s="9"/>
    </row>
    <row r="15" spans="1:30" ht="16.5" thickBot="1">
      <c r="V15" s="9"/>
      <c r="W15" s="9"/>
      <c r="X15" s="9"/>
      <c r="Y15" s="9"/>
      <c r="Z15" s="9"/>
      <c r="AA15" s="9"/>
      <c r="AB15" s="9"/>
      <c r="AC15" s="9"/>
      <c r="AD15" s="9"/>
    </row>
    <row r="16" spans="1:30">
      <c r="A16" s="7"/>
      <c r="B16" s="7" t="s">
        <v>555</v>
      </c>
      <c r="C16" s="7" t="s">
        <v>543</v>
      </c>
      <c r="D16" s="7" t="s">
        <v>556</v>
      </c>
      <c r="E16" s="7" t="s">
        <v>557</v>
      </c>
      <c r="F16" s="7" t="s">
        <v>558</v>
      </c>
      <c r="G16" s="7" t="s">
        <v>559</v>
      </c>
      <c r="H16" s="7" t="s">
        <v>560</v>
      </c>
      <c r="I16" s="7" t="s">
        <v>561</v>
      </c>
      <c r="L16" s="7"/>
      <c r="M16" s="7" t="s">
        <v>555</v>
      </c>
      <c r="N16" s="7" t="s">
        <v>543</v>
      </c>
      <c r="O16" s="7" t="s">
        <v>556</v>
      </c>
      <c r="P16" s="7" t="s">
        <v>557</v>
      </c>
      <c r="Q16" s="7" t="s">
        <v>558</v>
      </c>
      <c r="R16" s="7" t="s">
        <v>559</v>
      </c>
      <c r="S16" s="7" t="s">
        <v>560</v>
      </c>
      <c r="T16" s="7" t="s">
        <v>561</v>
      </c>
      <c r="V16" s="12"/>
      <c r="W16" s="12" t="s">
        <v>555</v>
      </c>
      <c r="X16" s="12" t="s">
        <v>543</v>
      </c>
      <c r="Y16" s="12" t="s">
        <v>556</v>
      </c>
      <c r="Z16" s="12" t="s">
        <v>557</v>
      </c>
      <c r="AA16" s="12" t="s">
        <v>558</v>
      </c>
      <c r="AB16" s="12" t="s">
        <v>559</v>
      </c>
      <c r="AC16" s="12" t="s">
        <v>560</v>
      </c>
      <c r="AD16" s="12" t="s">
        <v>561</v>
      </c>
    </row>
    <row r="17" spans="1:30">
      <c r="A17" t="s">
        <v>549</v>
      </c>
      <c r="B17">
        <v>0.52396997741531559</v>
      </c>
      <c r="C17">
        <v>0.30187456425409331</v>
      </c>
      <c r="D17">
        <v>1.7357208571381342</v>
      </c>
      <c r="E17">
        <v>9.0311919994855563E-2</v>
      </c>
      <c r="F17">
        <v>-8.6141275358062375E-2</v>
      </c>
      <c r="G17">
        <v>1.1340812301886936</v>
      </c>
      <c r="H17">
        <v>-8.6141275358062375E-2</v>
      </c>
      <c r="I17">
        <v>1.1340812301886936</v>
      </c>
      <c r="L17" t="s">
        <v>549</v>
      </c>
      <c r="M17">
        <v>0.48514639700579459</v>
      </c>
      <c r="N17">
        <v>1.2857356517075542</v>
      </c>
      <c r="O17">
        <v>0.37732981609515415</v>
      </c>
      <c r="P17">
        <v>0.70792318675231047</v>
      </c>
      <c r="Q17">
        <v>-2.1134222870997417</v>
      </c>
      <c r="R17">
        <v>3.0837150811113312</v>
      </c>
      <c r="S17">
        <v>-2.1134222870997417</v>
      </c>
      <c r="T17">
        <v>3.0837150811113312</v>
      </c>
      <c r="V17" s="9" t="s">
        <v>549</v>
      </c>
      <c r="W17" s="9">
        <v>-8.6260210823266625E-2</v>
      </c>
      <c r="X17" s="9">
        <v>0.3855741168641954</v>
      </c>
      <c r="Y17" s="9">
        <v>-0.2237188832196656</v>
      </c>
      <c r="Z17" s="9">
        <v>0.82411476381623916</v>
      </c>
      <c r="AA17" s="9">
        <v>-0.86553456955656716</v>
      </c>
      <c r="AB17" s="9">
        <v>0.69301414791003391</v>
      </c>
      <c r="AC17" s="9">
        <v>-0.86553456955656716</v>
      </c>
      <c r="AD17" s="9">
        <v>0.69301414791003391</v>
      </c>
    </row>
    <row r="18" spans="1:30" ht="16.5" thickBot="1">
      <c r="A18" s="6" t="s">
        <v>564</v>
      </c>
      <c r="B18" s="6">
        <v>4.4618331123452426E-2</v>
      </c>
      <c r="C18" s="6">
        <v>0.18774207598383094</v>
      </c>
      <c r="D18" s="6">
        <v>0.23765759960646821</v>
      </c>
      <c r="E18" s="6">
        <v>0.81335981304302662</v>
      </c>
      <c r="F18" s="6">
        <v>-0.33482255837247876</v>
      </c>
      <c r="G18" s="6">
        <v>0.42405922061938361</v>
      </c>
      <c r="H18" s="6">
        <v>-0.33482255837247876</v>
      </c>
      <c r="I18" s="6">
        <v>0.42405922061938361</v>
      </c>
      <c r="L18" s="6" t="s">
        <v>566</v>
      </c>
      <c r="M18" s="6">
        <v>1.5184650299136614E-2</v>
      </c>
      <c r="N18" s="6">
        <v>0.18000865225679982</v>
      </c>
      <c r="O18" s="6">
        <v>8.4355113539066093E-2</v>
      </c>
      <c r="P18" s="6">
        <v>0.93319487692366576</v>
      </c>
      <c r="Q18" s="6">
        <v>-0.34862640681928136</v>
      </c>
      <c r="R18" s="6">
        <v>0.37899570741755462</v>
      </c>
      <c r="S18" s="6">
        <v>-0.34862640681928136</v>
      </c>
      <c r="T18" s="6">
        <v>0.37899570741755462</v>
      </c>
      <c r="V18" s="11" t="s">
        <v>568</v>
      </c>
      <c r="W18" s="11">
        <v>0.22177672465670295</v>
      </c>
      <c r="X18" s="11">
        <v>0.12354004711641303</v>
      </c>
      <c r="Y18" s="11">
        <v>1.7951808327199399</v>
      </c>
      <c r="Z18" s="11">
        <v>8.0183267980909176E-2</v>
      </c>
      <c r="AA18" s="11">
        <v>-2.7907024287556953E-2</v>
      </c>
      <c r="AB18" s="11">
        <v>0.47146047360096288</v>
      </c>
      <c r="AC18" s="11">
        <v>-2.7907024287556953E-2</v>
      </c>
      <c r="AD18" s="11">
        <v>0.47146047360096288</v>
      </c>
    </row>
    <row r="20" spans="1:30">
      <c r="A20" t="s">
        <v>538</v>
      </c>
      <c r="L20" t="s">
        <v>538</v>
      </c>
      <c r="V20" t="s">
        <v>538</v>
      </c>
    </row>
    <row r="21" spans="1:30" ht="16.5" thickBot="1"/>
    <row r="22" spans="1:30">
      <c r="A22" s="8" t="s">
        <v>539</v>
      </c>
      <c r="B22" s="8"/>
      <c r="L22" s="8" t="s">
        <v>539</v>
      </c>
      <c r="M22" s="8"/>
      <c r="V22" s="8" t="s">
        <v>539</v>
      </c>
      <c r="W22" s="8"/>
    </row>
    <row r="23" spans="1:30">
      <c r="A23" t="s">
        <v>540</v>
      </c>
      <c r="B23">
        <v>2.7114553042029491E-3</v>
      </c>
      <c r="L23" t="s">
        <v>540</v>
      </c>
      <c r="M23">
        <v>7.2327831941540396E-2</v>
      </c>
      <c r="V23" t="s">
        <v>540</v>
      </c>
      <c r="W23">
        <v>0.11523554109798774</v>
      </c>
    </row>
    <row r="24" spans="1:30">
      <c r="A24" t="s">
        <v>541</v>
      </c>
      <c r="B24">
        <v>7.3519898666903068E-6</v>
      </c>
      <c r="L24" t="s">
        <v>541</v>
      </c>
      <c r="M24">
        <v>5.2313152733637104E-3</v>
      </c>
      <c r="V24" t="s">
        <v>541</v>
      </c>
      <c r="W24">
        <v>1.3279229932146022E-2</v>
      </c>
    </row>
    <row r="25" spans="1:30">
      <c r="A25" t="s">
        <v>542</v>
      </c>
      <c r="B25">
        <v>-2.4992464210386641E-2</v>
      </c>
      <c r="L25" t="s">
        <v>542</v>
      </c>
      <c r="M25">
        <v>-1.9637901844802196E-2</v>
      </c>
      <c r="V25" t="s">
        <v>542</v>
      </c>
      <c r="W25">
        <v>-1.1388789319550327E-2</v>
      </c>
    </row>
    <row r="26" spans="1:30">
      <c r="A26" t="s">
        <v>543</v>
      </c>
      <c r="B26">
        <v>0.49139652075296592</v>
      </c>
      <c r="L26" t="s">
        <v>543</v>
      </c>
      <c r="M26">
        <v>0.49011131194436275</v>
      </c>
      <c r="V26" t="s">
        <v>543</v>
      </c>
      <c r="W26">
        <v>0.48812472740573298</v>
      </c>
    </row>
    <row r="27" spans="1:30" ht="16.5" thickBot="1">
      <c r="A27" s="6" t="s">
        <v>544</v>
      </c>
      <c r="B27" s="6">
        <v>42</v>
      </c>
      <c r="L27" s="6" t="s">
        <v>544</v>
      </c>
      <c r="M27" s="6">
        <v>42</v>
      </c>
      <c r="V27" s="6" t="s">
        <v>544</v>
      </c>
      <c r="W27" s="6">
        <v>42</v>
      </c>
    </row>
    <row r="29" spans="1:30" ht="16.5" thickBot="1">
      <c r="A29" t="s">
        <v>545</v>
      </c>
      <c r="L29" t="s">
        <v>545</v>
      </c>
      <c r="V29" t="s">
        <v>545</v>
      </c>
    </row>
    <row r="30" spans="1:30">
      <c r="A30" s="7"/>
      <c r="B30" s="7" t="s">
        <v>550</v>
      </c>
      <c r="C30" s="7" t="s">
        <v>551</v>
      </c>
      <c r="D30" s="7" t="s">
        <v>552</v>
      </c>
      <c r="E30" s="7" t="s">
        <v>553</v>
      </c>
      <c r="F30" s="7" t="s">
        <v>554</v>
      </c>
      <c r="L30" s="7"/>
      <c r="M30" s="7" t="s">
        <v>550</v>
      </c>
      <c r="N30" s="7" t="s">
        <v>551</v>
      </c>
      <c r="O30" s="7" t="s">
        <v>552</v>
      </c>
      <c r="P30" s="7" t="s">
        <v>553</v>
      </c>
      <c r="Q30" s="7" t="s">
        <v>554</v>
      </c>
      <c r="V30" s="7"/>
      <c r="W30" s="7" t="s">
        <v>550</v>
      </c>
      <c r="X30" s="7" t="s">
        <v>551</v>
      </c>
      <c r="Y30" s="7" t="s">
        <v>552</v>
      </c>
      <c r="Z30" s="7" t="s">
        <v>553</v>
      </c>
      <c r="AA30" s="7" t="s">
        <v>554</v>
      </c>
    </row>
    <row r="31" spans="1:30">
      <c r="A31" t="s">
        <v>546</v>
      </c>
      <c r="B31">
        <v>1</v>
      </c>
      <c r="C31">
        <v>7.10120807863035E-5</v>
      </c>
      <c r="D31">
        <v>7.10120807863035E-5</v>
      </c>
      <c r="E31">
        <v>2.9408175675370789E-4</v>
      </c>
      <c r="F31">
        <v>0.98640315247144339</v>
      </c>
      <c r="L31" t="s">
        <v>546</v>
      </c>
      <c r="M31">
        <v>1</v>
      </c>
      <c r="N31">
        <v>5.0528712572608825E-2</v>
      </c>
      <c r="O31">
        <v>5.0528712572608825E-2</v>
      </c>
      <c r="P31">
        <v>0.21035303397397487</v>
      </c>
      <c r="Q31">
        <v>0.6489732341784491</v>
      </c>
      <c r="V31" t="s">
        <v>546</v>
      </c>
      <c r="W31">
        <v>1</v>
      </c>
      <c r="X31">
        <v>0.12826265620874189</v>
      </c>
      <c r="Y31">
        <v>0.12826265620874189</v>
      </c>
      <c r="Z31">
        <v>0.53831764101744195</v>
      </c>
      <c r="AA31">
        <v>0.46740965152629188</v>
      </c>
    </row>
    <row r="32" spans="1:30">
      <c r="A32" t="s">
        <v>547</v>
      </c>
      <c r="B32">
        <v>40</v>
      </c>
      <c r="C32">
        <v>9.6588216243248013</v>
      </c>
      <c r="D32">
        <v>0.24147054060812004</v>
      </c>
      <c r="L32" t="s">
        <v>547</v>
      </c>
      <c r="M32">
        <v>40</v>
      </c>
      <c r="N32">
        <v>9.6083639238329788</v>
      </c>
      <c r="O32">
        <v>0.24020909809582447</v>
      </c>
      <c r="V32" t="s">
        <v>547</v>
      </c>
      <c r="W32">
        <v>40</v>
      </c>
      <c r="X32">
        <v>9.5306299801968457</v>
      </c>
      <c r="Y32">
        <v>0.23826574950492113</v>
      </c>
    </row>
    <row r="33" spans="1:30" ht="16.5" thickBot="1">
      <c r="A33" s="6" t="s">
        <v>548</v>
      </c>
      <c r="B33" s="6">
        <v>41</v>
      </c>
      <c r="C33" s="6">
        <v>9.6588926364055876</v>
      </c>
      <c r="D33" s="6"/>
      <c r="E33" s="6"/>
      <c r="F33" s="6"/>
      <c r="L33" s="6" t="s">
        <v>548</v>
      </c>
      <c r="M33" s="6">
        <v>41</v>
      </c>
      <c r="N33" s="6">
        <v>9.6588926364055876</v>
      </c>
      <c r="O33" s="6"/>
      <c r="P33" s="6"/>
      <c r="Q33" s="6"/>
      <c r="V33" s="6" t="s">
        <v>548</v>
      </c>
      <c r="W33" s="6">
        <v>41</v>
      </c>
      <c r="X33" s="6">
        <v>9.6588926364055876</v>
      </c>
      <c r="Y33" s="6"/>
      <c r="Z33" s="6"/>
      <c r="AA33" s="6"/>
    </row>
    <row r="34" spans="1:30" ht="16.5" thickBot="1"/>
    <row r="35" spans="1:30">
      <c r="A35" s="7"/>
      <c r="B35" s="7" t="s">
        <v>555</v>
      </c>
      <c r="C35" s="7" t="s">
        <v>543</v>
      </c>
      <c r="D35" s="7" t="s">
        <v>556</v>
      </c>
      <c r="E35" s="7" t="s">
        <v>557</v>
      </c>
      <c r="F35" s="7" t="s">
        <v>558</v>
      </c>
      <c r="G35" s="7" t="s">
        <v>559</v>
      </c>
      <c r="H35" s="7" t="s">
        <v>560</v>
      </c>
      <c r="I35" s="7" t="s">
        <v>561</v>
      </c>
      <c r="L35" s="7"/>
      <c r="M35" s="7" t="s">
        <v>555</v>
      </c>
      <c r="N35" s="7" t="s">
        <v>543</v>
      </c>
      <c r="O35" s="7" t="s">
        <v>556</v>
      </c>
      <c r="P35" s="7" t="s">
        <v>557</v>
      </c>
      <c r="Q35" s="7" t="s">
        <v>558</v>
      </c>
      <c r="R35" s="7" t="s">
        <v>559</v>
      </c>
      <c r="S35" s="7" t="s">
        <v>560</v>
      </c>
      <c r="T35" s="7" t="s">
        <v>561</v>
      </c>
      <c r="V35" s="7"/>
      <c r="W35" s="7" t="s">
        <v>555</v>
      </c>
      <c r="X35" s="7" t="s">
        <v>543</v>
      </c>
      <c r="Y35" s="7" t="s">
        <v>556</v>
      </c>
      <c r="Z35" s="7" t="s">
        <v>557</v>
      </c>
      <c r="AA35" s="7" t="s">
        <v>558</v>
      </c>
      <c r="AB35" s="7" t="s">
        <v>559</v>
      </c>
      <c r="AC35" s="7" t="s">
        <v>560</v>
      </c>
      <c r="AD35" s="7" t="s">
        <v>561</v>
      </c>
    </row>
    <row r="36" spans="1:30">
      <c r="A36" t="s">
        <v>549</v>
      </c>
      <c r="B36">
        <v>0.56976755383691435</v>
      </c>
      <c r="C36">
        <v>1.3810990188591481</v>
      </c>
      <c r="D36">
        <v>0.41254649091530654</v>
      </c>
      <c r="E36">
        <v>0.68214180193579077</v>
      </c>
      <c r="F36">
        <v>-2.2215376847554502</v>
      </c>
      <c r="G36">
        <v>3.3610727924292787</v>
      </c>
      <c r="H36">
        <v>-2.2215376847554502</v>
      </c>
      <c r="I36">
        <v>3.3610727924292787</v>
      </c>
      <c r="L36" t="s">
        <v>549</v>
      </c>
      <c r="M36">
        <v>0.72969431032465082</v>
      </c>
      <c r="N36">
        <v>0.30660695667955468</v>
      </c>
      <c r="O36">
        <v>2.3799013506640003</v>
      </c>
      <c r="P36">
        <v>2.2173679877716065E-2</v>
      </c>
      <c r="Q36">
        <v>0.1100185356829011</v>
      </c>
      <c r="R36">
        <v>1.3493700849664005</v>
      </c>
      <c r="S36">
        <v>0.1100185356829011</v>
      </c>
      <c r="T36">
        <v>1.3493700849664005</v>
      </c>
      <c r="V36" t="s">
        <v>549</v>
      </c>
      <c r="W36">
        <v>0.41693863576936929</v>
      </c>
      <c r="X36">
        <v>0.25204726105220426</v>
      </c>
      <c r="Y36">
        <v>1.6542081593301368</v>
      </c>
      <c r="Z36">
        <v>0.10591274947281147</v>
      </c>
      <c r="AA36">
        <v>-9.246788073734169E-2</v>
      </c>
      <c r="AB36">
        <v>0.92634515227608027</v>
      </c>
      <c r="AC36">
        <v>-9.246788073734169E-2</v>
      </c>
      <c r="AD36">
        <v>0.92634515227608027</v>
      </c>
    </row>
    <row r="37" spans="1:30" ht="16.5" thickBot="1">
      <c r="A37" s="6" t="s">
        <v>565</v>
      </c>
      <c r="B37" s="6">
        <v>3.3570880226004027E-3</v>
      </c>
      <c r="C37" s="6">
        <v>0.19576213216140706</v>
      </c>
      <c r="D37" s="6">
        <v>1.7148812109547638E-2</v>
      </c>
      <c r="E37" s="6">
        <v>0.9864031524711</v>
      </c>
      <c r="F37" s="6">
        <v>-0.39229293964270368</v>
      </c>
      <c r="G37" s="6">
        <v>0.39900711568790453</v>
      </c>
      <c r="H37" s="6">
        <v>-0.39229293964270368</v>
      </c>
      <c r="I37" s="6">
        <v>0.39900711568790453</v>
      </c>
      <c r="L37" s="6" t="s">
        <v>567</v>
      </c>
      <c r="M37" s="6">
        <v>-8.9287517866254024E-2</v>
      </c>
      <c r="N37" s="6">
        <v>0.19467776867058076</v>
      </c>
      <c r="O37" s="6">
        <v>-0.45864259938863239</v>
      </c>
      <c r="P37" s="6">
        <v>0.64897323417845953</v>
      </c>
      <c r="Q37" s="6">
        <v>-0.48274596516610246</v>
      </c>
      <c r="R37" s="6">
        <v>0.30417092943359447</v>
      </c>
      <c r="S37" s="6">
        <v>-0.48274596516610246</v>
      </c>
      <c r="T37" s="6">
        <v>0.30417092943359447</v>
      </c>
      <c r="V37" s="6" t="s">
        <v>569</v>
      </c>
      <c r="W37" s="6">
        <v>-0.12639489349858365</v>
      </c>
      <c r="X37" s="6">
        <v>0.17227022550458337</v>
      </c>
      <c r="Y37" s="6">
        <v>-0.73370132957317591</v>
      </c>
      <c r="Z37" s="6">
        <v>0.46740965152629033</v>
      </c>
      <c r="AA37" s="6">
        <v>-0.47456600674840932</v>
      </c>
      <c r="AB37" s="6">
        <v>0.22177621975124198</v>
      </c>
      <c r="AC37" s="6">
        <v>-0.47456600674840932</v>
      </c>
      <c r="AD37" s="6">
        <v>0.22177621975124198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F A A B Q S w M E F A A C A A g A P X L F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X L F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y x V a z O K 6 G h g I A A F U N A A A T A B w A R m 9 y b X V s Y X M v U 2 V j d G l v b j E u b S C i G A A o o B Q A A A A A A A A A A A A A A A A A A A A A A A A A A A D t V V F r G k E Q f h f 8 D 8 v m 5 Q 4 O y S W l k L Y W g k l p a B O C l 9 C C i q x 3 E z 2 y t x t 2 9 6 p W / O + d v b v o e a d J S l u a B 3 0 R 5 p u d + W b m + 1 R D a G I p S J B / + + + b j W Z D T 5 i C i N y w E Q e f t A k H 0 2 w Q / A Q y V S F g 5 H w W A m 9 1 U q V A m G 9 S 3 Y + k v H f c R e + K J d C m + U s 6 W P Y 6 U h h M G X h 5 g Q P a m T A x t s X n D 0 C x U p b a u l F M 6 D u p k o 7 k a S I s q J 2 8 m 7 d Y 0 C 4 Y F n N Q 1 C M G I W J g Z p Y e W d C A Y Z S J e w Q u h H n 7 p m V f Z s j 3 o 0 P / + D a w C R r R n G o 4 r y Q g d R 7 t z r l W 8 i 4 2 l 0 y N Y / H Y W 6 T J C F Q G X 6 V J Y K T K H l e x C x G l 2 q h 5 j X I X p k x F d c L Y a 6 x Y Y h e 4 4 0 2 2 s u 1 Q Y F Q a m l T t x O O f K 4 i J e Y a c z x 5 i x e z V L / F I k z K 8 d F f 3 + h R z A 1 Y N X T n V 6 4 M F w F E x N u Z U b u o R Y O G E O L 2 8 8 w C f + C 5 W j T C 0 W t i A f P h I D h / D F S Y Z e H J y 4 r p b V e M / I 5 s q Z y u g H b O W 7 l X f U w m s a + V p t Z X Q p d t s x G L 7 H D W z D f / Q c s P X Z 7 w K m r f x H + t x O Y 5 D x l + 2 5 N 9 w Y + X l 6 z V j i f / T G v 0 r l i y 2 b z 2 J H M H d 0 O Z m 2 b I 2 O x y Y O G O G P S H M l S K x D L Q K 9 W m H d t 7 1 b z U o 3 T 8 D z v t n c i q 4 Z J H u f 2 U j j J 1 e H x / 6 f a a T 4 3 6 o H o Y R 9 m j N u J 5 R 1 8 P B O f d y n s X o K x 7 D Y A J g s H d O Y t G 7 M J C 0 6 Q q n 3 p d Y R G 2 a p V k 3 2 O D a C n j d R B o c 7 D O w C L m t d 1 g g R d y p N P R I r 0 g 4 5 T x A 3 T K l 2 5 b g Y P s v 1 b M / V D U i / 8 R z e 2 O 9 0 F h d S O Q P q / f s S C V Z 5 E A R r r l r 4 2 T l l a y 3 U J l 7 c 9 T a d J v / G V V W Z W c e r D V P n C O X 7 g 2 6 N + j e o P / b o L 8 A U E s B A i 0 A F A A C A A g A P X L F V j i y G d 2 k A A A A 9 g A A A B I A A A A A A A A A A A A A A A A A A A A A A E N v b m Z p Z y 9 Q Y W N r Y W d l L n h t b F B L A Q I t A B Q A A g A I A D 1 y x V Y P y u m r p A A A A O k A A A A T A A A A A A A A A A A A A A A A A P A A A A B b Q 2 9 u d G V u d F 9 U e X B l c 1 0 u e G 1 s U E s B A i 0 A F A A C A A g A P X L F V r M 4 r o a G A g A A V Q 0 A A B M A A A A A A A A A A A A A A A A A 4 Q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T k A A A A A A A C X O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0 V D A y O j U 2 O j U z L j Q 5 N D M x M z d a I i A v P j x F b n R y e S B U e X B l P S J G a W x s Q 2 9 s d W 1 u V H l w Z X M i I F Z h b H V l P S J z Q m d N R E F 3 V U Z C Z 0 1 H Q m d Z R k J R P T 0 i I C 8 + P E V u d H J 5 I F R 5 c G U 9 I k Z p b G x D b 2 x 1 b W 5 O Y W 1 l c y I g V m F s d W U 9 I n N b J n F 1 b 3 Q 7 U m V 0 Y W l s Z X I m c X V v d D s s J n F 1 b 3 Q 7 U 2 F s Z X J h b m s m c X V v d D s s J n F 1 b 3 Q 7 W D I w M T N V U 1 N h b G V z J n F 1 b 3 Q 7 L C Z x d W 9 0 O 1 g y M D E z V 2 9 y b G R T Y W x l c y Z x d W 9 0 O y w m c X V v d D t Q c m 9 m a X R N Y X J n a W 4 m c X V v d D s s J n F 1 b 3 Q 7 T n V t U 3 R v c m V z J n F 1 b 3 Q 7 L C Z x d W 9 0 O 0 l u Z H V z d H J 5 J n F 1 b 3 Q 7 L C Z x d W 9 0 O 1 J l d 2 F y Z C Z x d W 9 0 O y w m c X V v d D t Q c m 9 n c m F t T m F t Z S Z x d W 9 0 O y w m c X V v d D t S Z X d h c m R U e X B l J n F 1 b 3 Q 7 L C Z x d W 9 0 O 1 J l d 2 F y Z F N 0 c n V j d H V y Z S Z x d W 9 0 O y w m c X V v d D t S Z X d h c m R T a X p l J n F 1 b 3 Q 7 L C Z x d W 9 0 O 0 V 4 c G l y Y X R p b 2 5 N b 2 5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m V 0 Y W l s Z X I s M H 0 m c X V v d D s s J n F 1 b 3 Q 7 U 2 V j d G l v b j E v V G F i b G U x L 0 F 1 d G 9 S Z W 1 v d m V k Q 2 9 s d W 1 u c z E u e 1 N h b G V y Y W 5 r L D F 9 J n F 1 b 3 Q 7 L C Z x d W 9 0 O 1 N l Y 3 R p b 2 4 x L 1 R h Y m x l M S 9 B d X R v U m V t b 3 Z l Z E N v b H V t b n M x L n t Y M j A x M 1 V T U 2 F s Z X M s M n 0 m c X V v d D s s J n F 1 b 3 Q 7 U 2 V j d G l v b j E v V G F i b G U x L 0 F 1 d G 9 S Z W 1 v d m V k Q 2 9 s d W 1 u c z E u e 1 g y M D E z V 2 9 y b G R T Y W x l c y w z f S Z x d W 9 0 O y w m c X V v d D t T Z W N 0 a W 9 u M S 9 U Y W J s Z T E v Q X V 0 b 1 J l b W 9 2 Z W R D b 2 x 1 b W 5 z M S 5 7 U H J v Z m l 0 T W F y Z 2 l u L D R 9 J n F 1 b 3 Q 7 L C Z x d W 9 0 O 1 N l Y 3 R p b 2 4 x L 1 R h Y m x l M S 9 B d X R v U m V t b 3 Z l Z E N v b H V t b n M x L n t O d W 1 T d G 9 y Z X M s N X 0 m c X V v d D s s J n F 1 b 3 Q 7 U 2 V j d G l v b j E v V G F i b G U x L 0 F 1 d G 9 S Z W 1 v d m V k Q 2 9 s d W 1 u c z E u e 0 l u Z H V z d H J 5 L D Z 9 J n F 1 b 3 Q 7 L C Z x d W 9 0 O 1 N l Y 3 R p b 2 4 x L 1 R h Y m x l M S 9 B d X R v U m V t b 3 Z l Z E N v b H V t b n M x L n t S Z X d h c m Q s N 3 0 m c X V v d D s s J n F 1 b 3 Q 7 U 2 V j d G l v b j E v V G F i b G U x L 0 F 1 d G 9 S Z W 1 v d m V k Q 2 9 s d W 1 u c z E u e 1 B y b 2 d y Y W 1 O Y W 1 l L D h 9 J n F 1 b 3 Q 7 L C Z x d W 9 0 O 1 N l Y 3 R p b 2 4 x L 1 R h Y m x l M S 9 B d X R v U m V t b 3 Z l Z E N v b H V t b n M x L n t S Z X d h c m R U e X B l L D l 9 J n F 1 b 3 Q 7 L C Z x d W 9 0 O 1 N l Y 3 R p b 2 4 x L 1 R h Y m x l M S 9 B d X R v U m V t b 3 Z l Z E N v b H V t b n M x L n t S Z X d h c m R T d H J 1 Y 3 R 1 c m U s M T B 9 J n F 1 b 3 Q 7 L C Z x d W 9 0 O 1 N l Y 3 R p b 2 4 x L 1 R h Y m x l M S 9 B d X R v U m V t b 3 Z l Z E N v b H V t b n M x L n t S Z X d h c m R T a X p l L D E x f S Z x d W 9 0 O y w m c X V v d D t T Z W N 0 a W 9 u M S 9 U Y W J s Z T E v Q X V 0 b 1 J l b W 9 2 Z W R D b 2 x 1 b W 5 z M S 5 7 R X h w a X J h d G l v b k 1 v b n R o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x L 0 F 1 d G 9 S Z W 1 v d m V k Q 2 9 s d W 1 u c z E u e 1 J l d G F p b G V y L D B 9 J n F 1 b 3 Q 7 L C Z x d W 9 0 O 1 N l Y 3 R p b 2 4 x L 1 R h Y m x l M S 9 B d X R v U m V t b 3 Z l Z E N v b H V t b n M x L n t T Y W x l c m F u a y w x f S Z x d W 9 0 O y w m c X V v d D t T Z W N 0 a W 9 u M S 9 U Y W J s Z T E v Q X V 0 b 1 J l b W 9 2 Z W R D b 2 x 1 b W 5 z M S 5 7 W D I w M T N V U 1 N h b G V z L D J 9 J n F 1 b 3 Q 7 L C Z x d W 9 0 O 1 N l Y 3 R p b 2 4 x L 1 R h Y m x l M S 9 B d X R v U m V t b 3 Z l Z E N v b H V t b n M x L n t Y M j A x M 1 d v c m x k U 2 F s Z X M s M 3 0 m c X V v d D s s J n F 1 b 3 Q 7 U 2 V j d G l v b j E v V G F i b G U x L 0 F 1 d G 9 S Z W 1 v d m V k Q 2 9 s d W 1 u c z E u e 1 B y b 2 Z p d E 1 h c m d p b i w 0 f S Z x d W 9 0 O y w m c X V v d D t T Z W N 0 a W 9 u M S 9 U Y W J s Z T E v Q X V 0 b 1 J l b W 9 2 Z W R D b 2 x 1 b W 5 z M S 5 7 T n V t U 3 R v c m V z L D V 9 J n F 1 b 3 Q 7 L C Z x d W 9 0 O 1 N l Y 3 R p b 2 4 x L 1 R h Y m x l M S 9 B d X R v U m V t b 3 Z l Z E N v b H V t b n M x L n t J b m R 1 c 3 R y e S w 2 f S Z x d W 9 0 O y w m c X V v d D t T Z W N 0 a W 9 u M S 9 U Y W J s Z T E v Q X V 0 b 1 J l b W 9 2 Z W R D b 2 x 1 b W 5 z M S 5 7 U m V 3 Y X J k L D d 9 J n F 1 b 3 Q 7 L C Z x d W 9 0 O 1 N l Y 3 R p b 2 4 x L 1 R h Y m x l M S 9 B d X R v U m V t b 3 Z l Z E N v b H V t b n M x L n t Q c m 9 n c m F t T m F t Z S w 4 f S Z x d W 9 0 O y w m c X V v d D t T Z W N 0 a W 9 u M S 9 U Y W J s Z T E v Q X V 0 b 1 J l b W 9 2 Z W R D b 2 x 1 b W 5 z M S 5 7 U m V 3 Y X J k V H l w Z S w 5 f S Z x d W 9 0 O y w m c X V v d D t T Z W N 0 a W 9 u M S 9 U Y W J s Z T E v Q X V 0 b 1 J l b W 9 2 Z W R D b 2 x 1 b W 5 z M S 5 7 U m V 3 Y X J k U 3 R y d W N 0 d X J l L D E w f S Z x d W 9 0 O y w m c X V v d D t T Z W N 0 a W 9 u M S 9 U Y W J s Z T E v Q X V 0 b 1 J l b W 9 2 Z W R D b 2 x 1 b W 5 z M S 5 7 U m V 3 Y X J k U 2 l 6 Z S w x M X 0 m c X V v d D s s J n F 1 b 3 Q 7 U 2 V j d G l v b j E v V G F i b G U x L 0 F 1 d G 9 S Z W 1 v d m V k Q 2 9 s d W 1 u c z E u e 0 V 4 c G l y Y X R p b 2 5 N b 2 5 0 a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V f V G F i b G V f V G F i b G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0 V D A z O j I z O j Q 1 L j M z O D U w N D V a I i A v P j x F b n R y e S B U e X B l P S J G a W x s Q 2 9 s d W 1 u V H l w Z X M i I F Z h b H V l P S J z Q m d N R E F R T U Z B d 1 l E Q m d Z R 0 J R V T 0 i I C 8 + P E V u d H J 5 I F R 5 c G U 9 I k Z p b G x D b 2 x 1 b W 5 O Y W 1 l c y I g V m F s d W U 9 I n N b J n F 1 b 3 Q 7 U m V 0 Y W l s Z X I m c X V v d D s s J n F 1 b 3 Q 7 U 2 F s Z X J h b m s m c X V v d D s s J n F 1 b 3 Q 7 W D I w M T N V U 1 N h b G V z J n F 1 b 3 Q 7 L C Z x d W 9 0 O 0 N v b H V t b j E m c X V v d D s s J n F 1 b 3 Q 7 W D I w M T N X b 3 J s Z F N h b G V z J n F 1 b 3 Q 7 L C Z x d W 9 0 O 1 B y b 2 Z p d E 1 h c m d p b i Z x d W 9 0 O y w m c X V v d D t O d W 1 T d G 9 y Z X M m c X V v d D s s J n F 1 b 3 Q 7 S W 5 k d X N 0 c n k m c X V v d D s s J n F 1 b 3 Q 7 U m V 3 Y X J k J n F 1 b 3 Q 7 L C Z x d W 9 0 O 1 B y b 2 d y Y W 1 O Y W 1 l J n F 1 b 3 Q 7 L C Z x d W 9 0 O 1 J l d 2 F y Z F R 5 c G U m c X V v d D s s J n F 1 b 3 Q 7 U m V 3 Y X J k U 3 R y d W N 0 d X J l J n F 1 b 3 Q 7 L C Z x d W 9 0 O 1 J l d 2 F y Z F N p e m U m c X V v d D s s J n F 1 b 3 Q 7 R X h w a X J h d G l v b k 1 v b n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1 R h Y m x l M S 9 B d X R v U m V t b 3 Z l Z E N v b H V t b n M x L n t S Z X R h a W x l c i w w f S Z x d W 9 0 O y w m c X V v d D t T Z W N 0 a W 9 u M S 9 U Y W J s Z V 9 U Y W J s Z T E v Q X V 0 b 1 J l b W 9 2 Z W R D b 2 x 1 b W 5 z M S 5 7 U 2 F s Z X J h b m s s M X 0 m c X V v d D s s J n F 1 b 3 Q 7 U 2 V j d G l v b j E v V G F i b G V f V G F i b G U x L 0 F 1 d G 9 S Z W 1 v d m V k Q 2 9 s d W 1 u c z E u e 1 g y M D E z V V N T Y W x l c y w y f S Z x d W 9 0 O y w m c X V v d D t T Z W N 0 a W 9 u M S 9 U Y W J s Z V 9 U Y W J s Z T E v Q X V 0 b 1 J l b W 9 2 Z W R D b 2 x 1 b W 5 z M S 5 7 Q 2 9 s d W 1 u M S w z f S Z x d W 9 0 O y w m c X V v d D t T Z W N 0 a W 9 u M S 9 U Y W J s Z V 9 U Y W J s Z T E v Q X V 0 b 1 J l b W 9 2 Z W R D b 2 x 1 b W 5 z M S 5 7 W D I w M T N X b 3 J s Z F N h b G V z L D R 9 J n F 1 b 3 Q 7 L C Z x d W 9 0 O 1 N l Y 3 R p b 2 4 x L 1 R h Y m x l X 1 R h Y m x l M S 9 B d X R v U m V t b 3 Z l Z E N v b H V t b n M x L n t Q c m 9 m a X R N Y X J n a W 4 s N X 0 m c X V v d D s s J n F 1 b 3 Q 7 U 2 V j d G l v b j E v V G F i b G V f V G F i b G U x L 0 F 1 d G 9 S Z W 1 v d m V k Q 2 9 s d W 1 u c z E u e 0 5 1 b V N 0 b 3 J l c y w 2 f S Z x d W 9 0 O y w m c X V v d D t T Z W N 0 a W 9 u M S 9 U Y W J s Z V 9 U Y W J s Z T E v Q X V 0 b 1 J l b W 9 2 Z W R D b 2 x 1 b W 5 z M S 5 7 S W 5 k d X N 0 c n k s N 3 0 m c X V v d D s s J n F 1 b 3 Q 7 U 2 V j d G l v b j E v V G F i b G V f V G F i b G U x L 0 F 1 d G 9 S Z W 1 v d m V k Q 2 9 s d W 1 u c z E u e 1 J l d 2 F y Z C w 4 f S Z x d W 9 0 O y w m c X V v d D t T Z W N 0 a W 9 u M S 9 U Y W J s Z V 9 U Y W J s Z T E v Q X V 0 b 1 J l b W 9 2 Z W R D b 2 x 1 b W 5 z M S 5 7 U H J v Z 3 J h b U 5 h b W U s O X 0 m c X V v d D s s J n F 1 b 3 Q 7 U 2 V j d G l v b j E v V G F i b G V f V G F i b G U x L 0 F 1 d G 9 S Z W 1 v d m V k Q 2 9 s d W 1 u c z E u e 1 J l d 2 F y Z F R 5 c G U s M T B 9 J n F 1 b 3 Q 7 L C Z x d W 9 0 O 1 N l Y 3 R p b 2 4 x L 1 R h Y m x l X 1 R h Y m x l M S 9 B d X R v U m V t b 3 Z l Z E N v b H V t b n M x L n t S Z X d h c m R T d H J 1 Y 3 R 1 c m U s M T F 9 J n F 1 b 3 Q 7 L C Z x d W 9 0 O 1 N l Y 3 R p b 2 4 x L 1 R h Y m x l X 1 R h Y m x l M S 9 B d X R v U m V t b 3 Z l Z E N v b H V t b n M x L n t S Z X d h c m R T a X p l L D E y f S Z x d W 9 0 O y w m c X V v d D t T Z W N 0 a W 9 u M S 9 U Y W J s Z V 9 U Y W J s Z T E v Q X V 0 b 1 J l b W 9 2 Z W R D b 2 x 1 b W 5 z M S 5 7 R X h w a X J h d G l v b k 1 v b n R o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V f V G F i b G U x L 0 F 1 d G 9 S Z W 1 v d m V k Q 2 9 s d W 1 u c z E u e 1 J l d G F p b G V y L D B 9 J n F 1 b 3 Q 7 L C Z x d W 9 0 O 1 N l Y 3 R p b 2 4 x L 1 R h Y m x l X 1 R h Y m x l M S 9 B d X R v U m V t b 3 Z l Z E N v b H V t b n M x L n t T Y W x l c m F u a y w x f S Z x d W 9 0 O y w m c X V v d D t T Z W N 0 a W 9 u M S 9 U Y W J s Z V 9 U Y W J s Z T E v Q X V 0 b 1 J l b W 9 2 Z W R D b 2 x 1 b W 5 z M S 5 7 W D I w M T N V U 1 N h b G V z L D J 9 J n F 1 b 3 Q 7 L C Z x d W 9 0 O 1 N l Y 3 R p b 2 4 x L 1 R h Y m x l X 1 R h Y m x l M S 9 B d X R v U m V t b 3 Z l Z E N v b H V t b n M x L n t D b 2 x 1 b W 4 x L D N 9 J n F 1 b 3 Q 7 L C Z x d W 9 0 O 1 N l Y 3 R p b 2 4 x L 1 R h Y m x l X 1 R h Y m x l M S 9 B d X R v U m V t b 3 Z l Z E N v b H V t b n M x L n t Y M j A x M 1 d v c m x k U 2 F s Z X M s N H 0 m c X V v d D s s J n F 1 b 3 Q 7 U 2 V j d G l v b j E v V G F i b G V f V G F i b G U x L 0 F 1 d G 9 S Z W 1 v d m V k Q 2 9 s d W 1 u c z E u e 1 B y b 2 Z p d E 1 h c m d p b i w 1 f S Z x d W 9 0 O y w m c X V v d D t T Z W N 0 a W 9 u M S 9 U Y W J s Z V 9 U Y W J s Z T E v Q X V 0 b 1 J l b W 9 2 Z W R D b 2 x 1 b W 5 z M S 5 7 T n V t U 3 R v c m V z L D Z 9 J n F 1 b 3 Q 7 L C Z x d W 9 0 O 1 N l Y 3 R p b 2 4 x L 1 R h Y m x l X 1 R h Y m x l M S 9 B d X R v U m V t b 3 Z l Z E N v b H V t b n M x L n t J b m R 1 c 3 R y e S w 3 f S Z x d W 9 0 O y w m c X V v d D t T Z W N 0 a W 9 u M S 9 U Y W J s Z V 9 U Y W J s Z T E v Q X V 0 b 1 J l b W 9 2 Z W R D b 2 x 1 b W 5 z M S 5 7 U m V 3 Y X J k L D h 9 J n F 1 b 3 Q 7 L C Z x d W 9 0 O 1 N l Y 3 R p b 2 4 x L 1 R h Y m x l X 1 R h Y m x l M S 9 B d X R v U m V t b 3 Z l Z E N v b H V t b n M x L n t Q c m 9 n c m F t T m F t Z S w 5 f S Z x d W 9 0 O y w m c X V v d D t T Z W N 0 a W 9 u M S 9 U Y W J s Z V 9 U Y W J s Z T E v Q X V 0 b 1 J l b W 9 2 Z W R D b 2 x 1 b W 5 z M S 5 7 U m V 3 Y X J k V H l w Z S w x M H 0 m c X V v d D s s J n F 1 b 3 Q 7 U 2 V j d G l v b j E v V G F i b G V f V G F i b G U x L 0 F 1 d G 9 S Z W 1 v d m V k Q 2 9 s d W 1 u c z E u e 1 J l d 2 F y Z F N 0 c n V j d H V y Z S w x M X 0 m c X V v d D s s J n F 1 b 3 Q 7 U 2 V j d G l v b j E v V G F i b G V f V G F i b G U x L 0 F 1 d G 9 S Z W 1 v d m V k Q 2 9 s d W 1 u c z E u e 1 J l d 2 F y Z F N p e m U s M T J 9 J n F 1 b 3 Q 7 L C Z x d W 9 0 O 1 N l Y 3 R p b 2 4 x L 1 R h Y m x l X 1 R h Y m x l M S 9 B d X R v U m V t b 3 Z l Z E N v b H V t b n M x L n t F e H B p c m F 0 a W 9 u T W 9 u d G g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V G F i b G U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S Z W d y Z X N z a W 9 u V 2 l 0 a D J W Y X J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E 4 O j Q 3 O j Q x L j c z O T I 3 N z Z a I i A v P j x F b n R y e S B U e X B l P S J G a W x s Q 2 9 s d W 1 u V H l w Z X M i I F Z h b H V l P S J z Q X d N R E J R T U Z C U T 0 9 I i A v P j x F b n R y e S B U e X B l P S J G a W x s Q 2 9 s d W 1 u T m F t Z X M i I F Z h b H V l P S J z W y Z x d W 9 0 O 1 N h b G V y Y W 5 r J n F 1 b 3 Q 7 L C Z x d W 9 0 O 1 g y M D E z V V N T Y W x l c y Z x d W 9 0 O y w m c X V v d D t Y M j A x M 1 d v c m x k U 2 F s Z X M m c X V v d D s s J n F 1 b 3 Q 7 U H J v Z m l 0 T W F y Z 2 l u J n F 1 b 3 Q 7 L C Z x d W 9 0 O 0 5 1 b V N 0 b 3 J l c y Z x d W 9 0 O y w m c X V v d D t S Z X d h c m R T a X p l J n F 1 b 3 Q 7 L C Z x d W 9 0 O 0 V 4 c G l y Y X R p b 2 5 N b 2 5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Z W F u R G F 0 Y S 9 B d X R v U m V t b 3 Z l Z E N v b H V t b n M x L n t T Y W x l c m F u a y w w f S Z x d W 9 0 O y w m c X V v d D t T Z W N 0 a W 9 u M S 9 D b G V h b k R h d G E v Q X V 0 b 1 J l b W 9 2 Z W R D b 2 x 1 b W 5 z M S 5 7 W D I w M T N V U 1 N h b G V z L D F 9 J n F 1 b 3 Q 7 L C Z x d W 9 0 O 1 N l Y 3 R p b 2 4 x L 0 N s Z W F u R G F 0 Y S 9 B d X R v U m V t b 3 Z l Z E N v b H V t b n M x L n t Y M j A x M 1 d v c m x k U 2 F s Z X M s M n 0 m c X V v d D s s J n F 1 b 3 Q 7 U 2 V j d G l v b j E v Q 2 x l Y W 5 E Y X R h L 0 F 1 d G 9 S Z W 1 v d m V k Q 2 9 s d W 1 u c z E u e 1 B y b 2 Z p d E 1 h c m d p b i w z f S Z x d W 9 0 O y w m c X V v d D t T Z W N 0 a W 9 u M S 9 D b G V h b k R h d G E v Q X V 0 b 1 J l b W 9 2 Z W R D b 2 x 1 b W 5 z M S 5 7 T n V t U 3 R v c m V z L D R 9 J n F 1 b 3 Q 7 L C Z x d W 9 0 O 1 N l Y 3 R p b 2 4 x L 0 N s Z W F u R G F 0 Y S 9 B d X R v U m V t b 3 Z l Z E N v b H V t b n M x L n t S Z X d h c m R T a X p l L D V 9 J n F 1 b 3 Q 7 L C Z x d W 9 0 O 1 N l Y 3 R p b 2 4 x L 0 N s Z W F u R G F 0 Y S 9 B d X R v U m V t b 3 Z l Z E N v b H V t b n M x L n t F e H B p c m F 0 a W 9 u T W 9 u d G g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x l Y W 5 E Y X R h L 0 F 1 d G 9 S Z W 1 v d m V k Q 2 9 s d W 1 u c z E u e 1 N h b G V y Y W 5 r L D B 9 J n F 1 b 3 Q 7 L C Z x d W 9 0 O 1 N l Y 3 R p b 2 4 x L 0 N s Z W F u R G F 0 Y S 9 B d X R v U m V t b 3 Z l Z E N v b H V t b n M x L n t Y M j A x M 1 V T U 2 F s Z X M s M X 0 m c X V v d D s s J n F 1 b 3 Q 7 U 2 V j d G l v b j E v Q 2 x l Y W 5 E Y X R h L 0 F 1 d G 9 S Z W 1 v d m V k Q 2 9 s d W 1 u c z E u e 1 g y M D E z V 2 9 y b G R T Y W x l c y w y f S Z x d W 9 0 O y w m c X V v d D t T Z W N 0 a W 9 u M S 9 D b G V h b k R h d G E v Q X V 0 b 1 J l b W 9 2 Z W R D b 2 x 1 b W 5 z M S 5 7 U H J v Z m l 0 T W F y Z 2 l u L D N 9 J n F 1 b 3 Q 7 L C Z x d W 9 0 O 1 N l Y 3 R p b 2 4 x L 0 N s Z W F u R G F 0 Y S 9 B d X R v U m V t b 3 Z l Z E N v b H V t b n M x L n t O d W 1 T d G 9 y Z X M s N H 0 m c X V v d D s s J n F 1 b 3 Q 7 U 2 V j d G l v b j E v Q 2 x l Y W 5 E Y X R h L 0 F 1 d G 9 S Z W 1 v d m V k Q 2 9 s d W 1 u c z E u e 1 J l d 2 F y Z F N p e m U s N X 0 m c X V v d D s s J n F 1 b 3 Q 7 U 2 V j d G l v b j E v Q 2 x l Y W 5 E Y X R h L 0 F 1 d G 9 S Z W 1 v d m V k Q 2 9 s d W 1 u c z E u e 0 V 4 c G l y Y X R p b 2 5 N b 2 5 0 a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l Y W 5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R G F 0 Y S 9 D b G V h b k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k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E Y X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E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x v Z 1 B l c m Z v c m 1 h b m N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X 0 N s Z W F u R G F 0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O T o x N z o 1 O C 4 3 N j A 1 O T k 1 W i I g L z 4 8 R W 5 0 c n k g V H l w Z T 0 i R m l s b E N v b H V t b l R 5 c G V z I i B W Y W x 1 Z T 0 i c 0 F 3 T U R C U U 1 G Q l E 9 P S I g L z 4 8 R W 5 0 c n k g V H l w Z T 0 i R m l s b E N v b H V t b k 5 h b W V z I i B W Y W x 1 Z T 0 i c 1 s m c X V v d D t T Y W x l c m F u a y Z x d W 9 0 O y w m c X V v d D t Y M j A x M 1 V T U 2 F s Z X M m c X V v d D s s J n F 1 b 3 Q 7 W D I w M T N X b 3 J s Z F N h b G V z J n F 1 b 3 Q 7 L C Z x d W 9 0 O 1 B y b 2 Z p d E 1 h c m d p b i Z x d W 9 0 O y w m c X V v d D t O d W 1 T d G 9 y Z X M m c X V v d D s s J n F 1 b 3 Q 7 U m V 3 Y X J k U 2 l 6 Z S Z x d W 9 0 O y w m c X V v d D t F e H B p c m F 0 a W 9 u T W 9 u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b k R h d G E g K D I p L 0 F 1 d G 9 S Z W 1 v d m V k Q 2 9 s d W 1 u c z E u e 1 N h b G V y Y W 5 r L D B 9 J n F 1 b 3 Q 7 L C Z x d W 9 0 O 1 N l Y 3 R p b 2 4 x L 0 N s Z W F u R G F 0 Y S A o M i k v Q X V 0 b 1 J l b W 9 2 Z W R D b 2 x 1 b W 5 z M S 5 7 W D I w M T N V U 1 N h b G V z L D F 9 J n F 1 b 3 Q 7 L C Z x d W 9 0 O 1 N l Y 3 R p b 2 4 x L 0 N s Z W F u R G F 0 Y S A o M i k v Q X V 0 b 1 J l b W 9 2 Z W R D b 2 x 1 b W 5 z M S 5 7 W D I w M T N X b 3 J s Z F N h b G V z L D J 9 J n F 1 b 3 Q 7 L C Z x d W 9 0 O 1 N l Y 3 R p b 2 4 x L 0 N s Z W F u R G F 0 Y S A o M i k v Q X V 0 b 1 J l b W 9 2 Z W R D b 2 x 1 b W 5 z M S 5 7 U H J v Z m l 0 T W F y Z 2 l u L D N 9 J n F 1 b 3 Q 7 L C Z x d W 9 0 O 1 N l Y 3 R p b 2 4 x L 0 N s Z W F u R G F 0 Y S A o M i k v Q X V 0 b 1 J l b W 9 2 Z W R D b 2 x 1 b W 5 z M S 5 7 T n V t U 3 R v c m V z L D R 9 J n F 1 b 3 Q 7 L C Z x d W 9 0 O 1 N l Y 3 R p b 2 4 x L 0 N s Z W F u R G F 0 Y S A o M i k v Q X V 0 b 1 J l b W 9 2 Z W R D b 2 x 1 b W 5 z M S 5 7 U m V 3 Y X J k U 2 l 6 Z S w 1 f S Z x d W 9 0 O y w m c X V v d D t T Z W N 0 a W 9 u M S 9 D b G V h b k R h d G E g K D I p L 0 F 1 d G 9 S Z W 1 v d m V k Q 2 9 s d W 1 u c z E u e 0 V 4 c G l y Y X R p b 2 5 N b 2 5 0 a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b G V h b k R h d G E g K D I p L 0 F 1 d G 9 S Z W 1 v d m V k Q 2 9 s d W 1 u c z E u e 1 N h b G V y Y W 5 r L D B 9 J n F 1 b 3 Q 7 L C Z x d W 9 0 O 1 N l Y 3 R p b 2 4 x L 0 N s Z W F u R G F 0 Y S A o M i k v Q X V 0 b 1 J l b W 9 2 Z W R D b 2 x 1 b W 5 z M S 5 7 W D I w M T N V U 1 N h b G V z L D F 9 J n F 1 b 3 Q 7 L C Z x d W 9 0 O 1 N l Y 3 R p b 2 4 x L 0 N s Z W F u R G F 0 Y S A o M i k v Q X V 0 b 1 J l b W 9 2 Z W R D b 2 x 1 b W 5 z M S 5 7 W D I w M T N X b 3 J s Z F N h b G V z L D J 9 J n F 1 b 3 Q 7 L C Z x d W 9 0 O 1 N l Y 3 R p b 2 4 x L 0 N s Z W F u R G F 0 Y S A o M i k v Q X V 0 b 1 J l b W 9 2 Z W R D b 2 x 1 b W 5 z M S 5 7 U H J v Z m l 0 T W F y Z 2 l u L D N 9 J n F 1 b 3 Q 7 L C Z x d W 9 0 O 1 N l Y 3 R p b 2 4 x L 0 N s Z W F u R G F 0 Y S A o M i k v Q X V 0 b 1 J l b W 9 2 Z W R D b 2 x 1 b W 5 z M S 5 7 T n V t U 3 R v c m V z L D R 9 J n F 1 b 3 Q 7 L C Z x d W 9 0 O 1 N l Y 3 R p b 2 4 x L 0 N s Z W F u R G F 0 Y S A o M i k v Q X V 0 b 1 J l b W 9 2 Z W R D b 2 x 1 b W 5 z M S 5 7 U m V 3 Y X J k U 2 l 6 Z S w 1 f S Z x d W 9 0 O y w m c X V v d D t T Z W N 0 a W 9 u M S 9 D b G V h b k R h d G E g K D I p L 0 F 1 d G 9 S Z W 1 v d m V k Q 2 9 s d W 1 u c z E u e 0 V 4 c G l y Y X R p b 2 5 N b 2 5 0 a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l Y W 5 E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R G F 0 Y S U y M C g y K S 9 D b G V h b k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k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E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E Y X R h J T I w K D I p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A 1 n S P n F l l P m b X q U r 7 f 2 P w A A A A A A g A A A A A A E G Y A A A A B A A A g A A A A W u t 9 0 + R y x p 4 M W L c J B L N K 3 Z B H G 0 7 K M r G 3 c K q X G J 6 m R W U A A A A A D o A A A A A C A A A g A A A A 5 x k D b W g G M R 1 c U M c Q D e S g t w 0 1 D J R 1 F b 6 J e G 3 T I t 5 Y F m 5 Q A A A A U K t F g U B T 7 C u A n n C C / j r S p 0 H d R 9 b E R k / 5 u E F 0 N E p Y r x g n Y 9 Q M 6 n D f k 0 7 Z N P y M C K 2 0 U k X P Y b 1 2 9 D T s p m s Y z / Q T 3 a D U b o v B v + r a X i y f R Q G C L k 9 A A A A A J a f E h e 8 u W b / + Z A h k H + k v s R 2 t O / p b d f k 2 1 k T n D U x O Q G E / m 8 H l Z z 0 J 6 x o g h + n 0 T X A l c X 2 P m j z S P Z U h 2 H V r l w L 4 c Q = = < / D a t a M a s h u p > 
</file>

<file path=customXml/itemProps1.xml><?xml version="1.0" encoding="utf-8"?>
<ds:datastoreItem xmlns:ds="http://schemas.openxmlformats.org/officeDocument/2006/customXml" ds:itemID="{AE371DAB-22DD-4B47-8092-B47F7E4AE9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RawData</vt:lpstr>
      <vt:lpstr>CleanData</vt:lpstr>
      <vt:lpstr>RegressionWith1Var</vt:lpstr>
      <vt:lpstr>RegressionWith2Vars</vt:lpstr>
      <vt:lpstr>Predictions</vt:lpstr>
      <vt:lpstr>LogTransformation</vt:lpstr>
      <vt:lpstr>Scenario1</vt:lpstr>
      <vt:lpstr>Scenario2</vt:lpstr>
      <vt:lpstr>Scenario3</vt:lpstr>
      <vt:lpstr>RegressionWithAllVarsNoLog</vt:lpstr>
      <vt:lpstr>RegressionWithAllVarsByLogY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Trong Nghia</dc:creator>
  <cp:lastModifiedBy>Dell</cp:lastModifiedBy>
  <dcterms:created xsi:type="dcterms:W3CDTF">2022-01-18T10:46:44Z</dcterms:created>
  <dcterms:modified xsi:type="dcterms:W3CDTF">2023-06-09T17:26:19Z</dcterms:modified>
</cp:coreProperties>
</file>