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long/KL-GIT/CCAP/02-LhARA/01-LhARA-costing-tool/13-ProgressReports/"/>
    </mc:Choice>
  </mc:AlternateContent>
  <xr:revisionPtr revIDLastSave="0" documentId="13_ncr:1_{0AC351E3-F415-3241-AE05-7B8C00554F86}" xr6:coauthVersionLast="47" xr6:coauthVersionMax="47" xr10:uidLastSave="{00000000-0000-0000-0000-000000000000}"/>
  <bookViews>
    <workbookView xWindow="2600" yWindow="640" windowWidth="27640" windowHeight="19000" xr2:uid="{CC2CDACD-23D9-2349-BC94-9046B71DD28A}"/>
  </bookViews>
  <sheets>
    <sheet name="WP1-P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F3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H7" i="1"/>
  <c r="G30" i="1"/>
  <c r="H30" i="1" s="1"/>
  <c r="D3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8" i="1"/>
  <c r="E30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7" i="1"/>
  <c r="C8" i="1" l="1"/>
  <c r="C9" i="1" l="1"/>
  <c r="C10" i="1" s="1"/>
  <c r="C11" i="1" s="1"/>
  <c r="C12" i="1" s="1"/>
  <c r="C13" i="1" s="1"/>
  <c r="C14" i="1" s="1"/>
  <c r="C15" i="1" s="1"/>
  <c r="C16" i="1" s="1"/>
  <c r="C17" i="1" s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</calcChain>
</file>

<file path=xl/sharedStrings.xml><?xml version="1.0" encoding="utf-8"?>
<sst xmlns="http://schemas.openxmlformats.org/spreadsheetml/2006/main" count="69" uniqueCount="23">
  <si>
    <t>Date:</t>
  </si>
  <si>
    <t>Issue</t>
  </si>
  <si>
    <t>Project</t>
  </si>
  <si>
    <t>LhARA</t>
  </si>
  <si>
    <t>Laser-hybrid Accelerator for Radiobiological Applications</t>
  </si>
  <si>
    <t>Work package</t>
  </si>
  <si>
    <t>WP1</t>
  </si>
  <si>
    <t>LhARA Project Management</t>
  </si>
  <si>
    <t>Manager</t>
  </si>
  <si>
    <t>WPMs</t>
  </si>
  <si>
    <t>Colin Whyte &amp; Jason Parsons</t>
  </si>
  <si>
    <t>Task</t>
  </si>
  <si>
    <t>Project office support</t>
  </si>
  <si>
    <t>Update history</t>
  </si>
  <si>
    <t>First version</t>
  </si>
  <si>
    <t>Date</t>
  </si>
  <si>
    <t>Month</t>
  </si>
  <si>
    <t>Header</t>
  </si>
  <si>
    <t>ProgressLine</t>
  </si>
  <si>
    <t>Planned fraction complete</t>
  </si>
  <si>
    <t>Fraction complete</t>
  </si>
  <si>
    <t>Planned value (£k)</t>
  </si>
  <si>
    <t>Spend (£k)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</si>
</sst>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2" fillId="0" borderId="0" xfId="0" applyNumberFormat="1" applyFont="1"/>
    <xf numFmtId="0" fontId="3" fillId="2" borderId="1" xfId="0" applyFont="1" applyFill="1" applyBorder="1"/>
    <xf numFmtId="2" fontId="3" fillId="2" borderId="4" xfId="0" applyNumberFormat="1" applyFont="1" applyFill="1" applyBorder="1"/>
    <xf numFmtId="15" fontId="0" fillId="0" borderId="0" xfId="0" applyNumberFormat="1"/>
    <xf numFmtId="164" fontId="3" fillId="2" borderId="2" xfId="0" quotePrefix="1" applyNumberFormat="1" applyFont="1" applyFill="1" applyBorder="1" applyAlignment="1">
      <alignment horizontal="left"/>
    </xf>
    <xf numFmtId="164" fontId="3" fillId="2" borderId="4" xfId="0" quotePrefix="1" applyNumberFormat="1" applyFont="1" applyFill="1" applyBorder="1" applyAlignment="1">
      <alignment horizontal="left"/>
    </xf>
    <xf numFmtId="164" fontId="2" fillId="0" borderId="1" xfId="0" applyNumberFormat="1" applyFont="1" applyBorder="1"/>
    <xf numFmtId="164" fontId="2" fillId="0" borderId="3" xfId="0" applyNumberFormat="1" applyFont="1" applyBorder="1"/>
    <xf numFmtId="164" fontId="3" fillId="2" borderId="4" xfId="0" applyNumberFormat="1" applyFont="1" applyFill="1" applyBorder="1"/>
    <xf numFmtId="0" fontId="3" fillId="2" borderId="2" xfId="0" applyFont="1" applyFill="1" applyBorder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2" fontId="2" fillId="0" borderId="3" xfId="0" applyNumberFormat="1" applyFont="1" applyBorder="1"/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DFFD-7C49-A743-A7AB-F5C942B0BCC3}">
  <dimension ref="A1:H34"/>
  <sheetViews>
    <sheetView tabSelected="1" workbookViewId="0">
      <selection activeCell="G8" sqref="G8"/>
    </sheetView>
  </sheetViews>
  <sheetFormatPr baseColWidth="10" defaultColWidth="11.1640625" defaultRowHeight="16" x14ac:dyDescent="0.2"/>
  <cols>
    <col min="1" max="1" width="19.5" bestFit="1" customWidth="1"/>
    <col min="2" max="2" width="59.6640625" customWidth="1"/>
    <col min="3" max="3" width="9.6640625" customWidth="1"/>
    <col min="4" max="4" width="19.33203125" bestFit="1" customWidth="1"/>
    <col min="5" max="5" width="26.33203125" bestFit="1" customWidth="1"/>
    <col min="6" max="6" width="26.33203125" customWidth="1"/>
    <col min="7" max="7" width="18.5" bestFit="1" customWidth="1"/>
    <col min="8" max="8" width="13.83203125" bestFit="1" customWidth="1"/>
  </cols>
  <sheetData>
    <row r="1" spans="1:8" s="4" customFormat="1" x14ac:dyDescent="0.2">
      <c r="A1" s="1" t="s">
        <v>0</v>
      </c>
      <c r="B1" s="2">
        <v>44685</v>
      </c>
      <c r="C1" s="2"/>
      <c r="D1" s="1" t="s">
        <v>1</v>
      </c>
      <c r="E1" s="3">
        <v>1</v>
      </c>
      <c r="F1" s="3"/>
    </row>
    <row r="2" spans="1:8" x14ac:dyDescent="0.2">
      <c r="A2" s="5" t="s">
        <v>2</v>
      </c>
      <c r="B2" s="6" t="s">
        <v>3</v>
      </c>
      <c r="C2" s="7" t="s">
        <v>4</v>
      </c>
      <c r="E2" s="8"/>
      <c r="F2" s="8"/>
      <c r="G2" s="8"/>
      <c r="H2" s="8"/>
    </row>
    <row r="3" spans="1:8" x14ac:dyDescent="0.2">
      <c r="A3" s="5" t="s">
        <v>5</v>
      </c>
      <c r="B3" s="5" t="s">
        <v>6</v>
      </c>
      <c r="C3" s="5" t="s">
        <v>7</v>
      </c>
      <c r="E3" s="9"/>
      <c r="F3" s="9"/>
      <c r="G3" s="9"/>
      <c r="H3" s="9"/>
    </row>
    <row r="4" spans="1:8" x14ac:dyDescent="0.2">
      <c r="A4" s="5" t="s">
        <v>8</v>
      </c>
      <c r="B4" s="5" t="s">
        <v>9</v>
      </c>
      <c r="C4" s="10" t="s">
        <v>10</v>
      </c>
      <c r="E4" s="11"/>
      <c r="F4" s="11"/>
      <c r="G4" s="9"/>
      <c r="H4" s="9"/>
    </row>
    <row r="5" spans="1:8" x14ac:dyDescent="0.2">
      <c r="A5" s="5"/>
      <c r="B5" s="5"/>
      <c r="C5" s="5"/>
      <c r="D5" s="5"/>
      <c r="E5" s="12"/>
      <c r="F5" s="12"/>
      <c r="G5" s="12"/>
      <c r="H5" s="12"/>
    </row>
    <row r="6" spans="1:8" x14ac:dyDescent="0.2">
      <c r="A6" s="5" t="s">
        <v>17</v>
      </c>
      <c r="B6" s="13" t="s">
        <v>11</v>
      </c>
      <c r="C6" s="21" t="s">
        <v>16</v>
      </c>
      <c r="D6" s="16" t="s">
        <v>15</v>
      </c>
      <c r="E6" s="17" t="s">
        <v>19</v>
      </c>
      <c r="F6" s="17" t="s">
        <v>21</v>
      </c>
      <c r="G6" s="17" t="s">
        <v>20</v>
      </c>
      <c r="H6" s="17" t="s">
        <v>22</v>
      </c>
    </row>
    <row r="7" spans="1:8" x14ac:dyDescent="0.2">
      <c r="A7" s="5" t="s">
        <v>18</v>
      </c>
      <c r="B7" s="24" t="s">
        <v>12</v>
      </c>
      <c r="C7" s="22">
        <v>1</v>
      </c>
      <c r="D7" s="18">
        <v>44866</v>
      </c>
      <c r="E7" s="26">
        <f>C7/24</f>
        <v>4.1666666666666664E-2</v>
      </c>
      <c r="F7" s="26">
        <f>E7*170</f>
        <v>7.083333333333333</v>
      </c>
      <c r="G7" s="26">
        <f ca="1">ABS(NORMINV(RAND(), E7, 0.05/24))</f>
        <v>4.4874241936755217E-2</v>
      </c>
      <c r="H7" s="26">
        <f ca="1">G7*170</f>
        <v>7.628621129248387</v>
      </c>
    </row>
    <row r="8" spans="1:8" x14ac:dyDescent="0.2">
      <c r="A8" s="5" t="s">
        <v>18</v>
      </c>
      <c r="B8" s="25" t="s">
        <v>12</v>
      </c>
      <c r="C8" s="23">
        <f>C7+1</f>
        <v>2</v>
      </c>
      <c r="D8" s="19">
        <f>EDATE($D$7,C8-1)</f>
        <v>44896</v>
      </c>
      <c r="E8" s="26">
        <f t="shared" ref="E8:E29" si="0">C8/24</f>
        <v>8.3333333333333329E-2</v>
      </c>
      <c r="F8" s="26">
        <f t="shared" ref="F8:F29" si="1">E8*170</f>
        <v>14.166666666666666</v>
      </c>
      <c r="G8" s="26">
        <f t="shared" ref="G8:G29" ca="1" si="2">ABS(NORMINV(RAND(), E8, 0.5/24))</f>
        <v>9.5110001011970452E-2</v>
      </c>
      <c r="H8" s="26">
        <f t="shared" ref="H8:H29" ca="1" si="3">G8*170</f>
        <v>16.168700172034978</v>
      </c>
    </row>
    <row r="9" spans="1:8" x14ac:dyDescent="0.2">
      <c r="A9" s="5" t="s">
        <v>18</v>
      </c>
      <c r="B9" s="25" t="s">
        <v>12</v>
      </c>
      <c r="C9" s="23">
        <f t="shared" ref="C9:C30" si="4">C8+1</f>
        <v>3</v>
      </c>
      <c r="D9" s="19">
        <f t="shared" ref="D9:D29" si="5">EDATE($D$7,C9-1)</f>
        <v>44927</v>
      </c>
      <c r="E9" s="26">
        <f t="shared" si="0"/>
        <v>0.125</v>
      </c>
      <c r="F9" s="26">
        <f t="shared" si="1"/>
        <v>21.25</v>
      </c>
      <c r="G9" s="26">
        <f t="shared" ca="1" si="2"/>
        <v>0.10971849562472166</v>
      </c>
      <c r="H9" s="26">
        <f t="shared" ca="1" si="3"/>
        <v>18.652144256202682</v>
      </c>
    </row>
    <row r="10" spans="1:8" x14ac:dyDescent="0.2">
      <c r="A10" s="5" t="s">
        <v>18</v>
      </c>
      <c r="B10" s="25" t="s">
        <v>12</v>
      </c>
      <c r="C10" s="23">
        <f t="shared" si="4"/>
        <v>4</v>
      </c>
      <c r="D10" s="19">
        <f t="shared" si="5"/>
        <v>44958</v>
      </c>
      <c r="E10" s="26">
        <f t="shared" si="0"/>
        <v>0.16666666666666666</v>
      </c>
      <c r="F10" s="26">
        <f t="shared" si="1"/>
        <v>28.333333333333332</v>
      </c>
      <c r="G10" s="26">
        <f t="shared" ca="1" si="2"/>
        <v>0.16871138968469235</v>
      </c>
      <c r="H10" s="26">
        <f t="shared" ca="1" si="3"/>
        <v>28.6809362463977</v>
      </c>
    </row>
    <row r="11" spans="1:8" x14ac:dyDescent="0.2">
      <c r="A11" s="5" t="s">
        <v>18</v>
      </c>
      <c r="B11" s="25" t="s">
        <v>12</v>
      </c>
      <c r="C11" s="23">
        <f t="shared" si="4"/>
        <v>5</v>
      </c>
      <c r="D11" s="19">
        <f t="shared" si="5"/>
        <v>44986</v>
      </c>
      <c r="E11" s="26">
        <f t="shared" si="0"/>
        <v>0.20833333333333334</v>
      </c>
      <c r="F11" s="26">
        <f t="shared" si="1"/>
        <v>35.416666666666671</v>
      </c>
      <c r="G11" s="26">
        <f t="shared" ca="1" si="2"/>
        <v>0.16887143557388098</v>
      </c>
      <c r="H11" s="26">
        <f t="shared" ca="1" si="3"/>
        <v>28.708144047559767</v>
      </c>
    </row>
    <row r="12" spans="1:8" x14ac:dyDescent="0.2">
      <c r="A12" s="5" t="s">
        <v>18</v>
      </c>
      <c r="B12" s="25" t="s">
        <v>12</v>
      </c>
      <c r="C12" s="23">
        <f t="shared" si="4"/>
        <v>6</v>
      </c>
      <c r="D12" s="19">
        <f t="shared" si="5"/>
        <v>45017</v>
      </c>
      <c r="E12" s="26">
        <f t="shared" si="0"/>
        <v>0.25</v>
      </c>
      <c r="F12" s="26">
        <f t="shared" si="1"/>
        <v>42.5</v>
      </c>
      <c r="G12" s="26">
        <f t="shared" ca="1" si="2"/>
        <v>0.23099975447591337</v>
      </c>
      <c r="H12" s="26">
        <f t="shared" ca="1" si="3"/>
        <v>39.26995826090527</v>
      </c>
    </row>
    <row r="13" spans="1:8" x14ac:dyDescent="0.2">
      <c r="A13" s="5" t="s">
        <v>18</v>
      </c>
      <c r="B13" s="25" t="s">
        <v>12</v>
      </c>
      <c r="C13" s="23">
        <f t="shared" si="4"/>
        <v>7</v>
      </c>
      <c r="D13" s="19">
        <f t="shared" si="5"/>
        <v>45047</v>
      </c>
      <c r="E13" s="26">
        <f t="shared" si="0"/>
        <v>0.29166666666666669</v>
      </c>
      <c r="F13" s="26">
        <f t="shared" si="1"/>
        <v>49.583333333333336</v>
      </c>
      <c r="G13" s="26">
        <f t="shared" ca="1" si="2"/>
        <v>0.30208363161043911</v>
      </c>
      <c r="H13" s="26">
        <f t="shared" ca="1" si="3"/>
        <v>51.354217373774645</v>
      </c>
    </row>
    <row r="14" spans="1:8" x14ac:dyDescent="0.2">
      <c r="A14" s="5" t="s">
        <v>18</v>
      </c>
      <c r="B14" s="25" t="s">
        <v>12</v>
      </c>
      <c r="C14" s="23">
        <f t="shared" si="4"/>
        <v>8</v>
      </c>
      <c r="D14" s="19">
        <f t="shared" si="5"/>
        <v>45078</v>
      </c>
      <c r="E14" s="26">
        <f t="shared" si="0"/>
        <v>0.33333333333333331</v>
      </c>
      <c r="F14" s="26">
        <f t="shared" si="1"/>
        <v>56.666666666666664</v>
      </c>
      <c r="G14" s="26">
        <f t="shared" ca="1" si="2"/>
        <v>0.33564313714459215</v>
      </c>
      <c r="H14" s="26">
        <f t="shared" ca="1" si="3"/>
        <v>57.059333314580662</v>
      </c>
    </row>
    <row r="15" spans="1:8" x14ac:dyDescent="0.2">
      <c r="A15" s="5" t="s">
        <v>18</v>
      </c>
      <c r="B15" s="25" t="s">
        <v>12</v>
      </c>
      <c r="C15" s="23">
        <f t="shared" si="4"/>
        <v>9</v>
      </c>
      <c r="D15" s="19">
        <f t="shared" si="5"/>
        <v>45108</v>
      </c>
      <c r="E15" s="26">
        <f t="shared" si="0"/>
        <v>0.375</v>
      </c>
      <c r="F15" s="26">
        <f t="shared" si="1"/>
        <v>63.75</v>
      </c>
      <c r="G15" s="26">
        <f t="shared" ca="1" si="2"/>
        <v>0.3994341216061521</v>
      </c>
      <c r="H15" s="26">
        <f t="shared" ca="1" si="3"/>
        <v>67.903800673045851</v>
      </c>
    </row>
    <row r="16" spans="1:8" x14ac:dyDescent="0.2">
      <c r="A16" s="5" t="s">
        <v>18</v>
      </c>
      <c r="B16" s="25" t="s">
        <v>12</v>
      </c>
      <c r="C16" s="23">
        <f t="shared" si="4"/>
        <v>10</v>
      </c>
      <c r="D16" s="19">
        <f t="shared" si="5"/>
        <v>45139</v>
      </c>
      <c r="E16" s="26">
        <f t="shared" si="0"/>
        <v>0.41666666666666669</v>
      </c>
      <c r="F16" s="26">
        <f t="shared" si="1"/>
        <v>70.833333333333343</v>
      </c>
      <c r="G16" s="26">
        <f t="shared" ca="1" si="2"/>
        <v>0.42186164193931436</v>
      </c>
      <c r="H16" s="26">
        <f t="shared" ca="1" si="3"/>
        <v>71.716479129683435</v>
      </c>
    </row>
    <row r="17" spans="1:8" x14ac:dyDescent="0.2">
      <c r="A17" s="5" t="s">
        <v>18</v>
      </c>
      <c r="B17" s="25" t="s">
        <v>12</v>
      </c>
      <c r="C17" s="23">
        <f t="shared" si="4"/>
        <v>11</v>
      </c>
      <c r="D17" s="19">
        <f t="shared" si="5"/>
        <v>45170</v>
      </c>
      <c r="E17" s="26">
        <f t="shared" si="0"/>
        <v>0.45833333333333331</v>
      </c>
      <c r="F17" s="26">
        <f t="shared" si="1"/>
        <v>77.916666666666657</v>
      </c>
      <c r="G17" s="26">
        <f t="shared" ca="1" si="2"/>
        <v>0.42406516304471792</v>
      </c>
      <c r="H17" s="26">
        <f t="shared" ca="1" si="3"/>
        <v>72.091077717602047</v>
      </c>
    </row>
    <row r="18" spans="1:8" x14ac:dyDescent="0.2">
      <c r="A18" s="5" t="s">
        <v>18</v>
      </c>
      <c r="B18" s="25" t="s">
        <v>12</v>
      </c>
      <c r="C18" s="23">
        <f t="shared" si="4"/>
        <v>12</v>
      </c>
      <c r="D18" s="19">
        <f t="shared" si="5"/>
        <v>45200</v>
      </c>
      <c r="E18" s="26">
        <f t="shared" si="0"/>
        <v>0.5</v>
      </c>
      <c r="F18" s="26">
        <f t="shared" si="1"/>
        <v>85</v>
      </c>
      <c r="G18" s="26">
        <f t="shared" ca="1" si="2"/>
        <v>0.50446413650442645</v>
      </c>
      <c r="H18" s="26">
        <f t="shared" ca="1" si="3"/>
        <v>85.758903205752503</v>
      </c>
    </row>
    <row r="19" spans="1:8" x14ac:dyDescent="0.2">
      <c r="A19" s="5" t="s">
        <v>18</v>
      </c>
      <c r="B19" s="25" t="s">
        <v>12</v>
      </c>
      <c r="C19" s="23">
        <f t="shared" si="4"/>
        <v>13</v>
      </c>
      <c r="D19" s="19">
        <f t="shared" si="5"/>
        <v>45231</v>
      </c>
      <c r="E19" s="26">
        <f t="shared" si="0"/>
        <v>0.54166666666666663</v>
      </c>
      <c r="F19" s="26">
        <f t="shared" si="1"/>
        <v>92.083333333333329</v>
      </c>
      <c r="G19" s="26">
        <f t="shared" ca="1" si="2"/>
        <v>0.56344326451715132</v>
      </c>
      <c r="H19" s="26">
        <f t="shared" ca="1" si="3"/>
        <v>95.785354967915723</v>
      </c>
    </row>
    <row r="20" spans="1:8" x14ac:dyDescent="0.2">
      <c r="A20" s="5" t="s">
        <v>18</v>
      </c>
      <c r="B20" s="25" t="s">
        <v>12</v>
      </c>
      <c r="C20" s="23">
        <f t="shared" si="4"/>
        <v>14</v>
      </c>
      <c r="D20" s="19">
        <f t="shared" si="5"/>
        <v>45261</v>
      </c>
      <c r="E20" s="26">
        <f t="shared" si="0"/>
        <v>0.58333333333333337</v>
      </c>
      <c r="F20" s="26">
        <f t="shared" si="1"/>
        <v>99.166666666666671</v>
      </c>
      <c r="G20" s="26">
        <f t="shared" ca="1" si="2"/>
        <v>0.57820611081869511</v>
      </c>
      <c r="H20" s="26">
        <f t="shared" ca="1" si="3"/>
        <v>98.295038839178162</v>
      </c>
    </row>
    <row r="21" spans="1:8" x14ac:dyDescent="0.2">
      <c r="A21" s="5" t="s">
        <v>18</v>
      </c>
      <c r="B21" s="25" t="s">
        <v>12</v>
      </c>
      <c r="C21" s="23">
        <f t="shared" si="4"/>
        <v>15</v>
      </c>
      <c r="D21" s="19">
        <f t="shared" si="5"/>
        <v>45292</v>
      </c>
      <c r="E21" s="26">
        <f t="shared" si="0"/>
        <v>0.625</v>
      </c>
      <c r="F21" s="26">
        <f t="shared" si="1"/>
        <v>106.25</v>
      </c>
      <c r="G21" s="26">
        <f t="shared" ca="1" si="2"/>
        <v>0.62855082737718115</v>
      </c>
      <c r="H21" s="26">
        <f t="shared" ca="1" si="3"/>
        <v>106.8536406541208</v>
      </c>
    </row>
    <row r="22" spans="1:8" x14ac:dyDescent="0.2">
      <c r="A22" s="5" t="s">
        <v>18</v>
      </c>
      <c r="B22" s="25" t="s">
        <v>12</v>
      </c>
      <c r="C22" s="23">
        <f t="shared" si="4"/>
        <v>16</v>
      </c>
      <c r="D22" s="19">
        <f t="shared" si="5"/>
        <v>45323</v>
      </c>
      <c r="E22" s="26">
        <f t="shared" si="0"/>
        <v>0.66666666666666663</v>
      </c>
      <c r="F22" s="26">
        <f t="shared" si="1"/>
        <v>113.33333333333333</v>
      </c>
      <c r="G22" s="26">
        <f t="shared" ca="1" si="2"/>
        <v>0.67710801420572775</v>
      </c>
      <c r="H22" s="26">
        <f t="shared" ca="1" si="3"/>
        <v>115.10836241497371</v>
      </c>
    </row>
    <row r="23" spans="1:8" x14ac:dyDescent="0.2">
      <c r="A23" s="5" t="s">
        <v>18</v>
      </c>
      <c r="B23" s="25" t="s">
        <v>12</v>
      </c>
      <c r="C23" s="23">
        <f t="shared" si="4"/>
        <v>17</v>
      </c>
      <c r="D23" s="19">
        <f t="shared" si="5"/>
        <v>45352</v>
      </c>
      <c r="E23" s="26">
        <f t="shared" si="0"/>
        <v>0.70833333333333337</v>
      </c>
      <c r="F23" s="26">
        <f t="shared" si="1"/>
        <v>120.41666666666667</v>
      </c>
      <c r="G23" s="26">
        <f t="shared" ca="1" si="2"/>
        <v>0.72856371093655958</v>
      </c>
      <c r="H23" s="26">
        <f t="shared" ca="1" si="3"/>
        <v>123.85583085921513</v>
      </c>
    </row>
    <row r="24" spans="1:8" x14ac:dyDescent="0.2">
      <c r="A24" s="5" t="s">
        <v>18</v>
      </c>
      <c r="B24" s="25" t="s">
        <v>12</v>
      </c>
      <c r="C24" s="23">
        <f t="shared" si="4"/>
        <v>18</v>
      </c>
      <c r="D24" s="19">
        <f t="shared" si="5"/>
        <v>45383</v>
      </c>
      <c r="E24" s="26">
        <f t="shared" si="0"/>
        <v>0.75</v>
      </c>
      <c r="F24" s="26">
        <f t="shared" si="1"/>
        <v>127.5</v>
      </c>
      <c r="G24" s="26">
        <f t="shared" ca="1" si="2"/>
        <v>0.76239392402992379</v>
      </c>
      <c r="H24" s="26">
        <f t="shared" ca="1" si="3"/>
        <v>129.60696708508704</v>
      </c>
    </row>
    <row r="25" spans="1:8" x14ac:dyDescent="0.2">
      <c r="A25" s="5" t="s">
        <v>18</v>
      </c>
      <c r="B25" s="25" t="s">
        <v>12</v>
      </c>
      <c r="C25" s="23">
        <f t="shared" si="4"/>
        <v>19</v>
      </c>
      <c r="D25" s="19">
        <f t="shared" si="5"/>
        <v>45413</v>
      </c>
      <c r="E25" s="26">
        <f t="shared" si="0"/>
        <v>0.79166666666666663</v>
      </c>
      <c r="F25" s="26">
        <f t="shared" si="1"/>
        <v>134.58333333333331</v>
      </c>
      <c r="G25" s="26">
        <f t="shared" ca="1" si="2"/>
        <v>0.77295233350654136</v>
      </c>
      <c r="H25" s="26">
        <f t="shared" ca="1" si="3"/>
        <v>131.40189669611203</v>
      </c>
    </row>
    <row r="26" spans="1:8" x14ac:dyDescent="0.2">
      <c r="A26" s="5" t="s">
        <v>18</v>
      </c>
      <c r="B26" s="25" t="s">
        <v>12</v>
      </c>
      <c r="C26" s="23">
        <f t="shared" si="4"/>
        <v>20</v>
      </c>
      <c r="D26" s="19">
        <f t="shared" si="5"/>
        <v>45444</v>
      </c>
      <c r="E26" s="26">
        <f t="shared" si="0"/>
        <v>0.83333333333333337</v>
      </c>
      <c r="F26" s="26">
        <f t="shared" si="1"/>
        <v>141.66666666666669</v>
      </c>
      <c r="G26" s="26">
        <f t="shared" ca="1" si="2"/>
        <v>0.83053518580579178</v>
      </c>
      <c r="H26" s="26">
        <f t="shared" ca="1" si="3"/>
        <v>141.19098158698461</v>
      </c>
    </row>
    <row r="27" spans="1:8" x14ac:dyDescent="0.2">
      <c r="A27" s="5" t="s">
        <v>18</v>
      </c>
      <c r="B27" s="25" t="s">
        <v>12</v>
      </c>
      <c r="C27" s="23">
        <f t="shared" si="4"/>
        <v>21</v>
      </c>
      <c r="D27" s="19">
        <f t="shared" si="5"/>
        <v>45474</v>
      </c>
      <c r="E27" s="26">
        <f t="shared" si="0"/>
        <v>0.875</v>
      </c>
      <c r="F27" s="26">
        <f t="shared" si="1"/>
        <v>148.75</v>
      </c>
      <c r="G27" s="26">
        <f t="shared" ca="1" si="2"/>
        <v>0.88812000436747451</v>
      </c>
      <c r="H27" s="26">
        <f t="shared" ca="1" si="3"/>
        <v>150.98040074247066</v>
      </c>
    </row>
    <row r="28" spans="1:8" x14ac:dyDescent="0.2">
      <c r="A28" s="5" t="s">
        <v>18</v>
      </c>
      <c r="B28" s="25" t="s">
        <v>12</v>
      </c>
      <c r="C28" s="23">
        <f t="shared" si="4"/>
        <v>22</v>
      </c>
      <c r="D28" s="19">
        <f t="shared" si="5"/>
        <v>45505</v>
      </c>
      <c r="E28" s="26">
        <f t="shared" si="0"/>
        <v>0.91666666666666663</v>
      </c>
      <c r="F28" s="26">
        <f t="shared" si="1"/>
        <v>155.83333333333331</v>
      </c>
      <c r="G28" s="26">
        <f t="shared" ca="1" si="2"/>
        <v>0.90174531710100359</v>
      </c>
      <c r="H28" s="26">
        <f t="shared" ca="1" si="3"/>
        <v>153.29670390717061</v>
      </c>
    </row>
    <row r="29" spans="1:8" x14ac:dyDescent="0.2">
      <c r="A29" s="5" t="s">
        <v>18</v>
      </c>
      <c r="B29" s="25" t="s">
        <v>12</v>
      </c>
      <c r="C29" s="23">
        <f t="shared" si="4"/>
        <v>23</v>
      </c>
      <c r="D29" s="19">
        <f t="shared" si="5"/>
        <v>45536</v>
      </c>
      <c r="E29" s="26">
        <f t="shared" si="0"/>
        <v>0.95833333333333337</v>
      </c>
      <c r="F29" s="26">
        <f t="shared" si="1"/>
        <v>162.91666666666669</v>
      </c>
      <c r="G29" s="26">
        <f t="shared" ca="1" si="2"/>
        <v>0.96170021270238293</v>
      </c>
      <c r="H29" s="26">
        <f t="shared" ca="1" si="3"/>
        <v>163.48903615940509</v>
      </c>
    </row>
    <row r="30" spans="1:8" x14ac:dyDescent="0.2">
      <c r="A30" s="5" t="s">
        <v>18</v>
      </c>
      <c r="B30" s="27" t="s">
        <v>12</v>
      </c>
      <c r="C30" s="28">
        <f t="shared" si="4"/>
        <v>24</v>
      </c>
      <c r="D30" s="20">
        <f>EDATE($D$7,C30-1)</f>
        <v>45566</v>
      </c>
      <c r="E30" s="14">
        <f>C30/24</f>
        <v>1</v>
      </c>
      <c r="F30" s="14">
        <f>E30*170</f>
        <v>170</v>
      </c>
      <c r="G30" s="14">
        <f ca="1">NORMINV(RAND(), E30, 0.5/24)</f>
        <v>0.95649580503593401</v>
      </c>
      <c r="H30" s="14">
        <f ca="1">G30*170</f>
        <v>162.60428685610879</v>
      </c>
    </row>
    <row r="31" spans="1:8" x14ac:dyDescent="0.2">
      <c r="A31" s="5"/>
    </row>
    <row r="33" spans="1:2" x14ac:dyDescent="0.2">
      <c r="A33" t="s">
        <v>13</v>
      </c>
    </row>
    <row r="34" spans="1:2" x14ac:dyDescent="0.2">
      <c r="A34" s="15">
        <v>44733</v>
      </c>
      <c r="B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WP1-Prg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2022-06-21T06:50:29Z</dcterms:created>
  <dcterms:modified xsi:type="dcterms:W3CDTF">2022-07-17T16:46:36Z</dcterms:modified>
</cp:coreProperties>
</file>