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Projects\SumMarks_ThayLu\SoftVer2_SumarizeMarks\input\"/>
    </mc:Choice>
  </mc:AlternateContent>
  <xr:revisionPtr revIDLastSave="0" documentId="8_{48AE9AD7-D631-472B-B564-7E46B977D2C7}" xr6:coauthVersionLast="46" xr6:coauthVersionMax="46" xr10:uidLastSave="{00000000-0000-0000-0000-000000000000}"/>
  <bookViews>
    <workbookView xWindow="-120" yWindow="-120" windowWidth="29040" windowHeight="15990"/>
  </bookViews>
  <sheets>
    <sheet name="Bìa ngoài" sheetId="1" r:id="rId1"/>
    <sheet name="Bìa trong" sheetId="2" r:id="rId2"/>
    <sheet name="Sơ yếu lý lịch" sheetId="3" r:id="rId3"/>
    <sheet name="Điểm danh" sheetId="4" r:id="rId4"/>
    <sheet name="Phần ghi điểm HKI" sheetId="5" r:id="rId5"/>
    <sheet name="Điểm HK1" sheetId="6" r:id="rId6"/>
    <sheet name="Kết quả HK I" sheetId="7" r:id="rId7"/>
    <sheet name="danh sách GVBM HKI" sheetId="8" r:id="rId8"/>
    <sheet name="Phần ghi điểm HKII" sheetId="9" r:id="rId9"/>
    <sheet name="Điểm HK2" sheetId="10" r:id="rId10"/>
    <sheet name="Kết quả HK II" sheetId="11" r:id="rId11"/>
    <sheet name="danh sách GVBM HKII" sheetId="12" r:id="rId12"/>
    <sheet name="Kết quả CN" sheetId="13" r:id="rId13"/>
    <sheet name="Tổng hợp KQ ĐG_XL CN_C3" sheetId="14" r:id="rId14"/>
    <sheet name="NX hiệu trưởng" sheetId="15" r:id="rId15"/>
  </sheets>
  <calcPr calcId="181029"/>
</workbook>
</file>

<file path=xl/calcChain.xml><?xml version="1.0" encoding="utf-8"?>
<calcChain xmlns="http://schemas.openxmlformats.org/spreadsheetml/2006/main">
  <c r="AI4" i="4" l="1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C4" i="7"/>
  <c r="D4" i="7"/>
  <c r="E4" i="7"/>
  <c r="F4" i="7"/>
  <c r="G4" i="7"/>
  <c r="H4" i="7"/>
  <c r="I4" i="7"/>
  <c r="J4" i="7"/>
  <c r="K4" i="7"/>
  <c r="L4" i="7"/>
  <c r="M4" i="7"/>
  <c r="O4" i="7"/>
  <c r="P4" i="7"/>
  <c r="C5" i="7"/>
  <c r="D5" i="7"/>
  <c r="E5" i="7"/>
  <c r="F5" i="7"/>
  <c r="G5" i="7"/>
  <c r="H5" i="7"/>
  <c r="I5" i="7"/>
  <c r="J5" i="7"/>
  <c r="K5" i="7"/>
  <c r="L5" i="7"/>
  <c r="M5" i="7"/>
  <c r="O5" i="7"/>
  <c r="P5" i="7"/>
  <c r="C6" i="7"/>
  <c r="D6" i="7"/>
  <c r="E6" i="7"/>
  <c r="F6" i="7"/>
  <c r="G6" i="7"/>
  <c r="H6" i="7"/>
  <c r="I6" i="7"/>
  <c r="J6" i="7"/>
  <c r="K6" i="7"/>
  <c r="L6" i="7"/>
  <c r="M6" i="7"/>
  <c r="O6" i="7"/>
  <c r="P6" i="7"/>
  <c r="C7" i="7"/>
  <c r="D7" i="7"/>
  <c r="E7" i="7"/>
  <c r="F7" i="7"/>
  <c r="G7" i="7"/>
  <c r="H7" i="7"/>
  <c r="I7" i="7"/>
  <c r="J7" i="7"/>
  <c r="K7" i="7"/>
  <c r="L7" i="7"/>
  <c r="M7" i="7"/>
  <c r="O7" i="7"/>
  <c r="P7" i="7"/>
  <c r="C8" i="7"/>
  <c r="D8" i="7"/>
  <c r="E8" i="7"/>
  <c r="F8" i="7"/>
  <c r="G8" i="7"/>
  <c r="H8" i="7"/>
  <c r="I8" i="7"/>
  <c r="J8" i="7"/>
  <c r="K8" i="7"/>
  <c r="L8" i="7"/>
  <c r="M8" i="7"/>
  <c r="O8" i="7"/>
  <c r="P8" i="7"/>
  <c r="C9" i="7"/>
  <c r="D9" i="7"/>
  <c r="E9" i="7"/>
  <c r="F9" i="7"/>
  <c r="G9" i="7"/>
  <c r="H9" i="7"/>
  <c r="I9" i="7"/>
  <c r="J9" i="7"/>
  <c r="K9" i="7"/>
  <c r="L9" i="7"/>
  <c r="M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O25" i="7"/>
  <c r="P25" i="7"/>
  <c r="C26" i="7"/>
  <c r="D26" i="7"/>
  <c r="E26" i="7"/>
  <c r="F26" i="7"/>
  <c r="G26" i="7"/>
  <c r="H26" i="7"/>
  <c r="I26" i="7"/>
  <c r="J26" i="7"/>
  <c r="K26" i="7"/>
  <c r="L26" i="7"/>
  <c r="M26" i="7"/>
  <c r="O26" i="7"/>
  <c r="P26" i="7"/>
  <c r="C27" i="7"/>
  <c r="D27" i="7"/>
  <c r="E27" i="7"/>
  <c r="F27" i="7"/>
  <c r="G27" i="7"/>
  <c r="H27" i="7"/>
  <c r="I27" i="7"/>
  <c r="J27" i="7"/>
  <c r="K27" i="7"/>
  <c r="L27" i="7"/>
  <c r="M27" i="7"/>
  <c r="O27" i="7"/>
  <c r="P27" i="7"/>
  <c r="C28" i="7"/>
  <c r="D28" i="7"/>
  <c r="E28" i="7"/>
  <c r="F28" i="7"/>
  <c r="G28" i="7"/>
  <c r="H28" i="7"/>
  <c r="I28" i="7"/>
  <c r="J28" i="7"/>
  <c r="K28" i="7"/>
  <c r="L28" i="7"/>
  <c r="M28" i="7"/>
  <c r="O28" i="7"/>
  <c r="P28" i="7"/>
  <c r="C29" i="7"/>
  <c r="D29" i="7"/>
  <c r="E29" i="7"/>
  <c r="F29" i="7"/>
  <c r="G29" i="7"/>
  <c r="H29" i="7"/>
  <c r="I29" i="7"/>
  <c r="J29" i="7"/>
  <c r="K29" i="7"/>
  <c r="L29" i="7"/>
  <c r="M29" i="7"/>
  <c r="O29" i="7"/>
  <c r="P29" i="7"/>
  <c r="C30" i="7"/>
  <c r="D30" i="7"/>
  <c r="E30" i="7"/>
  <c r="F30" i="7"/>
  <c r="G30" i="7"/>
  <c r="H30" i="7"/>
  <c r="I30" i="7"/>
  <c r="J30" i="7"/>
  <c r="K30" i="7"/>
  <c r="L30" i="7"/>
  <c r="M30" i="7"/>
  <c r="O30" i="7"/>
  <c r="P30" i="7"/>
  <c r="C31" i="7"/>
  <c r="D31" i="7"/>
  <c r="E31" i="7"/>
  <c r="F31" i="7"/>
  <c r="G31" i="7"/>
  <c r="H31" i="7"/>
  <c r="I31" i="7"/>
  <c r="J31" i="7"/>
  <c r="K31" i="7"/>
  <c r="L31" i="7"/>
  <c r="M31" i="7"/>
  <c r="O31" i="7"/>
  <c r="P31" i="7"/>
  <c r="C32" i="7"/>
  <c r="D32" i="7"/>
  <c r="E32" i="7"/>
  <c r="F32" i="7"/>
  <c r="G32" i="7"/>
  <c r="H32" i="7"/>
  <c r="I32" i="7"/>
  <c r="J32" i="7"/>
  <c r="K32" i="7"/>
  <c r="L32" i="7"/>
  <c r="M32" i="7"/>
  <c r="O32" i="7"/>
  <c r="P32" i="7"/>
  <c r="C33" i="7"/>
  <c r="D33" i="7"/>
  <c r="E33" i="7"/>
  <c r="F33" i="7"/>
  <c r="G33" i="7"/>
  <c r="H33" i="7"/>
  <c r="I33" i="7"/>
  <c r="J33" i="7"/>
  <c r="K33" i="7"/>
  <c r="L33" i="7"/>
  <c r="M33" i="7"/>
  <c r="O33" i="7"/>
  <c r="P33" i="7"/>
  <c r="C34" i="7"/>
  <c r="D34" i="7"/>
  <c r="E34" i="7"/>
  <c r="F34" i="7"/>
  <c r="G34" i="7"/>
  <c r="H34" i="7"/>
  <c r="I34" i="7"/>
  <c r="J34" i="7"/>
  <c r="K34" i="7"/>
  <c r="L34" i="7"/>
  <c r="M34" i="7"/>
  <c r="O34" i="7"/>
  <c r="P34" i="7"/>
  <c r="C35" i="7"/>
  <c r="D35" i="7"/>
  <c r="E35" i="7"/>
  <c r="F35" i="7"/>
  <c r="G35" i="7"/>
  <c r="H35" i="7"/>
  <c r="I35" i="7"/>
  <c r="J35" i="7"/>
  <c r="K35" i="7"/>
  <c r="L35" i="7"/>
  <c r="M35" i="7"/>
  <c r="O35" i="7"/>
  <c r="P35" i="7"/>
  <c r="C36" i="7"/>
  <c r="D36" i="7"/>
  <c r="E36" i="7"/>
  <c r="F36" i="7"/>
  <c r="G36" i="7"/>
  <c r="H36" i="7"/>
  <c r="I36" i="7"/>
  <c r="J36" i="7"/>
  <c r="K36" i="7"/>
  <c r="L36" i="7"/>
  <c r="M36" i="7"/>
  <c r="O36" i="7"/>
  <c r="P36" i="7"/>
  <c r="C37" i="7"/>
  <c r="D37" i="7"/>
  <c r="E37" i="7"/>
  <c r="F37" i="7"/>
  <c r="G37" i="7"/>
  <c r="H37" i="7"/>
  <c r="I37" i="7"/>
  <c r="J37" i="7"/>
  <c r="K37" i="7"/>
  <c r="L37" i="7"/>
  <c r="M37" i="7"/>
  <c r="O37" i="7"/>
  <c r="P37" i="7"/>
  <c r="C38" i="7"/>
  <c r="D38" i="7"/>
  <c r="E38" i="7"/>
  <c r="F38" i="7"/>
  <c r="G38" i="7"/>
  <c r="H38" i="7"/>
  <c r="I38" i="7"/>
  <c r="J38" i="7"/>
  <c r="K38" i="7"/>
  <c r="L38" i="7"/>
  <c r="M38" i="7"/>
  <c r="O38" i="7"/>
  <c r="P38" i="7"/>
  <c r="C39" i="7"/>
  <c r="D39" i="7"/>
  <c r="E39" i="7"/>
  <c r="F39" i="7"/>
  <c r="G39" i="7"/>
  <c r="H39" i="7"/>
  <c r="I39" i="7"/>
  <c r="J39" i="7"/>
  <c r="K39" i="7"/>
  <c r="L39" i="7"/>
  <c r="M39" i="7"/>
  <c r="O39" i="7"/>
  <c r="P39" i="7"/>
  <c r="C40" i="7"/>
  <c r="D40" i="7"/>
  <c r="E40" i="7"/>
  <c r="F40" i="7"/>
  <c r="G40" i="7"/>
  <c r="H40" i="7"/>
  <c r="I40" i="7"/>
  <c r="J40" i="7"/>
  <c r="K40" i="7"/>
  <c r="L40" i="7"/>
  <c r="M40" i="7"/>
  <c r="O40" i="7"/>
  <c r="P40" i="7"/>
  <c r="C41" i="7"/>
  <c r="D41" i="7"/>
  <c r="E41" i="7"/>
  <c r="F41" i="7"/>
  <c r="G41" i="7"/>
  <c r="H41" i="7"/>
  <c r="I41" i="7"/>
  <c r="J41" i="7"/>
  <c r="K41" i="7"/>
  <c r="L41" i="7"/>
  <c r="M41" i="7"/>
  <c r="O41" i="7"/>
  <c r="P41" i="7"/>
  <c r="C42" i="7"/>
  <c r="D42" i="7"/>
  <c r="E42" i="7"/>
  <c r="F42" i="7"/>
  <c r="G42" i="7"/>
  <c r="H42" i="7"/>
  <c r="I42" i="7"/>
  <c r="J42" i="7"/>
  <c r="K42" i="7"/>
  <c r="L42" i="7"/>
  <c r="M42" i="7"/>
  <c r="O42" i="7"/>
  <c r="P42" i="7"/>
  <c r="C43" i="7"/>
  <c r="D43" i="7"/>
  <c r="E43" i="7"/>
  <c r="F43" i="7"/>
  <c r="G43" i="7"/>
  <c r="H43" i="7"/>
  <c r="I43" i="7"/>
  <c r="J43" i="7"/>
  <c r="K43" i="7"/>
  <c r="L43" i="7"/>
  <c r="M43" i="7"/>
  <c r="O43" i="7"/>
  <c r="P43" i="7"/>
  <c r="C44" i="7"/>
  <c r="D44" i="7"/>
  <c r="E44" i="7"/>
  <c r="F44" i="7"/>
  <c r="G44" i="7"/>
  <c r="H44" i="7"/>
  <c r="I44" i="7"/>
  <c r="J44" i="7"/>
  <c r="K44" i="7"/>
  <c r="L44" i="7"/>
  <c r="M44" i="7"/>
  <c r="O44" i="7"/>
  <c r="P44" i="7"/>
  <c r="C45" i="7"/>
  <c r="D45" i="7"/>
  <c r="E45" i="7"/>
  <c r="F45" i="7"/>
  <c r="G45" i="7"/>
  <c r="H45" i="7"/>
  <c r="I45" i="7"/>
  <c r="J45" i="7"/>
  <c r="K45" i="7"/>
  <c r="L45" i="7"/>
  <c r="M45" i="7"/>
  <c r="O45" i="7"/>
  <c r="P45" i="7"/>
  <c r="C46" i="7"/>
  <c r="D46" i="7"/>
  <c r="E46" i="7"/>
  <c r="F46" i="7"/>
  <c r="G46" i="7"/>
  <c r="H46" i="7"/>
  <c r="I46" i="7"/>
  <c r="J46" i="7"/>
  <c r="K46" i="7"/>
  <c r="L46" i="7"/>
  <c r="M46" i="7"/>
  <c r="O46" i="7"/>
  <c r="P46" i="7"/>
  <c r="C4" i="11"/>
  <c r="D4" i="11"/>
  <c r="E4" i="11"/>
  <c r="F4" i="11"/>
  <c r="G4" i="11"/>
  <c r="H4" i="11"/>
  <c r="I4" i="11"/>
  <c r="J4" i="11"/>
  <c r="K4" i="11"/>
  <c r="L4" i="11"/>
  <c r="M4" i="11"/>
  <c r="O4" i="11"/>
  <c r="C5" i="11"/>
  <c r="D5" i="11"/>
  <c r="E5" i="11"/>
  <c r="F5" i="11"/>
  <c r="G5" i="11"/>
  <c r="H5" i="11"/>
  <c r="I5" i="11"/>
  <c r="J5" i="11"/>
  <c r="K5" i="11"/>
  <c r="L5" i="11"/>
  <c r="M5" i="11"/>
  <c r="O5" i="11"/>
  <c r="C6" i="11"/>
  <c r="D6" i="11"/>
  <c r="E6" i="11"/>
  <c r="F6" i="11"/>
  <c r="G6" i="11"/>
  <c r="H6" i="11"/>
  <c r="I6" i="11"/>
  <c r="J6" i="11"/>
  <c r="K6" i="11"/>
  <c r="L6" i="11"/>
  <c r="M6" i="11"/>
  <c r="O6" i="11"/>
  <c r="C7" i="11"/>
  <c r="D7" i="11"/>
  <c r="E7" i="11"/>
  <c r="F7" i="11"/>
  <c r="G7" i="11"/>
  <c r="H7" i="11"/>
  <c r="I7" i="11"/>
  <c r="J7" i="11"/>
  <c r="K7" i="11"/>
  <c r="L7" i="11"/>
  <c r="M7" i="11"/>
  <c r="O7" i="11"/>
  <c r="C8" i="11"/>
  <c r="D8" i="11"/>
  <c r="E8" i="11"/>
  <c r="F8" i="11"/>
  <c r="G8" i="11"/>
  <c r="H8" i="11"/>
  <c r="I8" i="11"/>
  <c r="J8" i="11"/>
  <c r="K8" i="11"/>
  <c r="L8" i="11"/>
  <c r="M8" i="11"/>
  <c r="O8" i="11"/>
  <c r="C9" i="11"/>
  <c r="D9" i="11"/>
  <c r="E9" i="11"/>
  <c r="F9" i="11"/>
  <c r="G9" i="11"/>
  <c r="H9" i="11"/>
  <c r="I9" i="11"/>
  <c r="J9" i="11"/>
  <c r="K9" i="11"/>
  <c r="L9" i="11"/>
  <c r="M9" i="11"/>
  <c r="O9" i="11"/>
  <c r="C10" i="11"/>
  <c r="D10" i="11"/>
  <c r="E10" i="11"/>
  <c r="F10" i="11"/>
  <c r="G10" i="11"/>
  <c r="H10" i="11"/>
  <c r="I10" i="11"/>
  <c r="J10" i="11"/>
  <c r="K10" i="11"/>
  <c r="L10" i="11"/>
  <c r="M10" i="11"/>
  <c r="O10" i="11"/>
  <c r="C11" i="11"/>
  <c r="D11" i="11"/>
  <c r="E11" i="11"/>
  <c r="F11" i="11"/>
  <c r="G11" i="11"/>
  <c r="H11" i="11"/>
  <c r="I11" i="11"/>
  <c r="J11" i="11"/>
  <c r="K11" i="11"/>
  <c r="L11" i="11"/>
  <c r="M11" i="11"/>
  <c r="O11" i="11"/>
  <c r="C12" i="11"/>
  <c r="D12" i="11"/>
  <c r="E12" i="11"/>
  <c r="F12" i="11"/>
  <c r="G12" i="11"/>
  <c r="H12" i="11"/>
  <c r="I12" i="11"/>
  <c r="J12" i="11"/>
  <c r="K12" i="11"/>
  <c r="L12" i="11"/>
  <c r="M12" i="11"/>
  <c r="O12" i="11"/>
  <c r="C13" i="11"/>
  <c r="D13" i="11"/>
  <c r="E13" i="11"/>
  <c r="F13" i="11"/>
  <c r="G13" i="11"/>
  <c r="H13" i="11"/>
  <c r="I13" i="11"/>
  <c r="J13" i="11"/>
  <c r="K13" i="11"/>
  <c r="L13" i="11"/>
  <c r="M13" i="11"/>
  <c r="O13" i="11"/>
  <c r="C14" i="11"/>
  <c r="D14" i="11"/>
  <c r="E14" i="11"/>
  <c r="F14" i="11"/>
  <c r="G14" i="11"/>
  <c r="H14" i="11"/>
  <c r="I14" i="11"/>
  <c r="J14" i="11"/>
  <c r="K14" i="11"/>
  <c r="L14" i="11"/>
  <c r="M14" i="11"/>
  <c r="O14" i="11"/>
  <c r="C15" i="11"/>
  <c r="D15" i="11"/>
  <c r="E15" i="11"/>
  <c r="F15" i="11"/>
  <c r="G15" i="11"/>
  <c r="H15" i="11"/>
  <c r="I15" i="11"/>
  <c r="J15" i="11"/>
  <c r="K15" i="11"/>
  <c r="L15" i="11"/>
  <c r="M15" i="11"/>
  <c r="O15" i="11"/>
  <c r="C16" i="11"/>
  <c r="D16" i="11"/>
  <c r="E16" i="11"/>
  <c r="F16" i="11"/>
  <c r="G16" i="11"/>
  <c r="H16" i="11"/>
  <c r="I16" i="11"/>
  <c r="J16" i="11"/>
  <c r="K16" i="11"/>
  <c r="L16" i="11"/>
  <c r="M16" i="11"/>
  <c r="O16" i="11"/>
  <c r="C17" i="11"/>
  <c r="D17" i="11"/>
  <c r="E17" i="11"/>
  <c r="F17" i="11"/>
  <c r="G17" i="11"/>
  <c r="H17" i="11"/>
  <c r="I17" i="11"/>
  <c r="J17" i="11"/>
  <c r="K17" i="11"/>
  <c r="L17" i="11"/>
  <c r="M17" i="11"/>
  <c r="O17" i="11"/>
  <c r="C18" i="11"/>
  <c r="D18" i="11"/>
  <c r="E18" i="11"/>
  <c r="F18" i="11"/>
  <c r="G18" i="11"/>
  <c r="H18" i="11"/>
  <c r="I18" i="11"/>
  <c r="J18" i="11"/>
  <c r="K18" i="11"/>
  <c r="L18" i="11"/>
  <c r="M18" i="11"/>
  <c r="O18" i="11"/>
  <c r="C19" i="11"/>
  <c r="D19" i="11"/>
  <c r="E19" i="11"/>
  <c r="F19" i="11"/>
  <c r="G19" i="11"/>
  <c r="H19" i="11"/>
  <c r="I19" i="11"/>
  <c r="J19" i="11"/>
  <c r="K19" i="11"/>
  <c r="L19" i="11"/>
  <c r="M19" i="11"/>
  <c r="O19" i="11"/>
  <c r="C20" i="11"/>
  <c r="D20" i="11"/>
  <c r="E20" i="11"/>
  <c r="F20" i="11"/>
  <c r="G20" i="11"/>
  <c r="H20" i="11"/>
  <c r="I20" i="11"/>
  <c r="J20" i="11"/>
  <c r="K20" i="11"/>
  <c r="L20" i="11"/>
  <c r="M20" i="11"/>
  <c r="O20" i="11"/>
  <c r="C21" i="11"/>
  <c r="D21" i="11"/>
  <c r="E21" i="11"/>
  <c r="F21" i="11"/>
  <c r="G21" i="11"/>
  <c r="H21" i="11"/>
  <c r="I21" i="11"/>
  <c r="J21" i="11"/>
  <c r="K21" i="11"/>
  <c r="L21" i="11"/>
  <c r="M21" i="11"/>
  <c r="O21" i="11"/>
  <c r="C22" i="11"/>
  <c r="D22" i="11"/>
  <c r="E22" i="11"/>
  <c r="F22" i="11"/>
  <c r="G22" i="11"/>
  <c r="H22" i="11"/>
  <c r="I22" i="11"/>
  <c r="J22" i="11"/>
  <c r="K22" i="11"/>
  <c r="L22" i="11"/>
  <c r="M22" i="11"/>
  <c r="O22" i="11"/>
  <c r="C23" i="11"/>
  <c r="D23" i="11"/>
  <c r="E23" i="11"/>
  <c r="F23" i="11"/>
  <c r="G23" i="11"/>
  <c r="H23" i="11"/>
  <c r="I23" i="11"/>
  <c r="J23" i="11"/>
  <c r="K23" i="11"/>
  <c r="L23" i="11"/>
  <c r="M23" i="11"/>
  <c r="O23" i="11"/>
  <c r="C24" i="11"/>
  <c r="D24" i="11"/>
  <c r="E24" i="11"/>
  <c r="F24" i="11"/>
  <c r="G24" i="11"/>
  <c r="H24" i="11"/>
  <c r="I24" i="11"/>
  <c r="J24" i="11"/>
  <c r="K24" i="11"/>
  <c r="L24" i="11"/>
  <c r="M24" i="11"/>
  <c r="O24" i="11"/>
  <c r="C25" i="11"/>
  <c r="D25" i="11"/>
  <c r="E25" i="11"/>
  <c r="F25" i="11"/>
  <c r="G25" i="11"/>
  <c r="H25" i="11"/>
  <c r="I25" i="11"/>
  <c r="J25" i="11"/>
  <c r="K25" i="11"/>
  <c r="L25" i="11"/>
  <c r="M25" i="11"/>
  <c r="O25" i="11"/>
  <c r="C26" i="11"/>
  <c r="D26" i="11"/>
  <c r="E26" i="11"/>
  <c r="F26" i="11"/>
  <c r="G26" i="11"/>
  <c r="H26" i="11"/>
  <c r="I26" i="11"/>
  <c r="J26" i="11"/>
  <c r="K26" i="11"/>
  <c r="L26" i="11"/>
  <c r="M26" i="11"/>
  <c r="O26" i="11"/>
  <c r="C27" i="11"/>
  <c r="D27" i="11"/>
  <c r="E27" i="11"/>
  <c r="F27" i="11"/>
  <c r="G27" i="11"/>
  <c r="H27" i="11"/>
  <c r="I27" i="11"/>
  <c r="J27" i="11"/>
  <c r="K27" i="11"/>
  <c r="L27" i="11"/>
  <c r="M27" i="11"/>
  <c r="O27" i="11"/>
  <c r="C28" i="11"/>
  <c r="D28" i="11"/>
  <c r="E28" i="11"/>
  <c r="F28" i="11"/>
  <c r="G28" i="11"/>
  <c r="H28" i="11"/>
  <c r="I28" i="11"/>
  <c r="J28" i="11"/>
  <c r="K28" i="11"/>
  <c r="L28" i="11"/>
  <c r="M28" i="11"/>
  <c r="O28" i="11"/>
  <c r="C29" i="11"/>
  <c r="D29" i="11"/>
  <c r="E29" i="11"/>
  <c r="F29" i="11"/>
  <c r="G29" i="11"/>
  <c r="H29" i="11"/>
  <c r="I29" i="11"/>
  <c r="J29" i="11"/>
  <c r="K29" i="11"/>
  <c r="L29" i="11"/>
  <c r="M29" i="11"/>
  <c r="O29" i="11"/>
  <c r="C30" i="11"/>
  <c r="D30" i="11"/>
  <c r="E30" i="11"/>
  <c r="F30" i="11"/>
  <c r="G30" i="11"/>
  <c r="H30" i="11"/>
  <c r="I30" i="11"/>
  <c r="J30" i="11"/>
  <c r="K30" i="11"/>
  <c r="L30" i="11"/>
  <c r="M30" i="11"/>
  <c r="O30" i="11"/>
  <c r="C31" i="11"/>
  <c r="D31" i="11"/>
  <c r="E31" i="11"/>
  <c r="F31" i="11"/>
  <c r="G31" i="11"/>
  <c r="H31" i="11"/>
  <c r="I31" i="11"/>
  <c r="J31" i="11"/>
  <c r="K31" i="11"/>
  <c r="L31" i="11"/>
  <c r="M31" i="11"/>
  <c r="O31" i="11"/>
  <c r="C32" i="11"/>
  <c r="D32" i="11"/>
  <c r="E32" i="11"/>
  <c r="F32" i="11"/>
  <c r="G32" i="11"/>
  <c r="H32" i="11"/>
  <c r="I32" i="11"/>
  <c r="J32" i="11"/>
  <c r="K32" i="11"/>
  <c r="L32" i="11"/>
  <c r="M32" i="11"/>
  <c r="O32" i="11"/>
  <c r="C33" i="11"/>
  <c r="D33" i="11"/>
  <c r="E33" i="11"/>
  <c r="F33" i="11"/>
  <c r="G33" i="11"/>
  <c r="H33" i="11"/>
  <c r="I33" i="11"/>
  <c r="J33" i="11"/>
  <c r="K33" i="11"/>
  <c r="L33" i="11"/>
  <c r="M33" i="11"/>
  <c r="O33" i="11"/>
  <c r="C34" i="11"/>
  <c r="D34" i="11"/>
  <c r="E34" i="11"/>
  <c r="F34" i="11"/>
  <c r="G34" i="11"/>
  <c r="H34" i="11"/>
  <c r="I34" i="11"/>
  <c r="J34" i="11"/>
  <c r="K34" i="11"/>
  <c r="L34" i="11"/>
  <c r="M34" i="11"/>
  <c r="O34" i="11"/>
  <c r="C35" i="11"/>
  <c r="D35" i="11"/>
  <c r="E35" i="11"/>
  <c r="F35" i="11"/>
  <c r="G35" i="11"/>
  <c r="H35" i="11"/>
  <c r="I35" i="11"/>
  <c r="J35" i="11"/>
  <c r="K35" i="11"/>
  <c r="L35" i="11"/>
  <c r="M35" i="11"/>
  <c r="O35" i="11"/>
  <c r="C36" i="11"/>
  <c r="D36" i="11"/>
  <c r="E36" i="11"/>
  <c r="F36" i="11"/>
  <c r="G36" i="11"/>
  <c r="H36" i="11"/>
  <c r="I36" i="11"/>
  <c r="J36" i="11"/>
  <c r="K36" i="11"/>
  <c r="L36" i="11"/>
  <c r="M36" i="11"/>
  <c r="O36" i="11"/>
  <c r="C37" i="11"/>
  <c r="D37" i="11"/>
  <c r="E37" i="11"/>
  <c r="F37" i="11"/>
  <c r="G37" i="11"/>
  <c r="H37" i="11"/>
  <c r="I37" i="11"/>
  <c r="J37" i="11"/>
  <c r="K37" i="11"/>
  <c r="L37" i="11"/>
  <c r="M37" i="11"/>
  <c r="O37" i="11"/>
  <c r="C38" i="11"/>
  <c r="D38" i="11"/>
  <c r="E38" i="11"/>
  <c r="F38" i="11"/>
  <c r="G38" i="11"/>
  <c r="H38" i="11"/>
  <c r="I38" i="11"/>
  <c r="J38" i="11"/>
  <c r="K38" i="11"/>
  <c r="L38" i="11"/>
  <c r="M38" i="11"/>
  <c r="O38" i="11"/>
  <c r="C39" i="11"/>
  <c r="D39" i="11"/>
  <c r="E39" i="11"/>
  <c r="F39" i="11"/>
  <c r="G39" i="11"/>
  <c r="H39" i="11"/>
  <c r="I39" i="11"/>
  <c r="J39" i="11"/>
  <c r="K39" i="11"/>
  <c r="L39" i="11"/>
  <c r="M39" i="11"/>
  <c r="O39" i="11"/>
  <c r="C40" i="11"/>
  <c r="D40" i="11"/>
  <c r="E40" i="11"/>
  <c r="F40" i="11"/>
  <c r="G40" i="11"/>
  <c r="H40" i="11"/>
  <c r="I40" i="11"/>
  <c r="J40" i="11"/>
  <c r="K40" i="11"/>
  <c r="L40" i="11"/>
  <c r="M40" i="11"/>
  <c r="O40" i="11"/>
  <c r="C41" i="11"/>
  <c r="D41" i="11"/>
  <c r="E41" i="11"/>
  <c r="F41" i="11"/>
  <c r="G41" i="11"/>
  <c r="H41" i="11"/>
  <c r="I41" i="11"/>
  <c r="J41" i="11"/>
  <c r="K41" i="11"/>
  <c r="L41" i="11"/>
  <c r="M41" i="11"/>
  <c r="O41" i="11"/>
  <c r="C42" i="11"/>
  <c r="D42" i="11"/>
  <c r="E42" i="11"/>
  <c r="F42" i="11"/>
  <c r="G42" i="11"/>
  <c r="H42" i="11"/>
  <c r="I42" i="11"/>
  <c r="J42" i="11"/>
  <c r="K42" i="11"/>
  <c r="L42" i="11"/>
  <c r="M42" i="11"/>
  <c r="O42" i="11"/>
  <c r="C43" i="11"/>
  <c r="D43" i="11"/>
  <c r="E43" i="11"/>
  <c r="F43" i="11"/>
  <c r="G43" i="11"/>
  <c r="H43" i="11"/>
  <c r="I43" i="11"/>
  <c r="J43" i="11"/>
  <c r="K43" i="11"/>
  <c r="L43" i="11"/>
  <c r="M43" i="11"/>
  <c r="O43" i="11"/>
  <c r="C44" i="11"/>
  <c r="D44" i="11"/>
  <c r="E44" i="11"/>
  <c r="F44" i="11"/>
  <c r="G44" i="11"/>
  <c r="H44" i="11"/>
  <c r="I44" i="11"/>
  <c r="J44" i="11"/>
  <c r="K44" i="11"/>
  <c r="L44" i="11"/>
  <c r="M44" i="11"/>
  <c r="O44" i="11"/>
  <c r="C45" i="11"/>
  <c r="D45" i="11"/>
  <c r="E45" i="11"/>
  <c r="F45" i="11"/>
  <c r="G45" i="11"/>
  <c r="H45" i="11"/>
  <c r="I45" i="11"/>
  <c r="J45" i="11"/>
  <c r="K45" i="11"/>
  <c r="L45" i="11"/>
  <c r="M45" i="11"/>
  <c r="O45" i="11"/>
  <c r="C46" i="11"/>
  <c r="D46" i="11"/>
  <c r="E46" i="11"/>
  <c r="F46" i="11"/>
  <c r="G46" i="11"/>
  <c r="H46" i="11"/>
  <c r="I46" i="11"/>
  <c r="J46" i="11"/>
  <c r="K46" i="11"/>
  <c r="L46" i="11"/>
  <c r="M46" i="11"/>
  <c r="O46" i="11"/>
</calcChain>
</file>

<file path=xl/sharedStrings.xml><?xml version="1.0" encoding="utf-8"?>
<sst xmlns="http://schemas.openxmlformats.org/spreadsheetml/2006/main" count="10153" uniqueCount="517">
  <si>
    <t>BỘ GIÁO DỤC VÀ ĐÀO TẠO</t>
  </si>
  <si>
    <t>SỔ THEO DÕI VÀ ĐÁNH GIÁ HỌC SINH</t>
  </si>
  <si>
    <t>TRUNG HỌC PHỔ THÔNG</t>
  </si>
  <si>
    <t>TRƯỜNG THPT ĐỨC HÒA</t>
  </si>
  <si>
    <t>LỚP:     12A10,     Ban cơ bản</t>
  </si>
  <si>
    <t>NĂM HỌC:  2020 - 2021</t>
  </si>
  <si>
    <t>trang hướng dẫn</t>
  </si>
  <si>
    <t xml:space="preserve">SỞ GIÁO DỤC VÀ ĐÀO TẠO </t>
  </si>
  <si>
    <t>SỞ GIÁO DỤC VÀ ĐÀO TẠO LONG AN</t>
  </si>
  <si>
    <t>……………………………….</t>
  </si>
  <si>
    <t>............................................................................</t>
  </si>
  <si>
    <t>Xã (phường, thị trấn): Thị trấn Đức Hòa.          Huyện (quận, TX, TP thuộc tỉnh): Đức Hòa</t>
  </si>
  <si>
    <t>Tỉnh(thành phố):     Long An</t>
  </si>
  <si>
    <t>Lớp:     12A10,   Ban cơ bản,        Năm học:     2020 - 2021</t>
  </si>
  <si>
    <t>2020-2021</t>
  </si>
  <si>
    <t>GIÁO VIÊN CHỦ NHIỆM</t>
  </si>
  <si>
    <t>HIỆU TRƯỞNG</t>
  </si>
  <si>
    <t>(Ký và ghi rõ họ tên)</t>
  </si>
  <si>
    <t>(Ký, ghi rõ họ tên và đóng dấu)</t>
  </si>
  <si>
    <t>Nguyễn Thị Thanh Huyền</t>
  </si>
  <si>
    <t>SƠ YẾU LÝ LỊCH</t>
  </si>
  <si>
    <t>HỌC SINH</t>
  </si>
  <si>
    <t>Số 
TT</t>
  </si>
  <si>
    <t>Họ và tên</t>
  </si>
  <si>
    <t>Ngày,
tháng,
năm sinh</t>
  </si>
  <si>
    <t>Nơi sinh</t>
  </si>
  <si>
    <t>Nam
 nữ</t>
  </si>
  <si>
    <t>Dân
 tộc</t>
  </si>
  <si>
    <t>Con LS, con TB, con BB, con của người được hưởng 
chế độ như TB, con GĐ có công với CM</t>
  </si>
  <si>
    <t>Chỗ ở hiện tại</t>
  </si>
  <si>
    <t>Số
TT</t>
  </si>
  <si>
    <t>Họ và tên cha, nghề nghiệp</t>
  </si>
  <si>
    <t>Họ và tên mẹ, nghề nghiệp</t>
  </si>
  <si>
    <t>Những thay đổi cần chú ý của học sinh:</t>
  </si>
  <si>
    <t>(hoặc người giám hộ)</t>
  </si>
  <si>
    <t>(hoàn cảnh gia đình, nơi ở, sức khỏe)</t>
  </si>
  <si>
    <t>Nguyễn Huệ Ân</t>
  </si>
  <si>
    <t>01/12/2003</t>
  </si>
  <si>
    <t>xã Mỹ Hạnh Nam, huyện Đức Hòa, tỉnh Long An</t>
  </si>
  <si>
    <t>Nữ</t>
  </si>
  <si>
    <t>Kinh</t>
  </si>
  <si>
    <t>Không</t>
  </si>
  <si>
    <t xml:space="preserve"> ấp Mới 2</t>
  </si>
  <si>
    <t>Nguyễn Thành Ơn - nội trợ</t>
  </si>
  <si>
    <t>Tạ Thị Thắm - buôn bán</t>
  </si>
  <si>
    <t>Trần Mộng Duy</t>
  </si>
  <si>
    <t>06/03/2003</t>
  </si>
  <si>
    <t>Hiệp Thành, TXBL, Bạc Liêu</t>
  </si>
  <si>
    <t xml:space="preserve">  ấp 1 </t>
  </si>
  <si>
    <t>Trần Văn Cường - công nhân</t>
  </si>
  <si>
    <t>Trần Thị Mỹ Xuyên - công nhân</t>
  </si>
  <si>
    <t>Trần Thúy Hằng</t>
  </si>
  <si>
    <t>01/03/2003</t>
  </si>
  <si>
    <t>Bệnh viện Hậu Nghĩa, Đức Hòa, Long An</t>
  </si>
  <si>
    <t>Giồng Lớn</t>
  </si>
  <si>
    <t>Trần Lê Trung - làm ruộng</t>
  </si>
  <si>
    <t>Nguyễn Thị Bích Hạnh - công nhân</t>
  </si>
  <si>
    <t>Phạm Thị Thu Hương</t>
  </si>
  <si>
    <t>28/02/2003</t>
  </si>
  <si>
    <t>Nhà hộ sinh khu A - Thị trấn Hậu Nghĩa, Đức Hòa, Long An</t>
  </si>
  <si>
    <t xml:space="preserve"> ấp 1 </t>
  </si>
  <si>
    <t>Phạm Minh Trung - công nhân</t>
  </si>
  <si>
    <t>Nguyễn Thị Lệ - công nhân</t>
  </si>
  <si>
    <t>Trần Thị Như Khanh</t>
  </si>
  <si>
    <t>17/12/2003</t>
  </si>
  <si>
    <t>Bệnh viện Phụ sản (284, Cống Quỳnh, Q.1, TPHCM)</t>
  </si>
  <si>
    <t xml:space="preserve">  ấp 2 </t>
  </si>
  <si>
    <t>Trần Hồng Kiểm - làm thuê</t>
  </si>
  <si>
    <t>Tống Thị Bích Vân - nội trợ</t>
  </si>
  <si>
    <t>Trần Ngọc Nhã Linh</t>
  </si>
  <si>
    <t>12/09/2003</t>
  </si>
  <si>
    <t>thị trấn Đức Hòa - Đức Hòa - Long An</t>
  </si>
  <si>
    <t xml:space="preserve">ấp 3B </t>
  </si>
  <si>
    <t>Trần Văn Đước - tài xế</t>
  </si>
  <si>
    <t>Trần Thị Thanh Liêm - công nhân</t>
  </si>
  <si>
    <t>Trần Thị Thùy Linh</t>
  </si>
  <si>
    <t>Tràm Lạc, Mỹ Hạnh Bắc, Đức Hòa,Long An</t>
  </si>
  <si>
    <t xml:space="preserve"> ấp Tràm Lạc  </t>
  </si>
  <si>
    <t>Trần Văn Lít - làm ruộng</t>
  </si>
  <si>
    <t>Lê Ngọc Thủy - làm ruộng</t>
  </si>
  <si>
    <t>Lê Trần Xuân Mai</t>
  </si>
  <si>
    <t>26/11/2003</t>
  </si>
  <si>
    <t>Bệnh viện Từ Dũ, 248 Cống Quỳnh, Q.1, TPHCM</t>
  </si>
  <si>
    <t xml:space="preserve"> ấp 2</t>
  </si>
  <si>
    <t>Lê Chí Tâm - buôn bán</t>
  </si>
  <si>
    <t>Trần Thị Huệ - buôn bán</t>
  </si>
  <si>
    <t>Nguyễn Thị Thanh Nga</t>
  </si>
  <si>
    <t>19/09/2003</t>
  </si>
  <si>
    <t>Bệnh viện Hậu Nghĩa khu A thị trấn Hậu Nghĩa, Đức Hòa, Long An</t>
  </si>
  <si>
    <t xml:space="preserve"> ấp Giồng Ngang </t>
  </si>
  <si>
    <t>Nguyễn Văn Nguyên - thợ hồ</t>
  </si>
  <si>
    <t>Lê Thị Thanh Thúy - công nhân</t>
  </si>
  <si>
    <t>Võ Lê Ngọc Ngân</t>
  </si>
  <si>
    <t>10/02/2003</t>
  </si>
  <si>
    <t>bệnh viện Hậu Nghĩa, Đức Hòa, Long An</t>
  </si>
  <si>
    <t xml:space="preserve">  ấp Nhơn Hòa 2 </t>
  </si>
  <si>
    <t>Võ Anh Tánh - công nhân</t>
  </si>
  <si>
    <t>Lê Thị Ngọc Kim - viên chức</t>
  </si>
  <si>
    <t>Nguyễn Thị Thanh Nhã</t>
  </si>
  <si>
    <t>09/12/2003</t>
  </si>
  <si>
    <t>trạm y tế xã Mỹ Hạnh Bắc - Đức Hòa - Long An</t>
  </si>
  <si>
    <t>ấp Rừng Sến</t>
  </si>
  <si>
    <t>Nguyễn Văn Út - làm ruộng</t>
  </si>
  <si>
    <t>Võ Thị Út Nhỏ - làm ruộng</t>
  </si>
  <si>
    <t>Lê Nguyễn Quỳnh Nhi</t>
  </si>
  <si>
    <t>22/06/2003</t>
  </si>
  <si>
    <t>Bệnh viện 175-786 Nguyễn Kiệm - Phường 3 - Gò Vấp - TPHCM</t>
  </si>
  <si>
    <t xml:space="preserve">ấp Mới 2, </t>
  </si>
  <si>
    <t>Lê Tấn Tuấn - làm ruộng</t>
  </si>
  <si>
    <t>Nguyễn Thị Gái - công nhân</t>
  </si>
  <si>
    <t>Lê Thị Trúc Nhi</t>
  </si>
  <si>
    <t>01/10/2003</t>
  </si>
  <si>
    <t>Nhà hộ sinh Tư, khu vực 4, thị trấn Đức Hòa, Đức Hòa, Long An</t>
  </si>
  <si>
    <t>ấp Thuận Hòa 2</t>
  </si>
  <si>
    <t>Lê Văn Ngọc - thợ hồ</t>
  </si>
  <si>
    <t>Nguyễn Thị Bích - nội trợ</t>
  </si>
  <si>
    <t>Nguyễn Thị Yến Nhi</t>
  </si>
  <si>
    <t>09/06/2003</t>
  </si>
  <si>
    <t>Bệnh viện Đa khoa khu vực Hậu Nghĩa, Đức Hòa, Long An</t>
  </si>
  <si>
    <t>ấp 4</t>
  </si>
  <si>
    <t>Nguyễn Thành Trung - công nhân</t>
  </si>
  <si>
    <t>Phạm Thị Nhân - buôn bán</t>
  </si>
  <si>
    <t>Nguyễn Phan Như Quỳnh</t>
  </si>
  <si>
    <t>19/10/2003</t>
  </si>
  <si>
    <t>Trạm y tế xã Qui Đức, Bình Chánh, TP. Hồ Chí Minh</t>
  </si>
  <si>
    <t xml:space="preserve"> ấp 2 </t>
  </si>
  <si>
    <t>Nguyễn Văn Biển - tài xế</t>
  </si>
  <si>
    <t>Phan Thị Ngọc Hương - công nhân</t>
  </si>
  <si>
    <t>Hồ Thị Ngọc Sang</t>
  </si>
  <si>
    <t>01/05/2003</t>
  </si>
  <si>
    <t>Bệnh viện Hùng Vương, TPHCM</t>
  </si>
  <si>
    <t xml:space="preserve"> ấp 5 </t>
  </si>
  <si>
    <t>Hồ Hoàng Huy - công nhân</t>
  </si>
  <si>
    <t>Châu Thị Thu Hương - công nhân</t>
  </si>
  <si>
    <t>Nguyễn Thị Thanh Tính</t>
  </si>
  <si>
    <t>18/07/2003</t>
  </si>
  <si>
    <t>nhà hộ sinh khu vực 4 - thị trấn Đức Hòa, Đức Hòa, Long An</t>
  </si>
  <si>
    <t xml:space="preserve"> ấp 4 </t>
  </si>
  <si>
    <t>Nguyễn Minh Phục - công nhân</t>
  </si>
  <si>
    <t>Phạm Thị Thanh Dung - nội trợ</t>
  </si>
  <si>
    <t>Huỳnh Thị Thu Tuyền</t>
  </si>
  <si>
    <t>trạm y tế xã Mỹ Hạnh Nam - Đức Hòa - Long An</t>
  </si>
  <si>
    <t xml:space="preserve"> ấp Mới 2 </t>
  </si>
  <si>
    <t>Huỳnh Văn Bảo - thợ hồ</t>
  </si>
  <si>
    <t>Lê Thị Kim Huệ - nội trợ</t>
  </si>
  <si>
    <t>Nguyễn Thị Ngọc Tuyền</t>
  </si>
  <si>
    <t>19/12/2003</t>
  </si>
  <si>
    <t>Bệnh viện Hùng Vương, (128 Hùng Vương, P.12, Q.5, TP. Hồ Chí Minh)</t>
  </si>
  <si>
    <t xml:space="preserve">ấp 3A </t>
  </si>
  <si>
    <t>Nguyễn Lưu Giang - công nhân</t>
  </si>
  <si>
    <t>Huỳnh Ngọc Xoàn - nội trợ</t>
  </si>
  <si>
    <t>Trần Thị Ngọc Thanh</t>
  </si>
  <si>
    <t>18/10/2003</t>
  </si>
  <si>
    <t>Từ Dũ - TP.HCM</t>
  </si>
  <si>
    <t xml:space="preserve"> ấp Bình Tiền 2 </t>
  </si>
  <si>
    <t>Trần Hồng Lợi - thú y</t>
  </si>
  <si>
    <t>Nguyễn Thị Ngọc Dung - nội trợ</t>
  </si>
  <si>
    <t>Phan Thị Ngọc Thảo</t>
  </si>
  <si>
    <t>24/09/2003</t>
  </si>
  <si>
    <t xml:space="preserve"> ấp 1A </t>
  </si>
  <si>
    <t>Phan Tấn Đạt - công nhân</t>
  </si>
  <si>
    <t>Phạm Thị Thu Hồng - nội trợ</t>
  </si>
  <si>
    <t>Thi Thu Thảo</t>
  </si>
  <si>
    <t>10/07/2003</t>
  </si>
  <si>
    <t>số 11D1 khu 4, thị trấn Đức Hòa, Đức Hòa, Long An</t>
  </si>
  <si>
    <t xml:space="preserve"> ấp Xuân Khánh 1</t>
  </si>
  <si>
    <t>Thi Văn Đọt - nông dân</t>
  </si>
  <si>
    <t>Phan Thị Hạnh - nông dân</t>
  </si>
  <si>
    <t>Nguyễn Thị Tuyết Trinh</t>
  </si>
  <si>
    <t>14/02/2003</t>
  </si>
  <si>
    <t>trạm y tế xã Đức Hòa Thượng, Đức Hòa, Long An</t>
  </si>
  <si>
    <t xml:space="preserve"> ấp Nhơn Hòa 2</t>
  </si>
  <si>
    <t>Nguyễn Văn Oanh - công nhân</t>
  </si>
  <si>
    <t>Trần Thị Mười - nội trợ</t>
  </si>
  <si>
    <t>Lê Thị Thúy Vân</t>
  </si>
  <si>
    <t>09/10/2003</t>
  </si>
  <si>
    <t>phòng khám khu vực Đức Hòa - Khu 3 - TT Đức Hòa, Đức Hòa, Long An</t>
  </si>
  <si>
    <t xml:space="preserve"> ấp 5</t>
  </si>
  <si>
    <t>Lê Văn Mĩnh - công nhân</t>
  </si>
  <si>
    <t>Hồ Thị Ngọc Ánh - nội trợ</t>
  </si>
  <si>
    <t>Nguyễn Hồng Yến</t>
  </si>
  <si>
    <t>17/01/2003</t>
  </si>
  <si>
    <t>xã Mỹ Hạnh Nam - Đức Hòa - Long An</t>
  </si>
  <si>
    <t xml:space="preserve"> ấp Mới 1 </t>
  </si>
  <si>
    <t>Nguyễn Tấn Đạt - tài xế</t>
  </si>
  <si>
    <t>Nguyễn Thị Thu Hồng - công nhân</t>
  </si>
  <si>
    <t>Lâm Hoài Ân</t>
  </si>
  <si>
    <t>22/03/2003</t>
  </si>
  <si>
    <t>Đức Hòa - Long An</t>
  </si>
  <si>
    <t>Nam</t>
  </si>
  <si>
    <t xml:space="preserve"> ấp Bình Tả 2</t>
  </si>
  <si>
    <t>Lâm Văn Bi - làm ruộng</t>
  </si>
  <si>
    <t>Phạm Thị Kim - công nhân</t>
  </si>
  <si>
    <t>Mai Xuân Đại</t>
  </si>
  <si>
    <t>17/05/2003</t>
  </si>
  <si>
    <t>Bệnh viện Hậu Nghĩa - Đức Hòa - Long An</t>
  </si>
  <si>
    <t xml:space="preserve"> ấp Mới 1</t>
  </si>
  <si>
    <t>Mai Xuân Nam - nông dân</t>
  </si>
  <si>
    <t>Đỗ Thị Huế - nội trợ</t>
  </si>
  <si>
    <t>Bạch Hải Đông</t>
  </si>
  <si>
    <t>30/09/2003</t>
  </si>
  <si>
    <t>Bệnh viện Từ Dũ, TPHCM</t>
  </si>
  <si>
    <t xml:space="preserve">ấp Mới 2 </t>
  </si>
  <si>
    <t>Nguyễn Văn Thận  - sửa xe</t>
  </si>
  <si>
    <t>Bạch Thị Kim Ngân - nội trợ</t>
  </si>
  <si>
    <t>Nguyễn Tâm Đồng</t>
  </si>
  <si>
    <t>07/01/2003</t>
  </si>
  <si>
    <t>Đức Hòa, Long An</t>
  </si>
  <si>
    <t>Nguyễn Văn Tâm - làm mướn</t>
  </si>
  <si>
    <t>Nguyễn Thị Kim Quyến - công nhân</t>
  </si>
  <si>
    <t>Nguyễn Văn Trung Hiếu</t>
  </si>
  <si>
    <t>15/09/2003</t>
  </si>
  <si>
    <t xml:space="preserve"> ấp Tràm Lạc, xã Mỹ Hạnh Bắc, Đức Hòa, Long An</t>
  </si>
  <si>
    <t xml:space="preserve"> ấp Tràm Lạc </t>
  </si>
  <si>
    <t>Nguyễn Văn Kịch - thợ hồ</t>
  </si>
  <si>
    <t>Nguyễn Thị Ánh Phượng - công nhân</t>
  </si>
  <si>
    <t>Phan Thanh Hùng</t>
  </si>
  <si>
    <t>05/04/2003</t>
  </si>
  <si>
    <t xml:space="preserve"> Tràm Lạc, Mỹ Hạnh Bắc, Đức Hòa, Long An</t>
  </si>
  <si>
    <t xml:space="preserve"> ấp Tràm Lạc</t>
  </si>
  <si>
    <t>Phan Đình Cương - kĩ sư</t>
  </si>
  <si>
    <t>Nguyễn Thị Kim Hiểu - nội trợ</t>
  </si>
  <si>
    <t>Trần Quốc Huy</t>
  </si>
  <si>
    <t>29/10/2003</t>
  </si>
  <si>
    <t>Y tế Thị trấn Đức Hòa - Đức Hòa - Long An</t>
  </si>
  <si>
    <t xml:space="preserve"> ấp Giồng Lớn</t>
  </si>
  <si>
    <t>Trần Văn Ba - làm ruộng</t>
  </si>
  <si>
    <t>Phạm Thị Hòa - buôn bán</t>
  </si>
  <si>
    <t>Đỗ Quốc Khánh</t>
  </si>
  <si>
    <t>30/08/2003</t>
  </si>
  <si>
    <t>Bệnh viện Từ Dũ, 248 Cống Quỳnh, Q.1, TP. Hồ Chí Minh</t>
  </si>
  <si>
    <t xml:space="preserve"> ấp Bình Tiền 1</t>
  </si>
  <si>
    <t>Đỗ Bá Nhẫn - công nhân</t>
  </si>
  <si>
    <t>Phùng Thị Kim Cúc - nội trợ</t>
  </si>
  <si>
    <t>Phan Thanh Long</t>
  </si>
  <si>
    <t>27/06/2003</t>
  </si>
  <si>
    <t>Trung tâm y tế Bắc Bình, Bình Thuận</t>
  </si>
  <si>
    <t>Khu vực 4</t>
  </si>
  <si>
    <t>Phan Thanh Châu - Kĩ sư</t>
  </si>
  <si>
    <t>Đào Ngọc Nhuận - Kĩ sư</t>
  </si>
  <si>
    <t>Phan Quí Nam</t>
  </si>
  <si>
    <t>03/09/2003</t>
  </si>
  <si>
    <t>Bệnh viện Hùng Vương - TP.HCM</t>
  </si>
  <si>
    <t xml:space="preserve"> ấp Rừng Dầu </t>
  </si>
  <si>
    <t>Phan Minh Tâm - làm ruộng</t>
  </si>
  <si>
    <t>Trần Thị Công - giáo viên</t>
  </si>
  <si>
    <t>Lê Trọng Nhân</t>
  </si>
  <si>
    <t>10/11/2003</t>
  </si>
  <si>
    <t>Phòng khám khu vực II thị trấn Đức Hòa, Đức Hòa, Long An</t>
  </si>
  <si>
    <t xml:space="preserve"> ấp 1</t>
  </si>
  <si>
    <t>Lê Thành Trung - làm thuê</t>
  </si>
  <si>
    <t>Lê Thị Huệ - công nhân</t>
  </si>
  <si>
    <t>Lê Nguyễn Thiện Phú</t>
  </si>
  <si>
    <t>17/11/2003</t>
  </si>
  <si>
    <t>Thị trấn Đức Hòa - Đức Hòa - Long An</t>
  </si>
  <si>
    <t xml:space="preserve"> ấp 4</t>
  </si>
  <si>
    <t>Lê Công Định - viên chức</t>
  </si>
  <si>
    <t>Nguyễn Ngọc Liêm - buôn bán</t>
  </si>
  <si>
    <t>Lê Đức Tính</t>
  </si>
  <si>
    <t>29/11/2003</t>
  </si>
  <si>
    <t>Nhà hộ sinh khu 4 - TT Đức Hòa, Đức Hòa, Long An</t>
  </si>
  <si>
    <t xml:space="preserve">khu vực 5 </t>
  </si>
  <si>
    <t>Lê Công Đức - thợ hồ</t>
  </si>
  <si>
    <t>Trần Ngọc Mè - nội trợ</t>
  </si>
  <si>
    <t>Bùi Văn Tú</t>
  </si>
  <si>
    <t>14/08/2003</t>
  </si>
  <si>
    <t>Trung tâm y tế Phú Riềng - Phước Long - Bình Phước</t>
  </si>
  <si>
    <t>Bùi Văn Thái - nội trrợ</t>
  </si>
  <si>
    <t>Đỗ Thị Hướng - công nhân</t>
  </si>
  <si>
    <t>Nguyễn Sỹ Thanh</t>
  </si>
  <si>
    <t>28/06/2003</t>
  </si>
  <si>
    <t>Nhà hộ sinh khu 4 - Thị trấn Đức Hòa, Đức Hòa, Long An</t>
  </si>
  <si>
    <t>Nguyễn Công Đoàn - làm ruộng</t>
  </si>
  <si>
    <t>Nguyễn Thị Dung - làm ruộng</t>
  </si>
  <si>
    <t>Nguyễn Tấn Thành</t>
  </si>
  <si>
    <t>21/04/2003</t>
  </si>
  <si>
    <t>Thị trấn Đức Hòa, Huyện Đức Hòa, Long An</t>
  </si>
  <si>
    <t>ấp Giồng Lớn</t>
  </si>
  <si>
    <t>Nguyễn Văn Phước - viên chức</t>
  </si>
  <si>
    <t>Trần Thị Thanh Thủy - buôn bán</t>
  </si>
  <si>
    <t>Huỳnh Phúc Thịnh</t>
  </si>
  <si>
    <t>10/10/2003</t>
  </si>
  <si>
    <t>Bệnh viện Từ Dũ, (284 Cống Quỳnh, Q.1, TP. Hồ Chí Minh)</t>
  </si>
  <si>
    <t>Huỳnh Thành Kế - buôn bán</t>
  </si>
  <si>
    <t>Nguyễn Thị Tuyết - nội trợ</t>
  </si>
  <si>
    <t>Nguyễn Bảo Trọng</t>
  </si>
  <si>
    <t>05/01/2003</t>
  </si>
  <si>
    <t>Trạm Y Tế xã Mỹ Hạnh Bắc, Đức Hòa, Long An</t>
  </si>
  <si>
    <t xml:space="preserve"> ấp Rừng Sến</t>
  </si>
  <si>
    <t>Nguyễn Văn Ngân - làm ruộng</t>
  </si>
  <si>
    <t>Nguyễn Thị Thu Thủy - công nhân</t>
  </si>
  <si>
    <t>Tháng 8 năm 2020</t>
  </si>
  <si>
    <t>Tổng số học sinh của lớp:</t>
  </si>
  <si>
    <t>Ngày</t>
  </si>
  <si>
    <t>TS ngày
nghỉ</t>
  </si>
  <si>
    <t>Thứ</t>
  </si>
  <si>
    <t>T7</t>
  </si>
  <si>
    <t>CN</t>
  </si>
  <si>
    <t>T2</t>
  </si>
  <si>
    <t>T3</t>
  </si>
  <si>
    <t>T4</t>
  </si>
  <si>
    <t>T5</t>
  </si>
  <si>
    <t>T6</t>
  </si>
  <si>
    <t>TS</t>
  </si>
  <si>
    <t>p</t>
  </si>
  <si>
    <t>k</t>
  </si>
  <si>
    <t>Tổng số</t>
  </si>
  <si>
    <t>Tỉ lệ: có phép: 0%, không phép: 0%</t>
  </si>
  <si>
    <t>KÝ XÁC NHẬN CỦA</t>
  </si>
  <si>
    <t>QUẢN SINH</t>
  </si>
  <si>
    <t>Nguyễn Thị Thúy Bình</t>
  </si>
  <si>
    <t>Tháng 9 năm 2020</t>
  </si>
  <si>
    <t>\</t>
  </si>
  <si>
    <t>P</t>
  </si>
  <si>
    <t>Tỉ lệ: có phép: 100%, không phép: 0%</t>
  </si>
  <si>
    <t>Tháng 10 năm 2020</t>
  </si>
  <si>
    <t>K</t>
  </si>
  <si>
    <t>Tỉ lệ: có phép: 76%, không phép: 24%</t>
  </si>
  <si>
    <t>Tháng 11 năm 2020</t>
  </si>
  <si>
    <t>SP</t>
  </si>
  <si>
    <t>Tỉ lệ: có phép: 95%, không phép: 5%</t>
  </si>
  <si>
    <t>Tháng 12 năm 2020</t>
  </si>
  <si>
    <t>Tháng 1 năm 2021</t>
  </si>
  <si>
    <t>Tháng 2 năm 2021</t>
  </si>
  <si>
    <t>Tháng 3 năm 2021</t>
  </si>
  <si>
    <t>Tháng 4 năm 2021</t>
  </si>
  <si>
    <t>Tỉ lệ: có phép: 94%, không phép: 6%</t>
  </si>
  <si>
    <t>Tháng 5 năm 2021</t>
  </si>
  <si>
    <t>PHẦN GHI ĐIỂM</t>
  </si>
  <si>
    <t>HỌC KỲ I</t>
  </si>
  <si>
    <t>HỌ VÀ TÊN</t>
  </si>
  <si>
    <t>TOÁN HỌC</t>
  </si>
  <si>
    <t>VẬT LÍ</t>
  </si>
  <si>
    <t>HÓA HỌC</t>
  </si>
  <si>
    <t>SINH HỌC</t>
  </si>
  <si>
    <t>TIN HỌC</t>
  </si>
  <si>
    <t>ĐĐGtx</t>
  </si>
  <si>
    <t>ĐĐG
gk</t>
  </si>
  <si>
    <t>ĐĐG
ck</t>
  </si>
  <si>
    <t>ĐTB
mhk</t>
  </si>
  <si>
    <t>10</t>
  </si>
  <si>
    <t>6</t>
  </si>
  <si>
    <t>8</t>
  </si>
  <si>
    <t>8.6</t>
  </si>
  <si>
    <t>5.8</t>
  </si>
  <si>
    <t>7.4</t>
  </si>
  <si>
    <t>4</t>
  </si>
  <si>
    <t>7.7</t>
  </si>
  <si>
    <t>6.3</t>
  </si>
  <si>
    <t>9</t>
  </si>
  <si>
    <t>8.0</t>
  </si>
  <si>
    <t>7</t>
  </si>
  <si>
    <t>6.7</t>
  </si>
  <si>
    <t>8.7</t>
  </si>
  <si>
    <t>7.8</t>
  </si>
  <si>
    <t>9.5</t>
  </si>
  <si>
    <t>9.0</t>
  </si>
  <si>
    <t>8.4</t>
  </si>
  <si>
    <t>4.3</t>
  </si>
  <si>
    <t>5.0</t>
  </si>
  <si>
    <t>6.4</t>
  </si>
  <si>
    <t>9.7</t>
  </si>
  <si>
    <t>7.9</t>
  </si>
  <si>
    <t>5</t>
  </si>
  <si>
    <t>7.0</t>
  </si>
  <si>
    <t>9.1</t>
  </si>
  <si>
    <t>8.2</t>
  </si>
  <si>
    <t>5.6</t>
  </si>
  <si>
    <t>7.2</t>
  </si>
  <si>
    <t>5.3</t>
  </si>
  <si>
    <t>5.9</t>
  </si>
  <si>
    <t>7.5</t>
  </si>
  <si>
    <t>7.3</t>
  </si>
  <si>
    <t>6.8</t>
  </si>
  <si>
    <t>5.7</t>
  </si>
  <si>
    <t>8.8</t>
  </si>
  <si>
    <t>6.6</t>
  </si>
  <si>
    <t>7.1</t>
  </si>
  <si>
    <t>3</t>
  </si>
  <si>
    <t>8.3</t>
  </si>
  <si>
    <t>9.3</t>
  </si>
  <si>
    <t>8.5</t>
  </si>
  <si>
    <t>5.4</t>
  </si>
  <si>
    <t>3.3</t>
  </si>
  <si>
    <t>5.1</t>
  </si>
  <si>
    <t>9.6</t>
  </si>
  <si>
    <t>7.6</t>
  </si>
  <si>
    <t>6.2</t>
  </si>
  <si>
    <t>4.7</t>
  </si>
  <si>
    <t>6.0</t>
  </si>
  <si>
    <t>8.1</t>
  </si>
  <si>
    <t>9.4</t>
  </si>
  <si>
    <t>6.5</t>
  </si>
  <si>
    <t>9.2</t>
  </si>
  <si>
    <t>1</t>
  </si>
  <si>
    <t>6.9</t>
  </si>
  <si>
    <t>8.9</t>
  </si>
  <si>
    <t>5.2</t>
  </si>
  <si>
    <t>6.1</t>
  </si>
  <si>
    <t>2</t>
  </si>
  <si>
    <t>4.0</t>
  </si>
  <si>
    <t>9.8</t>
  </si>
  <si>
    <t>5.5</t>
  </si>
  <si>
    <t>3.7</t>
  </si>
  <si>
    <t>4.2</t>
  </si>
  <si>
    <t>4.6</t>
  </si>
  <si>
    <t>2.7</t>
  </si>
  <si>
    <t>0</t>
  </si>
  <si>
    <t>3.0</t>
  </si>
  <si>
    <t>4.8</t>
  </si>
  <si>
    <t>4.5</t>
  </si>
  <si>
    <t>4.4</t>
  </si>
  <si>
    <t>4.9</t>
  </si>
  <si>
    <t>Trong trang này có .........điểm được sửa chữa, trong đó môn: Toán học.......điểm, Vật lí......điểm.</t>
  </si>
  <si>
    <t>Trong trang này có .........điểm được sửa chữa, trong đó môn: Hóa học.......điểm, Sinh học......điểm., Tin học......điểm.</t>
  </si>
  <si>
    <t>Ký xác nhận của GVCN</t>
  </si>
  <si>
    <t>Ký xác nhận của GVBM</t>
  </si>
  <si>
    <t>Đặng Thị Kim Ngân</t>
  </si>
  <si>
    <t>Dương Thị Kim Trọn</t>
  </si>
  <si>
    <t>Lâm Văn Dát</t>
  </si>
  <si>
    <t>Lê Anh Kiệt</t>
  </si>
  <si>
    <t>Lê Phương Bình</t>
  </si>
  <si>
    <t>NGỮ VĂN</t>
  </si>
  <si>
    <t>LỊCH SỬ</t>
  </si>
  <si>
    <t>ĐỊA LÍ</t>
  </si>
  <si>
    <t>NGOẠI NGỮ</t>
  </si>
  <si>
    <t>GDCD</t>
  </si>
  <si>
    <t>3.5</t>
  </si>
  <si>
    <t>10.0</t>
  </si>
  <si>
    <t>2.5</t>
  </si>
  <si>
    <t>Trong trang này có .........điểm được sửa chữa, trong đó môn: Ngữ văn.......điểm, Lịch sử......điểm.</t>
  </si>
  <si>
    <t>Trong trang này có .........điểm được sửa chữa, trong đó môn: Địa lí.......điểm, Ngoại ngữ......điểm., GDCD......điểm.</t>
  </si>
  <si>
    <t>Lê Thị Lưu Chi</t>
  </si>
  <si>
    <t>Nguyễn Văn Rum</t>
  </si>
  <si>
    <t>Trương Kim Nhung</t>
  </si>
  <si>
    <t>Đỗ Thị Liêm Chính</t>
  </si>
  <si>
    <t>CÔNG NGHỆ</t>
  </si>
  <si>
    <t>THỂ DỤC</t>
  </si>
  <si>
    <t>GDQP</t>
  </si>
  <si>
    <t>.............................</t>
  </si>
  <si>
    <t>Đ</t>
  </si>
  <si>
    <t>9.9</t>
  </si>
  <si>
    <t>Trong trang này có .........điểm được sửa chữa, trong đó môn: Công nghệ.......điểm, Thể dục......điểm.</t>
  </si>
  <si>
    <t>Trong trang này có .........điểm được sửa chữa, trong đó môn: GDQP.......điểm</t>
  </si>
  <si>
    <t>Lê Văn Bổng</t>
  </si>
  <si>
    <t>Phạm  Duy</t>
  </si>
  <si>
    <t>Nguyễn Anh Tú</t>
  </si>
  <si>
    <t>TỔNG HỢP KẾT QUẢ HỌC KỲ I</t>
  </si>
  <si>
    <t>Toán học</t>
  </si>
  <si>
    <t>Vật lí</t>
  </si>
  <si>
    <t>Hóa học</t>
  </si>
  <si>
    <t>Sinh học</t>
  </si>
  <si>
    <t>Tin học</t>
  </si>
  <si>
    <t>Ngữ văn</t>
  </si>
  <si>
    <t>Lịch sử</t>
  </si>
  <si>
    <t>Địa lí</t>
  </si>
  <si>
    <t>Ngoại ngữ</t>
  </si>
  <si>
    <t>Công nghệ</t>
  </si>
  <si>
    <t>Thể dục</t>
  </si>
  <si>
    <t>TBcm hkI</t>
  </si>
  <si>
    <t>Kết quả xếp loại và thi đua</t>
  </si>
  <si>
    <t>HL</t>
  </si>
  <si>
    <t>HK</t>
  </si>
  <si>
    <t>TĐ</t>
  </si>
  <si>
    <t>T</t>
  </si>
  <si>
    <t>HSTT</t>
  </si>
  <si>
    <t>G</t>
  </si>
  <si>
    <t>HSG</t>
  </si>
  <si>
    <t>Tb</t>
  </si>
  <si>
    <t>Trong trang này có.......điểm được sửa chữa, trong đó môn : Toán học......điểm, Vật lí......điểm, Hóa học......điểm, Sinh học......điểm, Tin học......điểm, Ngữ văn......điểm, Lịch sử......điểm, Địa lí......điểm, Ngoại ngữ......điểm, GDCD......điểm, Công nghệ......điểm, Thể dục......điểm, GDQP......điểm</t>
  </si>
  <si>
    <t>Ký xác nhận của giáo viên chủ nhiệm</t>
  </si>
  <si>
    <t>DANH SÁCH GIÁO VIÊN BỘ MÔN</t>
  </si>
  <si>
    <t>Stt</t>
  </si>
  <si>
    <t>Môn học</t>
  </si>
  <si>
    <t>Họ và tên GVBM</t>
  </si>
  <si>
    <t>HKI</t>
  </si>
  <si>
    <t>Chữ ký</t>
  </si>
  <si>
    <t>Lê Như Huỳnh</t>
  </si>
  <si>
    <t>HỌC KỲ II</t>
  </si>
  <si>
    <t>3.8</t>
  </si>
  <si>
    <t>TỔNG HỢP KẾT QUẢ HỌC KỲ II</t>
  </si>
  <si>
    <t>TBcm hkII</t>
  </si>
  <si>
    <t>Trong trang này có.......điểm được sửa chữa, trong đó môn : Toán học......điểm, Vật lí......điểm, Hóa học......điểm, Sinh học......điểm, Tin học......điểm, Ngữ văn......điểm, Lịch sử......điểm, Địa lí......điểm, Ngoại ngữ......điểm, GDCD......điểm, Công nghệ......điểm, Thể dục......điểm</t>
  </si>
  <si>
    <t>PHẦN GHI KẾT QUẢ</t>
  </si>
  <si>
    <t>CUỐI NĂM HỌC</t>
  </si>
  <si>
    <t>TỔNG HỢP KẾT QUẢ ĐÁNH GIÁ,</t>
  </si>
  <si>
    <t>XẾP LOẠI CẢ NĂM HỌC</t>
  </si>
  <si>
    <t>ĐIỂM TRUNG BÌNH VÀ KẾT QUẢ ĐÁNH GIÁ BẰNG NHẬN XÉT CÁC MÔN HỌC</t>
  </si>
  <si>
    <t>Số TT</t>
  </si>
  <si>
    <t>XẾP LOẠI</t>
  </si>
  <si>
    <t>TS ngày nghỉ học</t>
  </si>
  <si>
    <t>Được lên lớp</t>
  </si>
  <si>
    <t>Ở lại lớp, kiểm tra lại, rèn luyện HK trong hè</t>
  </si>
  <si>
    <t>Xếp loại lại vể HK,HL, sau KT lại các môn học hoặc rèn luyện về HK</t>
  </si>
  <si>
    <t>Danh hiệu HSG,HSTT</t>
  </si>
  <si>
    <t>TỔNG HỢP CHUNG</t>
  </si>
  <si>
    <t>TBcmcn</t>
  </si>
  <si>
    <t>Điểm KT lại</t>
  </si>
  <si>
    <t>Được lên lớp, ở lại lớp</t>
  </si>
  <si>
    <t>Đủ ĐK thi THPT</t>
  </si>
  <si>
    <t>Học sinh tiên tiến</t>
  </si>
  <si>
    <t>Tổng số học sinh: 43</t>
  </si>
  <si>
    <t>- Được lên lớp: 43</t>
  </si>
  <si>
    <t>Học sinh giỏi</t>
  </si>
  <si>
    <t xml:space="preserve">- Ở lại lớp:...... </t>
  </si>
  <si>
    <t>- Được lên lớp sau khi kiểm tra lại các môn học hoặc rèn luyện trong hè: ......</t>
  </si>
  <si>
    <t>Giáo viên chủ nhiệm</t>
  </si>
  <si>
    <t>(Ký và ghi rõ họ, tên)</t>
  </si>
  <si>
    <t>Hiệu trưởng</t>
  </si>
  <si>
    <t>(Ký tên, đóng dấu)</t>
  </si>
  <si>
    <t>Ghi chú:</t>
  </si>
  <si>
    <t xml:space="preserve">   Số TT trang này là số TT ở trang 32</t>
  </si>
  <si>
    <t>NHẬN XÉT CỦA HIỆU TRƯỞNG VỀ SỬ DỤNG SỔ GỌI TÊN VÀ GHI ĐIỂM</t>
  </si>
  <si>
    <t>THÁNG</t>
  </si>
  <si>
    <t>NHẬN XÉT CỤ THỂ VỀ SỬ DỤNG SỔ</t>
  </si>
  <si>
    <t>KÝ TÊN, ĐÓNG DẤU</t>
  </si>
  <si>
    <t>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</si>
</sst>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3" x14ac:knownFonts="1">
    <font>
      <sz val="11"/>
      <color indexed="8"/>
      <name val="Calibri"/>
    </font>
    <font>
      <sz val="11"/>
      <color indexed="8"/>
      <name val="Times New Roman"/>
    </font>
    <font>
      <sz val="10"/>
      <color indexed="8"/>
      <name val="Times New Roman"/>
    </font>
    <font>
      <b/>
      <sz val="10"/>
      <color indexed="8"/>
      <name val="Times New Roman"/>
    </font>
    <font>
      <b/>
      <sz val="6"/>
      <color indexed="8"/>
      <name val="Times New Roman"/>
    </font>
    <font>
      <sz val="8"/>
      <color indexed="8"/>
      <name val="Times New Roman"/>
    </font>
    <font>
      <b/>
      <sz val="8"/>
      <color indexed="8"/>
      <name val="Times New Roman"/>
    </font>
    <font>
      <b/>
      <sz val="7"/>
      <color indexed="8"/>
      <name val="Times New Roman"/>
    </font>
    <font>
      <sz val="16"/>
      <color indexed="8"/>
      <name val="Arial"/>
    </font>
    <font>
      <sz val="7"/>
      <color indexed="8"/>
      <name val="Times New Roman"/>
    </font>
    <font>
      <b/>
      <sz val="16"/>
      <color indexed="8"/>
      <name val="Arial"/>
    </font>
    <font>
      <b/>
      <sz val="11"/>
      <color indexed="8"/>
      <name val="Times New Roman"/>
    </font>
    <font>
      <b/>
      <i/>
      <sz val="10"/>
      <color indexed="8"/>
      <name val="Times New Roman"/>
    </font>
    <font>
      <b/>
      <i/>
      <sz val="13"/>
      <color indexed="8"/>
      <name val="Times New Roman"/>
    </font>
    <font>
      <b/>
      <sz val="18"/>
      <color indexed="8"/>
      <name val="Times New Roman"/>
    </font>
    <font>
      <b/>
      <u/>
      <sz val="11"/>
      <color indexed="8"/>
      <name val="Times New Roman"/>
    </font>
    <font>
      <b/>
      <i/>
      <sz val="11"/>
      <color indexed="8"/>
      <name val="Times New Roman"/>
    </font>
    <font>
      <b/>
      <sz val="14"/>
      <color indexed="8"/>
      <name val="Times New Roman"/>
    </font>
    <font>
      <i/>
      <sz val="10"/>
      <color indexed="8"/>
      <name val="Times New Roman"/>
    </font>
    <font>
      <sz val="11"/>
      <color indexed="9"/>
      <name val="Times New Roman"/>
    </font>
    <font>
      <b/>
      <sz val="12"/>
      <color indexed="8"/>
      <name val="Times New Roman"/>
    </font>
    <font>
      <b/>
      <sz val="26"/>
      <color indexed="8"/>
      <name val="Times New Roman"/>
    </font>
    <font>
      <b/>
      <sz val="34"/>
      <color indexed="8"/>
      <name val="Times New Roman"/>
    </font>
    <font>
      <b/>
      <sz val="15"/>
      <color indexed="8"/>
      <name val="Times New Roman"/>
    </font>
    <font>
      <sz val="15"/>
      <color indexed="8"/>
      <name val="Times New Roman"/>
    </font>
    <font>
      <sz val="14"/>
      <color indexed="8"/>
      <name val="Times New Roman"/>
    </font>
    <font>
      <i/>
      <sz val="12"/>
      <color indexed="8"/>
      <name val="Times New Roman"/>
    </font>
    <font>
      <b/>
      <sz val="40"/>
      <color indexed="8"/>
      <name val="Times New Roman"/>
    </font>
    <font>
      <b/>
      <sz val="25"/>
      <color indexed="8"/>
      <name val="Times New Roman"/>
    </font>
    <font>
      <b/>
      <sz val="16"/>
      <color indexed="8"/>
      <name val="Times New Roman"/>
    </font>
    <font>
      <b/>
      <sz val="25"/>
      <color indexed="8"/>
      <name val="Arial"/>
    </font>
    <font>
      <b/>
      <i/>
      <sz val="8"/>
      <color indexed="8"/>
      <name val="Times New Roman"/>
    </font>
    <font>
      <b/>
      <sz val="15"/>
      <color indexed="8"/>
      <name val="Arial"/>
    </font>
  </fonts>
  <fills count="2">
    <fill>
      <patternFill patternType="none"/>
    </fill>
    <fill>
      <patternFill patternType="gray125"/>
    </fill>
  </fills>
  <borders count="79">
    <border>
      <left/>
      <right/>
      <top/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double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double">
        <color indexed="8"/>
      </right>
      <top style="hair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/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hair">
        <color indexed="8"/>
      </top>
      <bottom style="double">
        <color indexed="8"/>
      </bottom>
      <diagonal/>
    </border>
    <border>
      <left/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 applyFill="0" applyProtection="0"/>
  </cellStyleXfs>
  <cellXfs count="276">
    <xf numFmtId="0" fontId="0" fillId="0" borderId="0" xfId="0" applyFill="1" applyProtection="1"/>
    <xf numFmtId="0" fontId="1" fillId="0" borderId="0" xfId="0" applyFont="1" applyFill="1" applyProtection="1"/>
    <xf numFmtId="0" fontId="1" fillId="0" borderId="0" xfId="0" applyFont="1" applyFill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Protection="1"/>
    <xf numFmtId="0" fontId="2" fillId="0" borderId="2" xfId="0" applyFont="1" applyFill="1" applyBorder="1" applyAlignment="1" applyProtection="1">
      <alignment horizontal="center" vertical="center"/>
    </xf>
    <xf numFmtId="0" fontId="2" fillId="0" borderId="3" xfId="0" applyFont="1" applyFill="1" applyBorder="1" applyProtection="1"/>
    <xf numFmtId="0" fontId="2" fillId="0" borderId="0" xfId="0" applyFont="1" applyFill="1" applyProtection="1"/>
    <xf numFmtId="0" fontId="2" fillId="0" borderId="4" xfId="0" applyFont="1" applyFill="1" applyBorder="1" applyAlignment="1" applyProtection="1">
      <alignment horizontal="center" vertical="center"/>
    </xf>
    <xf numFmtId="0" fontId="2" fillId="0" borderId="5" xfId="0" applyFont="1" applyFill="1" applyBorder="1" applyProtection="1"/>
    <xf numFmtId="0" fontId="2" fillId="0" borderId="5" xfId="0" applyFont="1" applyFill="1" applyBorder="1" applyAlignment="1" applyProtection="1">
      <alignment horizontal="center" vertical="center"/>
    </xf>
    <xf numFmtId="0" fontId="2" fillId="0" borderId="6" xfId="0" applyFont="1" applyFill="1" applyBorder="1" applyProtection="1"/>
    <xf numFmtId="0" fontId="1" fillId="0" borderId="7" xfId="0" applyFont="1" applyFill="1" applyBorder="1" applyProtection="1"/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left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left"/>
    </xf>
    <xf numFmtId="0" fontId="3" fillId="0" borderId="9" xfId="0" applyFont="1" applyFill="1" applyBorder="1" applyAlignment="1" applyProtection="1">
      <alignment horizontal="center" vertical="center"/>
    </xf>
    <xf numFmtId="0" fontId="4" fillId="0" borderId="10" xfId="0" applyFont="1" applyFill="1" applyBorder="1" applyAlignment="1" applyProtection="1">
      <alignment horizontal="center" vertical="center"/>
    </xf>
    <xf numFmtId="0" fontId="2" fillId="0" borderId="11" xfId="0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horizontal="center" vertical="center"/>
    </xf>
    <xf numFmtId="0" fontId="1" fillId="0" borderId="14" xfId="0" applyFont="1" applyFill="1" applyBorder="1" applyProtection="1"/>
    <xf numFmtId="49" fontId="1" fillId="0" borderId="0" xfId="0" applyNumberFormat="1" applyFont="1" applyFill="1" applyAlignment="1" applyProtection="1">
      <alignment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vertical="center"/>
    </xf>
    <xf numFmtId="49" fontId="5" fillId="0" borderId="15" xfId="0" applyNumberFormat="1" applyFont="1" applyFill="1" applyBorder="1" applyAlignment="1" applyProtection="1">
      <alignment horizontal="center" vertical="center"/>
    </xf>
    <xf numFmtId="49" fontId="5" fillId="0" borderId="16" xfId="0" applyNumberFormat="1" applyFont="1" applyFill="1" applyBorder="1" applyAlignment="1" applyProtection="1">
      <alignment vertical="center"/>
    </xf>
    <xf numFmtId="49" fontId="5" fillId="0" borderId="4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1" fillId="0" borderId="17" xfId="0" applyFont="1" applyFill="1" applyBorder="1" applyAlignment="1" applyProtection="1">
      <alignment horizontal="center" vertical="center"/>
    </xf>
    <xf numFmtId="0" fontId="6" fillId="0" borderId="18" xfId="0" applyFont="1" applyFill="1" applyBorder="1" applyAlignment="1" applyProtection="1">
      <alignment horizontal="center" vertical="center"/>
    </xf>
    <xf numFmtId="0" fontId="6" fillId="0" borderId="19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3" fillId="0" borderId="20" xfId="0" applyFont="1" applyFill="1" applyBorder="1" applyAlignment="1" applyProtection="1">
      <alignment horizontal="center" vertical="center"/>
    </xf>
    <xf numFmtId="0" fontId="3" fillId="0" borderId="0" xfId="0" applyFont="1" applyFill="1" applyProtection="1"/>
    <xf numFmtId="0" fontId="7" fillId="0" borderId="16" xfId="0" applyFont="1" applyFill="1" applyBorder="1" applyAlignment="1" applyProtection="1">
      <alignment horizontal="center" vertical="center"/>
    </xf>
    <xf numFmtId="0" fontId="7" fillId="0" borderId="20" xfId="0" applyFont="1" applyFill="1" applyBorder="1" applyAlignment="1" applyProtection="1">
      <alignment horizontal="center" vertical="center"/>
    </xf>
    <xf numFmtId="49" fontId="5" fillId="0" borderId="21" xfId="0" applyNumberFormat="1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vertical="center"/>
    </xf>
    <xf numFmtId="164" fontId="5" fillId="0" borderId="5" xfId="0" applyNumberFormat="1" applyFont="1" applyFill="1" applyBorder="1" applyAlignment="1" applyProtection="1">
      <alignment horizontal="center" vertical="center"/>
    </xf>
    <xf numFmtId="164" fontId="5" fillId="0" borderId="2" xfId="0" applyNumberFormat="1" applyFont="1" applyFill="1" applyBorder="1" applyAlignment="1" applyProtection="1">
      <alignment horizontal="center" vertical="center"/>
    </xf>
    <xf numFmtId="164" fontId="5" fillId="0" borderId="22" xfId="0" applyNumberFormat="1" applyFont="1" applyFill="1" applyBorder="1" applyAlignment="1" applyProtection="1">
      <alignment horizontal="center" vertical="center"/>
    </xf>
    <xf numFmtId="164" fontId="1" fillId="0" borderId="0" xfId="0" applyNumberFormat="1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center" vertical="center"/>
    </xf>
    <xf numFmtId="164" fontId="6" fillId="0" borderId="0" xfId="0" applyNumberFormat="1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left" vertical="center"/>
    </xf>
    <xf numFmtId="164" fontId="9" fillId="0" borderId="0" xfId="0" applyNumberFormat="1" applyFont="1" applyFill="1" applyAlignment="1" applyProtection="1">
      <alignment horizontal="left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6" fillId="0" borderId="0" xfId="0" applyNumberFormat="1" applyFont="1" applyFill="1" applyAlignment="1" applyProtection="1">
      <alignment horizontal="right" vertical="center" wrapText="1"/>
    </xf>
    <xf numFmtId="0" fontId="6" fillId="0" borderId="0" xfId="0" applyFont="1" applyFill="1" applyAlignment="1" applyProtection="1">
      <alignment horizontal="right" vertical="center" wrapText="1"/>
    </xf>
    <xf numFmtId="0" fontId="10" fillId="0" borderId="0" xfId="0" applyFont="1" applyFill="1" applyAlignment="1" applyProtection="1">
      <alignment vertical="center" wrapText="1"/>
    </xf>
    <xf numFmtId="0" fontId="5" fillId="0" borderId="23" xfId="0" applyFont="1" applyFill="1" applyBorder="1" applyAlignment="1" applyProtection="1">
      <alignment horizontal="left" vertical="center"/>
    </xf>
    <xf numFmtId="164" fontId="5" fillId="0" borderId="23" xfId="0" applyNumberFormat="1" applyFont="1" applyFill="1" applyBorder="1" applyAlignment="1" applyProtection="1">
      <alignment horizontal="left" vertical="center"/>
    </xf>
    <xf numFmtId="0" fontId="5" fillId="0" borderId="24" xfId="0" applyFont="1" applyFill="1" applyBorder="1" applyAlignment="1" applyProtection="1">
      <alignment horizontal="center" vertical="center"/>
    </xf>
    <xf numFmtId="0" fontId="5" fillId="0" borderId="25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/>
    </xf>
    <xf numFmtId="0" fontId="5" fillId="0" borderId="26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5" fillId="0" borderId="14" xfId="0" applyFont="1" applyFill="1" applyBorder="1" applyAlignment="1" applyProtection="1">
      <alignment horizontal="left" vertical="center"/>
    </xf>
    <xf numFmtId="164" fontId="5" fillId="0" borderId="14" xfId="0" applyNumberFormat="1" applyFont="1" applyFill="1" applyBorder="1" applyAlignment="1" applyProtection="1">
      <alignment horizontal="left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21" xfId="0" applyFont="1" applyFill="1" applyBorder="1" applyAlignment="1" applyProtection="1">
      <alignment horizontal="center" vertical="center"/>
    </xf>
    <xf numFmtId="0" fontId="5" fillId="0" borderId="22" xfId="0" applyFont="1" applyFill="1" applyBorder="1" applyAlignment="1" applyProtection="1">
      <alignment horizontal="center" vertical="center"/>
    </xf>
    <xf numFmtId="0" fontId="11" fillId="0" borderId="28" xfId="0" applyFont="1" applyFill="1" applyBorder="1" applyAlignment="1" applyProtection="1">
      <alignment horizontal="center" vertical="center"/>
    </xf>
    <xf numFmtId="0" fontId="6" fillId="0" borderId="28" xfId="0" applyFont="1" applyFill="1" applyBorder="1" applyAlignment="1" applyProtection="1">
      <alignment horizontal="center" vertical="center" wrapText="1"/>
    </xf>
    <xf numFmtId="0" fontId="12" fillId="0" borderId="0" xfId="0" applyFont="1" applyFill="1" applyProtection="1"/>
    <xf numFmtId="0" fontId="13" fillId="0" borderId="0" xfId="0" applyFont="1" applyFill="1" applyProtection="1"/>
    <xf numFmtId="0" fontId="13" fillId="0" borderId="0" xfId="0" applyFont="1" applyFill="1" applyAlignment="1" applyProtection="1">
      <alignment horizontal="left" vertical="center"/>
    </xf>
    <xf numFmtId="0" fontId="11" fillId="0" borderId="0" xfId="0" applyFont="1" applyFill="1" applyProtection="1"/>
    <xf numFmtId="0" fontId="14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Alignment="1" applyProtection="1">
      <alignment horizontal="lef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Alignment="1" applyProtection="1">
      <alignment horizontal="center" vertical="center"/>
      <protection hidden="1"/>
    </xf>
    <xf numFmtId="164" fontId="11" fillId="0" borderId="0" xfId="0" applyNumberFormat="1" applyFont="1" applyFill="1" applyAlignment="1" applyProtection="1">
      <alignment vertical="center"/>
      <protection hidden="1"/>
    </xf>
    <xf numFmtId="1" fontId="11" fillId="0" borderId="0" xfId="0" applyNumberFormat="1" applyFont="1" applyFill="1" applyAlignment="1" applyProtection="1">
      <alignment vertical="center"/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right" vertical="center"/>
      <protection hidden="1"/>
    </xf>
    <xf numFmtId="0" fontId="16" fillId="0" borderId="0" xfId="0" applyFont="1" applyFill="1" applyAlignment="1" applyProtection="1">
      <alignment vertical="center"/>
      <protection hidden="1"/>
    </xf>
    <xf numFmtId="0" fontId="17" fillId="0" borderId="0" xfId="0" applyFont="1" applyFill="1" applyAlignment="1" applyProtection="1">
      <alignment vertical="center"/>
      <protection hidden="1"/>
    </xf>
    <xf numFmtId="0" fontId="2" fillId="0" borderId="29" xfId="0" applyFont="1" applyFill="1" applyBorder="1" applyProtection="1"/>
    <xf numFmtId="0" fontId="2" fillId="0" borderId="30" xfId="0" applyFont="1" applyFill="1" applyBorder="1" applyProtection="1"/>
    <xf numFmtId="49" fontId="5" fillId="0" borderId="25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horizontal="center" vertical="center"/>
    </xf>
    <xf numFmtId="49" fontId="9" fillId="0" borderId="0" xfId="0" applyNumberFormat="1" applyFont="1" applyFill="1" applyAlignment="1" applyProtection="1">
      <alignment horizontal="left" vertical="center" wrapText="1"/>
    </xf>
    <xf numFmtId="49" fontId="5" fillId="0" borderId="0" xfId="0" applyNumberFormat="1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wrapText="1"/>
    </xf>
    <xf numFmtId="0" fontId="2" fillId="0" borderId="6" xfId="0" applyFont="1" applyFill="1" applyBorder="1" applyAlignment="1" applyProtection="1">
      <alignment wrapText="1"/>
    </xf>
    <xf numFmtId="0" fontId="2" fillId="0" borderId="3" xfId="0" applyFont="1" applyFill="1" applyBorder="1" applyAlignment="1" applyProtection="1">
      <alignment wrapText="1"/>
    </xf>
    <xf numFmtId="0" fontId="3" fillId="0" borderId="31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18" fillId="0" borderId="34" xfId="0" applyFont="1" applyFill="1" applyBorder="1" applyAlignment="1" applyProtection="1">
      <alignment horizontal="center" vertical="top"/>
    </xf>
    <xf numFmtId="0" fontId="18" fillId="0" borderId="18" xfId="0" applyFont="1" applyFill="1" applyBorder="1" applyAlignment="1" applyProtection="1">
      <alignment horizontal="center" vertical="top"/>
    </xf>
    <xf numFmtId="0" fontId="18" fillId="0" borderId="19" xfId="0" applyFont="1" applyFill="1" applyBorder="1" applyAlignment="1" applyProtection="1">
      <alignment horizontal="center" vertical="top"/>
    </xf>
    <xf numFmtId="0" fontId="2" fillId="0" borderId="31" xfId="0" applyFont="1" applyFill="1" applyBorder="1" applyAlignment="1" applyProtection="1">
      <alignment vertical="center"/>
    </xf>
    <xf numFmtId="0" fontId="2" fillId="0" borderId="34" xfId="0" applyFont="1" applyFill="1" applyBorder="1" applyAlignment="1" applyProtection="1">
      <alignment vertical="center"/>
    </xf>
    <xf numFmtId="0" fontId="3" fillId="0" borderId="0" xfId="0" applyFont="1" applyFill="1" applyAlignment="1" applyProtection="1">
      <alignment vertical="center"/>
      <protection hidden="1"/>
    </xf>
    <xf numFmtId="0" fontId="19" fillId="0" borderId="0" xfId="0" applyFont="1" applyFill="1" applyProtection="1"/>
    <xf numFmtId="0" fontId="3" fillId="0" borderId="35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2" fillId="0" borderId="31" xfId="0" applyFont="1" applyFill="1" applyBorder="1" applyAlignment="1" applyProtection="1">
      <alignment horizontal="left" vertical="center"/>
    </xf>
    <xf numFmtId="0" fontId="2" fillId="0" borderId="34" xfId="0" applyFont="1" applyFill="1" applyBorder="1" applyAlignment="1" applyProtection="1">
      <alignment horizontal="left" vertical="center"/>
    </xf>
    <xf numFmtId="49" fontId="1" fillId="0" borderId="36" xfId="0" applyNumberFormat="1" applyFont="1" applyFill="1" applyBorder="1" applyAlignment="1" applyProtection="1">
      <alignment vertical="center"/>
    </xf>
    <xf numFmtId="49" fontId="1" fillId="0" borderId="37" xfId="0" applyNumberFormat="1" applyFont="1" applyFill="1" applyBorder="1" applyAlignment="1" applyProtection="1">
      <alignment vertical="center"/>
    </xf>
    <xf numFmtId="49" fontId="1" fillId="0" borderId="38" xfId="0" applyNumberFormat="1" applyFont="1" applyFill="1" applyBorder="1" applyAlignment="1" applyProtection="1">
      <alignment vertical="center"/>
    </xf>
    <xf numFmtId="49" fontId="1" fillId="0" borderId="39" xfId="0" applyNumberFormat="1" applyFont="1" applyFill="1" applyBorder="1" applyAlignment="1" applyProtection="1">
      <alignment vertical="center"/>
    </xf>
    <xf numFmtId="49" fontId="1" fillId="0" borderId="5" xfId="0" applyNumberFormat="1" applyFont="1" applyFill="1" applyBorder="1" applyAlignment="1" applyProtection="1">
      <alignment vertical="center"/>
    </xf>
    <xf numFmtId="49" fontId="1" fillId="0" borderId="6" xfId="0" applyNumberFormat="1" applyFont="1" applyFill="1" applyBorder="1" applyAlignment="1" applyProtection="1">
      <alignment vertical="center"/>
    </xf>
    <xf numFmtId="49" fontId="1" fillId="0" borderId="40" xfId="0" applyNumberFormat="1" applyFont="1" applyFill="1" applyBorder="1" applyAlignment="1" applyProtection="1">
      <alignment vertical="center"/>
    </xf>
    <xf numFmtId="49" fontId="1" fillId="0" borderId="41" xfId="0" applyNumberFormat="1" applyFont="1" applyFill="1" applyBorder="1" applyAlignment="1" applyProtection="1">
      <alignment vertical="center"/>
    </xf>
    <xf numFmtId="49" fontId="1" fillId="0" borderId="42" xfId="0" applyNumberFormat="1" applyFont="1" applyFill="1" applyBorder="1" applyAlignment="1" applyProtection="1">
      <alignment vertical="center"/>
    </xf>
    <xf numFmtId="49" fontId="1" fillId="0" borderId="43" xfId="0" applyNumberFormat="1" applyFont="1" applyFill="1" applyBorder="1" applyAlignment="1" applyProtection="1">
      <alignment vertical="center"/>
    </xf>
    <xf numFmtId="49" fontId="1" fillId="0" borderId="44" xfId="0" applyNumberFormat="1" applyFont="1" applyFill="1" applyBorder="1" applyAlignment="1" applyProtection="1">
      <alignment vertical="center"/>
    </xf>
    <xf numFmtId="49" fontId="1" fillId="0" borderId="45" xfId="0" applyNumberFormat="1" applyFont="1" applyFill="1" applyBorder="1" applyAlignment="1" applyProtection="1">
      <alignment vertical="center"/>
    </xf>
    <xf numFmtId="49" fontId="1" fillId="0" borderId="2" xfId="0" applyNumberFormat="1" applyFont="1" applyFill="1" applyBorder="1" applyAlignment="1" applyProtection="1">
      <alignment vertical="center"/>
    </xf>
    <xf numFmtId="49" fontId="1" fillId="0" borderId="3" xfId="0" applyNumberFormat="1" applyFont="1" applyFill="1" applyBorder="1" applyAlignment="1" applyProtection="1">
      <alignment vertical="center"/>
    </xf>
    <xf numFmtId="49" fontId="1" fillId="0" borderId="46" xfId="0" applyNumberFormat="1" applyFont="1" applyFill="1" applyBorder="1" applyAlignment="1" applyProtection="1">
      <alignment vertical="center"/>
    </xf>
    <xf numFmtId="49" fontId="1" fillId="0" borderId="47" xfId="0" applyNumberFormat="1" applyFont="1" applyFill="1" applyBorder="1" applyAlignment="1" applyProtection="1">
      <alignment vertical="center"/>
    </xf>
    <xf numFmtId="49" fontId="1" fillId="0" borderId="48" xfId="0" applyNumberFormat="1" applyFont="1" applyFill="1" applyBorder="1" applyAlignment="1" applyProtection="1">
      <alignment vertical="center"/>
    </xf>
    <xf numFmtId="49" fontId="1" fillId="0" borderId="49" xfId="0" applyNumberFormat="1" applyFont="1" applyFill="1" applyBorder="1" applyAlignment="1" applyProtection="1">
      <alignment vertical="center"/>
    </xf>
    <xf numFmtId="49" fontId="1" fillId="0" borderId="50" xfId="0" applyNumberFormat="1" applyFont="1" applyFill="1" applyBorder="1" applyAlignment="1" applyProtection="1">
      <alignment vertical="center"/>
    </xf>
    <xf numFmtId="49" fontId="1" fillId="0" borderId="51" xfId="0" applyNumberFormat="1" applyFont="1" applyFill="1" applyBorder="1" applyAlignment="1" applyProtection="1">
      <alignment vertical="center"/>
    </xf>
    <xf numFmtId="49" fontId="1" fillId="0" borderId="22" xfId="0" applyNumberFormat="1" applyFont="1" applyFill="1" applyBorder="1" applyAlignment="1" applyProtection="1">
      <alignment vertical="center"/>
    </xf>
    <xf numFmtId="49" fontId="1" fillId="0" borderId="52" xfId="0" applyNumberFormat="1" applyFont="1" applyFill="1" applyBorder="1" applyAlignment="1" applyProtection="1">
      <alignment vertical="center"/>
    </xf>
    <xf numFmtId="49" fontId="1" fillId="0" borderId="53" xfId="0" applyNumberFormat="1" applyFont="1" applyFill="1" applyBorder="1" applyAlignment="1" applyProtection="1">
      <alignment vertical="center"/>
    </xf>
    <xf numFmtId="49" fontId="1" fillId="0" borderId="54" xfId="0" applyNumberFormat="1" applyFont="1" applyFill="1" applyBorder="1" applyAlignment="1" applyProtection="1">
      <alignment vertical="center"/>
    </xf>
    <xf numFmtId="49" fontId="11" fillId="0" borderId="43" xfId="0" applyNumberFormat="1" applyFont="1" applyFill="1" applyBorder="1" applyAlignment="1" applyProtection="1">
      <alignment vertical="center"/>
    </xf>
    <xf numFmtId="49" fontId="1" fillId="0" borderId="55" xfId="0" applyNumberFormat="1" applyFont="1" applyFill="1" applyBorder="1" applyAlignment="1" applyProtection="1">
      <alignment vertical="center"/>
    </xf>
    <xf numFmtId="49" fontId="1" fillId="0" borderId="56" xfId="0" applyNumberFormat="1" applyFont="1" applyFill="1" applyBorder="1" applyAlignment="1" applyProtection="1">
      <alignment vertical="center"/>
    </xf>
    <xf numFmtId="49" fontId="1" fillId="0" borderId="57" xfId="0" applyNumberFormat="1" applyFont="1" applyFill="1" applyBorder="1" applyAlignment="1" applyProtection="1">
      <alignment vertical="center"/>
    </xf>
    <xf numFmtId="49" fontId="1" fillId="0" borderId="58" xfId="0" applyNumberFormat="1" applyFont="1" applyFill="1" applyBorder="1" applyAlignment="1" applyProtection="1">
      <alignment vertical="center"/>
    </xf>
    <xf numFmtId="49" fontId="1" fillId="0" borderId="16" xfId="0" applyNumberFormat="1" applyFont="1" applyFill="1" applyBorder="1" applyAlignment="1" applyProtection="1">
      <alignment vertical="center"/>
    </xf>
    <xf numFmtId="49" fontId="1" fillId="0" borderId="20" xfId="0" applyNumberFormat="1" applyFont="1" applyFill="1" applyBorder="1" applyAlignment="1" applyProtection="1">
      <alignment vertical="center"/>
    </xf>
    <xf numFmtId="49" fontId="1" fillId="0" borderId="59" xfId="0" applyNumberFormat="1" applyFont="1" applyFill="1" applyBorder="1" applyAlignment="1" applyProtection="1">
      <alignment vertical="center"/>
    </xf>
    <xf numFmtId="49" fontId="1" fillId="0" borderId="60" xfId="0" applyNumberFormat="1" applyFont="1" applyFill="1" applyBorder="1" applyAlignment="1" applyProtection="1">
      <alignment vertical="center"/>
    </xf>
    <xf numFmtId="0" fontId="20" fillId="0" borderId="28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left" vertical="center"/>
    </xf>
    <xf numFmtId="0" fontId="3" fillId="0" borderId="35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left" vertical="center" wrapText="1"/>
    </xf>
    <xf numFmtId="0" fontId="0" fillId="0" borderId="0" xfId="0" applyFill="1" applyAlignment="1" applyProtection="1">
      <alignment vertical="center" wrapText="1"/>
    </xf>
    <xf numFmtId="164" fontId="5" fillId="0" borderId="2" xfId="0" applyNumberFormat="1" applyFont="1" applyFill="1" applyBorder="1" applyAlignment="1" applyProtection="1">
      <alignment horizontal="left" vertical="center"/>
    </xf>
    <xf numFmtId="0" fontId="0" fillId="0" borderId="2" xfId="0" applyFill="1" applyBorder="1" applyProtection="1"/>
    <xf numFmtId="164" fontId="5" fillId="0" borderId="3" xfId="0" applyNumberFormat="1" applyFont="1" applyFill="1" applyBorder="1" applyAlignment="1" applyProtection="1">
      <alignment horizontal="center" vertical="center"/>
    </xf>
    <xf numFmtId="0" fontId="0" fillId="0" borderId="3" xfId="0" applyFill="1" applyBorder="1" applyProtection="1"/>
    <xf numFmtId="164" fontId="6" fillId="0" borderId="28" xfId="0" applyNumberFormat="1" applyFont="1" applyFill="1" applyBorder="1" applyAlignment="1" applyProtection="1">
      <alignment horizontal="center" vertical="center" wrapText="1"/>
    </xf>
    <xf numFmtId="164" fontId="6" fillId="0" borderId="68" xfId="0" applyNumberFormat="1" applyFont="1" applyFill="1" applyBorder="1" applyAlignment="1" applyProtection="1">
      <alignment horizontal="center" vertical="center" wrapText="1"/>
    </xf>
    <xf numFmtId="164" fontId="5" fillId="0" borderId="22" xfId="0" applyNumberFormat="1" applyFont="1" applyFill="1" applyBorder="1" applyAlignment="1" applyProtection="1">
      <alignment horizontal="left" vertical="center"/>
    </xf>
    <xf numFmtId="164" fontId="5" fillId="0" borderId="52" xfId="0" applyNumberFormat="1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1" fillId="0" borderId="28" xfId="0" applyFont="1" applyFill="1" applyBorder="1" applyAlignment="1" applyProtection="1">
      <alignment horizontal="center" vertical="center" wrapText="1"/>
    </xf>
    <xf numFmtId="0" fontId="0" fillId="0" borderId="22" xfId="0" applyFill="1" applyBorder="1" applyProtection="1"/>
    <xf numFmtId="0" fontId="0" fillId="0" borderId="52" xfId="0" applyFill="1" applyBorder="1" applyProtection="1"/>
    <xf numFmtId="164" fontId="6" fillId="0" borderId="14" xfId="0" applyNumberFormat="1" applyFont="1" applyFill="1" applyBorder="1" applyAlignment="1" applyProtection="1">
      <alignment horizontal="center" vertical="center"/>
    </xf>
    <xf numFmtId="164" fontId="6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center"/>
      <protection hidden="1"/>
    </xf>
    <xf numFmtId="0" fontId="14" fillId="0" borderId="0" xfId="0" applyFont="1" applyFill="1" applyAlignment="1" applyProtection="1">
      <alignment horizontal="center" vertical="center"/>
      <protection hidden="1"/>
    </xf>
    <xf numFmtId="0" fontId="21" fillId="0" borderId="0" xfId="0" applyFont="1" applyFill="1" applyAlignment="1" applyProtection="1">
      <alignment horizontal="center" vertical="center"/>
      <protection hidden="1"/>
    </xf>
    <xf numFmtId="0" fontId="22" fillId="0" borderId="0" xfId="0" applyFont="1" applyFill="1" applyAlignment="1" applyProtection="1">
      <alignment horizontal="center" vertical="center"/>
      <protection hidden="1"/>
    </xf>
    <xf numFmtId="0" fontId="23" fillId="0" borderId="0" xfId="0" applyFont="1" applyFill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center" vertical="center"/>
      <protection hidden="1"/>
    </xf>
    <xf numFmtId="0" fontId="26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</xf>
    <xf numFmtId="0" fontId="24" fillId="0" borderId="0" xfId="0" applyFont="1" applyFill="1" applyAlignment="1" applyProtection="1">
      <alignment horizontal="center" vertical="center"/>
      <protection hidden="1"/>
    </xf>
    <xf numFmtId="0" fontId="25" fillId="0" borderId="0" xfId="0" applyFont="1" applyFill="1" applyAlignment="1" applyProtection="1">
      <alignment horizontal="center" vertical="center"/>
      <protection hidden="1"/>
    </xf>
    <xf numFmtId="0" fontId="3" fillId="0" borderId="32" xfId="0" applyFont="1" applyFill="1" applyBorder="1" applyAlignment="1" applyProtection="1">
      <alignment horizontal="center" vertical="center" wrapText="1"/>
    </xf>
    <xf numFmtId="0" fontId="3" fillId="0" borderId="18" xfId="0" applyFont="1" applyFill="1" applyBorder="1" applyAlignment="1" applyProtection="1">
      <alignment horizontal="center" vertical="center" wrapText="1"/>
    </xf>
    <xf numFmtId="0" fontId="3" fillId="0" borderId="6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2" fillId="0" borderId="32" xfId="0" applyFont="1" applyFill="1" applyBorder="1" applyAlignment="1" applyProtection="1">
      <alignment horizontal="center" vertical="center" wrapText="1"/>
    </xf>
    <xf numFmtId="0" fontId="2" fillId="0" borderId="18" xfId="0" applyFont="1" applyFill="1" applyBorder="1" applyAlignment="1" applyProtection="1">
      <alignment horizontal="center" vertical="center" wrapText="1"/>
    </xf>
    <xf numFmtId="0" fontId="3" fillId="0" borderId="33" xfId="0" applyFont="1" applyFill="1" applyBorder="1" applyAlignment="1" applyProtection="1">
      <alignment horizontal="center" vertical="center" wrapText="1"/>
    </xf>
    <xf numFmtId="0" fontId="3" fillId="0" borderId="19" xfId="0" applyFont="1" applyFill="1" applyBorder="1" applyAlignment="1" applyProtection="1">
      <alignment horizontal="center" vertical="center" wrapText="1"/>
    </xf>
    <xf numFmtId="0" fontId="14" fillId="0" borderId="0" xfId="0" applyFont="1" applyFill="1" applyAlignment="1" applyProtection="1">
      <alignment horizontal="right" vertical="center"/>
    </xf>
    <xf numFmtId="0" fontId="14" fillId="0" borderId="0" xfId="0" applyFont="1" applyFill="1" applyAlignment="1" applyProtection="1">
      <alignment horizontal="left" vertical="center"/>
    </xf>
    <xf numFmtId="0" fontId="3" fillId="0" borderId="62" xfId="0" applyFont="1" applyFill="1" applyBorder="1" applyAlignment="1" applyProtection="1">
      <alignment horizontal="center" vertical="center" wrapText="1"/>
    </xf>
    <xf numFmtId="0" fontId="3" fillId="0" borderId="63" xfId="0" applyFont="1" applyFill="1" applyBorder="1" applyAlignment="1" applyProtection="1">
      <alignment horizontal="center" vertical="center" wrapText="1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left" vertical="center"/>
    </xf>
    <xf numFmtId="0" fontId="13" fillId="0" borderId="17" xfId="0" applyFont="1" applyFill="1" applyBorder="1" applyAlignment="1" applyProtection="1">
      <alignment horizontal="right" vertical="center"/>
    </xf>
    <xf numFmtId="0" fontId="3" fillId="0" borderId="21" xfId="0" applyFont="1" applyFill="1" applyBorder="1" applyAlignment="1" applyProtection="1">
      <alignment horizontal="center" vertical="center"/>
    </xf>
    <xf numFmtId="0" fontId="4" fillId="0" borderId="65" xfId="0" applyFont="1" applyFill="1" applyBorder="1" applyAlignment="1" applyProtection="1">
      <alignment horizontal="center" vertical="center" wrapText="1"/>
    </xf>
    <xf numFmtId="0" fontId="4" fillId="0" borderId="66" xfId="0" applyFont="1" applyFill="1" applyBorder="1" applyAlignment="1" applyProtection="1">
      <alignment horizontal="center" vertical="center"/>
    </xf>
    <xf numFmtId="0" fontId="4" fillId="0" borderId="67" xfId="0" applyFont="1" applyFill="1" applyBorder="1" applyAlignment="1" applyProtection="1">
      <alignment horizontal="center" vertical="center"/>
    </xf>
    <xf numFmtId="0" fontId="2" fillId="0" borderId="39" xfId="0" applyFont="1" applyFill="1" applyBorder="1" applyAlignment="1" applyProtection="1">
      <alignment horizontal="left" vertical="center" wrapText="1"/>
    </xf>
    <xf numFmtId="0" fontId="2" fillId="0" borderId="29" xfId="0" applyFont="1" applyFill="1" applyBorder="1" applyAlignment="1" applyProtection="1">
      <alignment horizontal="left"/>
    </xf>
    <xf numFmtId="0" fontId="2" fillId="0" borderId="45" xfId="0" applyFont="1" applyFill="1" applyBorder="1" applyAlignment="1" applyProtection="1">
      <alignment horizontal="left" vertical="center" wrapText="1"/>
    </xf>
    <xf numFmtId="0" fontId="2" fillId="0" borderId="30" xfId="0" applyFont="1" applyFill="1" applyBorder="1" applyAlignment="1" applyProtection="1">
      <alignment horizontal="left"/>
    </xf>
    <xf numFmtId="0" fontId="3" fillId="0" borderId="58" xfId="0" applyFont="1" applyFill="1" applyBorder="1" applyAlignment="1" applyProtection="1">
      <alignment horizontal="center" vertical="center" wrapText="1"/>
    </xf>
    <xf numFmtId="0" fontId="3" fillId="0" borderId="64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left" vertical="center" wrapText="1"/>
    </xf>
    <xf numFmtId="0" fontId="2" fillId="0" borderId="0" xfId="0" applyFont="1" applyFill="1" applyAlignment="1" applyProtection="1">
      <alignment horizontal="center" vertical="center" wrapText="1"/>
    </xf>
    <xf numFmtId="0" fontId="27" fillId="0" borderId="0" xfId="0" applyFont="1" applyFill="1" applyAlignment="1" applyProtection="1">
      <alignment horizontal="center"/>
    </xf>
    <xf numFmtId="0" fontId="28" fillId="0" borderId="0" xfId="0" applyFont="1" applyFill="1" applyAlignment="1" applyProtection="1">
      <alignment horizontal="center"/>
    </xf>
    <xf numFmtId="49" fontId="1" fillId="0" borderId="28" xfId="0" applyNumberFormat="1" applyFont="1" applyFill="1" applyBorder="1" applyAlignment="1" applyProtection="1">
      <alignment horizontal="center" vertical="center"/>
    </xf>
    <xf numFmtId="49" fontId="1" fillId="0" borderId="28" xfId="0" applyNumberFormat="1" applyFont="1" applyFill="1" applyBorder="1" applyAlignment="1" applyProtection="1">
      <alignment horizontal="center" vertical="center" wrapText="1"/>
    </xf>
    <xf numFmtId="49" fontId="11" fillId="0" borderId="0" xfId="0" applyNumberFormat="1" applyFont="1" applyFill="1" applyAlignment="1" applyProtection="1">
      <alignment horizontal="center" vertical="center"/>
    </xf>
    <xf numFmtId="49" fontId="1" fillId="0" borderId="35" xfId="0" applyNumberFormat="1" applyFont="1" applyFill="1" applyBorder="1" applyAlignment="1" applyProtection="1">
      <alignment horizontal="center"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1" fillId="0" borderId="76" xfId="0" applyNumberFormat="1" applyFont="1" applyFill="1" applyBorder="1" applyAlignment="1" applyProtection="1">
      <alignment horizontal="center" vertical="center"/>
    </xf>
    <xf numFmtId="49" fontId="3" fillId="0" borderId="70" xfId="0" applyNumberFormat="1" applyFont="1" applyFill="1" applyBorder="1" applyAlignment="1" applyProtection="1">
      <alignment horizontal="center" vertical="center" wrapText="1"/>
    </xf>
    <xf numFmtId="49" fontId="3" fillId="0" borderId="71" xfId="0" applyNumberFormat="1" applyFont="1" applyFill="1" applyBorder="1" applyAlignment="1" applyProtection="1">
      <alignment horizontal="center" vertical="center" wrapText="1"/>
    </xf>
    <xf numFmtId="49" fontId="3" fillId="0" borderId="18" xfId="0" applyNumberFormat="1" applyFont="1" applyFill="1" applyBorder="1" applyAlignment="1" applyProtection="1">
      <alignment horizontal="center" vertical="center"/>
    </xf>
    <xf numFmtId="49" fontId="3" fillId="0" borderId="28" xfId="0" applyNumberFormat="1" applyFont="1" applyFill="1" applyBorder="1" applyAlignment="1" applyProtection="1">
      <alignment horizontal="center" vertical="center"/>
    </xf>
    <xf numFmtId="49" fontId="1" fillId="0" borderId="68" xfId="0" applyNumberFormat="1" applyFont="1" applyFill="1" applyBorder="1" applyAlignment="1" applyProtection="1">
      <alignment horizontal="center" vertical="center" wrapText="1"/>
    </xf>
    <xf numFmtId="49" fontId="1" fillId="0" borderId="68" xfId="0" applyNumberFormat="1" applyFont="1" applyFill="1" applyBorder="1" applyAlignment="1" applyProtection="1">
      <alignment horizontal="center" vertical="center"/>
    </xf>
    <xf numFmtId="49" fontId="1" fillId="0" borderId="72" xfId="0" applyNumberFormat="1" applyFont="1" applyFill="1" applyBorder="1" applyAlignment="1" applyProtection="1">
      <alignment horizontal="center" vertical="center"/>
    </xf>
    <xf numFmtId="49" fontId="1" fillId="0" borderId="10" xfId="0" applyNumberFormat="1" applyFont="1" applyFill="1" applyBorder="1" applyAlignment="1" applyProtection="1">
      <alignment horizontal="center" vertical="center"/>
    </xf>
    <xf numFmtId="49" fontId="1" fillId="0" borderId="18" xfId="0" applyNumberFormat="1" applyFont="1" applyFill="1" applyBorder="1" applyAlignment="1" applyProtection="1">
      <alignment horizontal="center" vertical="center"/>
    </xf>
    <xf numFmtId="49" fontId="1" fillId="0" borderId="69" xfId="0" applyNumberFormat="1" applyFont="1" applyFill="1" applyBorder="1" applyAlignment="1" applyProtection="1">
      <alignment horizontal="center" vertical="center"/>
    </xf>
    <xf numFmtId="49" fontId="29" fillId="0" borderId="73" xfId="0" applyNumberFormat="1" applyFont="1" applyFill="1" applyBorder="1" applyAlignment="1" applyProtection="1">
      <alignment horizontal="center" vertical="center"/>
    </xf>
    <xf numFmtId="49" fontId="29" fillId="0" borderId="74" xfId="0" applyNumberFormat="1" applyFont="1" applyFill="1" applyBorder="1" applyAlignment="1" applyProtection="1">
      <alignment horizontal="center" vertical="center"/>
    </xf>
    <xf numFmtId="49" fontId="29" fillId="0" borderId="75" xfId="0" applyNumberFormat="1" applyFont="1" applyFill="1" applyBorder="1" applyAlignment="1" applyProtection="1">
      <alignment horizontal="center" vertical="center"/>
    </xf>
    <xf numFmtId="0" fontId="6" fillId="0" borderId="70" xfId="0" applyFont="1" applyFill="1" applyBorder="1" applyAlignment="1" applyProtection="1">
      <alignment horizontal="center" vertical="center" wrapText="1"/>
    </xf>
    <xf numFmtId="0" fontId="6" fillId="0" borderId="71" xfId="0" applyFont="1" applyFill="1" applyBorder="1" applyAlignment="1" applyProtection="1">
      <alignment horizontal="center" vertical="center" wrapText="1"/>
    </xf>
    <xf numFmtId="164" fontId="6" fillId="0" borderId="10" xfId="0" applyNumberFormat="1" applyFont="1" applyFill="1" applyBorder="1" applyAlignment="1" applyProtection="1">
      <alignment horizontal="center" vertical="center" wrapText="1"/>
    </xf>
    <xf numFmtId="164" fontId="6" fillId="0" borderId="28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 applyProtection="1">
      <alignment horizontal="center" vertical="center"/>
    </xf>
    <xf numFmtId="164" fontId="8" fillId="0" borderId="0" xfId="0" applyNumberFormat="1" applyFont="1" applyFill="1" applyAlignment="1" applyProtection="1">
      <alignment horizontal="center" vertical="center"/>
    </xf>
    <xf numFmtId="164" fontId="5" fillId="0" borderId="0" xfId="0" applyNumberFormat="1" applyFont="1" applyFill="1" applyAlignment="1" applyProtection="1">
      <alignment horizontal="center" vertical="center"/>
    </xf>
    <xf numFmtId="164" fontId="6" fillId="0" borderId="69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9" fillId="0" borderId="0" xfId="0" applyNumberFormat="1" applyFont="1" applyFill="1" applyAlignment="1" applyProtection="1">
      <alignment horizontal="left" vertical="center" wrapText="1"/>
    </xf>
    <xf numFmtId="164" fontId="7" fillId="0" borderId="0" xfId="0" applyNumberFormat="1" applyFont="1" applyFill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 wrapText="1"/>
    </xf>
    <xf numFmtId="0" fontId="20" fillId="0" borderId="28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30" fillId="0" borderId="0" xfId="0" applyFont="1" applyFill="1" applyAlignment="1" applyProtection="1">
      <alignment horizontal="center"/>
    </xf>
    <xf numFmtId="0" fontId="10" fillId="0" borderId="0" xfId="0" applyFont="1" applyFill="1" applyAlignment="1" applyProtection="1">
      <alignment horizontal="left" vertical="center" wrapText="1"/>
    </xf>
    <xf numFmtId="0" fontId="6" fillId="0" borderId="10" xfId="0" applyFont="1" applyFill="1" applyBorder="1" applyAlignment="1" applyProtection="1">
      <alignment horizontal="center" vertical="center" wrapText="1"/>
    </xf>
    <xf numFmtId="0" fontId="6" fillId="0" borderId="28" xfId="0" applyFont="1" applyFill="1" applyBorder="1" applyAlignment="1" applyProtection="1">
      <alignment horizontal="center" vertical="center" wrapText="1"/>
    </xf>
    <xf numFmtId="49" fontId="6" fillId="0" borderId="10" xfId="0" applyNumberFormat="1" applyFont="1" applyFill="1" applyBorder="1" applyAlignment="1" applyProtection="1">
      <alignment horizontal="center" vertical="center" wrapText="1"/>
    </xf>
    <xf numFmtId="49" fontId="6" fillId="0" borderId="28" xfId="0" applyNumberFormat="1" applyFont="1" applyFill="1" applyBorder="1" applyAlignment="1" applyProtection="1">
      <alignment horizontal="center" vertical="center" wrapText="1"/>
    </xf>
    <xf numFmtId="0" fontId="6" fillId="0" borderId="69" xfId="0" applyFont="1" applyFill="1" applyBorder="1" applyAlignment="1" applyProtection="1">
      <alignment horizontal="center" vertical="center" wrapText="1"/>
    </xf>
    <xf numFmtId="0" fontId="6" fillId="0" borderId="68" xfId="0" applyFont="1" applyFill="1" applyBorder="1" applyAlignment="1" applyProtection="1">
      <alignment horizontal="center" vertical="center" wrapText="1"/>
    </xf>
    <xf numFmtId="0" fontId="31" fillId="0" borderId="35" xfId="0" applyFont="1" applyFill="1" applyBorder="1" applyAlignment="1" applyProtection="1">
      <alignment horizontal="right" vertical="center" wrapText="1"/>
    </xf>
    <xf numFmtId="0" fontId="5" fillId="0" borderId="35" xfId="0" applyFont="1" applyFill="1" applyBorder="1" applyAlignment="1" applyProtection="1">
      <alignment horizontal="left" vertical="center" wrapText="1"/>
    </xf>
    <xf numFmtId="0" fontId="10" fillId="0" borderId="0" xfId="0" applyFont="1" applyFill="1" applyAlignment="1" applyProtection="1">
      <alignment horizontal="right" vertical="center" wrapText="1"/>
    </xf>
    <xf numFmtId="164" fontId="10" fillId="0" borderId="0" xfId="0" applyNumberFormat="1" applyFont="1" applyFill="1" applyAlignment="1" applyProtection="1">
      <alignment horizontal="right" vertical="center" wrapText="1"/>
    </xf>
    <xf numFmtId="164" fontId="6" fillId="0" borderId="0" xfId="0" applyNumberFormat="1" applyFont="1" applyFill="1" applyAlignment="1" applyProtection="1">
      <alignment horizontal="right" vertical="center" wrapText="1"/>
    </xf>
    <xf numFmtId="164" fontId="6" fillId="0" borderId="68" xfId="0" applyNumberFormat="1" applyFont="1" applyFill="1" applyBorder="1" applyAlignment="1" applyProtection="1">
      <alignment horizontal="center" vertical="center" wrapText="1"/>
    </xf>
    <xf numFmtId="164" fontId="7" fillId="0" borderId="0" xfId="0" applyNumberFormat="1" applyFont="1" applyFill="1" applyAlignment="1" applyProtection="1">
      <alignment horizontal="center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5" fillId="0" borderId="23" xfId="0" applyFont="1" applyFill="1" applyBorder="1" applyAlignment="1" applyProtection="1">
      <alignment vertical="center" wrapText="1"/>
    </xf>
    <xf numFmtId="164" fontId="5" fillId="0" borderId="14" xfId="0" applyNumberFormat="1" applyFont="1" applyFill="1" applyBorder="1" applyAlignment="1" applyProtection="1">
      <alignment vertical="center" wrapText="1"/>
    </xf>
    <xf numFmtId="164" fontId="5" fillId="0" borderId="23" xfId="0" applyNumberFormat="1" applyFont="1" applyFill="1" applyBorder="1" applyAlignment="1" applyProtection="1">
      <alignment vertical="center" wrapText="1"/>
    </xf>
    <xf numFmtId="164" fontId="12" fillId="0" borderId="14" xfId="0" applyNumberFormat="1" applyFont="1" applyFill="1" applyBorder="1" applyAlignment="1" applyProtection="1">
      <alignment horizontal="center" vertical="center" wrapText="1"/>
    </xf>
    <xf numFmtId="164" fontId="12" fillId="0" borderId="23" xfId="0" applyNumberFormat="1" applyFont="1" applyFill="1" applyBorder="1" applyAlignment="1" applyProtection="1">
      <alignment horizontal="center" vertical="center" wrapText="1"/>
    </xf>
    <xf numFmtId="164" fontId="12" fillId="0" borderId="14" xfId="0" applyNumberFormat="1" applyFont="1" applyFill="1" applyBorder="1" applyAlignment="1" applyProtection="1">
      <alignment horizontal="center" vertical="center"/>
    </xf>
    <xf numFmtId="164" fontId="12" fillId="0" borderId="23" xfId="0" applyNumberFormat="1" applyFont="1" applyFill="1" applyBorder="1" applyAlignment="1" applyProtection="1">
      <alignment horizontal="center" vertical="center"/>
    </xf>
    <xf numFmtId="164" fontId="3" fillId="0" borderId="14" xfId="0" applyNumberFormat="1" applyFont="1" applyFill="1" applyBorder="1" applyAlignment="1" applyProtection="1">
      <alignment horizontal="center" vertical="center"/>
    </xf>
    <xf numFmtId="164" fontId="3" fillId="0" borderId="23" xfId="0" applyNumberFormat="1" applyFont="1" applyFill="1" applyBorder="1" applyAlignment="1" applyProtection="1">
      <alignment horizontal="center" vertical="center"/>
    </xf>
    <xf numFmtId="0" fontId="1" fillId="0" borderId="77" xfId="0" applyFont="1" applyFill="1" applyBorder="1" applyAlignment="1" applyProtection="1">
      <alignment horizontal="center" vertical="center"/>
    </xf>
    <xf numFmtId="0" fontId="1" fillId="0" borderId="78" xfId="0" applyFont="1" applyFill="1" applyBorder="1" applyAlignment="1" applyProtection="1">
      <alignment horizontal="center" vertical="center"/>
    </xf>
    <xf numFmtId="0" fontId="1" fillId="0" borderId="18" xfId="0" applyFont="1" applyFill="1" applyBorder="1" applyAlignment="1" applyProtection="1">
      <alignment horizontal="center" vertical="center"/>
    </xf>
    <xf numFmtId="0" fontId="1" fillId="0" borderId="77" xfId="0" applyFont="1" applyFill="1" applyBorder="1" applyAlignment="1" applyProtection="1">
      <alignment horizontal="left" vertical="center"/>
    </xf>
    <xf numFmtId="0" fontId="1" fillId="0" borderId="78" xfId="0" applyFont="1" applyFill="1" applyBorder="1" applyAlignment="1" applyProtection="1">
      <alignment horizontal="left" vertical="center"/>
    </xf>
    <xf numFmtId="0" fontId="1" fillId="0" borderId="18" xfId="0" applyFont="1" applyFill="1" applyBorder="1" applyAlignment="1" applyProtection="1">
      <alignment horizontal="left" vertical="center"/>
    </xf>
    <xf numFmtId="0" fontId="32" fillId="0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workbookViewId="0">
      <selection activeCell="G19" sqref="G19"/>
    </sheetView>
  </sheetViews>
  <sheetFormatPr defaultRowHeight="15" customHeight="1" x14ac:dyDescent="0.25"/>
  <cols>
    <col min="1" max="1" width="10.28515625" style="1" customWidth="1"/>
    <col min="2" max="2" width="11" style="1" customWidth="1"/>
    <col min="3" max="3" width="5" style="1" customWidth="1"/>
    <col min="4" max="4" width="10.28515625" style="1" customWidth="1"/>
    <col min="5" max="5" width="6.85546875" style="1" customWidth="1"/>
    <col min="6" max="6" width="10.28515625" style="1" customWidth="1"/>
    <col min="7" max="7" width="12" style="1" customWidth="1"/>
    <col min="8" max="8" width="9.7109375" style="1" customWidth="1"/>
    <col min="9" max="9" width="8.85546875" style="1" customWidth="1"/>
    <col min="10" max="10" width="6.5703125" style="1" customWidth="1"/>
    <col min="11" max="11" width="8.140625" style="1" customWidth="1"/>
  </cols>
  <sheetData>
    <row r="1" spans="1:19" ht="27" customHeight="1" x14ac:dyDescent="0.25">
      <c r="A1" s="76"/>
      <c r="L1" s="1"/>
      <c r="M1" s="1"/>
      <c r="N1" s="1"/>
      <c r="O1" s="1"/>
      <c r="P1" s="1"/>
      <c r="Q1" s="1"/>
      <c r="R1" s="1"/>
      <c r="S1" s="1"/>
    </row>
    <row r="2" spans="1:19" ht="22.5" customHeight="1" x14ac:dyDescent="0.25">
      <c r="A2" s="169" t="s">
        <v>0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79"/>
      <c r="M2" s="79"/>
      <c r="N2" s="79"/>
      <c r="O2" s="79"/>
      <c r="P2" s="79"/>
      <c r="Q2" s="79"/>
      <c r="R2" s="79"/>
      <c r="S2" s="79"/>
    </row>
    <row r="3" spans="1:19" ht="15" customHeight="1" x14ac:dyDescent="0.25">
      <c r="A3" s="79"/>
      <c r="B3" s="79"/>
      <c r="C3" s="79"/>
      <c r="D3" s="79"/>
      <c r="E3" s="79"/>
      <c r="F3" s="79"/>
      <c r="G3" s="78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19" ht="15" customHeight="1" x14ac:dyDescent="0.25">
      <c r="A4" s="79"/>
      <c r="B4" s="79"/>
      <c r="C4" s="79"/>
      <c r="D4" s="79"/>
      <c r="E4" s="79"/>
      <c r="F4" s="79"/>
      <c r="G4" s="78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 ht="15" customHeight="1" x14ac:dyDescent="0.25">
      <c r="A5" s="79"/>
      <c r="B5" s="79"/>
      <c r="C5" s="79"/>
      <c r="D5" s="80"/>
      <c r="E5" s="79"/>
      <c r="F5" s="79"/>
      <c r="G5" s="78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</row>
    <row r="6" spans="1:19" ht="15.75" customHeight="1" x14ac:dyDescent="0.25">
      <c r="A6" s="79"/>
      <c r="B6" s="79"/>
      <c r="C6" s="79"/>
      <c r="D6" s="79"/>
      <c r="E6" s="79"/>
      <c r="F6" s="79"/>
      <c r="G6" s="78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ht="15" customHeight="1" x14ac:dyDescent="0.25">
      <c r="A7" s="79"/>
      <c r="B7" s="79"/>
      <c r="C7" s="79"/>
      <c r="D7" s="79"/>
      <c r="E7" s="79"/>
      <c r="F7" s="79"/>
      <c r="G7" s="78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</row>
    <row r="8" spans="1:19" ht="15" customHeight="1" x14ac:dyDescent="0.25">
      <c r="A8" s="81"/>
      <c r="B8" s="82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3"/>
    </row>
    <row r="9" spans="1:19" ht="15" customHeight="1" x14ac:dyDescent="0.25">
      <c r="A9" s="79"/>
      <c r="B9" s="79"/>
      <c r="C9" s="79"/>
      <c r="D9" s="79"/>
      <c r="E9" s="79"/>
      <c r="F9" s="80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</row>
    <row r="10" spans="1:19" ht="15" customHeight="1" x14ac:dyDescent="0.25">
      <c r="A10" s="79"/>
      <c r="B10" s="79"/>
      <c r="C10" s="79"/>
      <c r="D10" s="84"/>
      <c r="E10" s="84"/>
      <c r="F10" s="80"/>
      <c r="G10" s="79"/>
      <c r="H10" s="79"/>
      <c r="I10" s="79"/>
      <c r="J10" s="79"/>
      <c r="K10" s="79"/>
      <c r="L10" s="79"/>
      <c r="M10" s="79"/>
      <c r="N10" s="85"/>
      <c r="O10" s="85"/>
      <c r="P10" s="85"/>
      <c r="Q10" s="79"/>
      <c r="R10" s="79"/>
      <c r="S10" s="79"/>
    </row>
    <row r="11" spans="1:19" ht="15" customHeight="1" x14ac:dyDescent="0.25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</row>
    <row r="12" spans="1:19" ht="15" customHeight="1" x14ac:dyDescent="0.25">
      <c r="A12" s="79"/>
      <c r="B12" s="79"/>
      <c r="C12" s="79"/>
      <c r="D12" s="79"/>
      <c r="E12" s="79"/>
      <c r="F12" s="79"/>
      <c r="G12" s="79"/>
      <c r="H12" s="80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1:19" ht="15" customHeight="1" x14ac:dyDescent="0.25">
      <c r="A13" s="79"/>
      <c r="B13" s="79"/>
      <c r="C13" s="79"/>
      <c r="D13" s="79"/>
      <c r="E13" s="79"/>
      <c r="F13" s="79"/>
      <c r="G13" s="79"/>
      <c r="H13" s="80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ht="15" customHeight="1" x14ac:dyDescent="0.25">
      <c r="A14" s="79"/>
      <c r="B14" s="79"/>
      <c r="C14" s="79"/>
      <c r="D14" s="79"/>
      <c r="E14" s="79"/>
      <c r="F14" s="79"/>
      <c r="G14" s="79"/>
      <c r="H14" s="80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1:19" ht="42" customHeight="1" x14ac:dyDescent="0.25">
      <c r="A15" s="170" t="s">
        <v>1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1"/>
      <c r="L15" s="79"/>
      <c r="M15" s="79"/>
      <c r="N15" s="79"/>
      <c r="O15" s="79"/>
      <c r="P15" s="79"/>
      <c r="Q15" s="79"/>
      <c r="R15" s="79"/>
      <c r="S15" s="79"/>
    </row>
    <row r="16" spans="1:19" ht="22.5" customHeight="1" x14ac:dyDescent="0.25">
      <c r="A16" s="169" t="s">
        <v>2</v>
      </c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79"/>
      <c r="M16" s="79"/>
      <c r="N16" s="79"/>
      <c r="O16" s="79"/>
      <c r="P16" s="79"/>
      <c r="Q16" s="79"/>
      <c r="R16" s="79"/>
      <c r="S16" s="79"/>
    </row>
    <row r="17" spans="1:19" ht="15" customHeight="1" x14ac:dyDescent="0.25">
      <c r="A17" s="79"/>
      <c r="B17" s="79"/>
      <c r="C17" s="79"/>
      <c r="D17" s="79"/>
      <c r="E17" s="79"/>
      <c r="F17" s="79"/>
      <c r="G17" s="79"/>
      <c r="H17" s="80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1:19" ht="15" customHeight="1" x14ac:dyDescent="0.25">
      <c r="A18" s="79"/>
      <c r="B18" s="79"/>
      <c r="C18" s="79"/>
      <c r="D18" s="79"/>
      <c r="E18" s="79"/>
      <c r="F18" s="79"/>
      <c r="G18" s="79"/>
      <c r="H18" s="80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1:19" ht="15" customHeight="1" x14ac:dyDescent="0.25">
      <c r="A19" s="79"/>
      <c r="B19" s="79"/>
      <c r="C19" s="79"/>
      <c r="D19" s="79"/>
      <c r="E19" s="79"/>
      <c r="F19" s="79"/>
      <c r="G19" s="79"/>
      <c r="H19" s="80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1:19" ht="15" customHeight="1" x14ac:dyDescent="0.25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1:19" ht="15" customHeight="1" x14ac:dyDescent="0.25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1:19" ht="15" customHeight="1" x14ac:dyDescent="0.25">
      <c r="L22" s="79"/>
      <c r="M22" s="79"/>
      <c r="N22" s="79"/>
      <c r="O22" s="79"/>
      <c r="P22" s="79"/>
      <c r="Q22" s="79"/>
      <c r="R22" s="79"/>
      <c r="S22" s="79"/>
    </row>
    <row r="23" spans="1:19" ht="15" customHeight="1" x14ac:dyDescent="0.25">
      <c r="L23" s="79"/>
      <c r="M23" s="79"/>
      <c r="N23" s="79"/>
      <c r="O23" s="79"/>
      <c r="P23" s="79"/>
      <c r="Q23" s="79"/>
      <c r="R23" s="79"/>
      <c r="S23" s="79"/>
    </row>
    <row r="24" spans="1:19" ht="22.5" customHeight="1" x14ac:dyDescent="0.2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9"/>
      <c r="M24" s="79"/>
      <c r="N24" s="79"/>
      <c r="O24" s="79"/>
      <c r="P24" s="79"/>
      <c r="Q24" s="79"/>
      <c r="R24" s="79"/>
      <c r="S24" s="79"/>
    </row>
    <row r="25" spans="1:19" ht="22.5" customHeight="1" x14ac:dyDescent="0.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9"/>
      <c r="M25" s="79"/>
      <c r="N25" s="79"/>
      <c r="O25" s="79"/>
      <c r="P25" s="79"/>
      <c r="Q25" s="79"/>
      <c r="R25" s="79"/>
      <c r="S25" s="79"/>
    </row>
    <row r="26" spans="1:19" ht="15" customHeight="1" x14ac:dyDescent="0.25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1:19" ht="15" customHeight="1" x14ac:dyDescent="0.25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19" ht="15" customHeight="1" x14ac:dyDescent="0.25">
      <c r="L28" s="79"/>
      <c r="M28" s="79"/>
      <c r="N28" s="79"/>
      <c r="O28" s="79"/>
      <c r="P28" s="79"/>
      <c r="Q28" s="79"/>
      <c r="R28" s="79"/>
      <c r="S28" s="79"/>
    </row>
    <row r="29" spans="1:19" ht="15" customHeight="1" x14ac:dyDescent="0.25">
      <c r="L29" s="79"/>
      <c r="M29" s="79"/>
      <c r="N29" s="79"/>
      <c r="O29" s="79"/>
      <c r="P29" s="79"/>
      <c r="Q29" s="79"/>
      <c r="R29" s="79"/>
      <c r="S29" s="79"/>
    </row>
    <row r="30" spans="1:19" ht="21" customHeight="1" x14ac:dyDescent="0.25">
      <c r="A30" s="79"/>
      <c r="B30" s="87"/>
      <c r="K30" s="79"/>
      <c r="L30" s="79"/>
      <c r="M30" s="79"/>
      <c r="N30" s="79"/>
      <c r="O30" s="79"/>
      <c r="P30" s="79"/>
      <c r="Q30" s="79"/>
      <c r="R30" s="79"/>
      <c r="S30" s="79"/>
    </row>
    <row r="31" spans="1:19" ht="15" customHeight="1" x14ac:dyDescent="0.25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1:19" ht="15" customHeight="1" x14ac:dyDescent="0.25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1:19" ht="19.5" customHeight="1" x14ac:dyDescent="0.25">
      <c r="A33" s="172" t="s">
        <v>3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79"/>
      <c r="M33" s="79"/>
      <c r="N33" s="79"/>
      <c r="O33" s="79"/>
      <c r="P33" s="79"/>
      <c r="Q33" s="79"/>
      <c r="R33" s="79"/>
      <c r="S33" s="79"/>
    </row>
    <row r="34" spans="1:19" ht="15" customHeight="1" x14ac:dyDescent="0.25">
      <c r="A34" s="79"/>
      <c r="B34" s="79"/>
      <c r="C34" s="79"/>
      <c r="D34" s="79"/>
      <c r="E34" s="79"/>
      <c r="F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1:19" ht="15" customHeight="1" x14ac:dyDescent="0.25">
      <c r="A35" s="168" t="s">
        <v>4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79"/>
      <c r="M35" s="79"/>
      <c r="N35" s="79"/>
      <c r="O35" s="79"/>
      <c r="P35" s="79"/>
      <c r="Q35" s="79"/>
      <c r="R35" s="79"/>
      <c r="S35" s="79"/>
    </row>
    <row r="36" spans="1:19" ht="15" customHeight="1" x14ac:dyDescent="0.25">
      <c r="L36" s="79"/>
      <c r="M36" s="79"/>
      <c r="N36" s="79"/>
      <c r="O36" s="79"/>
      <c r="P36" s="79"/>
      <c r="Q36" s="79"/>
      <c r="R36" s="79"/>
      <c r="S36" s="79"/>
    </row>
    <row r="37" spans="1:19" ht="15" customHeight="1" x14ac:dyDescent="0.25">
      <c r="L37" s="79"/>
      <c r="M37" s="79"/>
      <c r="N37" s="79"/>
      <c r="O37" s="79"/>
      <c r="P37" s="79"/>
      <c r="Q37" s="79"/>
      <c r="R37" s="79"/>
      <c r="S37" s="79"/>
    </row>
    <row r="38" spans="1:19" ht="15" customHeight="1" x14ac:dyDescent="0.25">
      <c r="L38" s="79"/>
      <c r="M38" s="79"/>
      <c r="N38" s="79"/>
      <c r="O38" s="79"/>
      <c r="P38" s="79"/>
      <c r="Q38" s="79"/>
      <c r="R38" s="79"/>
      <c r="S38" s="79"/>
    </row>
    <row r="39" spans="1:19" ht="15" customHeight="1" x14ac:dyDescent="0.25">
      <c r="G39" s="79"/>
      <c r="H39" s="79"/>
      <c r="L39" s="79"/>
      <c r="M39" s="79"/>
      <c r="N39" s="79"/>
      <c r="O39" s="79"/>
      <c r="P39" s="79"/>
      <c r="Q39" s="79"/>
      <c r="R39" s="79"/>
      <c r="S39" s="79"/>
    </row>
    <row r="40" spans="1:19" ht="15" customHeight="1" x14ac:dyDescent="0.25">
      <c r="G40" s="79"/>
      <c r="H40" s="79"/>
      <c r="L40" s="79"/>
      <c r="M40" s="79"/>
      <c r="N40" s="79"/>
      <c r="O40" s="79"/>
      <c r="P40" s="79"/>
      <c r="Q40" s="79"/>
      <c r="R40" s="79"/>
      <c r="S40" s="79"/>
    </row>
    <row r="41" spans="1:19" ht="15" customHeight="1" x14ac:dyDescent="0.25"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1:19" ht="15" customHeight="1" x14ac:dyDescent="0.25"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1:19" ht="15" customHeight="1" x14ac:dyDescent="0.25"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1:19" ht="15" customHeight="1" x14ac:dyDescent="0.25"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1:19" ht="15" customHeight="1" x14ac:dyDescent="0.25"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1:19" ht="15" customHeight="1" x14ac:dyDescent="0.25">
      <c r="A46" s="168" t="s">
        <v>5</v>
      </c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79"/>
      <c r="M46" s="79"/>
      <c r="N46" s="79"/>
      <c r="O46" s="79"/>
      <c r="P46" s="79"/>
      <c r="Q46" s="79"/>
      <c r="R46" s="79"/>
      <c r="S46" s="79"/>
    </row>
    <row r="47" spans="1:19" ht="15" customHeight="1" x14ac:dyDescent="0.25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1:19" ht="15" customHeight="1" x14ac:dyDescent="0.25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105" spans="1:1" ht="15" customHeight="1" x14ac:dyDescent="0.25">
      <c r="A105" s="110" t="s">
        <v>6</v>
      </c>
    </row>
  </sheetData>
  <mergeCells count="6">
    <mergeCell ref="A46:K46"/>
    <mergeCell ref="A2:K2"/>
    <mergeCell ref="A15:K15"/>
    <mergeCell ref="A16:K16"/>
    <mergeCell ref="A33:K33"/>
    <mergeCell ref="A35:K35"/>
  </mergeCells>
  <pageMargins left="0.25" right="0.25" top="0.25" bottom="0.25" header="0" footer="0"/>
  <pageSetup paperSize="9" pageOrder="overThenDown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D3" sqref="AD3:AD4"/>
    </sheetView>
  </sheetViews>
  <sheetFormatPr defaultRowHeight="15" customHeight="1" x14ac:dyDescent="0.25"/>
  <cols>
    <col min="1" max="1" width="3.7109375" style="25" customWidth="1"/>
    <col min="2" max="2" width="24.7109375" style="24" customWidth="1"/>
    <col min="3" max="6" width="4.7109375" style="24" customWidth="1"/>
    <col min="7" max="9" width="5.28515625" style="24" customWidth="1"/>
    <col min="10" max="13" width="4.7109375" style="24" customWidth="1"/>
    <col min="14" max="16" width="5.28515625" style="24" customWidth="1"/>
    <col min="17" max="17" width="0.7109375" style="24" customWidth="1"/>
    <col min="18" max="18" width="3.7109375" style="24" customWidth="1"/>
    <col min="19" max="22" width="3.85546875" style="24" customWidth="1"/>
    <col min="23" max="25" width="5.28515625" style="24" customWidth="1"/>
    <col min="26" max="29" width="3.7109375" style="24" customWidth="1"/>
    <col min="30" max="31" width="5.28515625" style="47" customWidth="1"/>
    <col min="32" max="32" width="5.28515625" style="24" customWidth="1"/>
    <col min="33" max="36" width="3.85546875" style="24" customWidth="1"/>
    <col min="37" max="38" width="5.28515625" style="24" customWidth="1"/>
    <col min="39" max="39" width="5.140625" style="24" customWidth="1"/>
    <col min="40" max="58" width="9.140625" style="24"/>
    <col min="59" max="60" width="9.140625" style="47"/>
    <col min="61" max="61" width="9.140625" style="24"/>
    <col min="62" max="62" width="9.140625" style="25"/>
    <col min="63" max="89" width="9.140625" style="24"/>
    <col min="90" max="91" width="9.140625" style="47"/>
    <col min="92" max="118" width="9.140625" style="24"/>
    <col min="119" max="120" width="9.140625" style="47"/>
    <col min="121" max="147" width="9.140625" style="24"/>
    <col min="148" max="149" width="9.140625" style="47"/>
  </cols>
  <sheetData>
    <row r="1" spans="1:39" ht="21.75" customHeight="1" x14ac:dyDescent="0.25">
      <c r="A1" s="227" t="s">
        <v>478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9"/>
      <c r="R1" s="227" t="s">
        <v>478</v>
      </c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9"/>
    </row>
    <row r="2" spans="1:39" ht="15" customHeight="1" x14ac:dyDescent="0.25">
      <c r="A2" s="217" t="s">
        <v>30</v>
      </c>
      <c r="B2" s="219" t="s">
        <v>330</v>
      </c>
      <c r="C2" s="225" t="s">
        <v>331</v>
      </c>
      <c r="D2" s="225"/>
      <c r="E2" s="225"/>
      <c r="F2" s="225"/>
      <c r="G2" s="225"/>
      <c r="H2" s="225"/>
      <c r="I2" s="225"/>
      <c r="J2" s="224" t="s">
        <v>332</v>
      </c>
      <c r="K2" s="224"/>
      <c r="L2" s="224"/>
      <c r="M2" s="224"/>
      <c r="N2" s="224"/>
      <c r="O2" s="224"/>
      <c r="P2" s="226"/>
      <c r="R2" s="217" t="s">
        <v>30</v>
      </c>
      <c r="S2" s="223" t="s">
        <v>333</v>
      </c>
      <c r="T2" s="224"/>
      <c r="U2" s="224"/>
      <c r="V2" s="224"/>
      <c r="W2" s="224"/>
      <c r="X2" s="224"/>
      <c r="Y2" s="224"/>
      <c r="Z2" s="225" t="s">
        <v>334</v>
      </c>
      <c r="AA2" s="225"/>
      <c r="AB2" s="225"/>
      <c r="AC2" s="225"/>
      <c r="AD2" s="225"/>
      <c r="AE2" s="225"/>
      <c r="AF2" s="225"/>
      <c r="AG2" s="224" t="s">
        <v>335</v>
      </c>
      <c r="AH2" s="224"/>
      <c r="AI2" s="224"/>
      <c r="AJ2" s="224"/>
      <c r="AK2" s="224"/>
      <c r="AL2" s="224"/>
      <c r="AM2" s="226"/>
    </row>
    <row r="3" spans="1:39" ht="15" customHeight="1" x14ac:dyDescent="0.25">
      <c r="A3" s="218"/>
      <c r="B3" s="220"/>
      <c r="C3" s="211" t="s">
        <v>336</v>
      </c>
      <c r="D3" s="211"/>
      <c r="E3" s="211"/>
      <c r="F3" s="211"/>
      <c r="G3" s="212" t="s">
        <v>337</v>
      </c>
      <c r="H3" s="212" t="s">
        <v>338</v>
      </c>
      <c r="I3" s="212" t="s">
        <v>339</v>
      </c>
      <c r="J3" s="211" t="s">
        <v>336</v>
      </c>
      <c r="K3" s="211"/>
      <c r="L3" s="211"/>
      <c r="M3" s="211"/>
      <c r="N3" s="212" t="s">
        <v>337</v>
      </c>
      <c r="O3" s="212" t="s">
        <v>338</v>
      </c>
      <c r="P3" s="221" t="s">
        <v>339</v>
      </c>
      <c r="R3" s="218"/>
      <c r="S3" s="216" t="s">
        <v>336</v>
      </c>
      <c r="T3" s="211"/>
      <c r="U3" s="211"/>
      <c r="V3" s="211"/>
      <c r="W3" s="212" t="s">
        <v>337</v>
      </c>
      <c r="X3" s="212" t="s">
        <v>338</v>
      </c>
      <c r="Y3" s="212" t="s">
        <v>339</v>
      </c>
      <c r="Z3" s="211" t="s">
        <v>336</v>
      </c>
      <c r="AA3" s="211"/>
      <c r="AB3" s="211"/>
      <c r="AC3" s="211"/>
      <c r="AD3" s="212" t="s">
        <v>337</v>
      </c>
      <c r="AE3" s="212" t="s">
        <v>338</v>
      </c>
      <c r="AF3" s="212" t="s">
        <v>339</v>
      </c>
      <c r="AG3" s="211" t="s">
        <v>336</v>
      </c>
      <c r="AH3" s="211"/>
      <c r="AI3" s="211"/>
      <c r="AJ3" s="211"/>
      <c r="AK3" s="212" t="s">
        <v>337</v>
      </c>
      <c r="AL3" s="212" t="s">
        <v>338</v>
      </c>
      <c r="AM3" s="221" t="s">
        <v>339</v>
      </c>
    </row>
    <row r="4" spans="1:39" ht="15" customHeight="1" x14ac:dyDescent="0.25">
      <c r="A4" s="218"/>
      <c r="B4" s="22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22"/>
      <c r="R4" s="218"/>
      <c r="S4" s="216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22"/>
    </row>
    <row r="5" spans="1:39" ht="15.6" customHeight="1" x14ac:dyDescent="0.25">
      <c r="A5" s="30">
        <v>1</v>
      </c>
      <c r="B5" s="31" t="s">
        <v>36</v>
      </c>
      <c r="C5" s="115" t="s">
        <v>349</v>
      </c>
      <c r="D5" s="116" t="s">
        <v>351</v>
      </c>
      <c r="E5" s="116" t="s">
        <v>342</v>
      </c>
      <c r="F5" s="117" t="s">
        <v>351</v>
      </c>
      <c r="G5" s="118" t="s">
        <v>343</v>
      </c>
      <c r="H5" s="118" t="s">
        <v>345</v>
      </c>
      <c r="I5" s="119" t="s">
        <v>354</v>
      </c>
      <c r="J5" s="115" t="s">
        <v>363</v>
      </c>
      <c r="K5" s="116" t="s">
        <v>341</v>
      </c>
      <c r="L5" s="116" t="s">
        <v>349</v>
      </c>
      <c r="M5" s="117" t="s">
        <v>351</v>
      </c>
      <c r="N5" s="118" t="s">
        <v>347</v>
      </c>
      <c r="O5" s="118" t="s">
        <v>364</v>
      </c>
      <c r="P5" s="120" t="s">
        <v>364</v>
      </c>
      <c r="R5" s="30">
        <v>1</v>
      </c>
      <c r="S5" s="121" t="s">
        <v>342</v>
      </c>
      <c r="T5" s="116" t="s">
        <v>349</v>
      </c>
      <c r="U5" s="116" t="s">
        <v>349</v>
      </c>
      <c r="V5" s="122" t="s">
        <v>349</v>
      </c>
      <c r="W5" s="118" t="s">
        <v>351</v>
      </c>
      <c r="X5" s="118" t="s">
        <v>352</v>
      </c>
      <c r="Y5" s="119" t="s">
        <v>347</v>
      </c>
      <c r="Z5" s="115" t="s">
        <v>351</v>
      </c>
      <c r="AA5" s="116" t="s">
        <v>378</v>
      </c>
      <c r="AB5" s="116" t="s">
        <v>340</v>
      </c>
      <c r="AC5" s="117"/>
      <c r="AD5" s="118" t="s">
        <v>341</v>
      </c>
      <c r="AE5" s="118" t="s">
        <v>372</v>
      </c>
      <c r="AF5" s="119" t="s">
        <v>352</v>
      </c>
      <c r="AG5" s="115" t="s">
        <v>342</v>
      </c>
      <c r="AH5" s="116" t="s">
        <v>340</v>
      </c>
      <c r="AI5" s="116" t="s">
        <v>341</v>
      </c>
      <c r="AJ5" s="117"/>
      <c r="AK5" s="118" t="s">
        <v>349</v>
      </c>
      <c r="AL5" s="118" t="s">
        <v>356</v>
      </c>
      <c r="AM5" s="120" t="s">
        <v>343</v>
      </c>
    </row>
    <row r="6" spans="1:39" ht="15.6" customHeight="1" x14ac:dyDescent="0.25">
      <c r="A6" s="26">
        <v>2</v>
      </c>
      <c r="B6" s="27" t="s">
        <v>45</v>
      </c>
      <c r="C6" s="123" t="s">
        <v>342</v>
      </c>
      <c r="D6" s="124" t="s">
        <v>342</v>
      </c>
      <c r="E6" s="124" t="s">
        <v>351</v>
      </c>
      <c r="F6" s="125" t="s">
        <v>351</v>
      </c>
      <c r="G6" s="126" t="s">
        <v>351</v>
      </c>
      <c r="H6" s="126" t="s">
        <v>357</v>
      </c>
      <c r="I6" s="127" t="s">
        <v>347</v>
      </c>
      <c r="J6" s="123" t="s">
        <v>341</v>
      </c>
      <c r="K6" s="124" t="s">
        <v>351</v>
      </c>
      <c r="L6" s="124" t="s">
        <v>342</v>
      </c>
      <c r="M6" s="125" t="s">
        <v>342</v>
      </c>
      <c r="N6" s="126" t="s">
        <v>372</v>
      </c>
      <c r="O6" s="126" t="s">
        <v>389</v>
      </c>
      <c r="P6" s="128" t="s">
        <v>373</v>
      </c>
      <c r="R6" s="26">
        <v>2</v>
      </c>
      <c r="S6" s="129" t="s">
        <v>342</v>
      </c>
      <c r="T6" s="124" t="s">
        <v>342</v>
      </c>
      <c r="U6" s="124" t="s">
        <v>349</v>
      </c>
      <c r="V6" s="130" t="s">
        <v>349</v>
      </c>
      <c r="W6" s="126" t="s">
        <v>342</v>
      </c>
      <c r="X6" s="126" t="s">
        <v>356</v>
      </c>
      <c r="Y6" s="127" t="s">
        <v>343</v>
      </c>
      <c r="Z6" s="123" t="s">
        <v>340</v>
      </c>
      <c r="AA6" s="124" t="s">
        <v>351</v>
      </c>
      <c r="AB6" s="124" t="s">
        <v>342</v>
      </c>
      <c r="AC6" s="125"/>
      <c r="AD6" s="126" t="s">
        <v>379</v>
      </c>
      <c r="AE6" s="126" t="s">
        <v>379</v>
      </c>
      <c r="AF6" s="127" t="s">
        <v>379</v>
      </c>
      <c r="AG6" s="123" t="s">
        <v>342</v>
      </c>
      <c r="AH6" s="124" t="s">
        <v>340</v>
      </c>
      <c r="AI6" s="124" t="s">
        <v>342</v>
      </c>
      <c r="AJ6" s="125"/>
      <c r="AK6" s="126" t="s">
        <v>342</v>
      </c>
      <c r="AL6" s="126" t="s">
        <v>381</v>
      </c>
      <c r="AM6" s="128" t="s">
        <v>357</v>
      </c>
    </row>
    <row r="7" spans="1:39" ht="15.6" customHeight="1" x14ac:dyDescent="0.25">
      <c r="A7" s="26">
        <v>3</v>
      </c>
      <c r="B7" s="27" t="s">
        <v>51</v>
      </c>
      <c r="C7" s="123" t="s">
        <v>342</v>
      </c>
      <c r="D7" s="124" t="s">
        <v>349</v>
      </c>
      <c r="E7" s="124" t="s">
        <v>349</v>
      </c>
      <c r="F7" s="125" t="s">
        <v>349</v>
      </c>
      <c r="G7" s="126" t="s">
        <v>342</v>
      </c>
      <c r="H7" s="126" t="s">
        <v>350</v>
      </c>
      <c r="I7" s="127" t="s">
        <v>379</v>
      </c>
      <c r="J7" s="123" t="s">
        <v>349</v>
      </c>
      <c r="K7" s="124" t="s">
        <v>351</v>
      </c>
      <c r="L7" s="124" t="s">
        <v>349</v>
      </c>
      <c r="M7" s="125" t="s">
        <v>342</v>
      </c>
      <c r="N7" s="126" t="s">
        <v>379</v>
      </c>
      <c r="O7" s="126" t="s">
        <v>352</v>
      </c>
      <c r="P7" s="128" t="s">
        <v>347</v>
      </c>
      <c r="R7" s="26">
        <v>3</v>
      </c>
      <c r="S7" s="129" t="s">
        <v>351</v>
      </c>
      <c r="T7" s="124" t="s">
        <v>341</v>
      </c>
      <c r="U7" s="124" t="s">
        <v>349</v>
      </c>
      <c r="V7" s="130" t="s">
        <v>342</v>
      </c>
      <c r="W7" s="126" t="s">
        <v>341</v>
      </c>
      <c r="X7" s="126" t="s">
        <v>350</v>
      </c>
      <c r="Y7" s="127" t="s">
        <v>372</v>
      </c>
      <c r="Z7" s="123" t="s">
        <v>341</v>
      </c>
      <c r="AA7" s="124" t="s">
        <v>363</v>
      </c>
      <c r="AB7" s="124" t="s">
        <v>341</v>
      </c>
      <c r="AC7" s="125"/>
      <c r="AD7" s="126" t="s">
        <v>347</v>
      </c>
      <c r="AE7" s="126" t="s">
        <v>353</v>
      </c>
      <c r="AF7" s="127" t="s">
        <v>372</v>
      </c>
      <c r="AG7" s="123" t="s">
        <v>342</v>
      </c>
      <c r="AH7" s="124" t="s">
        <v>349</v>
      </c>
      <c r="AI7" s="124" t="s">
        <v>342</v>
      </c>
      <c r="AJ7" s="125"/>
      <c r="AK7" s="126" t="s">
        <v>371</v>
      </c>
      <c r="AL7" s="126" t="s">
        <v>350</v>
      </c>
      <c r="AM7" s="128" t="s">
        <v>350</v>
      </c>
    </row>
    <row r="8" spans="1:39" ht="15.6" customHeight="1" x14ac:dyDescent="0.25">
      <c r="A8" s="26">
        <v>4</v>
      </c>
      <c r="B8" s="27" t="s">
        <v>57</v>
      </c>
      <c r="C8" s="123" t="s">
        <v>342</v>
      </c>
      <c r="D8" s="124" t="s">
        <v>349</v>
      </c>
      <c r="E8" s="124" t="s">
        <v>349</v>
      </c>
      <c r="F8" s="125" t="s">
        <v>342</v>
      </c>
      <c r="G8" s="126" t="s">
        <v>366</v>
      </c>
      <c r="H8" s="126" t="s">
        <v>366</v>
      </c>
      <c r="I8" s="127" t="s">
        <v>379</v>
      </c>
      <c r="J8" s="123" t="s">
        <v>341</v>
      </c>
      <c r="K8" s="124" t="s">
        <v>349</v>
      </c>
      <c r="L8" s="124" t="s">
        <v>349</v>
      </c>
      <c r="M8" s="125" t="s">
        <v>349</v>
      </c>
      <c r="N8" s="126" t="s">
        <v>372</v>
      </c>
      <c r="O8" s="126" t="s">
        <v>347</v>
      </c>
      <c r="P8" s="128" t="s">
        <v>362</v>
      </c>
      <c r="R8" s="26">
        <v>4</v>
      </c>
      <c r="S8" s="129" t="s">
        <v>341</v>
      </c>
      <c r="T8" s="124" t="s">
        <v>341</v>
      </c>
      <c r="U8" s="124" t="s">
        <v>349</v>
      </c>
      <c r="V8" s="130" t="s">
        <v>342</v>
      </c>
      <c r="W8" s="126" t="s">
        <v>341</v>
      </c>
      <c r="X8" s="126" t="s">
        <v>350</v>
      </c>
      <c r="Y8" s="127" t="s">
        <v>368</v>
      </c>
      <c r="Z8" s="123" t="s">
        <v>349</v>
      </c>
      <c r="AA8" s="124" t="s">
        <v>346</v>
      </c>
      <c r="AB8" s="124" t="s">
        <v>346</v>
      </c>
      <c r="AC8" s="125"/>
      <c r="AD8" s="126" t="s">
        <v>342</v>
      </c>
      <c r="AE8" s="126" t="s">
        <v>353</v>
      </c>
      <c r="AF8" s="127" t="s">
        <v>345</v>
      </c>
      <c r="AG8" s="123" t="s">
        <v>351</v>
      </c>
      <c r="AH8" s="124" t="s">
        <v>349</v>
      </c>
      <c r="AI8" s="124" t="s">
        <v>341</v>
      </c>
      <c r="AJ8" s="125"/>
      <c r="AK8" s="126" t="s">
        <v>342</v>
      </c>
      <c r="AL8" s="126" t="s">
        <v>350</v>
      </c>
      <c r="AM8" s="128" t="s">
        <v>354</v>
      </c>
    </row>
    <row r="9" spans="1:39" ht="15.6" customHeight="1" x14ac:dyDescent="0.25">
      <c r="A9" s="42">
        <v>5</v>
      </c>
      <c r="B9" s="43" t="s">
        <v>63</v>
      </c>
      <c r="C9" s="131" t="s">
        <v>342</v>
      </c>
      <c r="D9" s="132" t="s">
        <v>351</v>
      </c>
      <c r="E9" s="132" t="s">
        <v>342</v>
      </c>
      <c r="F9" s="133" t="s">
        <v>341</v>
      </c>
      <c r="G9" s="134" t="s">
        <v>354</v>
      </c>
      <c r="H9" s="134" t="s">
        <v>345</v>
      </c>
      <c r="I9" s="135" t="s">
        <v>345</v>
      </c>
      <c r="J9" s="131" t="s">
        <v>342</v>
      </c>
      <c r="K9" s="132" t="s">
        <v>346</v>
      </c>
      <c r="L9" s="132" t="s">
        <v>342</v>
      </c>
      <c r="M9" s="133" t="s">
        <v>378</v>
      </c>
      <c r="N9" s="134" t="s">
        <v>372</v>
      </c>
      <c r="O9" s="134" t="s">
        <v>364</v>
      </c>
      <c r="P9" s="136" t="s">
        <v>392</v>
      </c>
      <c r="R9" s="42">
        <v>5</v>
      </c>
      <c r="S9" s="137" t="s">
        <v>340</v>
      </c>
      <c r="T9" s="132" t="s">
        <v>351</v>
      </c>
      <c r="U9" s="132" t="s">
        <v>340</v>
      </c>
      <c r="V9" s="138" t="s">
        <v>349</v>
      </c>
      <c r="W9" s="134" t="s">
        <v>351</v>
      </c>
      <c r="X9" s="134" t="s">
        <v>350</v>
      </c>
      <c r="Y9" s="135" t="s">
        <v>366</v>
      </c>
      <c r="Z9" s="131" t="s">
        <v>349</v>
      </c>
      <c r="AA9" s="132" t="s">
        <v>351</v>
      </c>
      <c r="AB9" s="132" t="s">
        <v>340</v>
      </c>
      <c r="AC9" s="133"/>
      <c r="AD9" s="134" t="s">
        <v>342</v>
      </c>
      <c r="AE9" s="134" t="s">
        <v>379</v>
      </c>
      <c r="AF9" s="135" t="s">
        <v>357</v>
      </c>
      <c r="AG9" s="131" t="s">
        <v>342</v>
      </c>
      <c r="AH9" s="132" t="s">
        <v>340</v>
      </c>
      <c r="AI9" s="132" t="s">
        <v>351</v>
      </c>
      <c r="AJ9" s="133"/>
      <c r="AK9" s="134" t="s">
        <v>371</v>
      </c>
      <c r="AL9" s="134" t="s">
        <v>350</v>
      </c>
      <c r="AM9" s="136" t="s">
        <v>350</v>
      </c>
    </row>
    <row r="10" spans="1:39" ht="15.6" customHeight="1" x14ac:dyDescent="0.25">
      <c r="A10" s="30">
        <v>6</v>
      </c>
      <c r="B10" s="31" t="s">
        <v>69</v>
      </c>
      <c r="C10" s="115" t="s">
        <v>351</v>
      </c>
      <c r="D10" s="116" t="s">
        <v>342</v>
      </c>
      <c r="E10" s="116" t="s">
        <v>342</v>
      </c>
      <c r="F10" s="117" t="s">
        <v>349</v>
      </c>
      <c r="G10" s="118" t="s">
        <v>345</v>
      </c>
      <c r="H10" s="118" t="s">
        <v>397</v>
      </c>
      <c r="I10" s="119" t="s">
        <v>395</v>
      </c>
      <c r="J10" s="115" t="s">
        <v>341</v>
      </c>
      <c r="K10" s="116" t="s">
        <v>342</v>
      </c>
      <c r="L10" s="116" t="s">
        <v>349</v>
      </c>
      <c r="M10" s="117" t="s">
        <v>378</v>
      </c>
      <c r="N10" s="118" t="s">
        <v>379</v>
      </c>
      <c r="O10" s="118" t="s">
        <v>389</v>
      </c>
      <c r="P10" s="120" t="s">
        <v>352</v>
      </c>
      <c r="R10" s="30">
        <v>6</v>
      </c>
      <c r="S10" s="121" t="s">
        <v>351</v>
      </c>
      <c r="T10" s="116" t="s">
        <v>346</v>
      </c>
      <c r="U10" s="116" t="s">
        <v>349</v>
      </c>
      <c r="V10" s="122" t="s">
        <v>349</v>
      </c>
      <c r="W10" s="118" t="s">
        <v>363</v>
      </c>
      <c r="X10" s="118" t="s">
        <v>372</v>
      </c>
      <c r="Y10" s="119" t="s">
        <v>373</v>
      </c>
      <c r="Z10" s="115" t="s">
        <v>341</v>
      </c>
      <c r="AA10" s="116" t="s">
        <v>346</v>
      </c>
      <c r="AB10" s="116" t="s">
        <v>349</v>
      </c>
      <c r="AC10" s="117"/>
      <c r="AD10" s="118" t="s">
        <v>348</v>
      </c>
      <c r="AE10" s="118" t="s">
        <v>374</v>
      </c>
      <c r="AF10" s="119" t="s">
        <v>398</v>
      </c>
      <c r="AG10" s="115" t="s">
        <v>351</v>
      </c>
      <c r="AH10" s="116" t="s">
        <v>340</v>
      </c>
      <c r="AI10" s="116" t="s">
        <v>349</v>
      </c>
      <c r="AJ10" s="117"/>
      <c r="AK10" s="118" t="s">
        <v>381</v>
      </c>
      <c r="AL10" s="118" t="s">
        <v>381</v>
      </c>
      <c r="AM10" s="120" t="s">
        <v>343</v>
      </c>
    </row>
    <row r="11" spans="1:39" ht="15.6" customHeight="1" x14ac:dyDescent="0.25">
      <c r="A11" s="26">
        <v>7</v>
      </c>
      <c r="B11" s="27" t="s">
        <v>75</v>
      </c>
      <c r="C11" s="123" t="s">
        <v>340</v>
      </c>
      <c r="D11" s="124" t="s">
        <v>342</v>
      </c>
      <c r="E11" s="124" t="s">
        <v>349</v>
      </c>
      <c r="F11" s="125" t="s">
        <v>341</v>
      </c>
      <c r="G11" s="126" t="s">
        <v>343</v>
      </c>
      <c r="H11" s="126" t="s">
        <v>386</v>
      </c>
      <c r="I11" s="127" t="s">
        <v>390</v>
      </c>
      <c r="J11" s="123" t="s">
        <v>342</v>
      </c>
      <c r="K11" s="124" t="s">
        <v>342</v>
      </c>
      <c r="L11" s="124" t="s">
        <v>342</v>
      </c>
      <c r="M11" s="125" t="s">
        <v>351</v>
      </c>
      <c r="N11" s="126" t="s">
        <v>353</v>
      </c>
      <c r="O11" s="126" t="s">
        <v>400</v>
      </c>
      <c r="P11" s="128" t="s">
        <v>352</v>
      </c>
      <c r="R11" s="26">
        <v>7</v>
      </c>
      <c r="S11" s="129" t="s">
        <v>349</v>
      </c>
      <c r="T11" s="124" t="s">
        <v>351</v>
      </c>
      <c r="U11" s="124" t="s">
        <v>349</v>
      </c>
      <c r="V11" s="130" t="s">
        <v>340</v>
      </c>
      <c r="W11" s="126" t="s">
        <v>369</v>
      </c>
      <c r="X11" s="126" t="s">
        <v>348</v>
      </c>
      <c r="Y11" s="127" t="s">
        <v>368</v>
      </c>
      <c r="Z11" s="123" t="s">
        <v>340</v>
      </c>
      <c r="AA11" s="124" t="s">
        <v>351</v>
      </c>
      <c r="AB11" s="124" t="s">
        <v>349</v>
      </c>
      <c r="AC11" s="125"/>
      <c r="AD11" s="126" t="s">
        <v>372</v>
      </c>
      <c r="AE11" s="126" t="s">
        <v>347</v>
      </c>
      <c r="AF11" s="127" t="s">
        <v>350</v>
      </c>
      <c r="AG11" s="123" t="s">
        <v>342</v>
      </c>
      <c r="AH11" s="124" t="s">
        <v>340</v>
      </c>
      <c r="AI11" s="124" t="s">
        <v>340</v>
      </c>
      <c r="AJ11" s="125"/>
      <c r="AK11" s="126" t="s">
        <v>349</v>
      </c>
      <c r="AL11" s="126" t="s">
        <v>381</v>
      </c>
      <c r="AM11" s="128" t="s">
        <v>396</v>
      </c>
    </row>
    <row r="12" spans="1:39" ht="15.6" customHeight="1" x14ac:dyDescent="0.25">
      <c r="A12" s="26">
        <v>8</v>
      </c>
      <c r="B12" s="27" t="s">
        <v>80</v>
      </c>
      <c r="C12" s="123" t="s">
        <v>342</v>
      </c>
      <c r="D12" s="124" t="s">
        <v>342</v>
      </c>
      <c r="E12" s="139" t="s">
        <v>349</v>
      </c>
      <c r="F12" s="125" t="s">
        <v>351</v>
      </c>
      <c r="G12" s="126" t="s">
        <v>375</v>
      </c>
      <c r="H12" s="126" t="s">
        <v>357</v>
      </c>
      <c r="I12" s="127" t="s">
        <v>379</v>
      </c>
      <c r="J12" s="123" t="s">
        <v>342</v>
      </c>
      <c r="K12" s="124" t="s">
        <v>342</v>
      </c>
      <c r="L12" s="124" t="s">
        <v>351</v>
      </c>
      <c r="M12" s="125" t="s">
        <v>349</v>
      </c>
      <c r="N12" s="126" t="s">
        <v>342</v>
      </c>
      <c r="O12" s="126" t="s">
        <v>352</v>
      </c>
      <c r="P12" s="128" t="s">
        <v>386</v>
      </c>
      <c r="R12" s="26">
        <v>8</v>
      </c>
      <c r="S12" s="129" t="s">
        <v>340</v>
      </c>
      <c r="T12" s="124" t="s">
        <v>342</v>
      </c>
      <c r="U12" s="139" t="s">
        <v>349</v>
      </c>
      <c r="V12" s="130" t="s">
        <v>349</v>
      </c>
      <c r="W12" s="126" t="s">
        <v>342</v>
      </c>
      <c r="X12" s="126" t="s">
        <v>372</v>
      </c>
      <c r="Y12" s="127" t="s">
        <v>366</v>
      </c>
      <c r="Z12" s="123" t="s">
        <v>340</v>
      </c>
      <c r="AA12" s="124" t="s">
        <v>341</v>
      </c>
      <c r="AB12" s="139" t="s">
        <v>349</v>
      </c>
      <c r="AC12" s="125"/>
      <c r="AD12" s="126" t="s">
        <v>353</v>
      </c>
      <c r="AE12" s="126" t="s">
        <v>347</v>
      </c>
      <c r="AF12" s="127" t="s">
        <v>366</v>
      </c>
      <c r="AG12" s="123" t="s">
        <v>342</v>
      </c>
      <c r="AH12" s="124" t="s">
        <v>349</v>
      </c>
      <c r="AI12" s="139" t="s">
        <v>340</v>
      </c>
      <c r="AJ12" s="125"/>
      <c r="AK12" s="126" t="s">
        <v>381</v>
      </c>
      <c r="AL12" s="126" t="s">
        <v>356</v>
      </c>
      <c r="AM12" s="128" t="s">
        <v>396</v>
      </c>
    </row>
    <row r="13" spans="1:39" ht="15.6" customHeight="1" x14ac:dyDescent="0.25">
      <c r="A13" s="26">
        <v>9</v>
      </c>
      <c r="B13" s="27" t="s">
        <v>86</v>
      </c>
      <c r="C13" s="123" t="s">
        <v>349</v>
      </c>
      <c r="D13" s="124" t="s">
        <v>349</v>
      </c>
      <c r="E13" s="124" t="s">
        <v>340</v>
      </c>
      <c r="F13" s="125" t="s">
        <v>342</v>
      </c>
      <c r="G13" s="126" t="s">
        <v>357</v>
      </c>
      <c r="H13" s="126" t="s">
        <v>354</v>
      </c>
      <c r="I13" s="127" t="s">
        <v>381</v>
      </c>
      <c r="J13" s="123" t="s">
        <v>342</v>
      </c>
      <c r="K13" s="124" t="s">
        <v>342</v>
      </c>
      <c r="L13" s="124" t="s">
        <v>349</v>
      </c>
      <c r="M13" s="125" t="s">
        <v>342</v>
      </c>
      <c r="N13" s="126" t="s">
        <v>380</v>
      </c>
      <c r="O13" s="126" t="s">
        <v>364</v>
      </c>
      <c r="P13" s="128" t="s">
        <v>390</v>
      </c>
      <c r="R13" s="26">
        <v>9</v>
      </c>
      <c r="S13" s="129" t="s">
        <v>340</v>
      </c>
      <c r="T13" s="124" t="s">
        <v>378</v>
      </c>
      <c r="U13" s="124" t="s">
        <v>340</v>
      </c>
      <c r="V13" s="130" t="s">
        <v>340</v>
      </c>
      <c r="W13" s="126" t="s">
        <v>379</v>
      </c>
      <c r="X13" s="126" t="s">
        <v>380</v>
      </c>
      <c r="Y13" s="127" t="s">
        <v>343</v>
      </c>
      <c r="Z13" s="123" t="s">
        <v>349</v>
      </c>
      <c r="AA13" s="124" t="s">
        <v>351</v>
      </c>
      <c r="AB13" s="124" t="s">
        <v>340</v>
      </c>
      <c r="AC13" s="125"/>
      <c r="AD13" s="126" t="s">
        <v>349</v>
      </c>
      <c r="AE13" s="126" t="s">
        <v>356</v>
      </c>
      <c r="AF13" s="127" t="s">
        <v>396</v>
      </c>
      <c r="AG13" s="123" t="s">
        <v>342</v>
      </c>
      <c r="AH13" s="124" t="s">
        <v>340</v>
      </c>
      <c r="AI13" s="124" t="s">
        <v>342</v>
      </c>
      <c r="AJ13" s="125"/>
      <c r="AK13" s="126" t="s">
        <v>381</v>
      </c>
      <c r="AL13" s="126" t="s">
        <v>350</v>
      </c>
      <c r="AM13" s="128" t="s">
        <v>357</v>
      </c>
    </row>
    <row r="14" spans="1:39" ht="15.6" customHeight="1" x14ac:dyDescent="0.25">
      <c r="A14" s="42">
        <v>10</v>
      </c>
      <c r="B14" s="43" t="s">
        <v>92</v>
      </c>
      <c r="C14" s="131" t="s">
        <v>340</v>
      </c>
      <c r="D14" s="132" t="s">
        <v>342</v>
      </c>
      <c r="E14" s="132" t="s">
        <v>340</v>
      </c>
      <c r="F14" s="133" t="s">
        <v>349</v>
      </c>
      <c r="G14" s="134" t="s">
        <v>393</v>
      </c>
      <c r="H14" s="134" t="s">
        <v>343</v>
      </c>
      <c r="I14" s="135" t="s">
        <v>356</v>
      </c>
      <c r="J14" s="131" t="s">
        <v>351</v>
      </c>
      <c r="K14" s="132" t="s">
        <v>349</v>
      </c>
      <c r="L14" s="132" t="s">
        <v>342</v>
      </c>
      <c r="M14" s="133" t="s">
        <v>342</v>
      </c>
      <c r="N14" s="134" t="s">
        <v>342</v>
      </c>
      <c r="O14" s="134" t="s">
        <v>364</v>
      </c>
      <c r="P14" s="136" t="s">
        <v>347</v>
      </c>
      <c r="R14" s="42">
        <v>10</v>
      </c>
      <c r="S14" s="137" t="s">
        <v>342</v>
      </c>
      <c r="T14" s="132" t="s">
        <v>351</v>
      </c>
      <c r="U14" s="132" t="s">
        <v>342</v>
      </c>
      <c r="V14" s="138" t="s">
        <v>340</v>
      </c>
      <c r="W14" s="134" t="s">
        <v>347</v>
      </c>
      <c r="X14" s="134" t="s">
        <v>350</v>
      </c>
      <c r="Y14" s="135" t="s">
        <v>350</v>
      </c>
      <c r="Z14" s="131" t="s">
        <v>342</v>
      </c>
      <c r="AA14" s="132" t="s">
        <v>351</v>
      </c>
      <c r="AB14" s="132" t="s">
        <v>349</v>
      </c>
      <c r="AC14" s="133"/>
      <c r="AD14" s="134" t="s">
        <v>353</v>
      </c>
      <c r="AE14" s="134" t="s">
        <v>348</v>
      </c>
      <c r="AF14" s="135" t="s">
        <v>371</v>
      </c>
      <c r="AG14" s="131" t="s">
        <v>351</v>
      </c>
      <c r="AH14" s="132" t="s">
        <v>340</v>
      </c>
      <c r="AI14" s="132" t="s">
        <v>351</v>
      </c>
      <c r="AJ14" s="133"/>
      <c r="AK14" s="134" t="s">
        <v>381</v>
      </c>
      <c r="AL14" s="134" t="s">
        <v>381</v>
      </c>
      <c r="AM14" s="136" t="s">
        <v>379</v>
      </c>
    </row>
    <row r="15" spans="1:39" ht="15.6" customHeight="1" x14ac:dyDescent="0.25">
      <c r="A15" s="30">
        <v>11</v>
      </c>
      <c r="B15" s="31" t="s">
        <v>98</v>
      </c>
      <c r="C15" s="115" t="s">
        <v>349</v>
      </c>
      <c r="D15" s="116" t="s">
        <v>349</v>
      </c>
      <c r="E15" s="116" t="s">
        <v>340</v>
      </c>
      <c r="F15" s="117" t="s">
        <v>342</v>
      </c>
      <c r="G15" s="118" t="s">
        <v>357</v>
      </c>
      <c r="H15" s="118" t="s">
        <v>386</v>
      </c>
      <c r="I15" s="119" t="s">
        <v>357</v>
      </c>
      <c r="J15" s="115" t="s">
        <v>342</v>
      </c>
      <c r="K15" s="116" t="s">
        <v>342</v>
      </c>
      <c r="L15" s="116" t="s">
        <v>349</v>
      </c>
      <c r="M15" s="117" t="s">
        <v>342</v>
      </c>
      <c r="N15" s="118" t="s">
        <v>349</v>
      </c>
      <c r="O15" s="118" t="s">
        <v>347</v>
      </c>
      <c r="P15" s="120" t="s">
        <v>366</v>
      </c>
      <c r="R15" s="30">
        <v>11</v>
      </c>
      <c r="S15" s="121" t="s">
        <v>349</v>
      </c>
      <c r="T15" s="116" t="s">
        <v>349</v>
      </c>
      <c r="U15" s="116" t="s">
        <v>349</v>
      </c>
      <c r="V15" s="122" t="s">
        <v>349</v>
      </c>
      <c r="W15" s="118" t="s">
        <v>372</v>
      </c>
      <c r="X15" s="118" t="s">
        <v>379</v>
      </c>
      <c r="Y15" s="119" t="s">
        <v>357</v>
      </c>
      <c r="Z15" s="115" t="s">
        <v>349</v>
      </c>
      <c r="AA15" s="116" t="s">
        <v>349</v>
      </c>
      <c r="AB15" s="116" t="s">
        <v>340</v>
      </c>
      <c r="AC15" s="117"/>
      <c r="AD15" s="118" t="s">
        <v>349</v>
      </c>
      <c r="AE15" s="118" t="s">
        <v>356</v>
      </c>
      <c r="AF15" s="119" t="s">
        <v>365</v>
      </c>
      <c r="AG15" s="115" t="s">
        <v>340</v>
      </c>
      <c r="AH15" s="116" t="s">
        <v>340</v>
      </c>
      <c r="AI15" s="116" t="s">
        <v>342</v>
      </c>
      <c r="AJ15" s="117"/>
      <c r="AK15" s="118" t="s">
        <v>342</v>
      </c>
      <c r="AL15" s="118" t="s">
        <v>364</v>
      </c>
      <c r="AM15" s="120" t="s">
        <v>390</v>
      </c>
    </row>
    <row r="16" spans="1:39" ht="15.6" customHeight="1" x14ac:dyDescent="0.25">
      <c r="A16" s="26">
        <v>12</v>
      </c>
      <c r="B16" s="27" t="s">
        <v>104</v>
      </c>
      <c r="C16" s="123" t="s">
        <v>340</v>
      </c>
      <c r="D16" s="124" t="s">
        <v>349</v>
      </c>
      <c r="E16" s="124" t="s">
        <v>349</v>
      </c>
      <c r="F16" s="125" t="s">
        <v>351</v>
      </c>
      <c r="G16" s="126" t="s">
        <v>357</v>
      </c>
      <c r="H16" s="126" t="s">
        <v>366</v>
      </c>
      <c r="I16" s="127" t="s">
        <v>381</v>
      </c>
      <c r="J16" s="123" t="s">
        <v>341</v>
      </c>
      <c r="K16" s="124" t="s">
        <v>342</v>
      </c>
      <c r="L16" s="124" t="s">
        <v>349</v>
      </c>
      <c r="M16" s="125" t="s">
        <v>351</v>
      </c>
      <c r="N16" s="126" t="s">
        <v>372</v>
      </c>
      <c r="O16" s="126" t="s">
        <v>364</v>
      </c>
      <c r="P16" s="128" t="s">
        <v>372</v>
      </c>
      <c r="R16" s="26">
        <v>12</v>
      </c>
      <c r="S16" s="129" t="s">
        <v>340</v>
      </c>
      <c r="T16" s="124" t="s">
        <v>341</v>
      </c>
      <c r="U16" s="124" t="s">
        <v>342</v>
      </c>
      <c r="V16" s="130" t="s">
        <v>340</v>
      </c>
      <c r="W16" s="126" t="s">
        <v>363</v>
      </c>
      <c r="X16" s="126" t="s">
        <v>364</v>
      </c>
      <c r="Y16" s="127" t="s">
        <v>368</v>
      </c>
      <c r="Z16" s="123" t="s">
        <v>342</v>
      </c>
      <c r="AA16" s="124" t="s">
        <v>341</v>
      </c>
      <c r="AB16" s="124" t="s">
        <v>349</v>
      </c>
      <c r="AC16" s="125"/>
      <c r="AD16" s="126" t="s">
        <v>342</v>
      </c>
      <c r="AE16" s="126" t="s">
        <v>353</v>
      </c>
      <c r="AF16" s="127" t="s">
        <v>390</v>
      </c>
      <c r="AG16" s="123" t="s">
        <v>342</v>
      </c>
      <c r="AH16" s="124" t="s">
        <v>340</v>
      </c>
      <c r="AI16" s="124" t="s">
        <v>349</v>
      </c>
      <c r="AJ16" s="125"/>
      <c r="AK16" s="126" t="s">
        <v>349</v>
      </c>
      <c r="AL16" s="126" t="s">
        <v>381</v>
      </c>
      <c r="AM16" s="128" t="s">
        <v>375</v>
      </c>
    </row>
    <row r="17" spans="1:149" ht="15.6" customHeight="1" x14ac:dyDescent="0.25">
      <c r="A17" s="26">
        <v>13</v>
      </c>
      <c r="B17" s="27" t="s">
        <v>110</v>
      </c>
      <c r="C17" s="123" t="s">
        <v>342</v>
      </c>
      <c r="D17" s="124" t="s">
        <v>342</v>
      </c>
      <c r="E17" s="124" t="s">
        <v>340</v>
      </c>
      <c r="F17" s="125" t="s">
        <v>351</v>
      </c>
      <c r="G17" s="126" t="s">
        <v>343</v>
      </c>
      <c r="H17" s="126" t="s">
        <v>386</v>
      </c>
      <c r="I17" s="127" t="s">
        <v>390</v>
      </c>
      <c r="J17" s="123" t="s">
        <v>341</v>
      </c>
      <c r="K17" s="124" t="s">
        <v>349</v>
      </c>
      <c r="L17" s="124" t="s">
        <v>342</v>
      </c>
      <c r="M17" s="125" t="s">
        <v>349</v>
      </c>
      <c r="N17" s="126" t="s">
        <v>353</v>
      </c>
      <c r="O17" s="126" t="s">
        <v>353</v>
      </c>
      <c r="P17" s="128" t="s">
        <v>357</v>
      </c>
      <c r="R17" s="26">
        <v>13</v>
      </c>
      <c r="S17" s="129" t="s">
        <v>349</v>
      </c>
      <c r="T17" s="124" t="s">
        <v>351</v>
      </c>
      <c r="U17" s="124" t="s">
        <v>349</v>
      </c>
      <c r="V17" s="130" t="s">
        <v>340</v>
      </c>
      <c r="W17" s="126" t="s">
        <v>372</v>
      </c>
      <c r="X17" s="126" t="s">
        <v>356</v>
      </c>
      <c r="Y17" s="127" t="s">
        <v>381</v>
      </c>
      <c r="Z17" s="123" t="s">
        <v>349</v>
      </c>
      <c r="AA17" s="124" t="s">
        <v>342</v>
      </c>
      <c r="AB17" s="124" t="s">
        <v>349</v>
      </c>
      <c r="AC17" s="125"/>
      <c r="AD17" s="126" t="s">
        <v>361</v>
      </c>
      <c r="AE17" s="126" t="s">
        <v>353</v>
      </c>
      <c r="AF17" s="127" t="s">
        <v>396</v>
      </c>
      <c r="AG17" s="123" t="s">
        <v>349</v>
      </c>
      <c r="AH17" s="124" t="s">
        <v>349</v>
      </c>
      <c r="AI17" s="124" t="s">
        <v>342</v>
      </c>
      <c r="AJ17" s="125"/>
      <c r="AK17" s="126" t="s">
        <v>342</v>
      </c>
      <c r="AL17" s="126" t="s">
        <v>350</v>
      </c>
      <c r="AM17" s="128" t="s">
        <v>379</v>
      </c>
    </row>
    <row r="18" spans="1:149" ht="15.6" customHeight="1" x14ac:dyDescent="0.25">
      <c r="A18" s="26">
        <v>14</v>
      </c>
      <c r="B18" s="27" t="s">
        <v>116</v>
      </c>
      <c r="C18" s="123" t="s">
        <v>342</v>
      </c>
      <c r="D18" s="124" t="s">
        <v>342</v>
      </c>
      <c r="E18" s="124" t="s">
        <v>342</v>
      </c>
      <c r="F18" s="125" t="s">
        <v>349</v>
      </c>
      <c r="G18" s="126" t="s">
        <v>354</v>
      </c>
      <c r="H18" s="126" t="s">
        <v>345</v>
      </c>
      <c r="I18" s="127" t="s">
        <v>362</v>
      </c>
      <c r="J18" s="123" t="s">
        <v>349</v>
      </c>
      <c r="K18" s="124" t="s">
        <v>351</v>
      </c>
      <c r="L18" s="124" t="s">
        <v>342</v>
      </c>
      <c r="M18" s="125" t="s">
        <v>342</v>
      </c>
      <c r="N18" s="126" t="s">
        <v>379</v>
      </c>
      <c r="O18" s="126" t="s">
        <v>347</v>
      </c>
      <c r="P18" s="128" t="s">
        <v>350</v>
      </c>
      <c r="R18" s="26">
        <v>14</v>
      </c>
      <c r="S18" s="129" t="s">
        <v>340</v>
      </c>
      <c r="T18" s="124" t="s">
        <v>363</v>
      </c>
      <c r="U18" s="124" t="s">
        <v>340</v>
      </c>
      <c r="V18" s="130" t="s">
        <v>340</v>
      </c>
      <c r="W18" s="126" t="s">
        <v>341</v>
      </c>
      <c r="X18" s="126" t="s">
        <v>372</v>
      </c>
      <c r="Y18" s="127" t="s">
        <v>347</v>
      </c>
      <c r="Z18" s="123" t="s">
        <v>342</v>
      </c>
      <c r="AA18" s="124" t="s">
        <v>342</v>
      </c>
      <c r="AB18" s="124" t="s">
        <v>349</v>
      </c>
      <c r="AC18" s="125"/>
      <c r="AD18" s="126" t="s">
        <v>348</v>
      </c>
      <c r="AE18" s="126" t="s">
        <v>379</v>
      </c>
      <c r="AF18" s="127" t="s">
        <v>354</v>
      </c>
      <c r="AG18" s="123" t="s">
        <v>342</v>
      </c>
      <c r="AH18" s="124" t="s">
        <v>340</v>
      </c>
      <c r="AI18" s="124" t="s">
        <v>340</v>
      </c>
      <c r="AJ18" s="125"/>
      <c r="AK18" s="126" t="s">
        <v>381</v>
      </c>
      <c r="AL18" s="126" t="s">
        <v>356</v>
      </c>
      <c r="AM18" s="128" t="s">
        <v>356</v>
      </c>
    </row>
    <row r="19" spans="1:149" ht="15.6" customHeight="1" x14ac:dyDescent="0.25">
      <c r="A19" s="42">
        <v>15</v>
      </c>
      <c r="B19" s="43" t="s">
        <v>122</v>
      </c>
      <c r="C19" s="131" t="s">
        <v>349</v>
      </c>
      <c r="D19" s="132" t="s">
        <v>342</v>
      </c>
      <c r="E19" s="132" t="s">
        <v>342</v>
      </c>
      <c r="F19" s="133" t="s">
        <v>351</v>
      </c>
      <c r="G19" s="134" t="s">
        <v>343</v>
      </c>
      <c r="H19" s="134" t="s">
        <v>350</v>
      </c>
      <c r="I19" s="135" t="s">
        <v>390</v>
      </c>
      <c r="J19" s="131" t="s">
        <v>378</v>
      </c>
      <c r="K19" s="132" t="s">
        <v>341</v>
      </c>
      <c r="L19" s="132" t="s">
        <v>349</v>
      </c>
      <c r="M19" s="133" t="s">
        <v>341</v>
      </c>
      <c r="N19" s="134" t="s">
        <v>347</v>
      </c>
      <c r="O19" s="134" t="s">
        <v>389</v>
      </c>
      <c r="P19" s="136" t="s">
        <v>360</v>
      </c>
      <c r="R19" s="42">
        <v>15</v>
      </c>
      <c r="S19" s="137" t="s">
        <v>342</v>
      </c>
      <c r="T19" s="132" t="s">
        <v>363</v>
      </c>
      <c r="U19" s="132" t="s">
        <v>349</v>
      </c>
      <c r="V19" s="138" t="s">
        <v>342</v>
      </c>
      <c r="W19" s="134" t="s">
        <v>372</v>
      </c>
      <c r="X19" s="134" t="s">
        <v>353</v>
      </c>
      <c r="Y19" s="135" t="s">
        <v>362</v>
      </c>
      <c r="Z19" s="131" t="s">
        <v>342</v>
      </c>
      <c r="AA19" s="132" t="s">
        <v>341</v>
      </c>
      <c r="AB19" s="132" t="s">
        <v>342</v>
      </c>
      <c r="AC19" s="133"/>
      <c r="AD19" s="134" t="s">
        <v>347</v>
      </c>
      <c r="AE19" s="134" t="s">
        <v>347</v>
      </c>
      <c r="AF19" s="135" t="s">
        <v>386</v>
      </c>
      <c r="AG19" s="131" t="s">
        <v>351</v>
      </c>
      <c r="AH19" s="132" t="s">
        <v>340</v>
      </c>
      <c r="AI19" s="132" t="s">
        <v>351</v>
      </c>
      <c r="AJ19" s="133"/>
      <c r="AK19" s="134" t="s">
        <v>351</v>
      </c>
      <c r="AL19" s="134" t="s">
        <v>350</v>
      </c>
      <c r="AM19" s="136" t="s">
        <v>354</v>
      </c>
    </row>
    <row r="20" spans="1:149" ht="15.6" customHeight="1" x14ac:dyDescent="0.25">
      <c r="A20" s="30">
        <v>16</v>
      </c>
      <c r="B20" s="31" t="s">
        <v>128</v>
      </c>
      <c r="C20" s="115" t="s">
        <v>351</v>
      </c>
      <c r="D20" s="116" t="s">
        <v>349</v>
      </c>
      <c r="E20" s="116" t="s">
        <v>349</v>
      </c>
      <c r="F20" s="117" t="s">
        <v>341</v>
      </c>
      <c r="G20" s="118" t="s">
        <v>342</v>
      </c>
      <c r="H20" s="118" t="s">
        <v>368</v>
      </c>
      <c r="I20" s="119" t="s">
        <v>386</v>
      </c>
      <c r="J20" s="115" t="s">
        <v>363</v>
      </c>
      <c r="K20" s="116" t="s">
        <v>351</v>
      </c>
      <c r="L20" s="116" t="s">
        <v>349</v>
      </c>
      <c r="M20" s="117" t="s">
        <v>341</v>
      </c>
      <c r="N20" s="118" t="s">
        <v>372</v>
      </c>
      <c r="O20" s="118" t="s">
        <v>369</v>
      </c>
      <c r="P20" s="120" t="s">
        <v>360</v>
      </c>
      <c r="R20" s="30">
        <v>16</v>
      </c>
      <c r="S20" s="121" t="s">
        <v>349</v>
      </c>
      <c r="T20" s="116" t="s">
        <v>341</v>
      </c>
      <c r="U20" s="116" t="s">
        <v>349</v>
      </c>
      <c r="V20" s="122" t="s">
        <v>340</v>
      </c>
      <c r="W20" s="118" t="s">
        <v>341</v>
      </c>
      <c r="X20" s="118" t="s">
        <v>347</v>
      </c>
      <c r="Y20" s="119" t="s">
        <v>347</v>
      </c>
      <c r="Z20" s="115" t="s">
        <v>351</v>
      </c>
      <c r="AA20" s="116" t="s">
        <v>363</v>
      </c>
      <c r="AB20" s="116" t="s">
        <v>351</v>
      </c>
      <c r="AC20" s="117"/>
      <c r="AD20" s="118" t="s">
        <v>372</v>
      </c>
      <c r="AE20" s="118" t="s">
        <v>369</v>
      </c>
      <c r="AF20" s="119" t="s">
        <v>387</v>
      </c>
      <c r="AG20" s="115" t="s">
        <v>351</v>
      </c>
      <c r="AH20" s="116" t="s">
        <v>340</v>
      </c>
      <c r="AI20" s="116" t="s">
        <v>341</v>
      </c>
      <c r="AJ20" s="117"/>
      <c r="AK20" s="118" t="s">
        <v>351</v>
      </c>
      <c r="AL20" s="118" t="s">
        <v>364</v>
      </c>
      <c r="AM20" s="120" t="s">
        <v>372</v>
      </c>
    </row>
    <row r="21" spans="1:149" ht="15.6" customHeight="1" x14ac:dyDescent="0.25">
      <c r="A21" s="26">
        <v>17</v>
      </c>
      <c r="B21" s="27" t="s">
        <v>134</v>
      </c>
      <c r="C21" s="123" t="s">
        <v>340</v>
      </c>
      <c r="D21" s="124" t="s">
        <v>351</v>
      </c>
      <c r="E21" s="124" t="s">
        <v>340</v>
      </c>
      <c r="F21" s="125" t="s">
        <v>342</v>
      </c>
      <c r="G21" s="126" t="s">
        <v>386</v>
      </c>
      <c r="H21" s="126" t="s">
        <v>364</v>
      </c>
      <c r="I21" s="127" t="s">
        <v>362</v>
      </c>
      <c r="J21" s="123" t="s">
        <v>351</v>
      </c>
      <c r="K21" s="124" t="s">
        <v>342</v>
      </c>
      <c r="L21" s="124" t="s">
        <v>341</v>
      </c>
      <c r="M21" s="125" t="s">
        <v>363</v>
      </c>
      <c r="N21" s="126" t="s">
        <v>388</v>
      </c>
      <c r="O21" s="126" t="s">
        <v>364</v>
      </c>
      <c r="P21" s="128" t="s">
        <v>348</v>
      </c>
      <c r="R21" s="26">
        <v>17</v>
      </c>
      <c r="S21" s="129" t="s">
        <v>363</v>
      </c>
      <c r="T21" s="124" t="s">
        <v>363</v>
      </c>
      <c r="U21" s="124" t="s">
        <v>346</v>
      </c>
      <c r="V21" s="130" t="s">
        <v>349</v>
      </c>
      <c r="W21" s="126" t="s">
        <v>374</v>
      </c>
      <c r="X21" s="126" t="s">
        <v>352</v>
      </c>
      <c r="Y21" s="127" t="s">
        <v>398</v>
      </c>
      <c r="Z21" s="123" t="s">
        <v>349</v>
      </c>
      <c r="AA21" s="124" t="s">
        <v>351</v>
      </c>
      <c r="AB21" s="124" t="s">
        <v>349</v>
      </c>
      <c r="AC21" s="125"/>
      <c r="AD21" s="126" t="s">
        <v>342</v>
      </c>
      <c r="AE21" s="126" t="s">
        <v>353</v>
      </c>
      <c r="AF21" s="127" t="s">
        <v>357</v>
      </c>
      <c r="AG21" s="123" t="s">
        <v>342</v>
      </c>
      <c r="AH21" s="124" t="s">
        <v>349</v>
      </c>
      <c r="AI21" s="124" t="s">
        <v>349</v>
      </c>
      <c r="AJ21" s="125"/>
      <c r="AK21" s="126" t="s">
        <v>351</v>
      </c>
      <c r="AL21" s="126" t="s">
        <v>364</v>
      </c>
      <c r="AM21" s="128" t="s">
        <v>386</v>
      </c>
      <c r="BS21" s="47"/>
      <c r="BT21" s="47"/>
      <c r="CL21" s="24"/>
      <c r="CM21" s="24"/>
      <c r="CV21" s="47"/>
      <c r="CW21" s="47"/>
      <c r="DO21" s="24"/>
      <c r="DP21" s="24"/>
      <c r="ER21" s="24"/>
      <c r="ES21" s="24"/>
    </row>
    <row r="22" spans="1:149" ht="15.6" customHeight="1" x14ac:dyDescent="0.25">
      <c r="A22" s="26">
        <v>18</v>
      </c>
      <c r="B22" s="27" t="s">
        <v>140</v>
      </c>
      <c r="C22" s="123" t="s">
        <v>340</v>
      </c>
      <c r="D22" s="124" t="s">
        <v>342</v>
      </c>
      <c r="E22" s="124" t="s">
        <v>349</v>
      </c>
      <c r="F22" s="125" t="s">
        <v>341</v>
      </c>
      <c r="G22" s="126" t="s">
        <v>386</v>
      </c>
      <c r="H22" s="126" t="s">
        <v>386</v>
      </c>
      <c r="I22" s="127" t="s">
        <v>362</v>
      </c>
      <c r="J22" s="123" t="s">
        <v>363</v>
      </c>
      <c r="K22" s="124" t="s">
        <v>363</v>
      </c>
      <c r="L22" s="124" t="s">
        <v>363</v>
      </c>
      <c r="M22" s="125" t="s">
        <v>341</v>
      </c>
      <c r="N22" s="126" t="s">
        <v>351</v>
      </c>
      <c r="O22" s="126" t="s">
        <v>369</v>
      </c>
      <c r="P22" s="128" t="s">
        <v>374</v>
      </c>
      <c r="R22" s="26">
        <v>18</v>
      </c>
      <c r="S22" s="129" t="s">
        <v>340</v>
      </c>
      <c r="T22" s="124" t="s">
        <v>346</v>
      </c>
      <c r="U22" s="124" t="s">
        <v>351</v>
      </c>
      <c r="V22" s="130" t="s">
        <v>349</v>
      </c>
      <c r="W22" s="126" t="s">
        <v>352</v>
      </c>
      <c r="X22" s="126" t="s">
        <v>364</v>
      </c>
      <c r="Y22" s="127" t="s">
        <v>368</v>
      </c>
      <c r="Z22" s="123" t="s">
        <v>342</v>
      </c>
      <c r="AA22" s="124" t="s">
        <v>351</v>
      </c>
      <c r="AB22" s="124" t="s">
        <v>342</v>
      </c>
      <c r="AC22" s="125"/>
      <c r="AD22" s="126" t="s">
        <v>372</v>
      </c>
      <c r="AE22" s="126" t="s">
        <v>372</v>
      </c>
      <c r="AF22" s="127" t="s">
        <v>345</v>
      </c>
      <c r="AG22" s="123" t="s">
        <v>342</v>
      </c>
      <c r="AH22" s="124" t="s">
        <v>340</v>
      </c>
      <c r="AI22" s="124" t="s">
        <v>349</v>
      </c>
      <c r="AJ22" s="125"/>
      <c r="AK22" s="126" t="s">
        <v>392</v>
      </c>
      <c r="AL22" s="126" t="s">
        <v>350</v>
      </c>
      <c r="AM22" s="128" t="s">
        <v>350</v>
      </c>
      <c r="BS22" s="47"/>
      <c r="BT22" s="47"/>
      <c r="CL22" s="24"/>
      <c r="CM22" s="24"/>
      <c r="CV22" s="47"/>
      <c r="CW22" s="47"/>
      <c r="DO22" s="24"/>
      <c r="DP22" s="24"/>
      <c r="ER22" s="24"/>
      <c r="ES22" s="24"/>
    </row>
    <row r="23" spans="1:149" ht="15.6" customHeight="1" x14ac:dyDescent="0.25">
      <c r="A23" s="26">
        <v>19</v>
      </c>
      <c r="B23" s="27" t="s">
        <v>145</v>
      </c>
      <c r="C23" s="123" t="s">
        <v>349</v>
      </c>
      <c r="D23" s="124" t="s">
        <v>349</v>
      </c>
      <c r="E23" s="124" t="s">
        <v>349</v>
      </c>
      <c r="F23" s="125" t="s">
        <v>349</v>
      </c>
      <c r="G23" s="126" t="s">
        <v>368</v>
      </c>
      <c r="H23" s="126" t="s">
        <v>368</v>
      </c>
      <c r="I23" s="127" t="s">
        <v>350</v>
      </c>
      <c r="J23" s="123" t="s">
        <v>341</v>
      </c>
      <c r="K23" s="124" t="s">
        <v>342</v>
      </c>
      <c r="L23" s="124" t="s">
        <v>341</v>
      </c>
      <c r="M23" s="125" t="s">
        <v>349</v>
      </c>
      <c r="N23" s="126" t="s">
        <v>342</v>
      </c>
      <c r="O23" s="126" t="s">
        <v>372</v>
      </c>
      <c r="P23" s="128" t="s">
        <v>345</v>
      </c>
      <c r="R23" s="26">
        <v>19</v>
      </c>
      <c r="S23" s="129" t="s">
        <v>351</v>
      </c>
      <c r="T23" s="124" t="s">
        <v>341</v>
      </c>
      <c r="U23" s="124" t="s">
        <v>351</v>
      </c>
      <c r="V23" s="130" t="s">
        <v>349</v>
      </c>
      <c r="W23" s="126" t="s">
        <v>342</v>
      </c>
      <c r="X23" s="126" t="s">
        <v>353</v>
      </c>
      <c r="Y23" s="127" t="s">
        <v>362</v>
      </c>
      <c r="Z23" s="123" t="s">
        <v>342</v>
      </c>
      <c r="AA23" s="124" t="s">
        <v>349</v>
      </c>
      <c r="AB23" s="124" t="s">
        <v>342</v>
      </c>
      <c r="AC23" s="125"/>
      <c r="AD23" s="126" t="s">
        <v>353</v>
      </c>
      <c r="AE23" s="126" t="s">
        <v>356</v>
      </c>
      <c r="AF23" s="127" t="s">
        <v>353</v>
      </c>
      <c r="AG23" s="123" t="s">
        <v>342</v>
      </c>
      <c r="AH23" s="124" t="s">
        <v>340</v>
      </c>
      <c r="AI23" s="124" t="s">
        <v>349</v>
      </c>
      <c r="AJ23" s="125"/>
      <c r="AK23" s="126" t="s">
        <v>381</v>
      </c>
      <c r="AL23" s="126" t="s">
        <v>381</v>
      </c>
      <c r="AM23" s="128" t="s">
        <v>353</v>
      </c>
      <c r="BS23" s="47"/>
      <c r="BT23" s="47"/>
      <c r="CL23" s="24"/>
      <c r="CM23" s="24"/>
      <c r="CV23" s="47"/>
      <c r="CW23" s="47"/>
      <c r="DO23" s="24"/>
      <c r="DP23" s="24"/>
      <c r="ER23" s="24"/>
      <c r="ES23" s="24"/>
    </row>
    <row r="24" spans="1:149" ht="15.6" customHeight="1" x14ac:dyDescent="0.25">
      <c r="A24" s="42">
        <v>20</v>
      </c>
      <c r="B24" s="43" t="s">
        <v>151</v>
      </c>
      <c r="C24" s="131" t="s">
        <v>340</v>
      </c>
      <c r="D24" s="132" t="s">
        <v>342</v>
      </c>
      <c r="E24" s="132" t="s">
        <v>349</v>
      </c>
      <c r="F24" s="133" t="s">
        <v>342</v>
      </c>
      <c r="G24" s="134" t="s">
        <v>373</v>
      </c>
      <c r="H24" s="134" t="s">
        <v>345</v>
      </c>
      <c r="I24" s="135" t="s">
        <v>362</v>
      </c>
      <c r="J24" s="131" t="s">
        <v>351</v>
      </c>
      <c r="K24" s="132" t="s">
        <v>342</v>
      </c>
      <c r="L24" s="132" t="s">
        <v>342</v>
      </c>
      <c r="M24" s="133" t="s">
        <v>341</v>
      </c>
      <c r="N24" s="134" t="s">
        <v>351</v>
      </c>
      <c r="O24" s="134" t="s">
        <v>374</v>
      </c>
      <c r="P24" s="136" t="s">
        <v>352</v>
      </c>
      <c r="R24" s="42">
        <v>20</v>
      </c>
      <c r="S24" s="137" t="s">
        <v>351</v>
      </c>
      <c r="T24" s="132" t="s">
        <v>342</v>
      </c>
      <c r="U24" s="132" t="s">
        <v>341</v>
      </c>
      <c r="V24" s="138" t="s">
        <v>340</v>
      </c>
      <c r="W24" s="134" t="s">
        <v>347</v>
      </c>
      <c r="X24" s="134" t="s">
        <v>372</v>
      </c>
      <c r="Y24" s="135" t="s">
        <v>386</v>
      </c>
      <c r="Z24" s="131" t="s">
        <v>342</v>
      </c>
      <c r="AA24" s="132" t="s">
        <v>342</v>
      </c>
      <c r="AB24" s="132" t="s">
        <v>342</v>
      </c>
      <c r="AC24" s="133"/>
      <c r="AD24" s="134" t="s">
        <v>380</v>
      </c>
      <c r="AE24" s="134" t="s">
        <v>379</v>
      </c>
      <c r="AF24" s="135" t="s">
        <v>357</v>
      </c>
      <c r="AG24" s="131" t="s">
        <v>351</v>
      </c>
      <c r="AH24" s="132" t="s">
        <v>340</v>
      </c>
      <c r="AI24" s="132" t="s">
        <v>349</v>
      </c>
      <c r="AJ24" s="133"/>
      <c r="AK24" s="134" t="s">
        <v>381</v>
      </c>
      <c r="AL24" s="134" t="s">
        <v>356</v>
      </c>
      <c r="AM24" s="136" t="s">
        <v>375</v>
      </c>
      <c r="BS24" s="47"/>
      <c r="BT24" s="47"/>
      <c r="CL24" s="24"/>
      <c r="CM24" s="24"/>
      <c r="CV24" s="47"/>
      <c r="CW24" s="47"/>
      <c r="DO24" s="24"/>
      <c r="DP24" s="24"/>
      <c r="ER24" s="24"/>
      <c r="ES24" s="24"/>
    </row>
    <row r="25" spans="1:149" ht="15.6" customHeight="1" x14ac:dyDescent="0.25">
      <c r="A25" s="30">
        <v>21</v>
      </c>
      <c r="B25" s="31" t="s">
        <v>157</v>
      </c>
      <c r="C25" s="115" t="s">
        <v>340</v>
      </c>
      <c r="D25" s="116" t="s">
        <v>342</v>
      </c>
      <c r="E25" s="116" t="s">
        <v>340</v>
      </c>
      <c r="F25" s="117" t="s">
        <v>340</v>
      </c>
      <c r="G25" s="118" t="s">
        <v>343</v>
      </c>
      <c r="H25" s="118" t="s">
        <v>357</v>
      </c>
      <c r="I25" s="119" t="s">
        <v>396</v>
      </c>
      <c r="J25" s="115" t="s">
        <v>341</v>
      </c>
      <c r="K25" s="116" t="s">
        <v>342</v>
      </c>
      <c r="L25" s="116" t="s">
        <v>349</v>
      </c>
      <c r="M25" s="117" t="s">
        <v>351</v>
      </c>
      <c r="N25" s="118" t="s">
        <v>347</v>
      </c>
      <c r="O25" s="118" t="s">
        <v>350</v>
      </c>
      <c r="P25" s="120" t="s">
        <v>347</v>
      </c>
      <c r="R25" s="30">
        <v>21</v>
      </c>
      <c r="S25" s="121" t="s">
        <v>349</v>
      </c>
      <c r="T25" s="116" t="s">
        <v>341</v>
      </c>
      <c r="U25" s="116" t="s">
        <v>349</v>
      </c>
      <c r="V25" s="122" t="s">
        <v>342</v>
      </c>
      <c r="W25" s="118" t="s">
        <v>379</v>
      </c>
      <c r="X25" s="118" t="s">
        <v>380</v>
      </c>
      <c r="Y25" s="119" t="s">
        <v>381</v>
      </c>
      <c r="Z25" s="115" t="s">
        <v>342</v>
      </c>
      <c r="AA25" s="116" t="s">
        <v>342</v>
      </c>
      <c r="AB25" s="116" t="s">
        <v>342</v>
      </c>
      <c r="AC25" s="117"/>
      <c r="AD25" s="118" t="s">
        <v>349</v>
      </c>
      <c r="AE25" s="118" t="s">
        <v>353</v>
      </c>
      <c r="AF25" s="119" t="s">
        <v>381</v>
      </c>
      <c r="AG25" s="115" t="s">
        <v>342</v>
      </c>
      <c r="AH25" s="116" t="s">
        <v>340</v>
      </c>
      <c r="AI25" s="116" t="s">
        <v>349</v>
      </c>
      <c r="AJ25" s="117"/>
      <c r="AK25" s="118" t="s">
        <v>381</v>
      </c>
      <c r="AL25" s="118" t="s">
        <v>356</v>
      </c>
      <c r="AM25" s="120" t="s">
        <v>396</v>
      </c>
      <c r="BS25" s="47"/>
      <c r="BT25" s="47"/>
      <c r="CL25" s="24"/>
      <c r="CM25" s="24"/>
      <c r="CV25" s="47"/>
      <c r="CW25" s="47"/>
      <c r="DO25" s="24"/>
      <c r="DP25" s="24"/>
      <c r="ER25" s="24"/>
      <c r="ES25" s="24"/>
    </row>
    <row r="26" spans="1:149" ht="15.6" customHeight="1" x14ac:dyDescent="0.25">
      <c r="A26" s="26">
        <v>22</v>
      </c>
      <c r="B26" s="27" t="s">
        <v>162</v>
      </c>
      <c r="C26" s="123" t="s">
        <v>349</v>
      </c>
      <c r="D26" s="124" t="s">
        <v>349</v>
      </c>
      <c r="E26" s="124" t="s">
        <v>340</v>
      </c>
      <c r="F26" s="125" t="s">
        <v>349</v>
      </c>
      <c r="G26" s="126" t="s">
        <v>375</v>
      </c>
      <c r="H26" s="126" t="s">
        <v>366</v>
      </c>
      <c r="I26" s="127" t="s">
        <v>375</v>
      </c>
      <c r="J26" s="123" t="s">
        <v>342</v>
      </c>
      <c r="K26" s="124" t="s">
        <v>349</v>
      </c>
      <c r="L26" s="124" t="s">
        <v>349</v>
      </c>
      <c r="M26" s="125" t="s">
        <v>342</v>
      </c>
      <c r="N26" s="126" t="s">
        <v>349</v>
      </c>
      <c r="O26" s="126" t="s">
        <v>372</v>
      </c>
      <c r="P26" s="128" t="s">
        <v>366</v>
      </c>
      <c r="R26" s="26">
        <v>22</v>
      </c>
      <c r="S26" s="129" t="s">
        <v>349</v>
      </c>
      <c r="T26" s="124" t="s">
        <v>349</v>
      </c>
      <c r="U26" s="124" t="s">
        <v>349</v>
      </c>
      <c r="V26" s="130" t="s">
        <v>340</v>
      </c>
      <c r="W26" s="126" t="s">
        <v>347</v>
      </c>
      <c r="X26" s="126" t="s">
        <v>353</v>
      </c>
      <c r="Y26" s="127" t="s">
        <v>353</v>
      </c>
      <c r="Z26" s="123" t="s">
        <v>342</v>
      </c>
      <c r="AA26" s="124" t="s">
        <v>349</v>
      </c>
      <c r="AB26" s="124" t="s">
        <v>342</v>
      </c>
      <c r="AC26" s="125"/>
      <c r="AD26" s="126" t="s">
        <v>361</v>
      </c>
      <c r="AE26" s="126" t="s">
        <v>379</v>
      </c>
      <c r="AF26" s="127" t="s">
        <v>353</v>
      </c>
      <c r="AG26" s="123" t="s">
        <v>340</v>
      </c>
      <c r="AH26" s="124" t="s">
        <v>340</v>
      </c>
      <c r="AI26" s="124" t="s">
        <v>349</v>
      </c>
      <c r="AJ26" s="125"/>
      <c r="AK26" s="126" t="s">
        <v>381</v>
      </c>
      <c r="AL26" s="126" t="s">
        <v>356</v>
      </c>
      <c r="AM26" s="128" t="s">
        <v>365</v>
      </c>
      <c r="BS26" s="47"/>
      <c r="BT26" s="47"/>
      <c r="CL26" s="24"/>
      <c r="CM26" s="24"/>
      <c r="CV26" s="47"/>
      <c r="CW26" s="47"/>
      <c r="DO26" s="24"/>
      <c r="DP26" s="24"/>
      <c r="ER26" s="24"/>
      <c r="ES26" s="24"/>
    </row>
    <row r="27" spans="1:149" ht="15.6" customHeight="1" x14ac:dyDescent="0.25">
      <c r="A27" s="26">
        <v>23</v>
      </c>
      <c r="B27" s="27" t="s">
        <v>168</v>
      </c>
      <c r="C27" s="123" t="s">
        <v>342</v>
      </c>
      <c r="D27" s="124" t="s">
        <v>342</v>
      </c>
      <c r="E27" s="124" t="s">
        <v>342</v>
      </c>
      <c r="F27" s="125" t="s">
        <v>349</v>
      </c>
      <c r="G27" s="126" t="s">
        <v>373</v>
      </c>
      <c r="H27" s="126" t="s">
        <v>345</v>
      </c>
      <c r="I27" s="127" t="s">
        <v>386</v>
      </c>
      <c r="J27" s="123" t="s">
        <v>342</v>
      </c>
      <c r="K27" s="124" t="s">
        <v>351</v>
      </c>
      <c r="L27" s="124" t="s">
        <v>351</v>
      </c>
      <c r="M27" s="125" t="s">
        <v>349</v>
      </c>
      <c r="N27" s="126" t="s">
        <v>351</v>
      </c>
      <c r="O27" s="126" t="s">
        <v>348</v>
      </c>
      <c r="P27" s="128" t="s">
        <v>377</v>
      </c>
      <c r="R27" s="26">
        <v>23</v>
      </c>
      <c r="S27" s="129" t="s">
        <v>342</v>
      </c>
      <c r="T27" s="124" t="s">
        <v>346</v>
      </c>
      <c r="U27" s="124" t="s">
        <v>363</v>
      </c>
      <c r="V27" s="130" t="s">
        <v>349</v>
      </c>
      <c r="W27" s="126" t="s">
        <v>341</v>
      </c>
      <c r="X27" s="126" t="s">
        <v>348</v>
      </c>
      <c r="Y27" s="127" t="s">
        <v>348</v>
      </c>
      <c r="Z27" s="123" t="s">
        <v>342</v>
      </c>
      <c r="AA27" s="124" t="s">
        <v>363</v>
      </c>
      <c r="AB27" s="124" t="s">
        <v>342</v>
      </c>
      <c r="AC27" s="125"/>
      <c r="AD27" s="126" t="s">
        <v>342</v>
      </c>
      <c r="AE27" s="126" t="s">
        <v>356</v>
      </c>
      <c r="AF27" s="127" t="s">
        <v>350</v>
      </c>
      <c r="AG27" s="123" t="s">
        <v>351</v>
      </c>
      <c r="AH27" s="124" t="s">
        <v>342</v>
      </c>
      <c r="AI27" s="124" t="s">
        <v>351</v>
      </c>
      <c r="AJ27" s="125"/>
      <c r="AK27" s="126" t="s">
        <v>381</v>
      </c>
      <c r="AL27" s="126" t="s">
        <v>356</v>
      </c>
      <c r="AM27" s="128" t="s">
        <v>379</v>
      </c>
      <c r="BS27" s="47"/>
      <c r="BT27" s="47"/>
      <c r="CL27" s="24"/>
      <c r="CM27" s="24"/>
      <c r="CV27" s="47"/>
      <c r="CW27" s="47"/>
      <c r="DO27" s="24"/>
      <c r="DP27" s="24"/>
      <c r="ER27" s="24"/>
      <c r="ES27" s="24"/>
    </row>
    <row r="28" spans="1:149" ht="15.6" customHeight="1" x14ac:dyDescent="0.25">
      <c r="A28" s="26">
        <v>24</v>
      </c>
      <c r="B28" s="27" t="s">
        <v>174</v>
      </c>
      <c r="C28" s="123" t="s">
        <v>340</v>
      </c>
      <c r="D28" s="124" t="s">
        <v>349</v>
      </c>
      <c r="E28" s="124" t="s">
        <v>349</v>
      </c>
      <c r="F28" s="125" t="s">
        <v>349</v>
      </c>
      <c r="G28" s="126" t="s">
        <v>357</v>
      </c>
      <c r="H28" s="126" t="s">
        <v>343</v>
      </c>
      <c r="I28" s="127" t="s">
        <v>375</v>
      </c>
      <c r="J28" s="123" t="s">
        <v>341</v>
      </c>
      <c r="K28" s="124" t="s">
        <v>349</v>
      </c>
      <c r="L28" s="124" t="s">
        <v>351</v>
      </c>
      <c r="M28" s="125" t="s">
        <v>342</v>
      </c>
      <c r="N28" s="126" t="s">
        <v>353</v>
      </c>
      <c r="O28" s="126" t="s">
        <v>364</v>
      </c>
      <c r="P28" s="128" t="s">
        <v>386</v>
      </c>
      <c r="R28" s="26">
        <v>24</v>
      </c>
      <c r="S28" s="129" t="s">
        <v>340</v>
      </c>
      <c r="T28" s="124" t="s">
        <v>363</v>
      </c>
      <c r="U28" s="124" t="s">
        <v>351</v>
      </c>
      <c r="V28" s="130" t="s">
        <v>340</v>
      </c>
      <c r="W28" s="126" t="s">
        <v>372</v>
      </c>
      <c r="X28" s="126" t="s">
        <v>353</v>
      </c>
      <c r="Y28" s="127" t="s">
        <v>390</v>
      </c>
      <c r="Z28" s="123" t="s">
        <v>342</v>
      </c>
      <c r="AA28" s="124" t="s">
        <v>351</v>
      </c>
      <c r="AB28" s="124" t="s">
        <v>342</v>
      </c>
      <c r="AC28" s="125"/>
      <c r="AD28" s="126" t="s">
        <v>347</v>
      </c>
      <c r="AE28" s="126" t="s">
        <v>350</v>
      </c>
      <c r="AF28" s="127" t="s">
        <v>354</v>
      </c>
      <c r="AG28" s="123" t="s">
        <v>342</v>
      </c>
      <c r="AH28" s="124" t="s">
        <v>340</v>
      </c>
      <c r="AI28" s="124" t="s">
        <v>342</v>
      </c>
      <c r="AJ28" s="125"/>
      <c r="AK28" s="126" t="s">
        <v>381</v>
      </c>
      <c r="AL28" s="126" t="s">
        <v>356</v>
      </c>
      <c r="AM28" s="128" t="s">
        <v>375</v>
      </c>
      <c r="BS28" s="47"/>
      <c r="BT28" s="47"/>
      <c r="CL28" s="24"/>
      <c r="CM28" s="24"/>
      <c r="CV28" s="47"/>
      <c r="CW28" s="47"/>
      <c r="DO28" s="24"/>
      <c r="DP28" s="24"/>
      <c r="ER28" s="24"/>
      <c r="ES28" s="24"/>
    </row>
    <row r="29" spans="1:149" ht="15.6" customHeight="1" x14ac:dyDescent="0.25">
      <c r="A29" s="42">
        <v>25</v>
      </c>
      <c r="B29" s="43" t="s">
        <v>180</v>
      </c>
      <c r="C29" s="131" t="s">
        <v>351</v>
      </c>
      <c r="D29" s="132" t="s">
        <v>342</v>
      </c>
      <c r="E29" s="132" t="s">
        <v>342</v>
      </c>
      <c r="F29" s="133" t="s">
        <v>349</v>
      </c>
      <c r="G29" s="134" t="s">
        <v>387</v>
      </c>
      <c r="H29" s="134" t="s">
        <v>364</v>
      </c>
      <c r="I29" s="135" t="s">
        <v>372</v>
      </c>
      <c r="J29" s="131" t="s">
        <v>341</v>
      </c>
      <c r="K29" s="132" t="s">
        <v>342</v>
      </c>
      <c r="L29" s="132" t="s">
        <v>341</v>
      </c>
      <c r="M29" s="133" t="s">
        <v>351</v>
      </c>
      <c r="N29" s="134" t="s">
        <v>351</v>
      </c>
      <c r="O29" s="134" t="s">
        <v>379</v>
      </c>
      <c r="P29" s="136" t="s">
        <v>372</v>
      </c>
      <c r="R29" s="42">
        <v>25</v>
      </c>
      <c r="S29" s="137" t="s">
        <v>351</v>
      </c>
      <c r="T29" s="132" t="s">
        <v>363</v>
      </c>
      <c r="U29" s="132" t="s">
        <v>341</v>
      </c>
      <c r="V29" s="138" t="s">
        <v>349</v>
      </c>
      <c r="W29" s="134" t="s">
        <v>341</v>
      </c>
      <c r="X29" s="134" t="s">
        <v>347</v>
      </c>
      <c r="Y29" s="135" t="s">
        <v>395</v>
      </c>
      <c r="Z29" s="131" t="s">
        <v>351</v>
      </c>
      <c r="AA29" s="132" t="s">
        <v>341</v>
      </c>
      <c r="AB29" s="132" t="s">
        <v>351</v>
      </c>
      <c r="AC29" s="133"/>
      <c r="AD29" s="134" t="s">
        <v>347</v>
      </c>
      <c r="AE29" s="134" t="s">
        <v>372</v>
      </c>
      <c r="AF29" s="135" t="s">
        <v>368</v>
      </c>
      <c r="AG29" s="131" t="s">
        <v>351</v>
      </c>
      <c r="AH29" s="132" t="s">
        <v>340</v>
      </c>
      <c r="AI29" s="132" t="s">
        <v>351</v>
      </c>
      <c r="AJ29" s="133"/>
      <c r="AK29" s="134" t="s">
        <v>349</v>
      </c>
      <c r="AL29" s="134" t="s">
        <v>356</v>
      </c>
      <c r="AM29" s="136" t="s">
        <v>343</v>
      </c>
      <c r="BS29" s="47"/>
      <c r="BT29" s="47"/>
      <c r="CL29" s="24"/>
      <c r="CM29" s="24"/>
      <c r="CV29" s="47"/>
      <c r="CW29" s="47"/>
      <c r="DO29" s="24"/>
      <c r="DP29" s="24"/>
      <c r="ER29" s="24"/>
      <c r="ES29" s="24"/>
    </row>
    <row r="30" spans="1:149" ht="15.6" customHeight="1" x14ac:dyDescent="0.25">
      <c r="A30" s="30">
        <v>26</v>
      </c>
      <c r="B30" s="31" t="s">
        <v>186</v>
      </c>
      <c r="C30" s="115" t="s">
        <v>340</v>
      </c>
      <c r="D30" s="116" t="s">
        <v>349</v>
      </c>
      <c r="E30" s="116" t="s">
        <v>340</v>
      </c>
      <c r="F30" s="117" t="s">
        <v>349</v>
      </c>
      <c r="G30" s="118" t="s">
        <v>342</v>
      </c>
      <c r="H30" s="118" t="s">
        <v>357</v>
      </c>
      <c r="I30" s="119" t="s">
        <v>375</v>
      </c>
      <c r="J30" s="115" t="s">
        <v>351</v>
      </c>
      <c r="K30" s="116" t="s">
        <v>340</v>
      </c>
      <c r="L30" s="116" t="s">
        <v>341</v>
      </c>
      <c r="M30" s="117" t="s">
        <v>349</v>
      </c>
      <c r="N30" s="118" t="s">
        <v>342</v>
      </c>
      <c r="O30" s="118" t="s">
        <v>347</v>
      </c>
      <c r="P30" s="120" t="s">
        <v>362</v>
      </c>
      <c r="R30" s="30">
        <v>26</v>
      </c>
      <c r="S30" s="121" t="s">
        <v>342</v>
      </c>
      <c r="T30" s="116" t="s">
        <v>349</v>
      </c>
      <c r="U30" s="116" t="s">
        <v>340</v>
      </c>
      <c r="V30" s="122" t="s">
        <v>340</v>
      </c>
      <c r="W30" s="118" t="s">
        <v>372</v>
      </c>
      <c r="X30" s="118" t="s">
        <v>356</v>
      </c>
      <c r="Y30" s="119" t="s">
        <v>353</v>
      </c>
      <c r="Z30" s="115" t="s">
        <v>349</v>
      </c>
      <c r="AA30" s="116" t="s">
        <v>341</v>
      </c>
      <c r="AB30" s="116" t="s">
        <v>342</v>
      </c>
      <c r="AC30" s="117"/>
      <c r="AD30" s="118" t="s">
        <v>342</v>
      </c>
      <c r="AE30" s="118" t="s">
        <v>353</v>
      </c>
      <c r="AF30" s="119" t="s">
        <v>390</v>
      </c>
      <c r="AG30" s="115" t="s">
        <v>342</v>
      </c>
      <c r="AH30" s="116" t="s">
        <v>340</v>
      </c>
      <c r="AI30" s="116" t="s">
        <v>349</v>
      </c>
      <c r="AJ30" s="117"/>
      <c r="AK30" s="118" t="s">
        <v>349</v>
      </c>
      <c r="AL30" s="118" t="s">
        <v>381</v>
      </c>
      <c r="AM30" s="120" t="s">
        <v>375</v>
      </c>
      <c r="BS30" s="47"/>
      <c r="BT30" s="47"/>
      <c r="CL30" s="24"/>
      <c r="CM30" s="24"/>
      <c r="CV30" s="47"/>
      <c r="CW30" s="47"/>
      <c r="DO30" s="24"/>
      <c r="DP30" s="24"/>
      <c r="ER30" s="24"/>
      <c r="ES30" s="24"/>
    </row>
    <row r="31" spans="1:149" ht="15.6" customHeight="1" x14ac:dyDescent="0.25">
      <c r="A31" s="26">
        <v>27</v>
      </c>
      <c r="B31" s="27" t="s">
        <v>193</v>
      </c>
      <c r="C31" s="123" t="s">
        <v>351</v>
      </c>
      <c r="D31" s="124" t="s">
        <v>342</v>
      </c>
      <c r="E31" s="124" t="s">
        <v>341</v>
      </c>
      <c r="F31" s="125" t="s">
        <v>349</v>
      </c>
      <c r="G31" s="126" t="s">
        <v>354</v>
      </c>
      <c r="H31" s="126" t="s">
        <v>350</v>
      </c>
      <c r="I31" s="127" t="s">
        <v>347</v>
      </c>
      <c r="J31" s="123" t="s">
        <v>342</v>
      </c>
      <c r="K31" s="124" t="s">
        <v>342</v>
      </c>
      <c r="L31" s="124" t="s">
        <v>346</v>
      </c>
      <c r="M31" s="125" t="s">
        <v>351</v>
      </c>
      <c r="N31" s="126" t="s">
        <v>342</v>
      </c>
      <c r="O31" s="126" t="s">
        <v>374</v>
      </c>
      <c r="P31" s="128" t="s">
        <v>352</v>
      </c>
      <c r="R31" s="26">
        <v>27</v>
      </c>
      <c r="S31" s="129" t="s">
        <v>351</v>
      </c>
      <c r="T31" s="124" t="s">
        <v>349</v>
      </c>
      <c r="U31" s="124" t="s">
        <v>351</v>
      </c>
      <c r="V31" s="130" t="s">
        <v>342</v>
      </c>
      <c r="W31" s="126" t="s">
        <v>351</v>
      </c>
      <c r="X31" s="126" t="s">
        <v>379</v>
      </c>
      <c r="Y31" s="127" t="s">
        <v>354</v>
      </c>
      <c r="Z31" s="123" t="s">
        <v>349</v>
      </c>
      <c r="AA31" s="124" t="s">
        <v>378</v>
      </c>
      <c r="AB31" s="124" t="s">
        <v>349</v>
      </c>
      <c r="AC31" s="125"/>
      <c r="AD31" s="126" t="s">
        <v>342</v>
      </c>
      <c r="AE31" s="126" t="s">
        <v>372</v>
      </c>
      <c r="AF31" s="127" t="s">
        <v>345</v>
      </c>
      <c r="AG31" s="123" t="s">
        <v>342</v>
      </c>
      <c r="AH31" s="124" t="s">
        <v>349</v>
      </c>
      <c r="AI31" s="124" t="s">
        <v>349</v>
      </c>
      <c r="AJ31" s="125"/>
      <c r="AK31" s="126" t="s">
        <v>342</v>
      </c>
      <c r="AL31" s="126" t="s">
        <v>350</v>
      </c>
      <c r="AM31" s="128" t="s">
        <v>379</v>
      </c>
      <c r="BS31" s="47"/>
      <c r="BT31" s="47"/>
      <c r="CL31" s="24"/>
      <c r="CM31" s="24"/>
      <c r="CV31" s="47"/>
      <c r="CW31" s="47"/>
      <c r="DO31" s="24"/>
      <c r="DP31" s="24"/>
      <c r="ER31" s="24"/>
      <c r="ES31" s="24"/>
    </row>
    <row r="32" spans="1:149" ht="15.6" customHeight="1" x14ac:dyDescent="0.25">
      <c r="A32" s="26">
        <v>28</v>
      </c>
      <c r="B32" s="27" t="s">
        <v>199</v>
      </c>
      <c r="C32" s="123" t="s">
        <v>351</v>
      </c>
      <c r="D32" s="124" t="s">
        <v>340</v>
      </c>
      <c r="E32" s="124" t="s">
        <v>342</v>
      </c>
      <c r="F32" s="125" t="s">
        <v>349</v>
      </c>
      <c r="G32" s="126" t="s">
        <v>349</v>
      </c>
      <c r="H32" s="126" t="s">
        <v>386</v>
      </c>
      <c r="I32" s="127" t="s">
        <v>379</v>
      </c>
      <c r="J32" s="123" t="s">
        <v>340</v>
      </c>
      <c r="K32" s="124" t="s">
        <v>349</v>
      </c>
      <c r="L32" s="124" t="s">
        <v>340</v>
      </c>
      <c r="M32" s="125" t="s">
        <v>349</v>
      </c>
      <c r="N32" s="126" t="s">
        <v>349</v>
      </c>
      <c r="O32" s="126" t="s">
        <v>374</v>
      </c>
      <c r="P32" s="128" t="s">
        <v>390</v>
      </c>
      <c r="R32" s="26">
        <v>28</v>
      </c>
      <c r="S32" s="129" t="s">
        <v>342</v>
      </c>
      <c r="T32" s="124" t="s">
        <v>351</v>
      </c>
      <c r="U32" s="124" t="s">
        <v>351</v>
      </c>
      <c r="V32" s="130" t="s">
        <v>349</v>
      </c>
      <c r="W32" s="126" t="s">
        <v>351</v>
      </c>
      <c r="X32" s="126" t="s">
        <v>350</v>
      </c>
      <c r="Y32" s="127" t="s">
        <v>347</v>
      </c>
      <c r="Z32" s="123" t="s">
        <v>349</v>
      </c>
      <c r="AA32" s="124" t="s">
        <v>340</v>
      </c>
      <c r="AB32" s="124" t="s">
        <v>342</v>
      </c>
      <c r="AC32" s="125"/>
      <c r="AD32" s="126" t="s">
        <v>353</v>
      </c>
      <c r="AE32" s="126" t="s">
        <v>352</v>
      </c>
      <c r="AF32" s="127" t="s">
        <v>390</v>
      </c>
      <c r="AG32" s="123" t="s">
        <v>342</v>
      </c>
      <c r="AH32" s="124" t="s">
        <v>340</v>
      </c>
      <c r="AI32" s="124" t="s">
        <v>340</v>
      </c>
      <c r="AJ32" s="125"/>
      <c r="AK32" s="126" t="s">
        <v>342</v>
      </c>
      <c r="AL32" s="126" t="s">
        <v>350</v>
      </c>
      <c r="AM32" s="128" t="s">
        <v>381</v>
      </c>
      <c r="BS32" s="47"/>
      <c r="BT32" s="47"/>
      <c r="CL32" s="24"/>
      <c r="CM32" s="24"/>
      <c r="CV32" s="47"/>
      <c r="CW32" s="47"/>
      <c r="DO32" s="24"/>
      <c r="DP32" s="24"/>
      <c r="ER32" s="24"/>
      <c r="ES32" s="24"/>
    </row>
    <row r="33" spans="1:149" ht="15.6" customHeight="1" x14ac:dyDescent="0.25">
      <c r="A33" s="26">
        <v>29</v>
      </c>
      <c r="B33" s="27" t="s">
        <v>205</v>
      </c>
      <c r="C33" s="123" t="s">
        <v>349</v>
      </c>
      <c r="D33" s="124" t="s">
        <v>351</v>
      </c>
      <c r="E33" s="124" t="s">
        <v>342</v>
      </c>
      <c r="F33" s="125" t="s">
        <v>363</v>
      </c>
      <c r="G33" s="126" t="s">
        <v>354</v>
      </c>
      <c r="H33" s="126" t="s">
        <v>354</v>
      </c>
      <c r="I33" s="127" t="s">
        <v>386</v>
      </c>
      <c r="J33" s="123" t="s">
        <v>342</v>
      </c>
      <c r="K33" s="124" t="s">
        <v>351</v>
      </c>
      <c r="L33" s="124" t="s">
        <v>351</v>
      </c>
      <c r="M33" s="125" t="s">
        <v>351</v>
      </c>
      <c r="N33" s="126" t="s">
        <v>351</v>
      </c>
      <c r="O33" s="126" t="s">
        <v>350</v>
      </c>
      <c r="P33" s="128" t="s">
        <v>345</v>
      </c>
      <c r="R33" s="26">
        <v>29</v>
      </c>
      <c r="S33" s="129" t="s">
        <v>349</v>
      </c>
      <c r="T33" s="124" t="s">
        <v>341</v>
      </c>
      <c r="U33" s="124" t="s">
        <v>341</v>
      </c>
      <c r="V33" s="130" t="s">
        <v>349</v>
      </c>
      <c r="W33" s="126" t="s">
        <v>348</v>
      </c>
      <c r="X33" s="126" t="s">
        <v>356</v>
      </c>
      <c r="Y33" s="127" t="s">
        <v>347</v>
      </c>
      <c r="Z33" s="123" t="s">
        <v>349</v>
      </c>
      <c r="AA33" s="124" t="s">
        <v>342</v>
      </c>
      <c r="AB33" s="124" t="s">
        <v>349</v>
      </c>
      <c r="AC33" s="125"/>
      <c r="AD33" s="126" t="s">
        <v>347</v>
      </c>
      <c r="AE33" s="126" t="s">
        <v>350</v>
      </c>
      <c r="AF33" s="127" t="s">
        <v>366</v>
      </c>
      <c r="AG33" s="123" t="s">
        <v>342</v>
      </c>
      <c r="AH33" s="124" t="s">
        <v>340</v>
      </c>
      <c r="AI33" s="124" t="s">
        <v>349</v>
      </c>
      <c r="AJ33" s="125"/>
      <c r="AK33" s="126" t="s">
        <v>351</v>
      </c>
      <c r="AL33" s="126" t="s">
        <v>364</v>
      </c>
      <c r="AM33" s="128" t="s">
        <v>354</v>
      </c>
      <c r="BS33" s="47"/>
      <c r="BT33" s="47"/>
      <c r="CL33" s="24"/>
      <c r="CM33" s="24"/>
      <c r="CV33" s="47"/>
      <c r="CW33" s="47"/>
      <c r="DO33" s="24"/>
      <c r="DP33" s="24"/>
      <c r="ER33" s="24"/>
      <c r="ES33" s="24"/>
    </row>
    <row r="34" spans="1:149" ht="15.6" customHeight="1" x14ac:dyDescent="0.25">
      <c r="A34" s="42">
        <v>30</v>
      </c>
      <c r="B34" s="43" t="s">
        <v>210</v>
      </c>
      <c r="C34" s="131" t="s">
        <v>340</v>
      </c>
      <c r="D34" s="132" t="s">
        <v>349</v>
      </c>
      <c r="E34" s="132" t="s">
        <v>349</v>
      </c>
      <c r="F34" s="133" t="s">
        <v>351</v>
      </c>
      <c r="G34" s="134" t="s">
        <v>360</v>
      </c>
      <c r="H34" s="134" t="s">
        <v>344</v>
      </c>
      <c r="I34" s="135" t="s">
        <v>368</v>
      </c>
      <c r="J34" s="131" t="s">
        <v>341</v>
      </c>
      <c r="K34" s="132" t="s">
        <v>341</v>
      </c>
      <c r="L34" s="132" t="s">
        <v>351</v>
      </c>
      <c r="M34" s="133" t="s">
        <v>363</v>
      </c>
      <c r="N34" s="134" t="s">
        <v>348</v>
      </c>
      <c r="O34" s="134" t="s">
        <v>347</v>
      </c>
      <c r="P34" s="136" t="s">
        <v>376</v>
      </c>
      <c r="R34" s="42">
        <v>30</v>
      </c>
      <c r="S34" s="137" t="s">
        <v>340</v>
      </c>
      <c r="T34" s="132" t="s">
        <v>341</v>
      </c>
      <c r="U34" s="132" t="s">
        <v>342</v>
      </c>
      <c r="V34" s="138" t="s">
        <v>342</v>
      </c>
      <c r="W34" s="134" t="s">
        <v>388</v>
      </c>
      <c r="X34" s="134" t="s">
        <v>350</v>
      </c>
      <c r="Y34" s="135" t="s">
        <v>372</v>
      </c>
      <c r="Z34" s="131" t="s">
        <v>342</v>
      </c>
      <c r="AA34" s="132" t="s">
        <v>341</v>
      </c>
      <c r="AB34" s="132" t="s">
        <v>342</v>
      </c>
      <c r="AC34" s="133"/>
      <c r="AD34" s="134" t="s">
        <v>361</v>
      </c>
      <c r="AE34" s="134" t="s">
        <v>350</v>
      </c>
      <c r="AF34" s="135" t="s">
        <v>366</v>
      </c>
      <c r="AG34" s="131" t="s">
        <v>342</v>
      </c>
      <c r="AH34" s="132" t="s">
        <v>349</v>
      </c>
      <c r="AI34" s="132" t="s">
        <v>341</v>
      </c>
      <c r="AJ34" s="133"/>
      <c r="AK34" s="134" t="s">
        <v>341</v>
      </c>
      <c r="AL34" s="134" t="s">
        <v>389</v>
      </c>
      <c r="AM34" s="136" t="s">
        <v>376</v>
      </c>
      <c r="BS34" s="47"/>
      <c r="BT34" s="47"/>
      <c r="CL34" s="24"/>
      <c r="CM34" s="24"/>
      <c r="CV34" s="47"/>
      <c r="CW34" s="47"/>
      <c r="DO34" s="24"/>
      <c r="DP34" s="24"/>
      <c r="ER34" s="24"/>
      <c r="ES34" s="24"/>
    </row>
    <row r="35" spans="1:149" ht="15.6" customHeight="1" x14ac:dyDescent="0.25">
      <c r="A35" s="30">
        <v>31</v>
      </c>
      <c r="B35" s="31" t="s">
        <v>216</v>
      </c>
      <c r="C35" s="115" t="s">
        <v>342</v>
      </c>
      <c r="D35" s="116" t="s">
        <v>351</v>
      </c>
      <c r="E35" s="116" t="s">
        <v>340</v>
      </c>
      <c r="F35" s="117" t="s">
        <v>349</v>
      </c>
      <c r="G35" s="118" t="s">
        <v>386</v>
      </c>
      <c r="H35" s="118" t="s">
        <v>368</v>
      </c>
      <c r="I35" s="119" t="s">
        <v>362</v>
      </c>
      <c r="J35" s="115" t="s">
        <v>340</v>
      </c>
      <c r="K35" s="116" t="s">
        <v>341</v>
      </c>
      <c r="L35" s="116" t="s">
        <v>341</v>
      </c>
      <c r="M35" s="117" t="s">
        <v>351</v>
      </c>
      <c r="N35" s="118" t="s">
        <v>347</v>
      </c>
      <c r="O35" s="118" t="s">
        <v>380</v>
      </c>
      <c r="P35" s="120" t="s">
        <v>350</v>
      </c>
      <c r="R35" s="30">
        <v>31</v>
      </c>
      <c r="S35" s="121" t="s">
        <v>351</v>
      </c>
      <c r="T35" s="116" t="s">
        <v>342</v>
      </c>
      <c r="U35" s="116" t="s">
        <v>351</v>
      </c>
      <c r="V35" s="122" t="s">
        <v>342</v>
      </c>
      <c r="W35" s="118" t="s">
        <v>351</v>
      </c>
      <c r="X35" s="118" t="s">
        <v>353</v>
      </c>
      <c r="Y35" s="119" t="s">
        <v>354</v>
      </c>
      <c r="Z35" s="115" t="s">
        <v>342</v>
      </c>
      <c r="AA35" s="116" t="s">
        <v>342</v>
      </c>
      <c r="AB35" s="116" t="s">
        <v>342</v>
      </c>
      <c r="AC35" s="117"/>
      <c r="AD35" s="118" t="s">
        <v>379</v>
      </c>
      <c r="AE35" s="118" t="s">
        <v>347</v>
      </c>
      <c r="AF35" s="119" t="s">
        <v>350</v>
      </c>
      <c r="AG35" s="115" t="s">
        <v>342</v>
      </c>
      <c r="AH35" s="116" t="s">
        <v>340</v>
      </c>
      <c r="AI35" s="116" t="s">
        <v>349</v>
      </c>
      <c r="AJ35" s="117"/>
      <c r="AK35" s="118" t="s">
        <v>349</v>
      </c>
      <c r="AL35" s="118" t="s">
        <v>381</v>
      </c>
      <c r="AM35" s="120" t="s">
        <v>375</v>
      </c>
      <c r="BS35" s="47"/>
      <c r="BT35" s="47"/>
      <c r="CL35" s="24"/>
      <c r="CM35" s="24"/>
      <c r="CV35" s="47"/>
      <c r="CW35" s="47"/>
      <c r="DO35" s="24"/>
      <c r="DP35" s="24"/>
      <c r="ER35" s="24"/>
      <c r="ES35" s="24"/>
    </row>
    <row r="36" spans="1:149" ht="15.6" customHeight="1" x14ac:dyDescent="0.25">
      <c r="A36" s="26">
        <v>32</v>
      </c>
      <c r="B36" s="27" t="s">
        <v>222</v>
      </c>
      <c r="C36" s="123" t="s">
        <v>340</v>
      </c>
      <c r="D36" s="124" t="s">
        <v>349</v>
      </c>
      <c r="E36" s="124" t="s">
        <v>349</v>
      </c>
      <c r="F36" s="125" t="s">
        <v>349</v>
      </c>
      <c r="G36" s="126" t="s">
        <v>360</v>
      </c>
      <c r="H36" s="126" t="s">
        <v>364</v>
      </c>
      <c r="I36" s="127" t="s">
        <v>362</v>
      </c>
      <c r="J36" s="123" t="s">
        <v>342</v>
      </c>
      <c r="K36" s="124" t="s">
        <v>342</v>
      </c>
      <c r="L36" s="124" t="s">
        <v>341</v>
      </c>
      <c r="M36" s="125" t="s">
        <v>349</v>
      </c>
      <c r="N36" s="126" t="s">
        <v>347</v>
      </c>
      <c r="O36" s="126" t="s">
        <v>348</v>
      </c>
      <c r="P36" s="128" t="s">
        <v>372</v>
      </c>
      <c r="R36" s="26">
        <v>32</v>
      </c>
      <c r="S36" s="129" t="s">
        <v>351</v>
      </c>
      <c r="T36" s="124" t="s">
        <v>342</v>
      </c>
      <c r="U36" s="124" t="s">
        <v>349</v>
      </c>
      <c r="V36" s="130" t="s">
        <v>363</v>
      </c>
      <c r="W36" s="126" t="s">
        <v>352</v>
      </c>
      <c r="X36" s="126" t="s">
        <v>379</v>
      </c>
      <c r="Y36" s="127" t="s">
        <v>371</v>
      </c>
      <c r="Z36" s="123" t="s">
        <v>340</v>
      </c>
      <c r="AA36" s="124" t="s">
        <v>351</v>
      </c>
      <c r="AB36" s="124" t="s">
        <v>340</v>
      </c>
      <c r="AC36" s="125"/>
      <c r="AD36" s="126" t="s">
        <v>342</v>
      </c>
      <c r="AE36" s="126" t="s">
        <v>380</v>
      </c>
      <c r="AF36" s="127" t="s">
        <v>396</v>
      </c>
      <c r="AG36" s="123" t="s">
        <v>342</v>
      </c>
      <c r="AH36" s="124" t="s">
        <v>340</v>
      </c>
      <c r="AI36" s="124" t="s">
        <v>349</v>
      </c>
      <c r="AJ36" s="125"/>
      <c r="AK36" s="126" t="s">
        <v>381</v>
      </c>
      <c r="AL36" s="126" t="s">
        <v>356</v>
      </c>
      <c r="AM36" s="128" t="s">
        <v>396</v>
      </c>
      <c r="BS36" s="47"/>
      <c r="BT36" s="47"/>
      <c r="CL36" s="24"/>
      <c r="CM36" s="24"/>
      <c r="CV36" s="47"/>
      <c r="CW36" s="47"/>
      <c r="DO36" s="24"/>
      <c r="DP36" s="24"/>
      <c r="ER36" s="24"/>
      <c r="ES36" s="24"/>
    </row>
    <row r="37" spans="1:149" ht="15.6" customHeight="1" x14ac:dyDescent="0.25">
      <c r="A37" s="26">
        <v>33</v>
      </c>
      <c r="B37" s="27" t="s">
        <v>228</v>
      </c>
      <c r="C37" s="123" t="s">
        <v>342</v>
      </c>
      <c r="D37" s="124" t="s">
        <v>349</v>
      </c>
      <c r="E37" s="124" t="s">
        <v>340</v>
      </c>
      <c r="F37" s="125" t="s">
        <v>349</v>
      </c>
      <c r="G37" s="126" t="s">
        <v>345</v>
      </c>
      <c r="H37" s="126" t="s">
        <v>354</v>
      </c>
      <c r="I37" s="127" t="s">
        <v>366</v>
      </c>
      <c r="J37" s="123" t="s">
        <v>346</v>
      </c>
      <c r="K37" s="124" t="s">
        <v>346</v>
      </c>
      <c r="L37" s="124" t="s">
        <v>363</v>
      </c>
      <c r="M37" s="125" t="s">
        <v>346</v>
      </c>
      <c r="N37" s="126" t="s">
        <v>369</v>
      </c>
      <c r="O37" s="126" t="s">
        <v>352</v>
      </c>
      <c r="P37" s="128" t="s">
        <v>369</v>
      </c>
      <c r="R37" s="26">
        <v>33</v>
      </c>
      <c r="S37" s="129" t="s">
        <v>351</v>
      </c>
      <c r="T37" s="124" t="s">
        <v>342</v>
      </c>
      <c r="U37" s="124" t="s">
        <v>341</v>
      </c>
      <c r="V37" s="130" t="s">
        <v>349</v>
      </c>
      <c r="W37" s="126" t="s">
        <v>372</v>
      </c>
      <c r="X37" s="126" t="s">
        <v>350</v>
      </c>
      <c r="Y37" s="127" t="s">
        <v>386</v>
      </c>
      <c r="Z37" s="123" t="s">
        <v>342</v>
      </c>
      <c r="AA37" s="124" t="s">
        <v>346</v>
      </c>
      <c r="AB37" s="124" t="s">
        <v>351</v>
      </c>
      <c r="AC37" s="125"/>
      <c r="AD37" s="126" t="s">
        <v>369</v>
      </c>
      <c r="AE37" s="126" t="s">
        <v>347</v>
      </c>
      <c r="AF37" s="127" t="s">
        <v>376</v>
      </c>
      <c r="AG37" s="123" t="s">
        <v>351</v>
      </c>
      <c r="AH37" s="124" t="s">
        <v>340</v>
      </c>
      <c r="AI37" s="124" t="s">
        <v>342</v>
      </c>
      <c r="AJ37" s="125"/>
      <c r="AK37" s="126" t="s">
        <v>349</v>
      </c>
      <c r="AL37" s="126" t="s">
        <v>350</v>
      </c>
      <c r="AM37" s="128" t="s">
        <v>357</v>
      </c>
      <c r="BS37" s="47"/>
      <c r="BT37" s="47"/>
      <c r="CL37" s="24"/>
      <c r="CM37" s="24"/>
      <c r="CV37" s="47"/>
      <c r="CW37" s="47"/>
      <c r="DO37" s="24"/>
      <c r="DP37" s="24"/>
      <c r="ER37" s="24"/>
      <c r="ES37" s="24"/>
    </row>
    <row r="38" spans="1:149" ht="15.6" customHeight="1" x14ac:dyDescent="0.25">
      <c r="A38" s="26">
        <v>34</v>
      </c>
      <c r="B38" s="27" t="s">
        <v>234</v>
      </c>
      <c r="C38" s="123" t="s">
        <v>351</v>
      </c>
      <c r="D38" s="124" t="s">
        <v>349</v>
      </c>
      <c r="E38" s="124" t="s">
        <v>349</v>
      </c>
      <c r="F38" s="125" t="s">
        <v>351</v>
      </c>
      <c r="G38" s="126" t="s">
        <v>344</v>
      </c>
      <c r="H38" s="126" t="s">
        <v>360</v>
      </c>
      <c r="I38" s="127" t="s">
        <v>364</v>
      </c>
      <c r="J38" s="123" t="s">
        <v>342</v>
      </c>
      <c r="K38" s="124" t="s">
        <v>351</v>
      </c>
      <c r="L38" s="124" t="s">
        <v>351</v>
      </c>
      <c r="M38" s="125" t="s">
        <v>363</v>
      </c>
      <c r="N38" s="126" t="s">
        <v>341</v>
      </c>
      <c r="O38" s="126" t="s">
        <v>352</v>
      </c>
      <c r="P38" s="128" t="s">
        <v>376</v>
      </c>
      <c r="R38" s="26">
        <v>34</v>
      </c>
      <c r="S38" s="129" t="s">
        <v>342</v>
      </c>
      <c r="T38" s="124" t="s">
        <v>342</v>
      </c>
      <c r="U38" s="124" t="s">
        <v>341</v>
      </c>
      <c r="V38" s="130" t="s">
        <v>349</v>
      </c>
      <c r="W38" s="126" t="s">
        <v>351</v>
      </c>
      <c r="X38" s="126" t="s">
        <v>369</v>
      </c>
      <c r="Y38" s="127" t="s">
        <v>373</v>
      </c>
      <c r="Z38" s="123" t="s">
        <v>341</v>
      </c>
      <c r="AA38" s="124" t="s">
        <v>351</v>
      </c>
      <c r="AB38" s="124" t="s">
        <v>349</v>
      </c>
      <c r="AC38" s="125"/>
      <c r="AD38" s="126" t="s">
        <v>372</v>
      </c>
      <c r="AE38" s="126" t="s">
        <v>372</v>
      </c>
      <c r="AF38" s="127" t="s">
        <v>372</v>
      </c>
      <c r="AG38" s="123" t="s">
        <v>342</v>
      </c>
      <c r="AH38" s="124" t="s">
        <v>340</v>
      </c>
      <c r="AI38" s="124" t="s">
        <v>349</v>
      </c>
      <c r="AJ38" s="125"/>
      <c r="AK38" s="126" t="s">
        <v>349</v>
      </c>
      <c r="AL38" s="126" t="s">
        <v>356</v>
      </c>
      <c r="AM38" s="128" t="s">
        <v>356</v>
      </c>
      <c r="BS38" s="47"/>
      <c r="BT38" s="47"/>
      <c r="CL38" s="24"/>
      <c r="CM38" s="24"/>
      <c r="CV38" s="47"/>
      <c r="CW38" s="47"/>
      <c r="DO38" s="24"/>
      <c r="DP38" s="24"/>
      <c r="ER38" s="24"/>
      <c r="ES38" s="24"/>
    </row>
    <row r="39" spans="1:149" ht="15.6" customHeight="1" x14ac:dyDescent="0.25">
      <c r="A39" s="42">
        <v>35</v>
      </c>
      <c r="B39" s="43" t="s">
        <v>240</v>
      </c>
      <c r="C39" s="131" t="s">
        <v>342</v>
      </c>
      <c r="D39" s="132" t="s">
        <v>342</v>
      </c>
      <c r="E39" s="132" t="s">
        <v>351</v>
      </c>
      <c r="F39" s="133" t="s">
        <v>342</v>
      </c>
      <c r="G39" s="134" t="s">
        <v>387</v>
      </c>
      <c r="H39" s="134" t="s">
        <v>376</v>
      </c>
      <c r="I39" s="135" t="s">
        <v>364</v>
      </c>
      <c r="J39" s="131" t="s">
        <v>363</v>
      </c>
      <c r="K39" s="132" t="s">
        <v>342</v>
      </c>
      <c r="L39" s="132" t="s">
        <v>351</v>
      </c>
      <c r="M39" s="133" t="s">
        <v>351</v>
      </c>
      <c r="N39" s="134" t="s">
        <v>352</v>
      </c>
      <c r="O39" s="134" t="s">
        <v>352</v>
      </c>
      <c r="P39" s="136" t="s">
        <v>352</v>
      </c>
      <c r="R39" s="42">
        <v>35</v>
      </c>
      <c r="S39" s="137" t="s">
        <v>342</v>
      </c>
      <c r="T39" s="132" t="s">
        <v>341</v>
      </c>
      <c r="U39" s="132" t="s">
        <v>378</v>
      </c>
      <c r="V39" s="138" t="s">
        <v>340</v>
      </c>
      <c r="W39" s="134" t="s">
        <v>351</v>
      </c>
      <c r="X39" s="134" t="s">
        <v>364</v>
      </c>
      <c r="Y39" s="135" t="s">
        <v>395</v>
      </c>
      <c r="Z39" s="131" t="s">
        <v>351</v>
      </c>
      <c r="AA39" s="132" t="s">
        <v>378</v>
      </c>
      <c r="AB39" s="132" t="s">
        <v>351</v>
      </c>
      <c r="AC39" s="133"/>
      <c r="AD39" s="134" t="s">
        <v>347</v>
      </c>
      <c r="AE39" s="134" t="s">
        <v>403</v>
      </c>
      <c r="AF39" s="135" t="s">
        <v>382</v>
      </c>
      <c r="AG39" s="131" t="s">
        <v>342</v>
      </c>
      <c r="AH39" s="132" t="s">
        <v>349</v>
      </c>
      <c r="AI39" s="132" t="s">
        <v>340</v>
      </c>
      <c r="AJ39" s="133"/>
      <c r="AK39" s="134" t="s">
        <v>381</v>
      </c>
      <c r="AL39" s="134" t="s">
        <v>356</v>
      </c>
      <c r="AM39" s="136" t="s">
        <v>396</v>
      </c>
      <c r="BS39" s="47"/>
      <c r="BT39" s="47"/>
      <c r="CL39" s="24"/>
      <c r="CM39" s="24"/>
      <c r="CV39" s="47"/>
      <c r="CW39" s="47"/>
      <c r="DO39" s="24"/>
      <c r="DP39" s="24"/>
      <c r="ER39" s="24"/>
      <c r="ES39" s="24"/>
    </row>
    <row r="40" spans="1:149" ht="15.6" customHeight="1" x14ac:dyDescent="0.25">
      <c r="A40" s="30">
        <v>36</v>
      </c>
      <c r="B40" s="31" t="s">
        <v>246</v>
      </c>
      <c r="C40" s="115" t="s">
        <v>340</v>
      </c>
      <c r="D40" s="116" t="s">
        <v>340</v>
      </c>
      <c r="E40" s="116" t="s">
        <v>340</v>
      </c>
      <c r="F40" s="117" t="s">
        <v>349</v>
      </c>
      <c r="G40" s="118" t="s">
        <v>366</v>
      </c>
      <c r="H40" s="118" t="s">
        <v>350</v>
      </c>
      <c r="I40" s="119" t="s">
        <v>375</v>
      </c>
      <c r="J40" s="115" t="s">
        <v>351</v>
      </c>
      <c r="K40" s="116" t="s">
        <v>363</v>
      </c>
      <c r="L40" s="116" t="s">
        <v>341</v>
      </c>
      <c r="M40" s="117" t="s">
        <v>351</v>
      </c>
      <c r="N40" s="118" t="s">
        <v>352</v>
      </c>
      <c r="O40" s="118" t="s">
        <v>364</v>
      </c>
      <c r="P40" s="120" t="s">
        <v>376</v>
      </c>
      <c r="R40" s="30">
        <v>36</v>
      </c>
      <c r="S40" s="121" t="s">
        <v>342</v>
      </c>
      <c r="T40" s="116" t="s">
        <v>351</v>
      </c>
      <c r="U40" s="116" t="s">
        <v>342</v>
      </c>
      <c r="V40" s="122" t="s">
        <v>349</v>
      </c>
      <c r="W40" s="118" t="s">
        <v>352</v>
      </c>
      <c r="X40" s="118" t="s">
        <v>347</v>
      </c>
      <c r="Y40" s="119" t="s">
        <v>386</v>
      </c>
      <c r="Z40" s="115" t="s">
        <v>349</v>
      </c>
      <c r="AA40" s="116" t="s">
        <v>349</v>
      </c>
      <c r="AB40" s="116" t="s">
        <v>349</v>
      </c>
      <c r="AC40" s="117"/>
      <c r="AD40" s="118" t="s">
        <v>379</v>
      </c>
      <c r="AE40" s="118" t="s">
        <v>379</v>
      </c>
      <c r="AF40" s="119" t="s">
        <v>343</v>
      </c>
      <c r="AG40" s="115" t="s">
        <v>342</v>
      </c>
      <c r="AH40" s="116" t="s">
        <v>342</v>
      </c>
      <c r="AI40" s="116" t="s">
        <v>351</v>
      </c>
      <c r="AJ40" s="117"/>
      <c r="AK40" s="118" t="s">
        <v>342</v>
      </c>
      <c r="AL40" s="118" t="s">
        <v>371</v>
      </c>
      <c r="AM40" s="120" t="s">
        <v>347</v>
      </c>
      <c r="BS40" s="47"/>
      <c r="BT40" s="47"/>
      <c r="CL40" s="24"/>
      <c r="CM40" s="24"/>
      <c r="CV40" s="47"/>
      <c r="CW40" s="47"/>
      <c r="DO40" s="24"/>
      <c r="DP40" s="24"/>
      <c r="ER40" s="24"/>
      <c r="ES40" s="24"/>
    </row>
    <row r="41" spans="1:149" ht="15.6" customHeight="1" x14ac:dyDescent="0.25">
      <c r="A41" s="26">
        <v>37</v>
      </c>
      <c r="B41" s="27" t="s">
        <v>252</v>
      </c>
      <c r="C41" s="123" t="s">
        <v>351</v>
      </c>
      <c r="D41" s="124" t="s">
        <v>349</v>
      </c>
      <c r="E41" s="124" t="s">
        <v>340</v>
      </c>
      <c r="F41" s="125" t="s">
        <v>342</v>
      </c>
      <c r="G41" s="126" t="s">
        <v>345</v>
      </c>
      <c r="H41" s="126" t="s">
        <v>376</v>
      </c>
      <c r="I41" s="127" t="s">
        <v>386</v>
      </c>
      <c r="J41" s="123" t="s">
        <v>342</v>
      </c>
      <c r="K41" s="124" t="s">
        <v>346</v>
      </c>
      <c r="L41" s="124" t="s">
        <v>363</v>
      </c>
      <c r="M41" s="125" t="s">
        <v>351</v>
      </c>
      <c r="N41" s="126" t="s">
        <v>341</v>
      </c>
      <c r="O41" s="126" t="s">
        <v>389</v>
      </c>
      <c r="P41" s="128" t="s">
        <v>389</v>
      </c>
      <c r="R41" s="26">
        <v>37</v>
      </c>
      <c r="S41" s="129" t="s">
        <v>340</v>
      </c>
      <c r="T41" s="124" t="s">
        <v>341</v>
      </c>
      <c r="U41" s="124" t="s">
        <v>341</v>
      </c>
      <c r="V41" s="130" t="s">
        <v>342</v>
      </c>
      <c r="W41" s="126" t="s">
        <v>341</v>
      </c>
      <c r="X41" s="126" t="s">
        <v>374</v>
      </c>
      <c r="Y41" s="127" t="s">
        <v>376</v>
      </c>
      <c r="Z41" s="123" t="s">
        <v>351</v>
      </c>
      <c r="AA41" s="124" t="s">
        <v>351</v>
      </c>
      <c r="AB41" s="124" t="s">
        <v>351</v>
      </c>
      <c r="AC41" s="125"/>
      <c r="AD41" s="126" t="s">
        <v>379</v>
      </c>
      <c r="AE41" s="126" t="s">
        <v>356</v>
      </c>
      <c r="AF41" s="127" t="s">
        <v>390</v>
      </c>
      <c r="AG41" s="123" t="s">
        <v>351</v>
      </c>
      <c r="AH41" s="124" t="s">
        <v>340</v>
      </c>
      <c r="AI41" s="124" t="s">
        <v>349</v>
      </c>
      <c r="AJ41" s="125"/>
      <c r="AK41" s="126" t="s">
        <v>342</v>
      </c>
      <c r="AL41" s="126" t="s">
        <v>356</v>
      </c>
      <c r="AM41" s="128" t="s">
        <v>343</v>
      </c>
      <c r="BS41" s="47"/>
      <c r="BT41" s="47"/>
      <c r="CL41" s="24"/>
      <c r="CM41" s="24"/>
      <c r="CV41" s="47"/>
      <c r="CW41" s="47"/>
      <c r="DO41" s="24"/>
      <c r="DP41" s="24"/>
      <c r="ER41" s="24"/>
      <c r="ES41" s="24"/>
    </row>
    <row r="42" spans="1:149" ht="15.6" customHeight="1" x14ac:dyDescent="0.25">
      <c r="A42" s="26">
        <v>38</v>
      </c>
      <c r="B42" s="27" t="s">
        <v>258</v>
      </c>
      <c r="C42" s="123" t="s">
        <v>342</v>
      </c>
      <c r="D42" s="124" t="s">
        <v>349</v>
      </c>
      <c r="E42" s="124" t="s">
        <v>340</v>
      </c>
      <c r="F42" s="125" t="s">
        <v>349</v>
      </c>
      <c r="G42" s="126" t="s">
        <v>345</v>
      </c>
      <c r="H42" s="126" t="s">
        <v>386</v>
      </c>
      <c r="I42" s="127" t="s">
        <v>366</v>
      </c>
      <c r="J42" s="123" t="s">
        <v>341</v>
      </c>
      <c r="K42" s="124" t="s">
        <v>342</v>
      </c>
      <c r="L42" s="124" t="s">
        <v>351</v>
      </c>
      <c r="M42" s="125" t="s">
        <v>351</v>
      </c>
      <c r="N42" s="126" t="s">
        <v>347</v>
      </c>
      <c r="O42" s="126" t="s">
        <v>379</v>
      </c>
      <c r="P42" s="128" t="s">
        <v>386</v>
      </c>
      <c r="R42" s="26">
        <v>38</v>
      </c>
      <c r="S42" s="129" t="s">
        <v>342</v>
      </c>
      <c r="T42" s="124" t="s">
        <v>342</v>
      </c>
      <c r="U42" s="124" t="s">
        <v>342</v>
      </c>
      <c r="V42" s="130" t="s">
        <v>363</v>
      </c>
      <c r="W42" s="126" t="s">
        <v>374</v>
      </c>
      <c r="X42" s="126" t="s">
        <v>347</v>
      </c>
      <c r="Y42" s="127" t="s">
        <v>377</v>
      </c>
      <c r="Z42" s="123" t="s">
        <v>341</v>
      </c>
      <c r="AA42" s="124" t="s">
        <v>363</v>
      </c>
      <c r="AB42" s="124" t="s">
        <v>342</v>
      </c>
      <c r="AC42" s="125"/>
      <c r="AD42" s="126" t="s">
        <v>351</v>
      </c>
      <c r="AE42" s="126" t="s">
        <v>348</v>
      </c>
      <c r="AF42" s="127" t="s">
        <v>392</v>
      </c>
      <c r="AG42" s="123" t="s">
        <v>342</v>
      </c>
      <c r="AH42" s="124" t="s">
        <v>340</v>
      </c>
      <c r="AI42" s="124" t="s">
        <v>340</v>
      </c>
      <c r="AJ42" s="125"/>
      <c r="AK42" s="126" t="s">
        <v>342</v>
      </c>
      <c r="AL42" s="126" t="s">
        <v>350</v>
      </c>
      <c r="AM42" s="128" t="s">
        <v>381</v>
      </c>
      <c r="BS42" s="47"/>
      <c r="BT42" s="47"/>
      <c r="CL42" s="24"/>
      <c r="CM42" s="24"/>
      <c r="CV42" s="47"/>
      <c r="CW42" s="47"/>
      <c r="DO42" s="24"/>
      <c r="DP42" s="24"/>
      <c r="ER42" s="24"/>
      <c r="ES42" s="24"/>
    </row>
    <row r="43" spans="1:149" ht="15.6" customHeight="1" x14ac:dyDescent="0.25">
      <c r="A43" s="26">
        <v>39</v>
      </c>
      <c r="B43" s="27" t="s">
        <v>264</v>
      </c>
      <c r="C43" s="123" t="s">
        <v>342</v>
      </c>
      <c r="D43" s="124" t="s">
        <v>349</v>
      </c>
      <c r="E43" s="124" t="s">
        <v>340</v>
      </c>
      <c r="F43" s="125" t="s">
        <v>349</v>
      </c>
      <c r="G43" s="126" t="s">
        <v>345</v>
      </c>
      <c r="H43" s="126" t="s">
        <v>386</v>
      </c>
      <c r="I43" s="127" t="s">
        <v>366</v>
      </c>
      <c r="J43" s="123" t="s">
        <v>342</v>
      </c>
      <c r="K43" s="124" t="s">
        <v>342</v>
      </c>
      <c r="L43" s="124" t="s">
        <v>349</v>
      </c>
      <c r="M43" s="125" t="s">
        <v>342</v>
      </c>
      <c r="N43" s="126" t="s">
        <v>351</v>
      </c>
      <c r="O43" s="126" t="s">
        <v>350</v>
      </c>
      <c r="P43" s="128" t="s">
        <v>362</v>
      </c>
      <c r="R43" s="26">
        <v>39</v>
      </c>
      <c r="S43" s="129" t="s">
        <v>342</v>
      </c>
      <c r="T43" s="124" t="s">
        <v>342</v>
      </c>
      <c r="U43" s="124" t="s">
        <v>351</v>
      </c>
      <c r="V43" s="130" t="s">
        <v>351</v>
      </c>
      <c r="W43" s="126" t="s">
        <v>351</v>
      </c>
      <c r="X43" s="126" t="s">
        <v>347</v>
      </c>
      <c r="Y43" s="127" t="s">
        <v>371</v>
      </c>
      <c r="Z43" s="123" t="s">
        <v>342</v>
      </c>
      <c r="AA43" s="124" t="s">
        <v>346</v>
      </c>
      <c r="AB43" s="124" t="s">
        <v>342</v>
      </c>
      <c r="AC43" s="125"/>
      <c r="AD43" s="126" t="s">
        <v>353</v>
      </c>
      <c r="AE43" s="126" t="s">
        <v>356</v>
      </c>
      <c r="AF43" s="127" t="s">
        <v>390</v>
      </c>
      <c r="AG43" s="123" t="s">
        <v>342</v>
      </c>
      <c r="AH43" s="124" t="s">
        <v>349</v>
      </c>
      <c r="AI43" s="124" t="s">
        <v>349</v>
      </c>
      <c r="AJ43" s="125"/>
      <c r="AK43" s="126" t="s">
        <v>342</v>
      </c>
      <c r="AL43" s="126" t="s">
        <v>350</v>
      </c>
      <c r="AM43" s="128" t="s">
        <v>379</v>
      </c>
      <c r="BS43" s="47"/>
      <c r="BT43" s="47"/>
      <c r="CL43" s="24"/>
      <c r="CM43" s="24"/>
      <c r="CV43" s="47"/>
      <c r="CW43" s="47"/>
      <c r="DO43" s="24"/>
      <c r="DP43" s="24"/>
      <c r="ER43" s="24"/>
      <c r="ES43" s="24"/>
    </row>
    <row r="44" spans="1:149" ht="15.6" customHeight="1" x14ac:dyDescent="0.25">
      <c r="A44" s="42">
        <v>40</v>
      </c>
      <c r="B44" s="43" t="s">
        <v>269</v>
      </c>
      <c r="C44" s="131" t="s">
        <v>340</v>
      </c>
      <c r="D44" s="132" t="s">
        <v>349</v>
      </c>
      <c r="E44" s="132" t="s">
        <v>349</v>
      </c>
      <c r="F44" s="133" t="s">
        <v>349</v>
      </c>
      <c r="G44" s="134" t="s">
        <v>386</v>
      </c>
      <c r="H44" s="134" t="s">
        <v>345</v>
      </c>
      <c r="I44" s="135" t="s">
        <v>379</v>
      </c>
      <c r="J44" s="131" t="s">
        <v>351</v>
      </c>
      <c r="K44" s="132" t="s">
        <v>342</v>
      </c>
      <c r="L44" s="132" t="s">
        <v>342</v>
      </c>
      <c r="M44" s="133" t="s">
        <v>342</v>
      </c>
      <c r="N44" s="134" t="s">
        <v>379</v>
      </c>
      <c r="O44" s="134" t="s">
        <v>379</v>
      </c>
      <c r="P44" s="136" t="s">
        <v>390</v>
      </c>
      <c r="R44" s="42">
        <v>40</v>
      </c>
      <c r="S44" s="137" t="s">
        <v>340</v>
      </c>
      <c r="T44" s="132" t="s">
        <v>342</v>
      </c>
      <c r="U44" s="132" t="s">
        <v>349</v>
      </c>
      <c r="V44" s="138" t="s">
        <v>340</v>
      </c>
      <c r="W44" s="134" t="s">
        <v>372</v>
      </c>
      <c r="X44" s="134" t="s">
        <v>356</v>
      </c>
      <c r="Y44" s="135" t="s">
        <v>353</v>
      </c>
      <c r="Z44" s="131" t="s">
        <v>349</v>
      </c>
      <c r="AA44" s="132" t="s">
        <v>351</v>
      </c>
      <c r="AB44" s="132" t="s">
        <v>342</v>
      </c>
      <c r="AC44" s="133"/>
      <c r="AD44" s="134" t="s">
        <v>342</v>
      </c>
      <c r="AE44" s="134" t="s">
        <v>364</v>
      </c>
      <c r="AF44" s="135" t="s">
        <v>386</v>
      </c>
      <c r="AG44" s="131" t="s">
        <v>342</v>
      </c>
      <c r="AH44" s="132" t="s">
        <v>340</v>
      </c>
      <c r="AI44" s="132" t="s">
        <v>349</v>
      </c>
      <c r="AJ44" s="133"/>
      <c r="AK44" s="134" t="s">
        <v>381</v>
      </c>
      <c r="AL44" s="134" t="s">
        <v>356</v>
      </c>
      <c r="AM44" s="136" t="s">
        <v>396</v>
      </c>
      <c r="BS44" s="47"/>
      <c r="BT44" s="47"/>
      <c r="CL44" s="24"/>
      <c r="CM44" s="24"/>
      <c r="CV44" s="47"/>
      <c r="CW44" s="47"/>
      <c r="DO44" s="24"/>
      <c r="DP44" s="24"/>
      <c r="ER44" s="24"/>
      <c r="ES44" s="24"/>
    </row>
    <row r="45" spans="1:149" ht="15.6" customHeight="1" x14ac:dyDescent="0.25">
      <c r="A45" s="30">
        <v>41</v>
      </c>
      <c r="B45" s="31" t="s">
        <v>274</v>
      </c>
      <c r="C45" s="115" t="s">
        <v>349</v>
      </c>
      <c r="D45" s="116" t="s">
        <v>342</v>
      </c>
      <c r="E45" s="116" t="s">
        <v>340</v>
      </c>
      <c r="F45" s="117" t="s">
        <v>349</v>
      </c>
      <c r="G45" s="118" t="s">
        <v>366</v>
      </c>
      <c r="H45" s="118" t="s">
        <v>366</v>
      </c>
      <c r="I45" s="119" t="s">
        <v>343</v>
      </c>
      <c r="J45" s="115" t="s">
        <v>341</v>
      </c>
      <c r="K45" s="116" t="s">
        <v>351</v>
      </c>
      <c r="L45" s="116" t="s">
        <v>341</v>
      </c>
      <c r="M45" s="117" t="s">
        <v>349</v>
      </c>
      <c r="N45" s="118" t="s">
        <v>351</v>
      </c>
      <c r="O45" s="118" t="s">
        <v>350</v>
      </c>
      <c r="P45" s="120" t="s">
        <v>372</v>
      </c>
      <c r="R45" s="30">
        <v>41</v>
      </c>
      <c r="S45" s="121" t="s">
        <v>349</v>
      </c>
      <c r="T45" s="116" t="s">
        <v>342</v>
      </c>
      <c r="U45" s="116" t="s">
        <v>342</v>
      </c>
      <c r="V45" s="122" t="s">
        <v>340</v>
      </c>
      <c r="W45" s="118" t="s">
        <v>348</v>
      </c>
      <c r="X45" s="118" t="s">
        <v>353</v>
      </c>
      <c r="Y45" s="119" t="s">
        <v>366</v>
      </c>
      <c r="Z45" s="115" t="s">
        <v>351</v>
      </c>
      <c r="AA45" s="116" t="s">
        <v>341</v>
      </c>
      <c r="AB45" s="116" t="s">
        <v>342</v>
      </c>
      <c r="AC45" s="117"/>
      <c r="AD45" s="118" t="s">
        <v>372</v>
      </c>
      <c r="AE45" s="118" t="s">
        <v>350</v>
      </c>
      <c r="AF45" s="119" t="s">
        <v>371</v>
      </c>
      <c r="AG45" s="115" t="s">
        <v>342</v>
      </c>
      <c r="AH45" s="116" t="s">
        <v>349</v>
      </c>
      <c r="AI45" s="116" t="s">
        <v>340</v>
      </c>
      <c r="AJ45" s="117"/>
      <c r="AK45" s="118" t="s">
        <v>349</v>
      </c>
      <c r="AL45" s="118" t="s">
        <v>356</v>
      </c>
      <c r="AM45" s="120" t="s">
        <v>356</v>
      </c>
      <c r="BS45" s="47"/>
      <c r="BT45" s="47"/>
      <c r="CL45" s="24"/>
      <c r="CM45" s="24"/>
      <c r="CV45" s="47"/>
      <c r="CW45" s="47"/>
      <c r="DO45" s="24"/>
      <c r="DP45" s="24"/>
      <c r="ER45" s="24"/>
      <c r="ES45" s="24"/>
    </row>
    <row r="46" spans="1:149" ht="15.6" customHeight="1" x14ac:dyDescent="0.25">
      <c r="A46" s="26">
        <v>42</v>
      </c>
      <c r="B46" s="27" t="s">
        <v>280</v>
      </c>
      <c r="C46" s="123" t="s">
        <v>340</v>
      </c>
      <c r="D46" s="124" t="s">
        <v>349</v>
      </c>
      <c r="E46" s="124" t="s">
        <v>340</v>
      </c>
      <c r="F46" s="125" t="s">
        <v>351</v>
      </c>
      <c r="G46" s="126" t="s">
        <v>343</v>
      </c>
      <c r="H46" s="126" t="s">
        <v>350</v>
      </c>
      <c r="I46" s="127" t="s">
        <v>343</v>
      </c>
      <c r="J46" s="123" t="s">
        <v>342</v>
      </c>
      <c r="K46" s="124" t="s">
        <v>363</v>
      </c>
      <c r="L46" s="124" t="s">
        <v>351</v>
      </c>
      <c r="M46" s="125" t="s">
        <v>342</v>
      </c>
      <c r="N46" s="126" t="s">
        <v>351</v>
      </c>
      <c r="O46" s="126" t="s">
        <v>352</v>
      </c>
      <c r="P46" s="128" t="s">
        <v>395</v>
      </c>
      <c r="R46" s="26">
        <v>42</v>
      </c>
      <c r="S46" s="129" t="s">
        <v>349</v>
      </c>
      <c r="T46" s="124" t="s">
        <v>349</v>
      </c>
      <c r="U46" s="124" t="s">
        <v>342</v>
      </c>
      <c r="V46" s="130" t="s">
        <v>340</v>
      </c>
      <c r="W46" s="126" t="s">
        <v>353</v>
      </c>
      <c r="X46" s="126" t="s">
        <v>350</v>
      </c>
      <c r="Y46" s="127" t="s">
        <v>343</v>
      </c>
      <c r="Z46" s="123" t="s">
        <v>349</v>
      </c>
      <c r="AA46" s="124" t="s">
        <v>349</v>
      </c>
      <c r="AB46" s="124" t="s">
        <v>349</v>
      </c>
      <c r="AC46" s="125"/>
      <c r="AD46" s="126" t="s">
        <v>372</v>
      </c>
      <c r="AE46" s="126" t="s">
        <v>356</v>
      </c>
      <c r="AF46" s="127" t="s">
        <v>343</v>
      </c>
      <c r="AG46" s="123" t="s">
        <v>349</v>
      </c>
      <c r="AH46" s="124" t="s">
        <v>340</v>
      </c>
      <c r="AI46" s="124" t="s">
        <v>341</v>
      </c>
      <c r="AJ46" s="125"/>
      <c r="AK46" s="126" t="s">
        <v>341</v>
      </c>
      <c r="AL46" s="126" t="s">
        <v>364</v>
      </c>
      <c r="AM46" s="128" t="s">
        <v>372</v>
      </c>
      <c r="BS46" s="47"/>
      <c r="BT46" s="47"/>
      <c r="CL46" s="24"/>
      <c r="CM46" s="24"/>
      <c r="CV46" s="47"/>
      <c r="CW46" s="47"/>
      <c r="DO46" s="24"/>
      <c r="DP46" s="24"/>
      <c r="ER46" s="24"/>
      <c r="ES46" s="24"/>
    </row>
    <row r="47" spans="1:149" ht="15.6" customHeight="1" x14ac:dyDescent="0.25">
      <c r="A47" s="26">
        <v>43</v>
      </c>
      <c r="B47" s="27" t="s">
        <v>285</v>
      </c>
      <c r="C47" s="123" t="s">
        <v>340</v>
      </c>
      <c r="D47" s="124" t="s">
        <v>349</v>
      </c>
      <c r="E47" s="124" t="s">
        <v>340</v>
      </c>
      <c r="F47" s="125" t="s">
        <v>340</v>
      </c>
      <c r="G47" s="126" t="s">
        <v>368</v>
      </c>
      <c r="H47" s="126" t="s">
        <v>356</v>
      </c>
      <c r="I47" s="127" t="s">
        <v>396</v>
      </c>
      <c r="J47" s="123" t="s">
        <v>351</v>
      </c>
      <c r="K47" s="124" t="s">
        <v>349</v>
      </c>
      <c r="L47" s="124" t="s">
        <v>340</v>
      </c>
      <c r="M47" s="125" t="s">
        <v>342</v>
      </c>
      <c r="N47" s="126" t="s">
        <v>353</v>
      </c>
      <c r="O47" s="126" t="s">
        <v>356</v>
      </c>
      <c r="P47" s="128" t="s">
        <v>353</v>
      </c>
      <c r="R47" s="26">
        <v>43</v>
      </c>
      <c r="S47" s="129" t="s">
        <v>351</v>
      </c>
      <c r="T47" s="124" t="s">
        <v>349</v>
      </c>
      <c r="U47" s="124" t="s">
        <v>349</v>
      </c>
      <c r="V47" s="130" t="s">
        <v>342</v>
      </c>
      <c r="W47" s="126" t="s">
        <v>353</v>
      </c>
      <c r="X47" s="126" t="s">
        <v>379</v>
      </c>
      <c r="Y47" s="127" t="s">
        <v>357</v>
      </c>
      <c r="Z47" s="123" t="s">
        <v>340</v>
      </c>
      <c r="AA47" s="124" t="s">
        <v>349</v>
      </c>
      <c r="AB47" s="124" t="s">
        <v>342</v>
      </c>
      <c r="AC47" s="125"/>
      <c r="AD47" s="126" t="s">
        <v>361</v>
      </c>
      <c r="AE47" s="126" t="s">
        <v>350</v>
      </c>
      <c r="AF47" s="127" t="s">
        <v>375</v>
      </c>
      <c r="AG47" s="123" t="s">
        <v>340</v>
      </c>
      <c r="AH47" s="124" t="s">
        <v>340</v>
      </c>
      <c r="AI47" s="124" t="s">
        <v>349</v>
      </c>
      <c r="AJ47" s="125"/>
      <c r="AK47" s="126" t="s">
        <v>342</v>
      </c>
      <c r="AL47" s="126" t="s">
        <v>350</v>
      </c>
      <c r="AM47" s="128" t="s">
        <v>343</v>
      </c>
      <c r="BS47" s="47"/>
      <c r="BT47" s="47"/>
      <c r="CL47" s="24"/>
      <c r="CM47" s="24"/>
      <c r="CV47" s="47"/>
      <c r="CW47" s="47"/>
      <c r="DO47" s="24"/>
      <c r="DP47" s="24"/>
      <c r="ER47" s="24"/>
      <c r="ES47" s="24"/>
    </row>
    <row r="48" spans="1:149" ht="12.75" hidden="1" customHeight="1" x14ac:dyDescent="0.25">
      <c r="A48" s="26">
        <v>44</v>
      </c>
      <c r="B48" s="27"/>
      <c r="C48" s="123"/>
      <c r="D48" s="124"/>
      <c r="E48" s="124"/>
      <c r="F48" s="125"/>
      <c r="G48" s="126"/>
      <c r="H48" s="126"/>
      <c r="I48" s="127"/>
      <c r="J48" s="123"/>
      <c r="K48" s="124"/>
      <c r="L48" s="124"/>
      <c r="M48" s="125"/>
      <c r="N48" s="126"/>
      <c r="O48" s="126"/>
      <c r="P48" s="128"/>
      <c r="R48" s="26">
        <v>44</v>
      </c>
      <c r="S48" s="129"/>
      <c r="T48" s="124"/>
      <c r="U48" s="124"/>
      <c r="V48" s="130"/>
      <c r="W48" s="126"/>
      <c r="X48" s="126"/>
      <c r="Y48" s="127"/>
      <c r="Z48" s="123"/>
      <c r="AA48" s="124"/>
      <c r="AB48" s="124"/>
      <c r="AC48" s="125"/>
      <c r="AD48" s="126"/>
      <c r="AE48" s="126"/>
      <c r="AF48" s="127"/>
      <c r="AG48" s="123"/>
      <c r="AH48" s="124"/>
      <c r="AI48" s="124"/>
      <c r="AJ48" s="125"/>
      <c r="AK48" s="126"/>
      <c r="AL48" s="126"/>
      <c r="AM48" s="128"/>
      <c r="BS48" s="47"/>
      <c r="BT48" s="47"/>
      <c r="CL48" s="24"/>
      <c r="CM48" s="24"/>
      <c r="CV48" s="47"/>
      <c r="CW48" s="47"/>
      <c r="DO48" s="24"/>
      <c r="DP48" s="24"/>
      <c r="ER48" s="24"/>
      <c r="ES48" s="24"/>
    </row>
    <row r="49" spans="1:149" ht="12.75" hidden="1" customHeight="1" x14ac:dyDescent="0.25">
      <c r="A49" s="42">
        <v>45</v>
      </c>
      <c r="B49" s="43"/>
      <c r="C49" s="131"/>
      <c r="D49" s="132"/>
      <c r="E49" s="132"/>
      <c r="F49" s="133"/>
      <c r="G49" s="134"/>
      <c r="H49" s="134"/>
      <c r="I49" s="135"/>
      <c r="J49" s="131"/>
      <c r="K49" s="132"/>
      <c r="L49" s="132"/>
      <c r="M49" s="133"/>
      <c r="N49" s="134"/>
      <c r="O49" s="134"/>
      <c r="P49" s="136"/>
      <c r="R49" s="42">
        <v>45</v>
      </c>
      <c r="S49" s="137"/>
      <c r="T49" s="132"/>
      <c r="U49" s="132"/>
      <c r="V49" s="138"/>
      <c r="W49" s="134"/>
      <c r="X49" s="134"/>
      <c r="Y49" s="135"/>
      <c r="Z49" s="131"/>
      <c r="AA49" s="132"/>
      <c r="AB49" s="132"/>
      <c r="AC49" s="133"/>
      <c r="AD49" s="134"/>
      <c r="AE49" s="134"/>
      <c r="AF49" s="135"/>
      <c r="AG49" s="131"/>
      <c r="AH49" s="132"/>
      <c r="AI49" s="132"/>
      <c r="AJ49" s="133"/>
      <c r="AK49" s="134"/>
      <c r="AL49" s="134"/>
      <c r="AM49" s="136"/>
      <c r="BS49" s="47"/>
      <c r="BT49" s="47"/>
      <c r="CL49" s="24"/>
      <c r="CM49" s="24"/>
      <c r="CV49" s="47"/>
      <c r="CW49" s="47"/>
      <c r="DO49" s="24"/>
      <c r="DP49" s="24"/>
      <c r="ER49" s="24"/>
      <c r="ES49" s="24"/>
    </row>
    <row r="50" spans="1:149" ht="12.75" hidden="1" customHeight="1" x14ac:dyDescent="0.25">
      <c r="A50" s="30">
        <v>46</v>
      </c>
      <c r="B50" s="31"/>
      <c r="C50" s="115"/>
      <c r="D50" s="116"/>
      <c r="E50" s="116"/>
      <c r="F50" s="117"/>
      <c r="G50" s="118"/>
      <c r="H50" s="118"/>
      <c r="I50" s="119"/>
      <c r="J50" s="115"/>
      <c r="K50" s="116"/>
      <c r="L50" s="116"/>
      <c r="M50" s="117"/>
      <c r="N50" s="118"/>
      <c r="O50" s="118"/>
      <c r="P50" s="120"/>
      <c r="R50" s="30">
        <v>46</v>
      </c>
      <c r="S50" s="121"/>
      <c r="T50" s="116"/>
      <c r="U50" s="116"/>
      <c r="V50" s="122"/>
      <c r="W50" s="118"/>
      <c r="X50" s="118"/>
      <c r="Y50" s="119"/>
      <c r="Z50" s="115"/>
      <c r="AA50" s="116"/>
      <c r="AB50" s="116"/>
      <c r="AC50" s="117"/>
      <c r="AD50" s="118"/>
      <c r="AE50" s="118"/>
      <c r="AF50" s="119"/>
      <c r="AG50" s="115"/>
      <c r="AH50" s="116"/>
      <c r="AI50" s="116"/>
      <c r="AJ50" s="117"/>
      <c r="AK50" s="118"/>
      <c r="AL50" s="118"/>
      <c r="AM50" s="120"/>
      <c r="BS50" s="47"/>
      <c r="BT50" s="47"/>
      <c r="CL50" s="24"/>
      <c r="CM50" s="24"/>
      <c r="CV50" s="47"/>
      <c r="CW50" s="47"/>
      <c r="DO50" s="24"/>
      <c r="DP50" s="24"/>
      <c r="ER50" s="24"/>
      <c r="ES50" s="24"/>
    </row>
    <row r="51" spans="1:149" ht="12.75" hidden="1" customHeight="1" x14ac:dyDescent="0.25">
      <c r="A51" s="26">
        <v>47</v>
      </c>
      <c r="B51" s="27"/>
      <c r="C51" s="123"/>
      <c r="D51" s="124"/>
      <c r="E51" s="124"/>
      <c r="F51" s="125"/>
      <c r="G51" s="126"/>
      <c r="H51" s="126"/>
      <c r="I51" s="127"/>
      <c r="J51" s="123"/>
      <c r="K51" s="124"/>
      <c r="L51" s="124"/>
      <c r="M51" s="125"/>
      <c r="N51" s="126"/>
      <c r="O51" s="126"/>
      <c r="P51" s="128"/>
      <c r="R51" s="26">
        <v>47</v>
      </c>
      <c r="S51" s="129"/>
      <c r="T51" s="124"/>
      <c r="U51" s="124"/>
      <c r="V51" s="130"/>
      <c r="W51" s="126"/>
      <c r="X51" s="126"/>
      <c r="Y51" s="127"/>
      <c r="Z51" s="123"/>
      <c r="AA51" s="124"/>
      <c r="AB51" s="124"/>
      <c r="AC51" s="125"/>
      <c r="AD51" s="126"/>
      <c r="AE51" s="126"/>
      <c r="AF51" s="127"/>
      <c r="AG51" s="123"/>
      <c r="AH51" s="124"/>
      <c r="AI51" s="124"/>
      <c r="AJ51" s="125"/>
      <c r="AK51" s="126"/>
      <c r="AL51" s="126"/>
      <c r="AM51" s="128"/>
      <c r="BS51" s="47"/>
      <c r="BT51" s="47"/>
      <c r="CL51" s="24"/>
      <c r="CM51" s="24"/>
      <c r="CV51" s="47"/>
      <c r="CW51" s="47"/>
      <c r="DO51" s="24"/>
      <c r="DP51" s="24"/>
      <c r="ER51" s="24"/>
      <c r="ES51" s="24"/>
    </row>
    <row r="52" spans="1:149" ht="12.75" hidden="1" customHeight="1" x14ac:dyDescent="0.25">
      <c r="A52" s="26">
        <v>48</v>
      </c>
      <c r="B52" s="27"/>
      <c r="C52" s="123"/>
      <c r="D52" s="124"/>
      <c r="E52" s="124"/>
      <c r="F52" s="125"/>
      <c r="G52" s="126"/>
      <c r="H52" s="126"/>
      <c r="I52" s="127"/>
      <c r="J52" s="123"/>
      <c r="K52" s="124"/>
      <c r="L52" s="124"/>
      <c r="M52" s="125"/>
      <c r="N52" s="126"/>
      <c r="O52" s="126"/>
      <c r="P52" s="128"/>
      <c r="R52" s="26">
        <v>48</v>
      </c>
      <c r="S52" s="129"/>
      <c r="T52" s="124"/>
      <c r="U52" s="124"/>
      <c r="V52" s="130"/>
      <c r="W52" s="126"/>
      <c r="X52" s="126"/>
      <c r="Y52" s="127"/>
      <c r="Z52" s="123"/>
      <c r="AA52" s="124"/>
      <c r="AB52" s="124"/>
      <c r="AC52" s="125"/>
      <c r="AD52" s="126"/>
      <c r="AE52" s="126"/>
      <c r="AF52" s="127"/>
      <c r="AG52" s="123"/>
      <c r="AH52" s="124"/>
      <c r="AI52" s="124"/>
      <c r="AJ52" s="125"/>
      <c r="AK52" s="126"/>
      <c r="AL52" s="126"/>
      <c r="AM52" s="128"/>
      <c r="BS52" s="47"/>
      <c r="BT52" s="47"/>
      <c r="CL52" s="24"/>
      <c r="CM52" s="24"/>
      <c r="CV52" s="47"/>
      <c r="CW52" s="47"/>
      <c r="DO52" s="24"/>
      <c r="DP52" s="24"/>
      <c r="ER52" s="24"/>
      <c r="ES52" s="24"/>
    </row>
    <row r="53" spans="1:149" ht="12.75" hidden="1" customHeight="1" x14ac:dyDescent="0.25">
      <c r="A53" s="26">
        <v>49</v>
      </c>
      <c r="B53" s="27"/>
      <c r="C53" s="123"/>
      <c r="D53" s="124"/>
      <c r="E53" s="124"/>
      <c r="F53" s="125"/>
      <c r="G53" s="126"/>
      <c r="H53" s="126"/>
      <c r="I53" s="127"/>
      <c r="J53" s="123"/>
      <c r="K53" s="124"/>
      <c r="L53" s="124"/>
      <c r="M53" s="125"/>
      <c r="N53" s="126"/>
      <c r="O53" s="126"/>
      <c r="P53" s="128"/>
      <c r="R53" s="26">
        <v>49</v>
      </c>
      <c r="S53" s="129"/>
      <c r="T53" s="124"/>
      <c r="U53" s="124"/>
      <c r="V53" s="130"/>
      <c r="W53" s="126"/>
      <c r="X53" s="126"/>
      <c r="Y53" s="127"/>
      <c r="Z53" s="123"/>
      <c r="AA53" s="124"/>
      <c r="AB53" s="124"/>
      <c r="AC53" s="125"/>
      <c r="AD53" s="126"/>
      <c r="AE53" s="126"/>
      <c r="AF53" s="127"/>
      <c r="AG53" s="123"/>
      <c r="AH53" s="124"/>
      <c r="AI53" s="124"/>
      <c r="AJ53" s="125"/>
      <c r="AK53" s="126"/>
      <c r="AL53" s="126"/>
      <c r="AM53" s="128"/>
      <c r="BS53" s="47"/>
      <c r="BT53" s="47"/>
      <c r="CL53" s="24"/>
      <c r="CM53" s="24"/>
      <c r="CV53" s="47"/>
      <c r="CW53" s="47"/>
      <c r="DO53" s="24"/>
      <c r="DP53" s="24"/>
      <c r="ER53" s="24"/>
      <c r="ES53" s="24"/>
    </row>
    <row r="54" spans="1:149" ht="12.75" hidden="1" customHeight="1" x14ac:dyDescent="0.25">
      <c r="A54" s="42">
        <v>50</v>
      </c>
      <c r="B54" s="43"/>
      <c r="C54" s="131"/>
      <c r="D54" s="132"/>
      <c r="E54" s="132"/>
      <c r="F54" s="133"/>
      <c r="G54" s="134"/>
      <c r="H54" s="134"/>
      <c r="I54" s="135"/>
      <c r="J54" s="131"/>
      <c r="K54" s="132"/>
      <c r="L54" s="132"/>
      <c r="M54" s="133"/>
      <c r="N54" s="134"/>
      <c r="O54" s="134"/>
      <c r="P54" s="136"/>
      <c r="R54" s="42">
        <v>50</v>
      </c>
      <c r="S54" s="137"/>
      <c r="T54" s="132"/>
      <c r="U54" s="132"/>
      <c r="V54" s="138"/>
      <c r="W54" s="134"/>
      <c r="X54" s="134"/>
      <c r="Y54" s="135"/>
      <c r="Z54" s="131"/>
      <c r="AA54" s="132"/>
      <c r="AB54" s="132"/>
      <c r="AC54" s="133"/>
      <c r="AD54" s="134"/>
      <c r="AE54" s="134"/>
      <c r="AF54" s="135"/>
      <c r="AG54" s="131"/>
      <c r="AH54" s="132"/>
      <c r="AI54" s="132"/>
      <c r="AJ54" s="133"/>
      <c r="AK54" s="134"/>
      <c r="AL54" s="134"/>
      <c r="AM54" s="136"/>
      <c r="BS54" s="47"/>
      <c r="BT54" s="47"/>
      <c r="CL54" s="24"/>
      <c r="CM54" s="24"/>
      <c r="CV54" s="47"/>
      <c r="CW54" s="47"/>
      <c r="DO54" s="24"/>
      <c r="DP54" s="24"/>
      <c r="ER54" s="24"/>
      <c r="ES54" s="24"/>
    </row>
    <row r="55" spans="1:149" ht="12.75" hidden="1" customHeight="1" x14ac:dyDescent="0.25">
      <c r="A55" s="30">
        <v>51</v>
      </c>
      <c r="B55" s="31"/>
      <c r="C55" s="115"/>
      <c r="D55" s="116"/>
      <c r="E55" s="116"/>
      <c r="F55" s="117"/>
      <c r="G55" s="118"/>
      <c r="H55" s="118"/>
      <c r="I55" s="119"/>
      <c r="J55" s="115"/>
      <c r="K55" s="116"/>
      <c r="L55" s="116"/>
      <c r="M55" s="117"/>
      <c r="N55" s="118"/>
      <c r="O55" s="118"/>
      <c r="P55" s="120"/>
      <c r="R55" s="30">
        <v>51</v>
      </c>
      <c r="S55" s="121"/>
      <c r="T55" s="116"/>
      <c r="U55" s="116"/>
      <c r="V55" s="122"/>
      <c r="W55" s="118"/>
      <c r="X55" s="118"/>
      <c r="Y55" s="119"/>
      <c r="Z55" s="115"/>
      <c r="AA55" s="116"/>
      <c r="AB55" s="116"/>
      <c r="AC55" s="117"/>
      <c r="AD55" s="118"/>
      <c r="AE55" s="118"/>
      <c r="AF55" s="119"/>
      <c r="AG55" s="115"/>
      <c r="AH55" s="116"/>
      <c r="AI55" s="116"/>
      <c r="AJ55" s="117"/>
      <c r="AK55" s="118"/>
      <c r="AL55" s="118"/>
      <c r="AM55" s="120"/>
      <c r="BS55" s="47"/>
      <c r="BT55" s="47"/>
      <c r="CL55" s="24"/>
      <c r="CM55" s="24"/>
      <c r="CV55" s="47"/>
      <c r="CW55" s="47"/>
      <c r="DO55" s="24"/>
      <c r="DP55" s="24"/>
      <c r="ER55" s="24"/>
      <c r="ES55" s="24"/>
    </row>
    <row r="56" spans="1:149" ht="12.75" hidden="1" customHeight="1" x14ac:dyDescent="0.25">
      <c r="A56" s="26">
        <v>52</v>
      </c>
      <c r="B56" s="27"/>
      <c r="C56" s="123"/>
      <c r="D56" s="124"/>
      <c r="E56" s="124"/>
      <c r="F56" s="125"/>
      <c r="G56" s="126"/>
      <c r="H56" s="126"/>
      <c r="I56" s="127"/>
      <c r="J56" s="123"/>
      <c r="K56" s="124"/>
      <c r="L56" s="124"/>
      <c r="M56" s="125"/>
      <c r="N56" s="126"/>
      <c r="O56" s="126"/>
      <c r="P56" s="128"/>
      <c r="R56" s="26">
        <v>52</v>
      </c>
      <c r="S56" s="129"/>
      <c r="T56" s="124"/>
      <c r="U56" s="124"/>
      <c r="V56" s="130"/>
      <c r="W56" s="126"/>
      <c r="X56" s="126"/>
      <c r="Y56" s="127"/>
      <c r="Z56" s="123"/>
      <c r="AA56" s="124"/>
      <c r="AB56" s="124"/>
      <c r="AC56" s="125"/>
      <c r="AD56" s="126"/>
      <c r="AE56" s="126"/>
      <c r="AF56" s="127"/>
      <c r="AG56" s="123"/>
      <c r="AH56" s="124"/>
      <c r="AI56" s="124"/>
      <c r="AJ56" s="125"/>
      <c r="AK56" s="126"/>
      <c r="AL56" s="126"/>
      <c r="AM56" s="128"/>
      <c r="BS56" s="47"/>
      <c r="BT56" s="47"/>
      <c r="CL56" s="24"/>
      <c r="CM56" s="24"/>
      <c r="CV56" s="47"/>
      <c r="CW56" s="47"/>
      <c r="DO56" s="24"/>
      <c r="DP56" s="24"/>
      <c r="ER56" s="24"/>
      <c r="ES56" s="24"/>
    </row>
    <row r="57" spans="1:149" ht="12.75" hidden="1" customHeight="1" x14ac:dyDescent="0.25">
      <c r="A57" s="26">
        <v>53</v>
      </c>
      <c r="B57" s="27"/>
      <c r="C57" s="123"/>
      <c r="D57" s="124"/>
      <c r="E57" s="124"/>
      <c r="F57" s="125"/>
      <c r="G57" s="126"/>
      <c r="H57" s="126"/>
      <c r="I57" s="127"/>
      <c r="J57" s="123"/>
      <c r="K57" s="124"/>
      <c r="L57" s="124"/>
      <c r="M57" s="125"/>
      <c r="N57" s="126"/>
      <c r="O57" s="126"/>
      <c r="P57" s="128"/>
      <c r="R57" s="26">
        <v>53</v>
      </c>
      <c r="S57" s="129"/>
      <c r="T57" s="124"/>
      <c r="U57" s="124"/>
      <c r="V57" s="130"/>
      <c r="W57" s="126"/>
      <c r="X57" s="126"/>
      <c r="Y57" s="127"/>
      <c r="Z57" s="123"/>
      <c r="AA57" s="124"/>
      <c r="AB57" s="124"/>
      <c r="AC57" s="125"/>
      <c r="AD57" s="126"/>
      <c r="AE57" s="126"/>
      <c r="AF57" s="127"/>
      <c r="AG57" s="123"/>
      <c r="AH57" s="124"/>
      <c r="AI57" s="124"/>
      <c r="AJ57" s="125"/>
      <c r="AK57" s="126"/>
      <c r="AL57" s="126"/>
      <c r="AM57" s="128"/>
      <c r="BS57" s="47"/>
      <c r="BT57" s="47"/>
      <c r="CL57" s="24"/>
      <c r="CM57" s="24"/>
      <c r="CV57" s="47"/>
      <c r="CW57" s="47"/>
      <c r="DO57" s="24"/>
      <c r="DP57" s="24"/>
      <c r="ER57" s="24"/>
      <c r="ES57" s="24"/>
    </row>
    <row r="58" spans="1:149" ht="12.75" hidden="1" customHeight="1" x14ac:dyDescent="0.25">
      <c r="A58" s="26">
        <v>54</v>
      </c>
      <c r="B58" s="27"/>
      <c r="C58" s="123"/>
      <c r="D58" s="124"/>
      <c r="E58" s="124"/>
      <c r="F58" s="125"/>
      <c r="G58" s="126"/>
      <c r="H58" s="126"/>
      <c r="I58" s="127"/>
      <c r="J58" s="123"/>
      <c r="K58" s="124"/>
      <c r="L58" s="124"/>
      <c r="M58" s="125"/>
      <c r="N58" s="126"/>
      <c r="O58" s="126"/>
      <c r="P58" s="128"/>
      <c r="R58" s="26">
        <v>54</v>
      </c>
      <c r="S58" s="129"/>
      <c r="T58" s="124"/>
      <c r="U58" s="124"/>
      <c r="V58" s="130"/>
      <c r="W58" s="126"/>
      <c r="X58" s="126"/>
      <c r="Y58" s="127"/>
      <c r="Z58" s="123"/>
      <c r="AA58" s="124"/>
      <c r="AB58" s="124"/>
      <c r="AC58" s="125"/>
      <c r="AD58" s="126"/>
      <c r="AE58" s="126"/>
      <c r="AF58" s="127"/>
      <c r="AG58" s="123"/>
      <c r="AH58" s="124"/>
      <c r="AI58" s="124"/>
      <c r="AJ58" s="125"/>
      <c r="AK58" s="126"/>
      <c r="AL58" s="126"/>
      <c r="AM58" s="128"/>
      <c r="BS58" s="47"/>
      <c r="BT58" s="47"/>
      <c r="CL58" s="24"/>
      <c r="CM58" s="24"/>
      <c r="CV58" s="47"/>
      <c r="CW58" s="47"/>
      <c r="DO58" s="24"/>
      <c r="DP58" s="24"/>
      <c r="ER58" s="24"/>
      <c r="ES58" s="24"/>
    </row>
    <row r="59" spans="1:149" ht="12.75" hidden="1" customHeight="1" x14ac:dyDescent="0.25">
      <c r="A59" s="28">
        <v>55</v>
      </c>
      <c r="B59" s="29"/>
      <c r="C59" s="140"/>
      <c r="D59" s="141"/>
      <c r="E59" s="141"/>
      <c r="F59" s="142"/>
      <c r="G59" s="143"/>
      <c r="H59" s="143"/>
      <c r="I59" s="144"/>
      <c r="J59" s="140"/>
      <c r="K59" s="141"/>
      <c r="L59" s="141"/>
      <c r="M59" s="142"/>
      <c r="N59" s="143"/>
      <c r="O59" s="143"/>
      <c r="P59" s="145"/>
      <c r="R59" s="28">
        <v>55</v>
      </c>
      <c r="S59" s="146"/>
      <c r="T59" s="141"/>
      <c r="U59" s="141"/>
      <c r="V59" s="147"/>
      <c r="W59" s="143"/>
      <c r="X59" s="143"/>
      <c r="Y59" s="144"/>
      <c r="Z59" s="140"/>
      <c r="AA59" s="141"/>
      <c r="AB59" s="141"/>
      <c r="AC59" s="142"/>
      <c r="AD59" s="143"/>
      <c r="AE59" s="143"/>
      <c r="AF59" s="144"/>
      <c r="AG59" s="140"/>
      <c r="AH59" s="141"/>
      <c r="AI59" s="141"/>
      <c r="AJ59" s="142"/>
      <c r="AK59" s="143"/>
      <c r="AL59" s="143"/>
      <c r="AM59" s="145"/>
      <c r="BS59" s="47"/>
      <c r="BT59" s="47"/>
      <c r="CL59" s="24"/>
      <c r="CM59" s="24"/>
      <c r="CV59" s="47"/>
      <c r="CW59" s="47"/>
      <c r="DO59" s="24"/>
      <c r="DP59" s="24"/>
      <c r="ER59" s="24"/>
      <c r="ES59" s="24"/>
    </row>
    <row r="60" spans="1:149" ht="15.75" customHeight="1" x14ac:dyDescent="0.25">
      <c r="A60" s="214" t="s">
        <v>413</v>
      </c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R60" s="214" t="s">
        <v>414</v>
      </c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P60" s="47"/>
      <c r="AQ60" s="47"/>
      <c r="BG60" s="24"/>
      <c r="BH60" s="24"/>
      <c r="BJ60" s="24"/>
      <c r="BS60" s="47"/>
      <c r="BT60" s="47"/>
      <c r="CL60" s="24"/>
      <c r="CM60" s="24"/>
      <c r="CV60" s="47"/>
      <c r="CW60" s="47"/>
      <c r="DO60" s="24"/>
      <c r="DP60" s="24"/>
      <c r="ER60" s="24"/>
      <c r="ES60" s="24"/>
    </row>
    <row r="61" spans="1:149" ht="15" customHeight="1" x14ac:dyDescent="0.25">
      <c r="A61" s="213" t="s">
        <v>415</v>
      </c>
      <c r="B61" s="213"/>
      <c r="C61" s="213" t="s">
        <v>416</v>
      </c>
      <c r="D61" s="213"/>
      <c r="E61" s="213"/>
      <c r="F61" s="213"/>
      <c r="G61" s="213"/>
      <c r="H61" s="213"/>
      <c r="I61" s="213"/>
      <c r="J61" s="213" t="s">
        <v>416</v>
      </c>
      <c r="K61" s="213"/>
      <c r="L61" s="213"/>
      <c r="M61" s="213"/>
      <c r="N61" s="213"/>
      <c r="O61" s="213"/>
      <c r="P61" s="213"/>
      <c r="R61" s="213" t="s">
        <v>416</v>
      </c>
      <c r="S61" s="213"/>
      <c r="T61" s="213"/>
      <c r="U61" s="213"/>
      <c r="V61" s="213"/>
      <c r="W61" s="213"/>
      <c r="X61" s="213"/>
      <c r="Y61" s="213" t="s">
        <v>416</v>
      </c>
      <c r="Z61" s="213"/>
      <c r="AA61" s="213"/>
      <c r="AB61" s="213"/>
      <c r="AC61" s="213"/>
      <c r="AD61" s="213"/>
      <c r="AE61" s="213"/>
      <c r="AF61" s="213" t="s">
        <v>416</v>
      </c>
      <c r="AG61" s="213"/>
      <c r="AH61" s="213"/>
      <c r="AI61" s="213"/>
      <c r="AJ61" s="213"/>
      <c r="AK61" s="213"/>
      <c r="AL61" s="213"/>
      <c r="AM61" s="213"/>
      <c r="AP61" s="47"/>
      <c r="AQ61" s="47"/>
      <c r="BG61" s="24"/>
      <c r="BH61" s="24"/>
      <c r="BJ61" s="24"/>
      <c r="BS61" s="47"/>
      <c r="BT61" s="47"/>
      <c r="CL61" s="24"/>
      <c r="CM61" s="24"/>
      <c r="CV61" s="47"/>
      <c r="CW61" s="47"/>
      <c r="DO61" s="24"/>
      <c r="DP61" s="24"/>
      <c r="ER61" s="24"/>
      <c r="ES61" s="24"/>
    </row>
    <row r="62" spans="1:149" ht="31.5" customHeight="1" x14ac:dyDescent="0.25">
      <c r="A62" s="215" t="s">
        <v>19</v>
      </c>
      <c r="B62" s="215"/>
      <c r="C62" s="215" t="s">
        <v>417</v>
      </c>
      <c r="D62" s="215"/>
      <c r="E62" s="215"/>
      <c r="F62" s="215"/>
      <c r="G62" s="215"/>
      <c r="H62" s="215"/>
      <c r="I62" s="215"/>
      <c r="J62" s="215" t="s">
        <v>418</v>
      </c>
      <c r="K62" s="215"/>
      <c r="L62" s="215"/>
      <c r="M62" s="215"/>
      <c r="N62" s="215"/>
      <c r="O62" s="215"/>
      <c r="P62" s="215"/>
      <c r="R62" s="215" t="s">
        <v>419</v>
      </c>
      <c r="S62" s="215"/>
      <c r="T62" s="215"/>
      <c r="U62" s="215"/>
      <c r="V62" s="215"/>
      <c r="W62" s="215"/>
      <c r="X62" s="215"/>
      <c r="Y62" s="215"/>
      <c r="Z62" s="215" t="s">
        <v>420</v>
      </c>
      <c r="AA62" s="215"/>
      <c r="AB62" s="215"/>
      <c r="AC62" s="215"/>
      <c r="AD62" s="215"/>
      <c r="AE62" s="215"/>
      <c r="AF62" s="215"/>
      <c r="AG62" s="215" t="s">
        <v>477</v>
      </c>
      <c r="AH62" s="215"/>
      <c r="AI62" s="215"/>
      <c r="AJ62" s="215"/>
      <c r="AK62" s="215"/>
      <c r="AL62" s="215"/>
      <c r="AP62" s="47"/>
      <c r="AQ62" s="47"/>
      <c r="BG62" s="24"/>
      <c r="BH62" s="24"/>
      <c r="BJ62" s="24"/>
      <c r="BS62" s="47"/>
      <c r="BT62" s="47"/>
      <c r="CL62" s="24"/>
      <c r="CM62" s="24"/>
      <c r="CV62" s="47"/>
      <c r="CW62" s="47"/>
      <c r="DO62" s="24"/>
      <c r="DP62" s="24"/>
      <c r="ER62" s="24"/>
      <c r="ES62" s="24"/>
    </row>
    <row r="63" spans="1:149" ht="21.75" customHeight="1" x14ac:dyDescent="0.25">
      <c r="A63" s="227" t="s">
        <v>478</v>
      </c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9"/>
      <c r="R63" s="227" t="s">
        <v>478</v>
      </c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8"/>
      <c r="AG63" s="228"/>
      <c r="AH63" s="228"/>
      <c r="AI63" s="228"/>
      <c r="AJ63" s="228"/>
      <c r="AK63" s="228"/>
      <c r="AL63" s="228"/>
      <c r="AM63" s="229"/>
      <c r="AP63" s="47"/>
      <c r="AQ63" s="47"/>
      <c r="BG63" s="24"/>
      <c r="BH63" s="24"/>
      <c r="BJ63" s="24"/>
      <c r="BS63" s="47"/>
      <c r="BT63" s="47"/>
      <c r="CL63" s="24"/>
      <c r="CM63" s="24"/>
      <c r="CV63" s="47"/>
      <c r="CW63" s="47"/>
      <c r="DO63" s="24"/>
      <c r="DP63" s="24"/>
      <c r="ER63" s="24"/>
      <c r="ES63" s="24"/>
    </row>
    <row r="64" spans="1:149" ht="15.75" customHeight="1" x14ac:dyDescent="0.25">
      <c r="A64" s="217" t="s">
        <v>30</v>
      </c>
      <c r="B64" s="219" t="s">
        <v>330</v>
      </c>
      <c r="C64" s="225" t="s">
        <v>422</v>
      </c>
      <c r="D64" s="225"/>
      <c r="E64" s="225"/>
      <c r="F64" s="225"/>
      <c r="G64" s="225"/>
      <c r="H64" s="225"/>
      <c r="I64" s="225"/>
      <c r="J64" s="224" t="s">
        <v>423</v>
      </c>
      <c r="K64" s="224"/>
      <c r="L64" s="224"/>
      <c r="M64" s="224"/>
      <c r="N64" s="224"/>
      <c r="O64" s="224"/>
      <c r="P64" s="226"/>
      <c r="R64" s="217" t="s">
        <v>30</v>
      </c>
      <c r="S64" s="223" t="s">
        <v>424</v>
      </c>
      <c r="T64" s="224"/>
      <c r="U64" s="224"/>
      <c r="V64" s="224"/>
      <c r="W64" s="224"/>
      <c r="X64" s="224"/>
      <c r="Y64" s="224"/>
      <c r="Z64" s="225" t="s">
        <v>425</v>
      </c>
      <c r="AA64" s="225"/>
      <c r="AB64" s="225"/>
      <c r="AC64" s="225"/>
      <c r="AD64" s="225"/>
      <c r="AE64" s="225"/>
      <c r="AF64" s="225"/>
      <c r="AG64" s="224" t="s">
        <v>426</v>
      </c>
      <c r="AH64" s="224"/>
      <c r="AI64" s="224"/>
      <c r="AJ64" s="224"/>
      <c r="AK64" s="224"/>
      <c r="AL64" s="224"/>
      <c r="AM64" s="226"/>
    </row>
    <row r="65" spans="1:39" ht="15" customHeight="1" x14ac:dyDescent="0.25">
      <c r="A65" s="218"/>
      <c r="B65" s="220"/>
      <c r="C65" s="211" t="s">
        <v>336</v>
      </c>
      <c r="D65" s="211"/>
      <c r="E65" s="211"/>
      <c r="F65" s="211"/>
      <c r="G65" s="212" t="s">
        <v>337</v>
      </c>
      <c r="H65" s="212" t="s">
        <v>338</v>
      </c>
      <c r="I65" s="212" t="s">
        <v>339</v>
      </c>
      <c r="J65" s="211" t="s">
        <v>336</v>
      </c>
      <c r="K65" s="211"/>
      <c r="L65" s="211"/>
      <c r="M65" s="211"/>
      <c r="N65" s="212" t="s">
        <v>337</v>
      </c>
      <c r="O65" s="212" t="s">
        <v>338</v>
      </c>
      <c r="P65" s="221" t="s">
        <v>339</v>
      </c>
      <c r="R65" s="218"/>
      <c r="S65" s="216" t="s">
        <v>336</v>
      </c>
      <c r="T65" s="211"/>
      <c r="U65" s="211"/>
      <c r="V65" s="211"/>
      <c r="W65" s="212" t="s">
        <v>337</v>
      </c>
      <c r="X65" s="212" t="s">
        <v>338</v>
      </c>
      <c r="Y65" s="212" t="s">
        <v>339</v>
      </c>
      <c r="Z65" s="211" t="s">
        <v>336</v>
      </c>
      <c r="AA65" s="211"/>
      <c r="AB65" s="211"/>
      <c r="AC65" s="211"/>
      <c r="AD65" s="212" t="s">
        <v>337</v>
      </c>
      <c r="AE65" s="212" t="s">
        <v>338</v>
      </c>
      <c r="AF65" s="212" t="s">
        <v>339</v>
      </c>
      <c r="AG65" s="211" t="s">
        <v>336</v>
      </c>
      <c r="AH65" s="211"/>
      <c r="AI65" s="211"/>
      <c r="AJ65" s="211"/>
      <c r="AK65" s="212" t="s">
        <v>337</v>
      </c>
      <c r="AL65" s="212" t="s">
        <v>338</v>
      </c>
      <c r="AM65" s="221" t="s">
        <v>339</v>
      </c>
    </row>
    <row r="66" spans="1:39" ht="15" customHeight="1" x14ac:dyDescent="0.25">
      <c r="A66" s="218"/>
      <c r="B66" s="220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22"/>
      <c r="R66" s="218"/>
      <c r="S66" s="216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22"/>
    </row>
    <row r="67" spans="1:39" ht="15.6" customHeight="1" x14ac:dyDescent="0.25">
      <c r="A67" s="30">
        <v>1</v>
      </c>
      <c r="B67" s="31" t="s">
        <v>36</v>
      </c>
      <c r="C67" s="115" t="s">
        <v>351</v>
      </c>
      <c r="D67" s="116" t="s">
        <v>346</v>
      </c>
      <c r="E67" s="116" t="s">
        <v>341</v>
      </c>
      <c r="F67" s="117" t="s">
        <v>351</v>
      </c>
      <c r="G67" s="118" t="s">
        <v>346</v>
      </c>
      <c r="H67" s="118" t="s">
        <v>400</v>
      </c>
      <c r="I67" s="119" t="s">
        <v>412</v>
      </c>
      <c r="J67" s="115" t="s">
        <v>378</v>
      </c>
      <c r="K67" s="116" t="s">
        <v>392</v>
      </c>
      <c r="L67" s="116" t="s">
        <v>349</v>
      </c>
      <c r="M67" s="117"/>
      <c r="N67" s="118" t="s">
        <v>375</v>
      </c>
      <c r="O67" s="118" t="s">
        <v>375</v>
      </c>
      <c r="P67" s="120" t="s">
        <v>354</v>
      </c>
      <c r="R67" s="30">
        <v>1</v>
      </c>
      <c r="S67" s="121" t="s">
        <v>342</v>
      </c>
      <c r="T67" s="116" t="s">
        <v>342</v>
      </c>
      <c r="U67" s="116" t="s">
        <v>342</v>
      </c>
      <c r="V67" s="122"/>
      <c r="W67" s="118" t="s">
        <v>344</v>
      </c>
      <c r="X67" s="118" t="s">
        <v>381</v>
      </c>
      <c r="Y67" s="119" t="s">
        <v>386</v>
      </c>
      <c r="Z67" s="115" t="s">
        <v>341</v>
      </c>
      <c r="AA67" s="116" t="s">
        <v>402</v>
      </c>
      <c r="AB67" s="116" t="s">
        <v>342</v>
      </c>
      <c r="AC67" s="117" t="s">
        <v>346</v>
      </c>
      <c r="AD67" s="118" t="s">
        <v>402</v>
      </c>
      <c r="AE67" s="118" t="s">
        <v>359</v>
      </c>
      <c r="AF67" s="119" t="s">
        <v>402</v>
      </c>
      <c r="AG67" s="115" t="s">
        <v>342</v>
      </c>
      <c r="AH67" s="116" t="s">
        <v>342</v>
      </c>
      <c r="AI67" s="116"/>
      <c r="AJ67" s="117"/>
      <c r="AK67" s="118" t="s">
        <v>375</v>
      </c>
      <c r="AL67" s="118" t="s">
        <v>354</v>
      </c>
      <c r="AM67" s="120" t="s">
        <v>390</v>
      </c>
    </row>
    <row r="68" spans="1:39" ht="15.6" customHeight="1" x14ac:dyDescent="0.25">
      <c r="A68" s="26">
        <v>2</v>
      </c>
      <c r="B68" s="27" t="s">
        <v>45</v>
      </c>
      <c r="C68" s="123" t="s">
        <v>340</v>
      </c>
      <c r="D68" s="124" t="s">
        <v>363</v>
      </c>
      <c r="E68" s="124" t="s">
        <v>341</v>
      </c>
      <c r="F68" s="125" t="s">
        <v>342</v>
      </c>
      <c r="G68" s="126" t="s">
        <v>351</v>
      </c>
      <c r="H68" s="126" t="s">
        <v>364</v>
      </c>
      <c r="I68" s="127" t="s">
        <v>377</v>
      </c>
      <c r="J68" s="123" t="s">
        <v>363</v>
      </c>
      <c r="K68" s="124" t="s">
        <v>402</v>
      </c>
      <c r="L68" s="124" t="s">
        <v>349</v>
      </c>
      <c r="M68" s="125"/>
      <c r="N68" s="126" t="s">
        <v>354</v>
      </c>
      <c r="O68" s="126" t="s">
        <v>356</v>
      </c>
      <c r="P68" s="128" t="s">
        <v>354</v>
      </c>
      <c r="R68" s="26">
        <v>2</v>
      </c>
      <c r="S68" s="129" t="s">
        <v>351</v>
      </c>
      <c r="T68" s="124" t="s">
        <v>342</v>
      </c>
      <c r="U68" s="124" t="s">
        <v>363</v>
      </c>
      <c r="V68" s="130"/>
      <c r="W68" s="126" t="s">
        <v>375</v>
      </c>
      <c r="X68" s="126" t="s">
        <v>371</v>
      </c>
      <c r="Y68" s="127" t="s">
        <v>371</v>
      </c>
      <c r="Z68" s="123" t="s">
        <v>351</v>
      </c>
      <c r="AA68" s="124" t="s">
        <v>341</v>
      </c>
      <c r="AB68" s="124" t="s">
        <v>351</v>
      </c>
      <c r="AC68" s="125" t="s">
        <v>341</v>
      </c>
      <c r="AD68" s="126" t="s">
        <v>358</v>
      </c>
      <c r="AE68" s="126" t="s">
        <v>410</v>
      </c>
      <c r="AF68" s="127" t="s">
        <v>369</v>
      </c>
      <c r="AG68" s="123" t="s">
        <v>342</v>
      </c>
      <c r="AH68" s="124" t="s">
        <v>340</v>
      </c>
      <c r="AI68" s="124"/>
      <c r="AJ68" s="125"/>
      <c r="AK68" s="126" t="s">
        <v>355</v>
      </c>
      <c r="AL68" s="126" t="s">
        <v>401</v>
      </c>
      <c r="AM68" s="128" t="s">
        <v>355</v>
      </c>
    </row>
    <row r="69" spans="1:39" ht="15.6" customHeight="1" x14ac:dyDescent="0.25">
      <c r="A69" s="26">
        <v>3</v>
      </c>
      <c r="B69" s="27" t="s">
        <v>51</v>
      </c>
      <c r="C69" s="123" t="s">
        <v>341</v>
      </c>
      <c r="D69" s="124" t="s">
        <v>363</v>
      </c>
      <c r="E69" s="124" t="s">
        <v>351</v>
      </c>
      <c r="F69" s="125" t="s">
        <v>342</v>
      </c>
      <c r="G69" s="126" t="s">
        <v>341</v>
      </c>
      <c r="H69" s="126" t="s">
        <v>392</v>
      </c>
      <c r="I69" s="127" t="s">
        <v>360</v>
      </c>
      <c r="J69" s="123" t="s">
        <v>349</v>
      </c>
      <c r="K69" s="124" t="s">
        <v>402</v>
      </c>
      <c r="L69" s="124" t="s">
        <v>349</v>
      </c>
      <c r="M69" s="125"/>
      <c r="N69" s="126" t="s">
        <v>372</v>
      </c>
      <c r="O69" s="126" t="s">
        <v>375</v>
      </c>
      <c r="P69" s="128" t="s">
        <v>390</v>
      </c>
      <c r="R69" s="26">
        <v>3</v>
      </c>
      <c r="S69" s="129" t="s">
        <v>342</v>
      </c>
      <c r="T69" s="124" t="s">
        <v>349</v>
      </c>
      <c r="U69" s="124" t="s">
        <v>349</v>
      </c>
      <c r="V69" s="130"/>
      <c r="W69" s="126" t="s">
        <v>349</v>
      </c>
      <c r="X69" s="126" t="s">
        <v>354</v>
      </c>
      <c r="Y69" s="127" t="s">
        <v>357</v>
      </c>
      <c r="Z69" s="123" t="s">
        <v>351</v>
      </c>
      <c r="AA69" s="124" t="s">
        <v>363</v>
      </c>
      <c r="AB69" s="124" t="s">
        <v>351</v>
      </c>
      <c r="AC69" s="125" t="s">
        <v>363</v>
      </c>
      <c r="AD69" s="126" t="s">
        <v>348</v>
      </c>
      <c r="AE69" s="126" t="s">
        <v>359</v>
      </c>
      <c r="AF69" s="127" t="s">
        <v>374</v>
      </c>
      <c r="AG69" s="123" t="s">
        <v>342</v>
      </c>
      <c r="AH69" s="124" t="s">
        <v>349</v>
      </c>
      <c r="AI69" s="124"/>
      <c r="AJ69" s="125"/>
      <c r="AK69" s="126" t="s">
        <v>355</v>
      </c>
      <c r="AL69" s="126" t="s">
        <v>380</v>
      </c>
      <c r="AM69" s="128" t="s">
        <v>365</v>
      </c>
    </row>
    <row r="70" spans="1:39" ht="15.6" customHeight="1" x14ac:dyDescent="0.25">
      <c r="A70" s="26">
        <v>4</v>
      </c>
      <c r="B70" s="27" t="s">
        <v>57</v>
      </c>
      <c r="C70" s="123" t="s">
        <v>351</v>
      </c>
      <c r="D70" s="124" t="s">
        <v>341</v>
      </c>
      <c r="E70" s="124" t="s">
        <v>351</v>
      </c>
      <c r="F70" s="125" t="s">
        <v>399</v>
      </c>
      <c r="G70" s="126" t="s">
        <v>402</v>
      </c>
      <c r="H70" s="126" t="s">
        <v>402</v>
      </c>
      <c r="I70" s="127" t="s">
        <v>402</v>
      </c>
      <c r="J70" s="123" t="s">
        <v>378</v>
      </c>
      <c r="K70" s="124" t="s">
        <v>392</v>
      </c>
      <c r="L70" s="124" t="s">
        <v>349</v>
      </c>
      <c r="M70" s="125"/>
      <c r="N70" s="126" t="s">
        <v>379</v>
      </c>
      <c r="O70" s="126" t="s">
        <v>375</v>
      </c>
      <c r="P70" s="128" t="s">
        <v>347</v>
      </c>
      <c r="R70" s="26">
        <v>4</v>
      </c>
      <c r="S70" s="129" t="s">
        <v>342</v>
      </c>
      <c r="T70" s="124" t="s">
        <v>342</v>
      </c>
      <c r="U70" s="124" t="s">
        <v>341</v>
      </c>
      <c r="V70" s="130"/>
      <c r="W70" s="126" t="s">
        <v>375</v>
      </c>
      <c r="X70" s="126" t="s">
        <v>355</v>
      </c>
      <c r="Y70" s="127" t="s">
        <v>381</v>
      </c>
      <c r="Z70" s="123" t="s">
        <v>342</v>
      </c>
      <c r="AA70" s="124" t="s">
        <v>402</v>
      </c>
      <c r="AB70" s="124" t="s">
        <v>392</v>
      </c>
      <c r="AC70" s="125" t="s">
        <v>402</v>
      </c>
      <c r="AD70" s="126" t="s">
        <v>402</v>
      </c>
      <c r="AE70" s="126" t="s">
        <v>409</v>
      </c>
      <c r="AF70" s="127" t="s">
        <v>374</v>
      </c>
      <c r="AG70" s="123" t="s">
        <v>342</v>
      </c>
      <c r="AH70" s="124" t="s">
        <v>349</v>
      </c>
      <c r="AI70" s="124"/>
      <c r="AJ70" s="125"/>
      <c r="AK70" s="126" t="s">
        <v>355</v>
      </c>
      <c r="AL70" s="126" t="s">
        <v>380</v>
      </c>
      <c r="AM70" s="128" t="s">
        <v>365</v>
      </c>
    </row>
    <row r="71" spans="1:39" ht="15.6" customHeight="1" x14ac:dyDescent="0.25">
      <c r="A71" s="42">
        <v>5</v>
      </c>
      <c r="B71" s="43" t="s">
        <v>63</v>
      </c>
      <c r="C71" s="131" t="s">
        <v>351</v>
      </c>
      <c r="D71" s="132" t="s">
        <v>363</v>
      </c>
      <c r="E71" s="132" t="s">
        <v>342</v>
      </c>
      <c r="F71" s="133" t="s">
        <v>363</v>
      </c>
      <c r="G71" s="134" t="s">
        <v>402</v>
      </c>
      <c r="H71" s="134" t="s">
        <v>364</v>
      </c>
      <c r="I71" s="135" t="s">
        <v>348</v>
      </c>
      <c r="J71" s="131" t="s">
        <v>349</v>
      </c>
      <c r="K71" s="132" t="s">
        <v>351</v>
      </c>
      <c r="L71" s="132" t="s">
        <v>340</v>
      </c>
      <c r="M71" s="133"/>
      <c r="N71" s="134" t="s">
        <v>381</v>
      </c>
      <c r="O71" s="134" t="s">
        <v>380</v>
      </c>
      <c r="P71" s="136" t="s">
        <v>396</v>
      </c>
      <c r="R71" s="42">
        <v>5</v>
      </c>
      <c r="S71" s="137" t="s">
        <v>342</v>
      </c>
      <c r="T71" s="132" t="s">
        <v>363</v>
      </c>
      <c r="U71" s="132" t="s">
        <v>342</v>
      </c>
      <c r="V71" s="138"/>
      <c r="W71" s="134" t="s">
        <v>355</v>
      </c>
      <c r="X71" s="134" t="s">
        <v>356</v>
      </c>
      <c r="Y71" s="135" t="s">
        <v>357</v>
      </c>
      <c r="Z71" s="131" t="s">
        <v>342</v>
      </c>
      <c r="AA71" s="132" t="s">
        <v>371</v>
      </c>
      <c r="AB71" s="132" t="s">
        <v>341</v>
      </c>
      <c r="AC71" s="133" t="s">
        <v>363</v>
      </c>
      <c r="AD71" s="134" t="s">
        <v>373</v>
      </c>
      <c r="AE71" s="134" t="s">
        <v>369</v>
      </c>
      <c r="AF71" s="135" t="s">
        <v>387</v>
      </c>
      <c r="AG71" s="131" t="s">
        <v>340</v>
      </c>
      <c r="AH71" s="132" t="s">
        <v>340</v>
      </c>
      <c r="AI71" s="132"/>
      <c r="AJ71" s="133"/>
      <c r="AK71" s="134" t="s">
        <v>380</v>
      </c>
      <c r="AL71" s="134" t="s">
        <v>355</v>
      </c>
      <c r="AM71" s="136" t="s">
        <v>385</v>
      </c>
    </row>
    <row r="72" spans="1:39" ht="15.6" customHeight="1" x14ac:dyDescent="0.25">
      <c r="A72" s="30">
        <v>6</v>
      </c>
      <c r="B72" s="31" t="s">
        <v>69</v>
      </c>
      <c r="C72" s="115" t="s">
        <v>363</v>
      </c>
      <c r="D72" s="116" t="s">
        <v>346</v>
      </c>
      <c r="E72" s="116" t="s">
        <v>342</v>
      </c>
      <c r="F72" s="117" t="s">
        <v>351</v>
      </c>
      <c r="G72" s="118" t="s">
        <v>363</v>
      </c>
      <c r="H72" s="118" t="s">
        <v>389</v>
      </c>
      <c r="I72" s="119" t="s">
        <v>344</v>
      </c>
      <c r="J72" s="115" t="s">
        <v>341</v>
      </c>
      <c r="K72" s="116" t="s">
        <v>351</v>
      </c>
      <c r="L72" s="116" t="s">
        <v>349</v>
      </c>
      <c r="M72" s="117"/>
      <c r="N72" s="118" t="s">
        <v>348</v>
      </c>
      <c r="O72" s="118" t="s">
        <v>372</v>
      </c>
      <c r="P72" s="120" t="s">
        <v>377</v>
      </c>
      <c r="R72" s="30">
        <v>6</v>
      </c>
      <c r="S72" s="121" t="s">
        <v>342</v>
      </c>
      <c r="T72" s="116" t="s">
        <v>349</v>
      </c>
      <c r="U72" s="116" t="s">
        <v>351</v>
      </c>
      <c r="V72" s="122"/>
      <c r="W72" s="118" t="s">
        <v>402</v>
      </c>
      <c r="X72" s="118" t="s">
        <v>344</v>
      </c>
      <c r="Y72" s="119" t="s">
        <v>376</v>
      </c>
      <c r="Z72" s="115" t="s">
        <v>341</v>
      </c>
      <c r="AA72" s="116" t="s">
        <v>410</v>
      </c>
      <c r="AB72" s="116" t="s">
        <v>351</v>
      </c>
      <c r="AC72" s="117" t="s">
        <v>410</v>
      </c>
      <c r="AD72" s="118" t="s">
        <v>392</v>
      </c>
      <c r="AE72" s="118" t="s">
        <v>408</v>
      </c>
      <c r="AF72" s="119" t="s">
        <v>412</v>
      </c>
      <c r="AG72" s="115" t="s">
        <v>349</v>
      </c>
      <c r="AH72" s="116" t="s">
        <v>349</v>
      </c>
      <c r="AI72" s="116"/>
      <c r="AJ72" s="117"/>
      <c r="AK72" s="118" t="s">
        <v>381</v>
      </c>
      <c r="AL72" s="118" t="s">
        <v>354</v>
      </c>
      <c r="AM72" s="120" t="s">
        <v>379</v>
      </c>
    </row>
    <row r="73" spans="1:39" ht="15.6" customHeight="1" x14ac:dyDescent="0.25">
      <c r="A73" s="26">
        <v>7</v>
      </c>
      <c r="B73" s="27" t="s">
        <v>75</v>
      </c>
      <c r="C73" s="123" t="s">
        <v>342</v>
      </c>
      <c r="D73" s="124" t="s">
        <v>346</v>
      </c>
      <c r="E73" s="124" t="s">
        <v>351</v>
      </c>
      <c r="F73" s="125" t="s">
        <v>351</v>
      </c>
      <c r="G73" s="126" t="s">
        <v>371</v>
      </c>
      <c r="H73" s="126" t="s">
        <v>359</v>
      </c>
      <c r="I73" s="127" t="s">
        <v>387</v>
      </c>
      <c r="J73" s="123" t="s">
        <v>351</v>
      </c>
      <c r="K73" s="124" t="s">
        <v>402</v>
      </c>
      <c r="L73" s="124" t="s">
        <v>349</v>
      </c>
      <c r="M73" s="125"/>
      <c r="N73" s="126" t="s">
        <v>372</v>
      </c>
      <c r="O73" s="126" t="s">
        <v>354</v>
      </c>
      <c r="P73" s="128" t="s">
        <v>345</v>
      </c>
      <c r="R73" s="26">
        <v>7</v>
      </c>
      <c r="S73" s="129" t="s">
        <v>342</v>
      </c>
      <c r="T73" s="124" t="s">
        <v>342</v>
      </c>
      <c r="U73" s="124" t="s">
        <v>351</v>
      </c>
      <c r="V73" s="130"/>
      <c r="W73" s="126" t="s">
        <v>363</v>
      </c>
      <c r="X73" s="126" t="s">
        <v>364</v>
      </c>
      <c r="Y73" s="127" t="s">
        <v>373</v>
      </c>
      <c r="Z73" s="123" t="s">
        <v>349</v>
      </c>
      <c r="AA73" s="124" t="s">
        <v>341</v>
      </c>
      <c r="AB73" s="124" t="s">
        <v>341</v>
      </c>
      <c r="AC73" s="125" t="s">
        <v>402</v>
      </c>
      <c r="AD73" s="126" t="s">
        <v>341</v>
      </c>
      <c r="AE73" s="126" t="s">
        <v>402</v>
      </c>
      <c r="AF73" s="127" t="s">
        <v>398</v>
      </c>
      <c r="AG73" s="123" t="s">
        <v>340</v>
      </c>
      <c r="AH73" s="124" t="s">
        <v>340</v>
      </c>
      <c r="AI73" s="124"/>
      <c r="AJ73" s="125"/>
      <c r="AK73" s="126" t="s">
        <v>342</v>
      </c>
      <c r="AL73" s="126" t="s">
        <v>381</v>
      </c>
      <c r="AM73" s="128" t="s">
        <v>375</v>
      </c>
    </row>
    <row r="74" spans="1:39" ht="15.6" customHeight="1" x14ac:dyDescent="0.25">
      <c r="A74" s="26">
        <v>8</v>
      </c>
      <c r="B74" s="27" t="s">
        <v>80</v>
      </c>
      <c r="C74" s="123" t="s">
        <v>351</v>
      </c>
      <c r="D74" s="124" t="s">
        <v>378</v>
      </c>
      <c r="E74" s="139" t="s">
        <v>342</v>
      </c>
      <c r="F74" s="125" t="s">
        <v>341</v>
      </c>
      <c r="G74" s="126" t="s">
        <v>363</v>
      </c>
      <c r="H74" s="126" t="s">
        <v>400</v>
      </c>
      <c r="I74" s="127" t="s">
        <v>384</v>
      </c>
      <c r="J74" s="123" t="s">
        <v>349</v>
      </c>
      <c r="K74" s="124" t="s">
        <v>351</v>
      </c>
      <c r="L74" s="124" t="s">
        <v>349</v>
      </c>
      <c r="M74" s="125"/>
      <c r="N74" s="126" t="s">
        <v>375</v>
      </c>
      <c r="O74" s="126" t="s">
        <v>371</v>
      </c>
      <c r="P74" s="128" t="s">
        <v>390</v>
      </c>
      <c r="R74" s="26">
        <v>8</v>
      </c>
      <c r="S74" s="129" t="s">
        <v>342</v>
      </c>
      <c r="T74" s="124" t="s">
        <v>342</v>
      </c>
      <c r="U74" s="139" t="s">
        <v>342</v>
      </c>
      <c r="V74" s="130"/>
      <c r="W74" s="126" t="s">
        <v>342</v>
      </c>
      <c r="X74" s="126" t="s">
        <v>381</v>
      </c>
      <c r="Y74" s="127" t="s">
        <v>366</v>
      </c>
      <c r="Z74" s="123" t="s">
        <v>349</v>
      </c>
      <c r="AA74" s="124" t="s">
        <v>341</v>
      </c>
      <c r="AB74" s="139" t="s">
        <v>381</v>
      </c>
      <c r="AC74" s="125" t="s">
        <v>402</v>
      </c>
      <c r="AD74" s="126" t="s">
        <v>369</v>
      </c>
      <c r="AE74" s="126" t="s">
        <v>364</v>
      </c>
      <c r="AF74" s="127" t="s">
        <v>352</v>
      </c>
      <c r="AG74" s="123" t="s">
        <v>349</v>
      </c>
      <c r="AH74" s="124" t="s">
        <v>342</v>
      </c>
      <c r="AI74" s="139"/>
      <c r="AJ74" s="125"/>
      <c r="AK74" s="126" t="s">
        <v>375</v>
      </c>
      <c r="AL74" s="126" t="s">
        <v>375</v>
      </c>
      <c r="AM74" s="128" t="s">
        <v>353</v>
      </c>
    </row>
    <row r="75" spans="1:39" ht="15.6" customHeight="1" x14ac:dyDescent="0.25">
      <c r="A75" s="26">
        <v>9</v>
      </c>
      <c r="B75" s="27" t="s">
        <v>86</v>
      </c>
      <c r="C75" s="123" t="s">
        <v>363</v>
      </c>
      <c r="D75" s="124" t="s">
        <v>341</v>
      </c>
      <c r="E75" s="124" t="s">
        <v>351</v>
      </c>
      <c r="F75" s="125" t="s">
        <v>351</v>
      </c>
      <c r="G75" s="126" t="s">
        <v>341</v>
      </c>
      <c r="H75" s="126" t="s">
        <v>371</v>
      </c>
      <c r="I75" s="127" t="s">
        <v>376</v>
      </c>
      <c r="J75" s="123" t="s">
        <v>351</v>
      </c>
      <c r="K75" s="124" t="s">
        <v>342</v>
      </c>
      <c r="L75" s="124" t="s">
        <v>349</v>
      </c>
      <c r="M75" s="125"/>
      <c r="N75" s="126" t="s">
        <v>371</v>
      </c>
      <c r="O75" s="126" t="s">
        <v>356</v>
      </c>
      <c r="P75" s="128" t="s">
        <v>379</v>
      </c>
      <c r="R75" s="26">
        <v>9</v>
      </c>
      <c r="S75" s="129" t="s">
        <v>349</v>
      </c>
      <c r="T75" s="124" t="s">
        <v>342</v>
      </c>
      <c r="U75" s="124" t="s">
        <v>342</v>
      </c>
      <c r="V75" s="130"/>
      <c r="W75" s="126" t="s">
        <v>355</v>
      </c>
      <c r="X75" s="126" t="s">
        <v>428</v>
      </c>
      <c r="Y75" s="127" t="s">
        <v>380</v>
      </c>
      <c r="Z75" s="123" t="s">
        <v>340</v>
      </c>
      <c r="AA75" s="124" t="s">
        <v>371</v>
      </c>
      <c r="AB75" s="124" t="s">
        <v>342</v>
      </c>
      <c r="AC75" s="125" t="s">
        <v>342</v>
      </c>
      <c r="AD75" s="126" t="s">
        <v>351</v>
      </c>
      <c r="AE75" s="126" t="s">
        <v>389</v>
      </c>
      <c r="AF75" s="127" t="s">
        <v>372</v>
      </c>
      <c r="AG75" s="123" t="s">
        <v>349</v>
      </c>
      <c r="AH75" s="124" t="s">
        <v>340</v>
      </c>
      <c r="AI75" s="124"/>
      <c r="AJ75" s="125"/>
      <c r="AK75" s="126" t="s">
        <v>401</v>
      </c>
      <c r="AL75" s="126" t="s">
        <v>380</v>
      </c>
      <c r="AM75" s="128" t="s">
        <v>355</v>
      </c>
    </row>
    <row r="76" spans="1:39" ht="15.6" customHeight="1" x14ac:dyDescent="0.25">
      <c r="A76" s="42">
        <v>10</v>
      </c>
      <c r="B76" s="43" t="s">
        <v>92</v>
      </c>
      <c r="C76" s="131" t="s">
        <v>342</v>
      </c>
      <c r="D76" s="132" t="s">
        <v>363</v>
      </c>
      <c r="E76" s="132" t="s">
        <v>342</v>
      </c>
      <c r="F76" s="133" t="s">
        <v>351</v>
      </c>
      <c r="G76" s="134" t="s">
        <v>392</v>
      </c>
      <c r="H76" s="134" t="s">
        <v>371</v>
      </c>
      <c r="I76" s="135" t="s">
        <v>377</v>
      </c>
      <c r="J76" s="131" t="s">
        <v>342</v>
      </c>
      <c r="K76" s="132" t="s">
        <v>342</v>
      </c>
      <c r="L76" s="132" t="s">
        <v>349</v>
      </c>
      <c r="M76" s="133"/>
      <c r="N76" s="134" t="s">
        <v>392</v>
      </c>
      <c r="O76" s="134" t="s">
        <v>356</v>
      </c>
      <c r="P76" s="136" t="s">
        <v>390</v>
      </c>
      <c r="R76" s="42">
        <v>10</v>
      </c>
      <c r="S76" s="137" t="s">
        <v>342</v>
      </c>
      <c r="T76" s="132" t="s">
        <v>342</v>
      </c>
      <c r="U76" s="132" t="s">
        <v>349</v>
      </c>
      <c r="V76" s="138"/>
      <c r="W76" s="134" t="s">
        <v>379</v>
      </c>
      <c r="X76" s="134" t="s">
        <v>354</v>
      </c>
      <c r="Y76" s="135" t="s">
        <v>390</v>
      </c>
      <c r="Z76" s="131" t="s">
        <v>349</v>
      </c>
      <c r="AA76" s="132" t="s">
        <v>341</v>
      </c>
      <c r="AB76" s="132" t="s">
        <v>342</v>
      </c>
      <c r="AC76" s="133" t="s">
        <v>341</v>
      </c>
      <c r="AD76" s="134" t="s">
        <v>369</v>
      </c>
      <c r="AE76" s="134" t="s">
        <v>348</v>
      </c>
      <c r="AF76" s="135" t="s">
        <v>392</v>
      </c>
      <c r="AG76" s="131" t="s">
        <v>340</v>
      </c>
      <c r="AH76" s="132" t="s">
        <v>349</v>
      </c>
      <c r="AI76" s="132"/>
      <c r="AJ76" s="133"/>
      <c r="AK76" s="134" t="s">
        <v>379</v>
      </c>
      <c r="AL76" s="134" t="s">
        <v>428</v>
      </c>
      <c r="AM76" s="136" t="s">
        <v>391</v>
      </c>
    </row>
    <row r="77" spans="1:39" ht="15.6" customHeight="1" x14ac:dyDescent="0.25">
      <c r="A77" s="30">
        <v>11</v>
      </c>
      <c r="B77" s="31" t="s">
        <v>98</v>
      </c>
      <c r="C77" s="115" t="s">
        <v>342</v>
      </c>
      <c r="D77" s="116" t="s">
        <v>351</v>
      </c>
      <c r="E77" s="116" t="s">
        <v>351</v>
      </c>
      <c r="F77" s="117" t="s">
        <v>349</v>
      </c>
      <c r="G77" s="118" t="s">
        <v>392</v>
      </c>
      <c r="H77" s="118" t="s">
        <v>389</v>
      </c>
      <c r="I77" s="119" t="s">
        <v>395</v>
      </c>
      <c r="J77" s="115" t="s">
        <v>351</v>
      </c>
      <c r="K77" s="116" t="s">
        <v>371</v>
      </c>
      <c r="L77" s="116" t="s">
        <v>349</v>
      </c>
      <c r="M77" s="117"/>
      <c r="N77" s="118" t="s">
        <v>349</v>
      </c>
      <c r="O77" s="118" t="s">
        <v>428</v>
      </c>
      <c r="P77" s="120" t="s">
        <v>396</v>
      </c>
      <c r="R77" s="30">
        <v>11</v>
      </c>
      <c r="S77" s="121" t="s">
        <v>349</v>
      </c>
      <c r="T77" s="116" t="s">
        <v>351</v>
      </c>
      <c r="U77" s="116" t="s">
        <v>349</v>
      </c>
      <c r="V77" s="122"/>
      <c r="W77" s="118" t="s">
        <v>401</v>
      </c>
      <c r="X77" s="118" t="s">
        <v>355</v>
      </c>
      <c r="Y77" s="119" t="s">
        <v>365</v>
      </c>
      <c r="Z77" s="115" t="s">
        <v>349</v>
      </c>
      <c r="AA77" s="116" t="s">
        <v>349</v>
      </c>
      <c r="AB77" s="116" t="s">
        <v>340</v>
      </c>
      <c r="AC77" s="117" t="s">
        <v>351</v>
      </c>
      <c r="AD77" s="118" t="s">
        <v>371</v>
      </c>
      <c r="AE77" s="118" t="s">
        <v>373</v>
      </c>
      <c r="AF77" s="119" t="s">
        <v>354</v>
      </c>
      <c r="AG77" s="115" t="s">
        <v>349</v>
      </c>
      <c r="AH77" s="116" t="s">
        <v>349</v>
      </c>
      <c r="AI77" s="116"/>
      <c r="AJ77" s="117"/>
      <c r="AK77" s="118" t="s">
        <v>401</v>
      </c>
      <c r="AL77" s="118" t="s">
        <v>428</v>
      </c>
      <c r="AM77" s="120" t="s">
        <v>361</v>
      </c>
    </row>
    <row r="78" spans="1:39" ht="15.6" customHeight="1" x14ac:dyDescent="0.25">
      <c r="A78" s="26">
        <v>12</v>
      </c>
      <c r="B78" s="27" t="s">
        <v>104</v>
      </c>
      <c r="C78" s="123" t="s">
        <v>342</v>
      </c>
      <c r="D78" s="124" t="s">
        <v>363</v>
      </c>
      <c r="E78" s="124" t="s">
        <v>341</v>
      </c>
      <c r="F78" s="125" t="s">
        <v>342</v>
      </c>
      <c r="G78" s="126" t="s">
        <v>341</v>
      </c>
      <c r="H78" s="126" t="s">
        <v>359</v>
      </c>
      <c r="I78" s="127" t="s">
        <v>389</v>
      </c>
      <c r="J78" s="123" t="s">
        <v>351</v>
      </c>
      <c r="K78" s="124" t="s">
        <v>351</v>
      </c>
      <c r="L78" s="124" t="s">
        <v>340</v>
      </c>
      <c r="M78" s="125"/>
      <c r="N78" s="126" t="s">
        <v>379</v>
      </c>
      <c r="O78" s="126" t="s">
        <v>356</v>
      </c>
      <c r="P78" s="128" t="s">
        <v>381</v>
      </c>
      <c r="R78" s="26">
        <v>12</v>
      </c>
      <c r="S78" s="129" t="s">
        <v>349</v>
      </c>
      <c r="T78" s="124" t="s">
        <v>342</v>
      </c>
      <c r="U78" s="124" t="s">
        <v>351</v>
      </c>
      <c r="V78" s="130"/>
      <c r="W78" s="126" t="s">
        <v>351</v>
      </c>
      <c r="X78" s="126" t="s">
        <v>380</v>
      </c>
      <c r="Y78" s="127" t="s">
        <v>366</v>
      </c>
      <c r="Z78" s="123" t="s">
        <v>351</v>
      </c>
      <c r="AA78" s="124" t="s">
        <v>341</v>
      </c>
      <c r="AB78" s="124" t="s">
        <v>392</v>
      </c>
      <c r="AC78" s="125" t="s">
        <v>402</v>
      </c>
      <c r="AD78" s="126" t="s">
        <v>369</v>
      </c>
      <c r="AE78" s="126" t="s">
        <v>408</v>
      </c>
      <c r="AF78" s="127" t="s">
        <v>359</v>
      </c>
      <c r="AG78" s="123" t="s">
        <v>349</v>
      </c>
      <c r="AH78" s="124" t="s">
        <v>340</v>
      </c>
      <c r="AI78" s="124"/>
      <c r="AJ78" s="125"/>
      <c r="AK78" s="126" t="s">
        <v>349</v>
      </c>
      <c r="AL78" s="126" t="s">
        <v>380</v>
      </c>
      <c r="AM78" s="128" t="s">
        <v>380</v>
      </c>
    </row>
    <row r="79" spans="1:39" ht="15.6" customHeight="1" x14ac:dyDescent="0.25">
      <c r="A79" s="26">
        <v>13</v>
      </c>
      <c r="B79" s="27" t="s">
        <v>110</v>
      </c>
      <c r="C79" s="123" t="s">
        <v>340</v>
      </c>
      <c r="D79" s="124" t="s">
        <v>363</v>
      </c>
      <c r="E79" s="124" t="s">
        <v>342</v>
      </c>
      <c r="F79" s="125" t="s">
        <v>351</v>
      </c>
      <c r="G79" s="126" t="s">
        <v>392</v>
      </c>
      <c r="H79" s="126" t="s">
        <v>389</v>
      </c>
      <c r="I79" s="127" t="s">
        <v>373</v>
      </c>
      <c r="J79" s="123" t="s">
        <v>351</v>
      </c>
      <c r="K79" s="124" t="s">
        <v>392</v>
      </c>
      <c r="L79" s="124" t="s">
        <v>349</v>
      </c>
      <c r="M79" s="125"/>
      <c r="N79" s="126" t="s">
        <v>375</v>
      </c>
      <c r="O79" s="126" t="s">
        <v>355</v>
      </c>
      <c r="P79" s="128" t="s">
        <v>343</v>
      </c>
      <c r="R79" s="26">
        <v>13</v>
      </c>
      <c r="S79" s="129" t="s">
        <v>349</v>
      </c>
      <c r="T79" s="124" t="s">
        <v>351</v>
      </c>
      <c r="U79" s="124" t="s">
        <v>349</v>
      </c>
      <c r="V79" s="130"/>
      <c r="W79" s="126" t="s">
        <v>381</v>
      </c>
      <c r="X79" s="126" t="s">
        <v>355</v>
      </c>
      <c r="Y79" s="127" t="s">
        <v>375</v>
      </c>
      <c r="Z79" s="123" t="s">
        <v>349</v>
      </c>
      <c r="AA79" s="124" t="s">
        <v>410</v>
      </c>
      <c r="AB79" s="124" t="s">
        <v>340</v>
      </c>
      <c r="AC79" s="125" t="s">
        <v>402</v>
      </c>
      <c r="AD79" s="126" t="s">
        <v>348</v>
      </c>
      <c r="AE79" s="126" t="s">
        <v>389</v>
      </c>
      <c r="AF79" s="127" t="s">
        <v>376</v>
      </c>
      <c r="AG79" s="123" t="s">
        <v>342</v>
      </c>
      <c r="AH79" s="124" t="s">
        <v>349</v>
      </c>
      <c r="AI79" s="124"/>
      <c r="AJ79" s="125"/>
      <c r="AK79" s="126" t="s">
        <v>401</v>
      </c>
      <c r="AL79" s="126" t="s">
        <v>401</v>
      </c>
      <c r="AM79" s="128" t="s">
        <v>391</v>
      </c>
    </row>
    <row r="80" spans="1:39" ht="15.6" customHeight="1" x14ac:dyDescent="0.25">
      <c r="A80" s="26">
        <v>14</v>
      </c>
      <c r="B80" s="27" t="s">
        <v>116</v>
      </c>
      <c r="C80" s="123" t="s">
        <v>342</v>
      </c>
      <c r="D80" s="124" t="s">
        <v>363</v>
      </c>
      <c r="E80" s="124" t="s">
        <v>341</v>
      </c>
      <c r="F80" s="125" t="s">
        <v>351</v>
      </c>
      <c r="G80" s="126" t="s">
        <v>392</v>
      </c>
      <c r="H80" s="126" t="s">
        <v>350</v>
      </c>
      <c r="I80" s="127" t="s">
        <v>364</v>
      </c>
      <c r="J80" s="123" t="s">
        <v>363</v>
      </c>
      <c r="K80" s="124" t="s">
        <v>371</v>
      </c>
      <c r="L80" s="124" t="s">
        <v>349</v>
      </c>
      <c r="M80" s="125"/>
      <c r="N80" s="126" t="s">
        <v>375</v>
      </c>
      <c r="O80" s="126" t="s">
        <v>381</v>
      </c>
      <c r="P80" s="128" t="s">
        <v>390</v>
      </c>
      <c r="R80" s="26">
        <v>14</v>
      </c>
      <c r="S80" s="129" t="s">
        <v>351</v>
      </c>
      <c r="T80" s="124" t="s">
        <v>342</v>
      </c>
      <c r="U80" s="124" t="s">
        <v>341</v>
      </c>
      <c r="V80" s="130"/>
      <c r="W80" s="126" t="s">
        <v>380</v>
      </c>
      <c r="X80" s="126" t="s">
        <v>350</v>
      </c>
      <c r="Y80" s="127" t="s">
        <v>350</v>
      </c>
      <c r="Z80" s="123" t="s">
        <v>340</v>
      </c>
      <c r="AA80" s="124" t="s">
        <v>402</v>
      </c>
      <c r="AB80" s="124" t="s">
        <v>351</v>
      </c>
      <c r="AC80" s="125" t="s">
        <v>381</v>
      </c>
      <c r="AD80" s="126" t="s">
        <v>351</v>
      </c>
      <c r="AE80" s="126" t="s">
        <v>369</v>
      </c>
      <c r="AF80" s="127" t="s">
        <v>373</v>
      </c>
      <c r="AG80" s="123" t="s">
        <v>349</v>
      </c>
      <c r="AH80" s="124" t="s">
        <v>340</v>
      </c>
      <c r="AI80" s="124"/>
      <c r="AJ80" s="125"/>
      <c r="AK80" s="126" t="s">
        <v>351</v>
      </c>
      <c r="AL80" s="126" t="s">
        <v>380</v>
      </c>
      <c r="AM80" s="128" t="s">
        <v>353</v>
      </c>
    </row>
    <row r="81" spans="1:39" ht="15.6" customHeight="1" x14ac:dyDescent="0.25">
      <c r="A81" s="42">
        <v>15</v>
      </c>
      <c r="B81" s="43" t="s">
        <v>122</v>
      </c>
      <c r="C81" s="131" t="s">
        <v>342</v>
      </c>
      <c r="D81" s="132" t="s">
        <v>346</v>
      </c>
      <c r="E81" s="132" t="s">
        <v>363</v>
      </c>
      <c r="F81" s="133" t="s">
        <v>341</v>
      </c>
      <c r="G81" s="134" t="s">
        <v>402</v>
      </c>
      <c r="H81" s="134" t="s">
        <v>359</v>
      </c>
      <c r="I81" s="135" t="s">
        <v>382</v>
      </c>
      <c r="J81" s="131" t="s">
        <v>346</v>
      </c>
      <c r="K81" s="132" t="s">
        <v>341</v>
      </c>
      <c r="L81" s="132" t="s">
        <v>349</v>
      </c>
      <c r="M81" s="133"/>
      <c r="N81" s="134" t="s">
        <v>344</v>
      </c>
      <c r="O81" s="134" t="s">
        <v>364</v>
      </c>
      <c r="P81" s="136" t="s">
        <v>392</v>
      </c>
      <c r="R81" s="42">
        <v>15</v>
      </c>
      <c r="S81" s="137" t="s">
        <v>342</v>
      </c>
      <c r="T81" s="132" t="s">
        <v>342</v>
      </c>
      <c r="U81" s="132" t="s">
        <v>342</v>
      </c>
      <c r="V81" s="138"/>
      <c r="W81" s="134" t="s">
        <v>392</v>
      </c>
      <c r="X81" s="134" t="s">
        <v>350</v>
      </c>
      <c r="Y81" s="135" t="s">
        <v>386</v>
      </c>
      <c r="Z81" s="131" t="s">
        <v>341</v>
      </c>
      <c r="AA81" s="132" t="s">
        <v>341</v>
      </c>
      <c r="AB81" s="132" t="s">
        <v>340</v>
      </c>
      <c r="AC81" s="133" t="s">
        <v>363</v>
      </c>
      <c r="AD81" s="134" t="s">
        <v>363</v>
      </c>
      <c r="AE81" s="134" t="s">
        <v>410</v>
      </c>
      <c r="AF81" s="135" t="s">
        <v>367</v>
      </c>
      <c r="AG81" s="131" t="s">
        <v>349</v>
      </c>
      <c r="AH81" s="132" t="s">
        <v>342</v>
      </c>
      <c r="AI81" s="132"/>
      <c r="AJ81" s="133"/>
      <c r="AK81" s="134" t="s">
        <v>380</v>
      </c>
      <c r="AL81" s="134" t="s">
        <v>401</v>
      </c>
      <c r="AM81" s="136" t="s">
        <v>380</v>
      </c>
    </row>
    <row r="82" spans="1:39" ht="15.6" customHeight="1" x14ac:dyDescent="0.25">
      <c r="A82" s="30">
        <v>16</v>
      </c>
      <c r="B82" s="31" t="s">
        <v>128</v>
      </c>
      <c r="C82" s="115" t="s">
        <v>349</v>
      </c>
      <c r="D82" s="116" t="s">
        <v>346</v>
      </c>
      <c r="E82" s="116" t="s">
        <v>341</v>
      </c>
      <c r="F82" s="117" t="s">
        <v>341</v>
      </c>
      <c r="G82" s="118" t="s">
        <v>341</v>
      </c>
      <c r="H82" s="118" t="s">
        <v>410</v>
      </c>
      <c r="I82" s="119" t="s">
        <v>367</v>
      </c>
      <c r="J82" s="115" t="s">
        <v>351</v>
      </c>
      <c r="K82" s="116" t="s">
        <v>341</v>
      </c>
      <c r="L82" s="116" t="s">
        <v>349</v>
      </c>
      <c r="M82" s="117"/>
      <c r="N82" s="118" t="s">
        <v>392</v>
      </c>
      <c r="O82" s="118" t="s">
        <v>354</v>
      </c>
      <c r="P82" s="120" t="s">
        <v>372</v>
      </c>
      <c r="R82" s="30">
        <v>16</v>
      </c>
      <c r="S82" s="121" t="s">
        <v>341</v>
      </c>
      <c r="T82" s="116" t="s">
        <v>349</v>
      </c>
      <c r="U82" s="116" t="s">
        <v>341</v>
      </c>
      <c r="V82" s="122"/>
      <c r="W82" s="118" t="s">
        <v>354</v>
      </c>
      <c r="X82" s="118" t="s">
        <v>372</v>
      </c>
      <c r="Y82" s="119" t="s">
        <v>372</v>
      </c>
      <c r="Z82" s="115" t="s">
        <v>363</v>
      </c>
      <c r="AA82" s="116" t="s">
        <v>355</v>
      </c>
      <c r="AB82" s="116" t="s">
        <v>351</v>
      </c>
      <c r="AC82" s="117" t="s">
        <v>399</v>
      </c>
      <c r="AD82" s="118" t="s">
        <v>402</v>
      </c>
      <c r="AE82" s="118" t="s">
        <v>410</v>
      </c>
      <c r="AF82" s="119" t="s">
        <v>369</v>
      </c>
      <c r="AG82" s="115" t="s">
        <v>342</v>
      </c>
      <c r="AH82" s="116" t="s">
        <v>342</v>
      </c>
      <c r="AI82" s="116"/>
      <c r="AJ82" s="117"/>
      <c r="AK82" s="118" t="s">
        <v>342</v>
      </c>
      <c r="AL82" s="118" t="s">
        <v>356</v>
      </c>
      <c r="AM82" s="120" t="s">
        <v>357</v>
      </c>
    </row>
    <row r="83" spans="1:39" ht="15.6" customHeight="1" x14ac:dyDescent="0.25">
      <c r="A83" s="26">
        <v>17</v>
      </c>
      <c r="B83" s="27" t="s">
        <v>134</v>
      </c>
      <c r="C83" s="123" t="s">
        <v>342</v>
      </c>
      <c r="D83" s="124" t="s">
        <v>378</v>
      </c>
      <c r="E83" s="124" t="s">
        <v>346</v>
      </c>
      <c r="F83" s="125" t="s">
        <v>351</v>
      </c>
      <c r="G83" s="126" t="s">
        <v>363</v>
      </c>
      <c r="H83" s="126" t="s">
        <v>400</v>
      </c>
      <c r="I83" s="127" t="s">
        <v>412</v>
      </c>
      <c r="J83" s="123" t="s">
        <v>351</v>
      </c>
      <c r="K83" s="124" t="s">
        <v>341</v>
      </c>
      <c r="L83" s="124" t="s">
        <v>349</v>
      </c>
      <c r="M83" s="125"/>
      <c r="N83" s="126" t="s">
        <v>341</v>
      </c>
      <c r="O83" s="126" t="s">
        <v>392</v>
      </c>
      <c r="P83" s="128" t="s">
        <v>352</v>
      </c>
      <c r="R83" s="26">
        <v>17</v>
      </c>
      <c r="S83" s="129" t="s">
        <v>342</v>
      </c>
      <c r="T83" s="124" t="s">
        <v>346</v>
      </c>
      <c r="U83" s="124" t="s">
        <v>341</v>
      </c>
      <c r="V83" s="130"/>
      <c r="W83" s="126" t="s">
        <v>379</v>
      </c>
      <c r="X83" s="126" t="s">
        <v>381</v>
      </c>
      <c r="Y83" s="127" t="s">
        <v>371</v>
      </c>
      <c r="Z83" s="123" t="s">
        <v>341</v>
      </c>
      <c r="AA83" s="124" t="s">
        <v>410</v>
      </c>
      <c r="AB83" s="124" t="s">
        <v>392</v>
      </c>
      <c r="AC83" s="125" t="s">
        <v>427</v>
      </c>
      <c r="AD83" s="126" t="s">
        <v>344</v>
      </c>
      <c r="AE83" s="126" t="s">
        <v>409</v>
      </c>
      <c r="AF83" s="127" t="s">
        <v>397</v>
      </c>
      <c r="AG83" s="123" t="s">
        <v>349</v>
      </c>
      <c r="AH83" s="124" t="s">
        <v>340</v>
      </c>
      <c r="AI83" s="124"/>
      <c r="AJ83" s="125"/>
      <c r="AK83" s="126" t="s">
        <v>379</v>
      </c>
      <c r="AL83" s="126" t="s">
        <v>380</v>
      </c>
      <c r="AM83" s="128" t="s">
        <v>365</v>
      </c>
    </row>
    <row r="84" spans="1:39" ht="15.6" customHeight="1" x14ac:dyDescent="0.25">
      <c r="A84" s="26">
        <v>18</v>
      </c>
      <c r="B84" s="27" t="s">
        <v>140</v>
      </c>
      <c r="C84" s="123" t="s">
        <v>363</v>
      </c>
      <c r="D84" s="124" t="s">
        <v>341</v>
      </c>
      <c r="E84" s="124" t="s">
        <v>341</v>
      </c>
      <c r="F84" s="125" t="s">
        <v>346</v>
      </c>
      <c r="G84" s="126" t="s">
        <v>341</v>
      </c>
      <c r="H84" s="126" t="s">
        <v>389</v>
      </c>
      <c r="I84" s="127" t="s">
        <v>374</v>
      </c>
      <c r="J84" s="123" t="s">
        <v>351</v>
      </c>
      <c r="K84" s="124" t="s">
        <v>351</v>
      </c>
      <c r="L84" s="124" t="s">
        <v>342</v>
      </c>
      <c r="M84" s="125"/>
      <c r="N84" s="126" t="s">
        <v>372</v>
      </c>
      <c r="O84" s="126" t="s">
        <v>364</v>
      </c>
      <c r="P84" s="128" t="s">
        <v>368</v>
      </c>
      <c r="R84" s="26">
        <v>18</v>
      </c>
      <c r="S84" s="129" t="s">
        <v>342</v>
      </c>
      <c r="T84" s="124" t="s">
        <v>341</v>
      </c>
      <c r="U84" s="124" t="s">
        <v>351</v>
      </c>
      <c r="V84" s="130"/>
      <c r="W84" s="126" t="s">
        <v>375</v>
      </c>
      <c r="X84" s="126" t="s">
        <v>379</v>
      </c>
      <c r="Y84" s="127" t="s">
        <v>362</v>
      </c>
      <c r="Z84" s="123" t="s">
        <v>340</v>
      </c>
      <c r="AA84" s="124" t="s">
        <v>349</v>
      </c>
      <c r="AB84" s="124" t="s">
        <v>351</v>
      </c>
      <c r="AC84" s="125" t="s">
        <v>410</v>
      </c>
      <c r="AD84" s="126" t="s">
        <v>373</v>
      </c>
      <c r="AE84" s="126" t="s">
        <v>364</v>
      </c>
      <c r="AF84" s="127" t="s">
        <v>368</v>
      </c>
      <c r="AG84" s="123" t="s">
        <v>349</v>
      </c>
      <c r="AH84" s="124" t="s">
        <v>340</v>
      </c>
      <c r="AI84" s="124"/>
      <c r="AJ84" s="125"/>
      <c r="AK84" s="126" t="s">
        <v>381</v>
      </c>
      <c r="AL84" s="126" t="s">
        <v>375</v>
      </c>
      <c r="AM84" s="128" t="s">
        <v>396</v>
      </c>
    </row>
    <row r="85" spans="1:39" ht="15.6" customHeight="1" x14ac:dyDescent="0.25">
      <c r="A85" s="26">
        <v>19</v>
      </c>
      <c r="B85" s="27" t="s">
        <v>145</v>
      </c>
      <c r="C85" s="123" t="s">
        <v>342</v>
      </c>
      <c r="D85" s="124" t="s">
        <v>378</v>
      </c>
      <c r="E85" s="124" t="s">
        <v>341</v>
      </c>
      <c r="F85" s="125" t="s">
        <v>351</v>
      </c>
      <c r="G85" s="126" t="s">
        <v>392</v>
      </c>
      <c r="H85" s="126" t="s">
        <v>402</v>
      </c>
      <c r="I85" s="127" t="s">
        <v>370</v>
      </c>
      <c r="J85" s="123" t="s">
        <v>349</v>
      </c>
      <c r="K85" s="124" t="s">
        <v>402</v>
      </c>
      <c r="L85" s="124" t="s">
        <v>349</v>
      </c>
      <c r="M85" s="125"/>
      <c r="N85" s="126" t="s">
        <v>379</v>
      </c>
      <c r="O85" s="126" t="s">
        <v>380</v>
      </c>
      <c r="P85" s="128" t="s">
        <v>381</v>
      </c>
      <c r="R85" s="26">
        <v>19</v>
      </c>
      <c r="S85" s="129" t="s">
        <v>351</v>
      </c>
      <c r="T85" s="124" t="s">
        <v>346</v>
      </c>
      <c r="U85" s="124" t="s">
        <v>351</v>
      </c>
      <c r="V85" s="130"/>
      <c r="W85" s="126" t="s">
        <v>375</v>
      </c>
      <c r="X85" s="126" t="s">
        <v>350</v>
      </c>
      <c r="Y85" s="127" t="s">
        <v>371</v>
      </c>
      <c r="Z85" s="123" t="s">
        <v>349</v>
      </c>
      <c r="AA85" s="124" t="s">
        <v>381</v>
      </c>
      <c r="AB85" s="124" t="s">
        <v>341</v>
      </c>
      <c r="AC85" s="125" t="s">
        <v>363</v>
      </c>
      <c r="AD85" s="126" t="s">
        <v>351</v>
      </c>
      <c r="AE85" s="126" t="s">
        <v>369</v>
      </c>
      <c r="AF85" s="127" t="s">
        <v>392</v>
      </c>
      <c r="AG85" s="123" t="s">
        <v>349</v>
      </c>
      <c r="AH85" s="124" t="s">
        <v>340</v>
      </c>
      <c r="AI85" s="124"/>
      <c r="AJ85" s="125"/>
      <c r="AK85" s="126" t="s">
        <v>401</v>
      </c>
      <c r="AL85" s="126" t="s">
        <v>401</v>
      </c>
      <c r="AM85" s="128" t="s">
        <v>361</v>
      </c>
    </row>
    <row r="86" spans="1:39" ht="15.6" customHeight="1" x14ac:dyDescent="0.25">
      <c r="A86" s="42">
        <v>20</v>
      </c>
      <c r="B86" s="43" t="s">
        <v>151</v>
      </c>
      <c r="C86" s="131" t="s">
        <v>351</v>
      </c>
      <c r="D86" s="132" t="s">
        <v>363</v>
      </c>
      <c r="E86" s="132" t="s">
        <v>351</v>
      </c>
      <c r="F86" s="133" t="s">
        <v>351</v>
      </c>
      <c r="G86" s="134" t="s">
        <v>392</v>
      </c>
      <c r="H86" s="134" t="s">
        <v>389</v>
      </c>
      <c r="I86" s="135" t="s">
        <v>348</v>
      </c>
      <c r="J86" s="131" t="s">
        <v>349</v>
      </c>
      <c r="K86" s="132" t="s">
        <v>341</v>
      </c>
      <c r="L86" s="132" t="s">
        <v>342</v>
      </c>
      <c r="M86" s="133"/>
      <c r="N86" s="134" t="s">
        <v>342</v>
      </c>
      <c r="O86" s="134" t="s">
        <v>375</v>
      </c>
      <c r="P86" s="136" t="s">
        <v>366</v>
      </c>
      <c r="R86" s="42">
        <v>20</v>
      </c>
      <c r="S86" s="137" t="s">
        <v>342</v>
      </c>
      <c r="T86" s="132" t="s">
        <v>341</v>
      </c>
      <c r="U86" s="132" t="s">
        <v>351</v>
      </c>
      <c r="V86" s="138"/>
      <c r="W86" s="134" t="s">
        <v>340</v>
      </c>
      <c r="X86" s="134" t="s">
        <v>379</v>
      </c>
      <c r="Y86" s="135" t="s">
        <v>366</v>
      </c>
      <c r="Z86" s="131" t="s">
        <v>340</v>
      </c>
      <c r="AA86" s="132" t="s">
        <v>349</v>
      </c>
      <c r="AB86" s="132" t="s">
        <v>351</v>
      </c>
      <c r="AC86" s="133" t="s">
        <v>351</v>
      </c>
      <c r="AD86" s="134" t="s">
        <v>371</v>
      </c>
      <c r="AE86" s="134" t="s">
        <v>348</v>
      </c>
      <c r="AF86" s="135" t="s">
        <v>345</v>
      </c>
      <c r="AG86" s="131" t="s">
        <v>349</v>
      </c>
      <c r="AH86" s="132" t="s">
        <v>349</v>
      </c>
      <c r="AI86" s="132"/>
      <c r="AJ86" s="133"/>
      <c r="AK86" s="134" t="s">
        <v>380</v>
      </c>
      <c r="AL86" s="134" t="s">
        <v>428</v>
      </c>
      <c r="AM86" s="136" t="s">
        <v>355</v>
      </c>
    </row>
    <row r="87" spans="1:39" ht="15.6" customHeight="1" x14ac:dyDescent="0.25">
      <c r="A87" s="30">
        <v>21</v>
      </c>
      <c r="B87" s="31" t="s">
        <v>157</v>
      </c>
      <c r="C87" s="115" t="s">
        <v>342</v>
      </c>
      <c r="D87" s="116" t="s">
        <v>341</v>
      </c>
      <c r="E87" s="116" t="s">
        <v>341</v>
      </c>
      <c r="F87" s="117" t="s">
        <v>342</v>
      </c>
      <c r="G87" s="118" t="s">
        <v>351</v>
      </c>
      <c r="H87" s="118" t="s">
        <v>392</v>
      </c>
      <c r="I87" s="119" t="s">
        <v>373</v>
      </c>
      <c r="J87" s="115" t="s">
        <v>351</v>
      </c>
      <c r="K87" s="116" t="s">
        <v>402</v>
      </c>
      <c r="L87" s="116" t="s">
        <v>349</v>
      </c>
      <c r="M87" s="117"/>
      <c r="N87" s="118" t="s">
        <v>349</v>
      </c>
      <c r="O87" s="118" t="s">
        <v>375</v>
      </c>
      <c r="P87" s="120" t="s">
        <v>366</v>
      </c>
      <c r="R87" s="30">
        <v>21</v>
      </c>
      <c r="S87" s="121" t="s">
        <v>342</v>
      </c>
      <c r="T87" s="116" t="s">
        <v>342</v>
      </c>
      <c r="U87" s="116" t="s">
        <v>349</v>
      </c>
      <c r="V87" s="122"/>
      <c r="W87" s="118" t="s">
        <v>349</v>
      </c>
      <c r="X87" s="118" t="s">
        <v>428</v>
      </c>
      <c r="Y87" s="119" t="s">
        <v>365</v>
      </c>
      <c r="Z87" s="115" t="s">
        <v>340</v>
      </c>
      <c r="AA87" s="116" t="s">
        <v>340</v>
      </c>
      <c r="AB87" s="116" t="s">
        <v>349</v>
      </c>
      <c r="AC87" s="117" t="s">
        <v>342</v>
      </c>
      <c r="AD87" s="118" t="s">
        <v>342</v>
      </c>
      <c r="AE87" s="118" t="s">
        <v>354</v>
      </c>
      <c r="AF87" s="119" t="s">
        <v>381</v>
      </c>
      <c r="AG87" s="115" t="s">
        <v>349</v>
      </c>
      <c r="AH87" s="116" t="s">
        <v>349</v>
      </c>
      <c r="AI87" s="116"/>
      <c r="AJ87" s="117"/>
      <c r="AK87" s="118" t="s">
        <v>380</v>
      </c>
      <c r="AL87" s="118" t="s">
        <v>355</v>
      </c>
      <c r="AM87" s="120" t="s">
        <v>380</v>
      </c>
    </row>
    <row r="88" spans="1:39" ht="15.6" customHeight="1" x14ac:dyDescent="0.25">
      <c r="A88" s="26">
        <v>22</v>
      </c>
      <c r="B88" s="27" t="s">
        <v>162</v>
      </c>
      <c r="C88" s="123" t="s">
        <v>349</v>
      </c>
      <c r="D88" s="124" t="s">
        <v>349</v>
      </c>
      <c r="E88" s="124" t="s">
        <v>349</v>
      </c>
      <c r="F88" s="125" t="s">
        <v>341</v>
      </c>
      <c r="G88" s="126" t="s">
        <v>342</v>
      </c>
      <c r="H88" s="126" t="s">
        <v>364</v>
      </c>
      <c r="I88" s="127" t="s">
        <v>354</v>
      </c>
      <c r="J88" s="123" t="s">
        <v>349</v>
      </c>
      <c r="K88" s="124" t="s">
        <v>392</v>
      </c>
      <c r="L88" s="124" t="s">
        <v>349</v>
      </c>
      <c r="M88" s="125"/>
      <c r="N88" s="126" t="s">
        <v>355</v>
      </c>
      <c r="O88" s="126" t="s">
        <v>380</v>
      </c>
      <c r="P88" s="128" t="s">
        <v>396</v>
      </c>
      <c r="R88" s="26">
        <v>22</v>
      </c>
      <c r="S88" s="129" t="s">
        <v>349</v>
      </c>
      <c r="T88" s="124" t="s">
        <v>351</v>
      </c>
      <c r="U88" s="124" t="s">
        <v>340</v>
      </c>
      <c r="V88" s="130"/>
      <c r="W88" s="126" t="s">
        <v>355</v>
      </c>
      <c r="X88" s="126" t="s">
        <v>401</v>
      </c>
      <c r="Y88" s="127" t="s">
        <v>380</v>
      </c>
      <c r="Z88" s="123" t="s">
        <v>349</v>
      </c>
      <c r="AA88" s="124" t="s">
        <v>342</v>
      </c>
      <c r="AB88" s="124" t="s">
        <v>342</v>
      </c>
      <c r="AC88" s="125" t="s">
        <v>371</v>
      </c>
      <c r="AD88" s="126" t="s">
        <v>373</v>
      </c>
      <c r="AE88" s="126" t="s">
        <v>389</v>
      </c>
      <c r="AF88" s="127" t="s">
        <v>377</v>
      </c>
      <c r="AG88" s="123" t="s">
        <v>349</v>
      </c>
      <c r="AH88" s="124" t="s">
        <v>349</v>
      </c>
      <c r="AI88" s="124"/>
      <c r="AJ88" s="125"/>
      <c r="AK88" s="126" t="s">
        <v>401</v>
      </c>
      <c r="AL88" s="126" t="s">
        <v>428</v>
      </c>
      <c r="AM88" s="128" t="s">
        <v>361</v>
      </c>
    </row>
    <row r="89" spans="1:39" ht="15.6" customHeight="1" x14ac:dyDescent="0.25">
      <c r="A89" s="26">
        <v>23</v>
      </c>
      <c r="B89" s="27" t="s">
        <v>168</v>
      </c>
      <c r="C89" s="123" t="s">
        <v>342</v>
      </c>
      <c r="D89" s="124" t="s">
        <v>351</v>
      </c>
      <c r="E89" s="124" t="s">
        <v>351</v>
      </c>
      <c r="F89" s="125" t="s">
        <v>351</v>
      </c>
      <c r="G89" s="126" t="s">
        <v>351</v>
      </c>
      <c r="H89" s="126" t="s">
        <v>392</v>
      </c>
      <c r="I89" s="127" t="s">
        <v>395</v>
      </c>
      <c r="J89" s="123" t="s">
        <v>349</v>
      </c>
      <c r="K89" s="124" t="s">
        <v>351</v>
      </c>
      <c r="L89" s="124" t="s">
        <v>349</v>
      </c>
      <c r="M89" s="125"/>
      <c r="N89" s="126" t="s">
        <v>381</v>
      </c>
      <c r="O89" s="126" t="s">
        <v>350</v>
      </c>
      <c r="P89" s="128" t="s">
        <v>379</v>
      </c>
      <c r="R89" s="26">
        <v>23</v>
      </c>
      <c r="S89" s="129" t="s">
        <v>349</v>
      </c>
      <c r="T89" s="124" t="s">
        <v>363</v>
      </c>
      <c r="U89" s="124" t="s">
        <v>342</v>
      </c>
      <c r="V89" s="130"/>
      <c r="W89" s="126" t="s">
        <v>401</v>
      </c>
      <c r="X89" s="126" t="s">
        <v>401</v>
      </c>
      <c r="Y89" s="127" t="s">
        <v>396</v>
      </c>
      <c r="Z89" s="123" t="s">
        <v>349</v>
      </c>
      <c r="AA89" s="124" t="s">
        <v>392</v>
      </c>
      <c r="AB89" s="124" t="s">
        <v>392</v>
      </c>
      <c r="AC89" s="125" t="s">
        <v>402</v>
      </c>
      <c r="AD89" s="126" t="s">
        <v>373</v>
      </c>
      <c r="AE89" s="126" t="s">
        <v>359</v>
      </c>
      <c r="AF89" s="127" t="s">
        <v>387</v>
      </c>
      <c r="AG89" s="123" t="s">
        <v>349</v>
      </c>
      <c r="AH89" s="124" t="s">
        <v>340</v>
      </c>
      <c r="AI89" s="124"/>
      <c r="AJ89" s="125"/>
      <c r="AK89" s="126" t="s">
        <v>381</v>
      </c>
      <c r="AL89" s="126" t="s">
        <v>355</v>
      </c>
      <c r="AM89" s="128" t="s">
        <v>393</v>
      </c>
    </row>
    <row r="90" spans="1:39" ht="15.6" customHeight="1" x14ac:dyDescent="0.25">
      <c r="A90" s="26">
        <v>24</v>
      </c>
      <c r="B90" s="27" t="s">
        <v>174</v>
      </c>
      <c r="C90" s="123" t="s">
        <v>351</v>
      </c>
      <c r="D90" s="124" t="s">
        <v>346</v>
      </c>
      <c r="E90" s="124" t="s">
        <v>351</v>
      </c>
      <c r="F90" s="125" t="s">
        <v>341</v>
      </c>
      <c r="G90" s="126" t="s">
        <v>341</v>
      </c>
      <c r="H90" s="126" t="s">
        <v>364</v>
      </c>
      <c r="I90" s="127" t="s">
        <v>348</v>
      </c>
      <c r="J90" s="123" t="s">
        <v>351</v>
      </c>
      <c r="K90" s="124" t="s">
        <v>351</v>
      </c>
      <c r="L90" s="124" t="s">
        <v>349</v>
      </c>
      <c r="M90" s="125"/>
      <c r="N90" s="126" t="s">
        <v>342</v>
      </c>
      <c r="O90" s="126" t="s">
        <v>375</v>
      </c>
      <c r="P90" s="128" t="s">
        <v>366</v>
      </c>
      <c r="R90" s="26">
        <v>24</v>
      </c>
      <c r="S90" s="129" t="s">
        <v>342</v>
      </c>
      <c r="T90" s="124" t="s">
        <v>363</v>
      </c>
      <c r="U90" s="124" t="s">
        <v>351</v>
      </c>
      <c r="V90" s="130"/>
      <c r="W90" s="126" t="s">
        <v>401</v>
      </c>
      <c r="X90" s="126" t="s">
        <v>355</v>
      </c>
      <c r="Y90" s="127" t="s">
        <v>381</v>
      </c>
      <c r="Z90" s="123" t="s">
        <v>341</v>
      </c>
      <c r="AA90" s="124" t="s">
        <v>402</v>
      </c>
      <c r="AB90" s="124" t="s">
        <v>342</v>
      </c>
      <c r="AC90" s="125" t="s">
        <v>410</v>
      </c>
      <c r="AD90" s="126" t="s">
        <v>402</v>
      </c>
      <c r="AE90" s="126" t="s">
        <v>410</v>
      </c>
      <c r="AF90" s="127" t="s">
        <v>382</v>
      </c>
      <c r="AG90" s="123" t="s">
        <v>342</v>
      </c>
      <c r="AH90" s="124" t="s">
        <v>342</v>
      </c>
      <c r="AI90" s="124"/>
      <c r="AJ90" s="125"/>
      <c r="AK90" s="126" t="s">
        <v>354</v>
      </c>
      <c r="AL90" s="126" t="s">
        <v>380</v>
      </c>
      <c r="AM90" s="128" t="s">
        <v>381</v>
      </c>
    </row>
    <row r="91" spans="1:39" ht="15.6" customHeight="1" x14ac:dyDescent="0.25">
      <c r="A91" s="42">
        <v>25</v>
      </c>
      <c r="B91" s="43" t="s">
        <v>180</v>
      </c>
      <c r="C91" s="131" t="s">
        <v>363</v>
      </c>
      <c r="D91" s="132" t="s">
        <v>363</v>
      </c>
      <c r="E91" s="132" t="s">
        <v>363</v>
      </c>
      <c r="F91" s="133" t="s">
        <v>351</v>
      </c>
      <c r="G91" s="134" t="s">
        <v>363</v>
      </c>
      <c r="H91" s="134" t="s">
        <v>410</v>
      </c>
      <c r="I91" s="135" t="s">
        <v>384</v>
      </c>
      <c r="J91" s="131" t="s">
        <v>351</v>
      </c>
      <c r="K91" s="132" t="s">
        <v>392</v>
      </c>
      <c r="L91" s="132" t="s">
        <v>342</v>
      </c>
      <c r="M91" s="133"/>
      <c r="N91" s="134" t="s">
        <v>354</v>
      </c>
      <c r="O91" s="134" t="s">
        <v>381</v>
      </c>
      <c r="P91" s="136" t="s">
        <v>354</v>
      </c>
      <c r="R91" s="42">
        <v>25</v>
      </c>
      <c r="S91" s="137" t="s">
        <v>341</v>
      </c>
      <c r="T91" s="132" t="s">
        <v>399</v>
      </c>
      <c r="U91" s="132" t="s">
        <v>341</v>
      </c>
      <c r="V91" s="138"/>
      <c r="W91" s="134" t="s">
        <v>340</v>
      </c>
      <c r="X91" s="134" t="s">
        <v>355</v>
      </c>
      <c r="Y91" s="135" t="s">
        <v>354</v>
      </c>
      <c r="Z91" s="131" t="s">
        <v>340</v>
      </c>
      <c r="AA91" s="132" t="s">
        <v>392</v>
      </c>
      <c r="AB91" s="132" t="s">
        <v>341</v>
      </c>
      <c r="AC91" s="133" t="s">
        <v>402</v>
      </c>
      <c r="AD91" s="134" t="s">
        <v>344</v>
      </c>
      <c r="AE91" s="134" t="s">
        <v>359</v>
      </c>
      <c r="AF91" s="135" t="s">
        <v>398</v>
      </c>
      <c r="AG91" s="131" t="s">
        <v>342</v>
      </c>
      <c r="AH91" s="132" t="s">
        <v>349</v>
      </c>
      <c r="AI91" s="132"/>
      <c r="AJ91" s="133"/>
      <c r="AK91" s="134" t="s">
        <v>380</v>
      </c>
      <c r="AL91" s="134" t="s">
        <v>381</v>
      </c>
      <c r="AM91" s="136" t="s">
        <v>353</v>
      </c>
    </row>
    <row r="92" spans="1:39" ht="15.6" customHeight="1" x14ac:dyDescent="0.25">
      <c r="A92" s="30">
        <v>26</v>
      </c>
      <c r="B92" s="31" t="s">
        <v>186</v>
      </c>
      <c r="C92" s="115" t="s">
        <v>342</v>
      </c>
      <c r="D92" s="116" t="s">
        <v>346</v>
      </c>
      <c r="E92" s="116" t="s">
        <v>363</v>
      </c>
      <c r="F92" s="117" t="s">
        <v>341</v>
      </c>
      <c r="G92" s="118" t="s">
        <v>392</v>
      </c>
      <c r="H92" s="118" t="s">
        <v>359</v>
      </c>
      <c r="I92" s="119" t="s">
        <v>374</v>
      </c>
      <c r="J92" s="115" t="s">
        <v>351</v>
      </c>
      <c r="K92" s="116" t="s">
        <v>392</v>
      </c>
      <c r="L92" s="116" t="s">
        <v>349</v>
      </c>
      <c r="M92" s="117"/>
      <c r="N92" s="118" t="s">
        <v>375</v>
      </c>
      <c r="O92" s="118" t="s">
        <v>355</v>
      </c>
      <c r="P92" s="120" t="s">
        <v>343</v>
      </c>
      <c r="R92" s="30">
        <v>26</v>
      </c>
      <c r="S92" s="121" t="s">
        <v>342</v>
      </c>
      <c r="T92" s="116" t="s">
        <v>351</v>
      </c>
      <c r="U92" s="116" t="s">
        <v>351</v>
      </c>
      <c r="V92" s="122"/>
      <c r="W92" s="118" t="s">
        <v>355</v>
      </c>
      <c r="X92" s="118" t="s">
        <v>401</v>
      </c>
      <c r="Y92" s="119" t="s">
        <v>375</v>
      </c>
      <c r="Z92" s="115" t="s">
        <v>349</v>
      </c>
      <c r="AA92" s="116" t="s">
        <v>342</v>
      </c>
      <c r="AB92" s="116" t="s">
        <v>346</v>
      </c>
      <c r="AC92" s="117" t="s">
        <v>427</v>
      </c>
      <c r="AD92" s="118" t="s">
        <v>402</v>
      </c>
      <c r="AE92" s="118" t="s">
        <v>427</v>
      </c>
      <c r="AF92" s="119" t="s">
        <v>384</v>
      </c>
      <c r="AG92" s="115" t="s">
        <v>349</v>
      </c>
      <c r="AH92" s="116" t="s">
        <v>349</v>
      </c>
      <c r="AI92" s="116"/>
      <c r="AJ92" s="117"/>
      <c r="AK92" s="118" t="s">
        <v>349</v>
      </c>
      <c r="AL92" s="118" t="s">
        <v>356</v>
      </c>
      <c r="AM92" s="120" t="s">
        <v>356</v>
      </c>
    </row>
    <row r="93" spans="1:39" ht="15.6" customHeight="1" x14ac:dyDescent="0.25">
      <c r="A93" s="26">
        <v>27</v>
      </c>
      <c r="B93" s="27" t="s">
        <v>193</v>
      </c>
      <c r="C93" s="123" t="s">
        <v>351</v>
      </c>
      <c r="D93" s="124" t="s">
        <v>378</v>
      </c>
      <c r="E93" s="124" t="s">
        <v>346</v>
      </c>
      <c r="F93" s="125" t="s">
        <v>363</v>
      </c>
      <c r="G93" s="126" t="s">
        <v>341</v>
      </c>
      <c r="H93" s="126" t="s">
        <v>359</v>
      </c>
      <c r="I93" s="127" t="s">
        <v>384</v>
      </c>
      <c r="J93" s="123" t="s">
        <v>363</v>
      </c>
      <c r="K93" s="124" t="s">
        <v>410</v>
      </c>
      <c r="L93" s="124" t="s">
        <v>349</v>
      </c>
      <c r="M93" s="125"/>
      <c r="N93" s="126" t="s">
        <v>392</v>
      </c>
      <c r="O93" s="126" t="s">
        <v>392</v>
      </c>
      <c r="P93" s="128" t="s">
        <v>360</v>
      </c>
      <c r="R93" s="26">
        <v>27</v>
      </c>
      <c r="S93" s="129" t="s">
        <v>349</v>
      </c>
      <c r="T93" s="124" t="s">
        <v>341</v>
      </c>
      <c r="U93" s="124" t="s">
        <v>351</v>
      </c>
      <c r="V93" s="130"/>
      <c r="W93" s="126" t="s">
        <v>341</v>
      </c>
      <c r="X93" s="126" t="s">
        <v>372</v>
      </c>
      <c r="Y93" s="127" t="s">
        <v>364</v>
      </c>
      <c r="Z93" s="123" t="s">
        <v>351</v>
      </c>
      <c r="AA93" s="124" t="s">
        <v>392</v>
      </c>
      <c r="AB93" s="124" t="s">
        <v>351</v>
      </c>
      <c r="AC93" s="125" t="s">
        <v>363</v>
      </c>
      <c r="AD93" s="126" t="s">
        <v>341</v>
      </c>
      <c r="AE93" s="126" t="s">
        <v>359</v>
      </c>
      <c r="AF93" s="127" t="s">
        <v>344</v>
      </c>
      <c r="AG93" s="123" t="s">
        <v>349</v>
      </c>
      <c r="AH93" s="124" t="s">
        <v>342</v>
      </c>
      <c r="AI93" s="124"/>
      <c r="AJ93" s="125"/>
      <c r="AK93" s="126" t="s">
        <v>351</v>
      </c>
      <c r="AL93" s="126" t="s">
        <v>355</v>
      </c>
      <c r="AM93" s="128" t="s">
        <v>381</v>
      </c>
    </row>
    <row r="94" spans="1:39" ht="15.6" customHeight="1" x14ac:dyDescent="0.25">
      <c r="A94" s="26">
        <v>28</v>
      </c>
      <c r="B94" s="27" t="s">
        <v>199</v>
      </c>
      <c r="C94" s="123" t="s">
        <v>351</v>
      </c>
      <c r="D94" s="124" t="s">
        <v>341</v>
      </c>
      <c r="E94" s="124" t="s">
        <v>351</v>
      </c>
      <c r="F94" s="125" t="s">
        <v>342</v>
      </c>
      <c r="G94" s="126" t="s">
        <v>402</v>
      </c>
      <c r="H94" s="126" t="s">
        <v>400</v>
      </c>
      <c r="I94" s="127" t="s">
        <v>374</v>
      </c>
      <c r="J94" s="123" t="s">
        <v>349</v>
      </c>
      <c r="K94" s="124" t="s">
        <v>371</v>
      </c>
      <c r="L94" s="124" t="s">
        <v>349</v>
      </c>
      <c r="M94" s="125"/>
      <c r="N94" s="126" t="s">
        <v>369</v>
      </c>
      <c r="O94" s="126" t="s">
        <v>372</v>
      </c>
      <c r="P94" s="128" t="s">
        <v>372</v>
      </c>
      <c r="R94" s="26">
        <v>28</v>
      </c>
      <c r="S94" s="129" t="s">
        <v>342</v>
      </c>
      <c r="T94" s="124" t="s">
        <v>349</v>
      </c>
      <c r="U94" s="124" t="s">
        <v>351</v>
      </c>
      <c r="V94" s="130"/>
      <c r="W94" s="126" t="s">
        <v>342</v>
      </c>
      <c r="X94" s="126" t="s">
        <v>379</v>
      </c>
      <c r="Y94" s="127" t="s">
        <v>390</v>
      </c>
      <c r="Z94" s="123" t="s">
        <v>349</v>
      </c>
      <c r="AA94" s="124" t="s">
        <v>371</v>
      </c>
      <c r="AB94" s="124" t="s">
        <v>371</v>
      </c>
      <c r="AC94" s="125" t="s">
        <v>402</v>
      </c>
      <c r="AD94" s="126" t="s">
        <v>392</v>
      </c>
      <c r="AE94" s="126" t="s">
        <v>392</v>
      </c>
      <c r="AF94" s="127" t="s">
        <v>395</v>
      </c>
      <c r="AG94" s="123" t="s">
        <v>349</v>
      </c>
      <c r="AH94" s="124" t="s">
        <v>342</v>
      </c>
      <c r="AI94" s="124"/>
      <c r="AJ94" s="125"/>
      <c r="AK94" s="126" t="s">
        <v>381</v>
      </c>
      <c r="AL94" s="126" t="s">
        <v>380</v>
      </c>
      <c r="AM94" s="128" t="s">
        <v>375</v>
      </c>
    </row>
    <row r="95" spans="1:39" ht="15.6" customHeight="1" x14ac:dyDescent="0.25">
      <c r="A95" s="26">
        <v>29</v>
      </c>
      <c r="B95" s="27" t="s">
        <v>205</v>
      </c>
      <c r="C95" s="123" t="s">
        <v>342</v>
      </c>
      <c r="D95" s="124" t="s">
        <v>378</v>
      </c>
      <c r="E95" s="124" t="s">
        <v>351</v>
      </c>
      <c r="F95" s="125" t="s">
        <v>363</v>
      </c>
      <c r="G95" s="126" t="s">
        <v>392</v>
      </c>
      <c r="H95" s="126" t="s">
        <v>410</v>
      </c>
      <c r="I95" s="127" t="s">
        <v>402</v>
      </c>
      <c r="J95" s="123" t="s">
        <v>349</v>
      </c>
      <c r="K95" s="124" t="s">
        <v>341</v>
      </c>
      <c r="L95" s="124" t="s">
        <v>342</v>
      </c>
      <c r="M95" s="125"/>
      <c r="N95" s="126" t="s">
        <v>351</v>
      </c>
      <c r="O95" s="126" t="s">
        <v>372</v>
      </c>
      <c r="P95" s="128" t="s">
        <v>345</v>
      </c>
      <c r="R95" s="26">
        <v>29</v>
      </c>
      <c r="S95" s="129" t="s">
        <v>351</v>
      </c>
      <c r="T95" s="124" t="s">
        <v>346</v>
      </c>
      <c r="U95" s="124" t="s">
        <v>342</v>
      </c>
      <c r="V95" s="130"/>
      <c r="W95" s="126" t="s">
        <v>381</v>
      </c>
      <c r="X95" s="126" t="s">
        <v>375</v>
      </c>
      <c r="Y95" s="127" t="s">
        <v>354</v>
      </c>
      <c r="Z95" s="123" t="s">
        <v>351</v>
      </c>
      <c r="AA95" s="124" t="s">
        <v>427</v>
      </c>
      <c r="AB95" s="124" t="s">
        <v>410</v>
      </c>
      <c r="AC95" s="125" t="s">
        <v>346</v>
      </c>
      <c r="AD95" s="126" t="s">
        <v>392</v>
      </c>
      <c r="AE95" s="126" t="s">
        <v>359</v>
      </c>
      <c r="AF95" s="127" t="s">
        <v>397</v>
      </c>
      <c r="AG95" s="123" t="s">
        <v>349</v>
      </c>
      <c r="AH95" s="124" t="s">
        <v>342</v>
      </c>
      <c r="AI95" s="124"/>
      <c r="AJ95" s="125"/>
      <c r="AK95" s="126" t="s">
        <v>349</v>
      </c>
      <c r="AL95" s="126" t="s">
        <v>380</v>
      </c>
      <c r="AM95" s="128" t="s">
        <v>356</v>
      </c>
    </row>
    <row r="96" spans="1:39" ht="15.6" customHeight="1" x14ac:dyDescent="0.25">
      <c r="A96" s="42">
        <v>30</v>
      </c>
      <c r="B96" s="43" t="s">
        <v>210</v>
      </c>
      <c r="C96" s="131" t="s">
        <v>341</v>
      </c>
      <c r="D96" s="132" t="s">
        <v>378</v>
      </c>
      <c r="E96" s="132" t="s">
        <v>363</v>
      </c>
      <c r="F96" s="133" t="s">
        <v>363</v>
      </c>
      <c r="G96" s="134" t="s">
        <v>402</v>
      </c>
      <c r="H96" s="134" t="s">
        <v>410</v>
      </c>
      <c r="I96" s="135" t="s">
        <v>409</v>
      </c>
      <c r="J96" s="131" t="s">
        <v>351</v>
      </c>
      <c r="K96" s="132" t="s">
        <v>402</v>
      </c>
      <c r="L96" s="132" t="s">
        <v>349</v>
      </c>
      <c r="M96" s="133"/>
      <c r="N96" s="134" t="s">
        <v>371</v>
      </c>
      <c r="O96" s="134" t="s">
        <v>372</v>
      </c>
      <c r="P96" s="136" t="s">
        <v>372</v>
      </c>
      <c r="R96" s="42">
        <v>30</v>
      </c>
      <c r="S96" s="137" t="s">
        <v>351</v>
      </c>
      <c r="T96" s="132" t="s">
        <v>342</v>
      </c>
      <c r="U96" s="132" t="s">
        <v>351</v>
      </c>
      <c r="V96" s="138"/>
      <c r="W96" s="134" t="s">
        <v>373</v>
      </c>
      <c r="X96" s="134" t="s">
        <v>356</v>
      </c>
      <c r="Y96" s="135" t="s">
        <v>354</v>
      </c>
      <c r="Z96" s="131" t="s">
        <v>351</v>
      </c>
      <c r="AA96" s="132" t="s">
        <v>363</v>
      </c>
      <c r="AB96" s="132" t="s">
        <v>429</v>
      </c>
      <c r="AC96" s="133" t="s">
        <v>363</v>
      </c>
      <c r="AD96" s="134" t="s">
        <v>369</v>
      </c>
      <c r="AE96" s="134" t="s">
        <v>358</v>
      </c>
      <c r="AF96" s="135" t="s">
        <v>409</v>
      </c>
      <c r="AG96" s="131" t="s">
        <v>349</v>
      </c>
      <c r="AH96" s="132" t="s">
        <v>342</v>
      </c>
      <c r="AI96" s="132"/>
      <c r="AJ96" s="133"/>
      <c r="AK96" s="134" t="s">
        <v>375</v>
      </c>
      <c r="AL96" s="134" t="s">
        <v>401</v>
      </c>
      <c r="AM96" s="136" t="s">
        <v>365</v>
      </c>
    </row>
    <row r="97" spans="1:39" ht="15.6" customHeight="1" x14ac:dyDescent="0.25">
      <c r="A97" s="30">
        <v>31</v>
      </c>
      <c r="B97" s="31" t="s">
        <v>216</v>
      </c>
      <c r="C97" s="115" t="s">
        <v>351</v>
      </c>
      <c r="D97" s="116" t="s">
        <v>346</v>
      </c>
      <c r="E97" s="116" t="s">
        <v>363</v>
      </c>
      <c r="F97" s="117" t="s">
        <v>363</v>
      </c>
      <c r="G97" s="118" t="s">
        <v>402</v>
      </c>
      <c r="H97" s="118" t="s">
        <v>389</v>
      </c>
      <c r="I97" s="119" t="s">
        <v>367</v>
      </c>
      <c r="J97" s="115" t="s">
        <v>349</v>
      </c>
      <c r="K97" s="116" t="s">
        <v>342</v>
      </c>
      <c r="L97" s="116" t="s">
        <v>349</v>
      </c>
      <c r="M97" s="117"/>
      <c r="N97" s="118" t="s">
        <v>375</v>
      </c>
      <c r="O97" s="118" t="s">
        <v>356</v>
      </c>
      <c r="P97" s="120" t="s">
        <v>375</v>
      </c>
      <c r="R97" s="30">
        <v>31</v>
      </c>
      <c r="S97" s="121" t="s">
        <v>342</v>
      </c>
      <c r="T97" s="116" t="s">
        <v>351</v>
      </c>
      <c r="U97" s="116" t="s">
        <v>342</v>
      </c>
      <c r="V97" s="122"/>
      <c r="W97" s="118" t="s">
        <v>401</v>
      </c>
      <c r="X97" s="118" t="s">
        <v>401</v>
      </c>
      <c r="Y97" s="119" t="s">
        <v>356</v>
      </c>
      <c r="Z97" s="115" t="s">
        <v>349</v>
      </c>
      <c r="AA97" s="116" t="s">
        <v>392</v>
      </c>
      <c r="AB97" s="116" t="s">
        <v>378</v>
      </c>
      <c r="AC97" s="117" t="s">
        <v>392</v>
      </c>
      <c r="AD97" s="118" t="s">
        <v>392</v>
      </c>
      <c r="AE97" s="118" t="s">
        <v>344</v>
      </c>
      <c r="AF97" s="119" t="s">
        <v>387</v>
      </c>
      <c r="AG97" s="115" t="s">
        <v>349</v>
      </c>
      <c r="AH97" s="116" t="s">
        <v>349</v>
      </c>
      <c r="AI97" s="116"/>
      <c r="AJ97" s="117"/>
      <c r="AK97" s="118" t="s">
        <v>401</v>
      </c>
      <c r="AL97" s="118" t="s">
        <v>401</v>
      </c>
      <c r="AM97" s="120" t="s">
        <v>385</v>
      </c>
    </row>
    <row r="98" spans="1:39" ht="15.6" customHeight="1" x14ac:dyDescent="0.25">
      <c r="A98" s="26">
        <v>32</v>
      </c>
      <c r="B98" s="27" t="s">
        <v>222</v>
      </c>
      <c r="C98" s="123" t="s">
        <v>363</v>
      </c>
      <c r="D98" s="124" t="s">
        <v>363</v>
      </c>
      <c r="E98" s="124" t="s">
        <v>346</v>
      </c>
      <c r="F98" s="125" t="s">
        <v>341</v>
      </c>
      <c r="G98" s="126" t="s">
        <v>392</v>
      </c>
      <c r="H98" s="126" t="s">
        <v>410</v>
      </c>
      <c r="I98" s="127" t="s">
        <v>397</v>
      </c>
      <c r="J98" s="123" t="s">
        <v>349</v>
      </c>
      <c r="K98" s="124" t="s">
        <v>342</v>
      </c>
      <c r="L98" s="124" t="s">
        <v>340</v>
      </c>
      <c r="M98" s="125"/>
      <c r="N98" s="126" t="s">
        <v>379</v>
      </c>
      <c r="O98" s="126" t="s">
        <v>355</v>
      </c>
      <c r="P98" s="128" t="s">
        <v>356</v>
      </c>
      <c r="R98" s="26">
        <v>32</v>
      </c>
      <c r="S98" s="129" t="s">
        <v>342</v>
      </c>
      <c r="T98" s="124" t="s">
        <v>341</v>
      </c>
      <c r="U98" s="124" t="s">
        <v>342</v>
      </c>
      <c r="V98" s="130"/>
      <c r="W98" s="126" t="s">
        <v>355</v>
      </c>
      <c r="X98" s="126" t="s">
        <v>380</v>
      </c>
      <c r="Y98" s="127" t="s">
        <v>343</v>
      </c>
      <c r="Z98" s="123" t="s">
        <v>341</v>
      </c>
      <c r="AA98" s="124" t="s">
        <v>371</v>
      </c>
      <c r="AB98" s="124" t="s">
        <v>392</v>
      </c>
      <c r="AC98" s="125" t="s">
        <v>363</v>
      </c>
      <c r="AD98" s="126" t="s">
        <v>348</v>
      </c>
      <c r="AE98" s="126" t="s">
        <v>359</v>
      </c>
      <c r="AF98" s="127" t="s">
        <v>344</v>
      </c>
      <c r="AG98" s="123" t="s">
        <v>349</v>
      </c>
      <c r="AH98" s="124" t="s">
        <v>340</v>
      </c>
      <c r="AI98" s="124"/>
      <c r="AJ98" s="125"/>
      <c r="AK98" s="126" t="s">
        <v>380</v>
      </c>
      <c r="AL98" s="126" t="s">
        <v>356</v>
      </c>
      <c r="AM98" s="128" t="s">
        <v>393</v>
      </c>
    </row>
    <row r="99" spans="1:39" ht="15.6" customHeight="1" x14ac:dyDescent="0.25">
      <c r="A99" s="26">
        <v>33</v>
      </c>
      <c r="B99" s="27" t="s">
        <v>228</v>
      </c>
      <c r="C99" s="123" t="s">
        <v>363</v>
      </c>
      <c r="D99" s="124" t="s">
        <v>378</v>
      </c>
      <c r="E99" s="124" t="s">
        <v>378</v>
      </c>
      <c r="F99" s="125" t="s">
        <v>341</v>
      </c>
      <c r="G99" s="126" t="s">
        <v>341</v>
      </c>
      <c r="H99" s="126" t="s">
        <v>400</v>
      </c>
      <c r="I99" s="127" t="s">
        <v>405</v>
      </c>
      <c r="J99" s="123" t="s">
        <v>399</v>
      </c>
      <c r="K99" s="124" t="s">
        <v>371</v>
      </c>
      <c r="L99" s="124" t="s">
        <v>342</v>
      </c>
      <c r="M99" s="125"/>
      <c r="N99" s="126" t="s">
        <v>409</v>
      </c>
      <c r="O99" s="126" t="s">
        <v>350</v>
      </c>
      <c r="P99" s="128" t="s">
        <v>360</v>
      </c>
      <c r="R99" s="26">
        <v>33</v>
      </c>
      <c r="S99" s="129" t="s">
        <v>341</v>
      </c>
      <c r="T99" s="124" t="s">
        <v>346</v>
      </c>
      <c r="U99" s="124" t="s">
        <v>341</v>
      </c>
      <c r="V99" s="130"/>
      <c r="W99" s="126" t="s">
        <v>372</v>
      </c>
      <c r="X99" s="126" t="s">
        <v>381</v>
      </c>
      <c r="Y99" s="127" t="s">
        <v>364</v>
      </c>
      <c r="Z99" s="123" t="s">
        <v>363</v>
      </c>
      <c r="AA99" s="124" t="s">
        <v>363</v>
      </c>
      <c r="AB99" s="124" t="s">
        <v>392</v>
      </c>
      <c r="AC99" s="125" t="s">
        <v>341</v>
      </c>
      <c r="AD99" s="126" t="s">
        <v>369</v>
      </c>
      <c r="AE99" s="126" t="s">
        <v>383</v>
      </c>
      <c r="AF99" s="127" t="s">
        <v>409</v>
      </c>
      <c r="AG99" s="123" t="s">
        <v>349</v>
      </c>
      <c r="AH99" s="124" t="s">
        <v>349</v>
      </c>
      <c r="AI99" s="124"/>
      <c r="AJ99" s="125"/>
      <c r="AK99" s="126" t="s">
        <v>351</v>
      </c>
      <c r="AL99" s="126" t="s">
        <v>380</v>
      </c>
      <c r="AM99" s="128" t="s">
        <v>343</v>
      </c>
    </row>
    <row r="100" spans="1:39" ht="15.6" customHeight="1" x14ac:dyDescent="0.25">
      <c r="A100" s="26">
        <v>34</v>
      </c>
      <c r="B100" s="27" t="s">
        <v>234</v>
      </c>
      <c r="C100" s="123" t="s">
        <v>351</v>
      </c>
      <c r="D100" s="124" t="s">
        <v>399</v>
      </c>
      <c r="E100" s="124" t="s">
        <v>363</v>
      </c>
      <c r="F100" s="125" t="s">
        <v>341</v>
      </c>
      <c r="G100" s="126" t="s">
        <v>402</v>
      </c>
      <c r="H100" s="126" t="s">
        <v>402</v>
      </c>
      <c r="I100" s="127" t="s">
        <v>369</v>
      </c>
      <c r="J100" s="123" t="s">
        <v>378</v>
      </c>
      <c r="K100" s="124" t="s">
        <v>381</v>
      </c>
      <c r="L100" s="124" t="s">
        <v>349</v>
      </c>
      <c r="M100" s="125"/>
      <c r="N100" s="126" t="s">
        <v>373</v>
      </c>
      <c r="O100" s="126" t="s">
        <v>350</v>
      </c>
      <c r="P100" s="128" t="s">
        <v>372</v>
      </c>
      <c r="R100" s="26">
        <v>34</v>
      </c>
      <c r="S100" s="129" t="s">
        <v>351</v>
      </c>
      <c r="T100" s="124" t="s">
        <v>341</v>
      </c>
      <c r="U100" s="124" t="s">
        <v>351</v>
      </c>
      <c r="V100" s="130"/>
      <c r="W100" s="126" t="s">
        <v>351</v>
      </c>
      <c r="X100" s="126" t="s">
        <v>350</v>
      </c>
      <c r="Y100" s="127" t="s">
        <v>372</v>
      </c>
      <c r="Z100" s="123" t="s">
        <v>341</v>
      </c>
      <c r="AA100" s="124" t="s">
        <v>351</v>
      </c>
      <c r="AB100" s="124" t="s">
        <v>363</v>
      </c>
      <c r="AC100" s="125" t="s">
        <v>427</v>
      </c>
      <c r="AD100" s="126" t="s">
        <v>344</v>
      </c>
      <c r="AE100" s="126" t="s">
        <v>410</v>
      </c>
      <c r="AF100" s="127" t="s">
        <v>397</v>
      </c>
      <c r="AG100" s="123" t="s">
        <v>349</v>
      </c>
      <c r="AH100" s="124" t="s">
        <v>342</v>
      </c>
      <c r="AI100" s="124"/>
      <c r="AJ100" s="125"/>
      <c r="AK100" s="126" t="s">
        <v>349</v>
      </c>
      <c r="AL100" s="126" t="s">
        <v>356</v>
      </c>
      <c r="AM100" s="128" t="s">
        <v>396</v>
      </c>
    </row>
    <row r="101" spans="1:39" ht="15.6" customHeight="1" x14ac:dyDescent="0.25">
      <c r="A101" s="42">
        <v>35</v>
      </c>
      <c r="B101" s="43" t="s">
        <v>240</v>
      </c>
      <c r="C101" s="131" t="s">
        <v>342</v>
      </c>
      <c r="D101" s="132" t="s">
        <v>399</v>
      </c>
      <c r="E101" s="132" t="s">
        <v>363</v>
      </c>
      <c r="F101" s="133" t="s">
        <v>346</v>
      </c>
      <c r="G101" s="134" t="s">
        <v>410</v>
      </c>
      <c r="H101" s="134" t="s">
        <v>402</v>
      </c>
      <c r="I101" s="135" t="s">
        <v>412</v>
      </c>
      <c r="J101" s="131" t="s">
        <v>399</v>
      </c>
      <c r="K101" s="132" t="s">
        <v>351</v>
      </c>
      <c r="L101" s="132" t="s">
        <v>342</v>
      </c>
      <c r="M101" s="133"/>
      <c r="N101" s="134" t="s">
        <v>372</v>
      </c>
      <c r="O101" s="134" t="s">
        <v>410</v>
      </c>
      <c r="P101" s="136" t="s">
        <v>367</v>
      </c>
      <c r="R101" s="42">
        <v>35</v>
      </c>
      <c r="S101" s="137" t="s">
        <v>341</v>
      </c>
      <c r="T101" s="132" t="s">
        <v>342</v>
      </c>
      <c r="U101" s="132" t="s">
        <v>341</v>
      </c>
      <c r="V101" s="138"/>
      <c r="W101" s="134" t="s">
        <v>344</v>
      </c>
      <c r="X101" s="134" t="s">
        <v>371</v>
      </c>
      <c r="Y101" s="135" t="s">
        <v>373</v>
      </c>
      <c r="Z101" s="131" t="s">
        <v>341</v>
      </c>
      <c r="AA101" s="132" t="s">
        <v>392</v>
      </c>
      <c r="AB101" s="132" t="s">
        <v>346</v>
      </c>
      <c r="AC101" s="133" t="s">
        <v>363</v>
      </c>
      <c r="AD101" s="134" t="s">
        <v>402</v>
      </c>
      <c r="AE101" s="134" t="s">
        <v>427</v>
      </c>
      <c r="AF101" s="135" t="s">
        <v>409</v>
      </c>
      <c r="AG101" s="131" t="s">
        <v>349</v>
      </c>
      <c r="AH101" s="132" t="s">
        <v>349</v>
      </c>
      <c r="AI101" s="132"/>
      <c r="AJ101" s="133"/>
      <c r="AK101" s="134" t="s">
        <v>372</v>
      </c>
      <c r="AL101" s="134" t="s">
        <v>364</v>
      </c>
      <c r="AM101" s="136" t="s">
        <v>347</v>
      </c>
    </row>
    <row r="102" spans="1:39" ht="15.6" customHeight="1" x14ac:dyDescent="0.25">
      <c r="A102" s="30">
        <v>36</v>
      </c>
      <c r="B102" s="31" t="s">
        <v>246</v>
      </c>
      <c r="C102" s="115" t="s">
        <v>351</v>
      </c>
      <c r="D102" s="116" t="s">
        <v>341</v>
      </c>
      <c r="E102" s="116" t="s">
        <v>363</v>
      </c>
      <c r="F102" s="117" t="s">
        <v>351</v>
      </c>
      <c r="G102" s="118" t="s">
        <v>363</v>
      </c>
      <c r="H102" s="118" t="s">
        <v>402</v>
      </c>
      <c r="I102" s="119" t="s">
        <v>374</v>
      </c>
      <c r="J102" s="115" t="s">
        <v>351</v>
      </c>
      <c r="K102" s="116" t="s">
        <v>392</v>
      </c>
      <c r="L102" s="116" t="s">
        <v>349</v>
      </c>
      <c r="M102" s="117"/>
      <c r="N102" s="118" t="s">
        <v>371</v>
      </c>
      <c r="O102" s="118" t="s">
        <v>373</v>
      </c>
      <c r="P102" s="120" t="s">
        <v>368</v>
      </c>
      <c r="R102" s="30">
        <v>36</v>
      </c>
      <c r="S102" s="121" t="s">
        <v>349</v>
      </c>
      <c r="T102" s="116" t="s">
        <v>363</v>
      </c>
      <c r="U102" s="116" t="s">
        <v>351</v>
      </c>
      <c r="V102" s="122"/>
      <c r="W102" s="118" t="s">
        <v>371</v>
      </c>
      <c r="X102" s="118" t="s">
        <v>379</v>
      </c>
      <c r="Y102" s="119" t="s">
        <v>386</v>
      </c>
      <c r="Z102" s="115" t="s">
        <v>341</v>
      </c>
      <c r="AA102" s="116" t="s">
        <v>363</v>
      </c>
      <c r="AB102" s="116" t="s">
        <v>346</v>
      </c>
      <c r="AC102" s="117" t="s">
        <v>341</v>
      </c>
      <c r="AD102" s="118" t="s">
        <v>363</v>
      </c>
      <c r="AE102" s="118" t="s">
        <v>402</v>
      </c>
      <c r="AF102" s="119" t="s">
        <v>369</v>
      </c>
      <c r="AG102" s="115" t="s">
        <v>349</v>
      </c>
      <c r="AH102" s="116" t="s">
        <v>349</v>
      </c>
      <c r="AI102" s="116"/>
      <c r="AJ102" s="117"/>
      <c r="AK102" s="118" t="s">
        <v>372</v>
      </c>
      <c r="AL102" s="118" t="s">
        <v>375</v>
      </c>
      <c r="AM102" s="120" t="s">
        <v>357</v>
      </c>
    </row>
    <row r="103" spans="1:39" ht="15.6" customHeight="1" x14ac:dyDescent="0.25">
      <c r="A103" s="26">
        <v>37</v>
      </c>
      <c r="B103" s="27" t="s">
        <v>252</v>
      </c>
      <c r="C103" s="123" t="s">
        <v>363</v>
      </c>
      <c r="D103" s="124" t="s">
        <v>378</v>
      </c>
      <c r="E103" s="124" t="s">
        <v>351</v>
      </c>
      <c r="F103" s="125" t="s">
        <v>351</v>
      </c>
      <c r="G103" s="126" t="s">
        <v>392</v>
      </c>
      <c r="H103" s="126" t="s">
        <v>389</v>
      </c>
      <c r="I103" s="127" t="s">
        <v>370</v>
      </c>
      <c r="J103" s="123" t="s">
        <v>351</v>
      </c>
      <c r="K103" s="124" t="s">
        <v>363</v>
      </c>
      <c r="L103" s="124" t="s">
        <v>349</v>
      </c>
      <c r="M103" s="125"/>
      <c r="N103" s="126" t="s">
        <v>344</v>
      </c>
      <c r="O103" s="126" t="s">
        <v>364</v>
      </c>
      <c r="P103" s="128" t="s">
        <v>352</v>
      </c>
      <c r="R103" s="26">
        <v>37</v>
      </c>
      <c r="S103" s="129" t="s">
        <v>351</v>
      </c>
      <c r="T103" s="124" t="s">
        <v>378</v>
      </c>
      <c r="U103" s="124" t="s">
        <v>351</v>
      </c>
      <c r="V103" s="130"/>
      <c r="W103" s="126" t="s">
        <v>373</v>
      </c>
      <c r="X103" s="126" t="s">
        <v>356</v>
      </c>
      <c r="Y103" s="127" t="s">
        <v>368</v>
      </c>
      <c r="Z103" s="123" t="s">
        <v>340</v>
      </c>
      <c r="AA103" s="124" t="s">
        <v>342</v>
      </c>
      <c r="AB103" s="124" t="s">
        <v>371</v>
      </c>
      <c r="AC103" s="125" t="s">
        <v>355</v>
      </c>
      <c r="AD103" s="126" t="s">
        <v>402</v>
      </c>
      <c r="AE103" s="126" t="s">
        <v>364</v>
      </c>
      <c r="AF103" s="127" t="s">
        <v>345</v>
      </c>
      <c r="AG103" s="123" t="s">
        <v>349</v>
      </c>
      <c r="AH103" s="124" t="s">
        <v>340</v>
      </c>
      <c r="AI103" s="124"/>
      <c r="AJ103" s="125"/>
      <c r="AK103" s="126" t="s">
        <v>381</v>
      </c>
      <c r="AL103" s="126" t="s">
        <v>381</v>
      </c>
      <c r="AM103" s="128" t="s">
        <v>375</v>
      </c>
    </row>
    <row r="104" spans="1:39" ht="15.6" customHeight="1" x14ac:dyDescent="0.25">
      <c r="A104" s="26">
        <v>38</v>
      </c>
      <c r="B104" s="27" t="s">
        <v>258</v>
      </c>
      <c r="C104" s="123" t="s">
        <v>341</v>
      </c>
      <c r="D104" s="124" t="s">
        <v>346</v>
      </c>
      <c r="E104" s="124" t="s">
        <v>346</v>
      </c>
      <c r="F104" s="125" t="s">
        <v>346</v>
      </c>
      <c r="G104" s="126" t="s">
        <v>363</v>
      </c>
      <c r="H104" s="126" t="s">
        <v>359</v>
      </c>
      <c r="I104" s="127" t="s">
        <v>409</v>
      </c>
      <c r="J104" s="123" t="s">
        <v>341</v>
      </c>
      <c r="K104" s="124" t="s">
        <v>402</v>
      </c>
      <c r="L104" s="124" t="s">
        <v>349</v>
      </c>
      <c r="M104" s="125"/>
      <c r="N104" s="126" t="s">
        <v>342</v>
      </c>
      <c r="O104" s="126" t="s">
        <v>372</v>
      </c>
      <c r="P104" s="128" t="s">
        <v>372</v>
      </c>
      <c r="R104" s="26">
        <v>38</v>
      </c>
      <c r="S104" s="129" t="s">
        <v>351</v>
      </c>
      <c r="T104" s="124" t="s">
        <v>341</v>
      </c>
      <c r="U104" s="124" t="s">
        <v>351</v>
      </c>
      <c r="V104" s="130"/>
      <c r="W104" s="126" t="s">
        <v>409</v>
      </c>
      <c r="X104" s="126" t="s">
        <v>373</v>
      </c>
      <c r="Y104" s="127" t="s">
        <v>348</v>
      </c>
      <c r="Z104" s="123" t="s">
        <v>363</v>
      </c>
      <c r="AA104" s="124" t="s">
        <v>363</v>
      </c>
      <c r="AB104" s="124" t="s">
        <v>371</v>
      </c>
      <c r="AC104" s="125" t="s">
        <v>410</v>
      </c>
      <c r="AD104" s="126" t="s">
        <v>409</v>
      </c>
      <c r="AE104" s="126" t="s">
        <v>479</v>
      </c>
      <c r="AF104" s="127" t="s">
        <v>409</v>
      </c>
      <c r="AG104" s="123" t="s">
        <v>349</v>
      </c>
      <c r="AH104" s="124" t="s">
        <v>342</v>
      </c>
      <c r="AI104" s="124"/>
      <c r="AJ104" s="125"/>
      <c r="AK104" s="126" t="s">
        <v>351</v>
      </c>
      <c r="AL104" s="126" t="s">
        <v>350</v>
      </c>
      <c r="AM104" s="128" t="s">
        <v>362</v>
      </c>
    </row>
    <row r="105" spans="1:39" ht="15.6" customHeight="1" x14ac:dyDescent="0.25">
      <c r="A105" s="26">
        <v>39</v>
      </c>
      <c r="B105" s="27" t="s">
        <v>264</v>
      </c>
      <c r="C105" s="123" t="s">
        <v>342</v>
      </c>
      <c r="D105" s="124" t="s">
        <v>363</v>
      </c>
      <c r="E105" s="124" t="s">
        <v>346</v>
      </c>
      <c r="F105" s="125" t="s">
        <v>341</v>
      </c>
      <c r="G105" s="126" t="s">
        <v>410</v>
      </c>
      <c r="H105" s="126" t="s">
        <v>427</v>
      </c>
      <c r="I105" s="127" t="s">
        <v>388</v>
      </c>
      <c r="J105" s="123" t="s">
        <v>378</v>
      </c>
      <c r="K105" s="124" t="s">
        <v>392</v>
      </c>
      <c r="L105" s="124" t="s">
        <v>349</v>
      </c>
      <c r="M105" s="125"/>
      <c r="N105" s="126" t="s">
        <v>381</v>
      </c>
      <c r="O105" s="126" t="s">
        <v>355</v>
      </c>
      <c r="P105" s="128" t="s">
        <v>350</v>
      </c>
      <c r="R105" s="26">
        <v>39</v>
      </c>
      <c r="S105" s="129" t="s">
        <v>342</v>
      </c>
      <c r="T105" s="124" t="s">
        <v>342</v>
      </c>
      <c r="U105" s="124" t="s">
        <v>342</v>
      </c>
      <c r="V105" s="130"/>
      <c r="W105" s="126" t="s">
        <v>342</v>
      </c>
      <c r="X105" s="126" t="s">
        <v>428</v>
      </c>
      <c r="Y105" s="127" t="s">
        <v>375</v>
      </c>
      <c r="Z105" s="123" t="s">
        <v>349</v>
      </c>
      <c r="AA105" s="124" t="s">
        <v>342</v>
      </c>
      <c r="AB105" s="124" t="s">
        <v>342</v>
      </c>
      <c r="AC105" s="125" t="s">
        <v>363</v>
      </c>
      <c r="AD105" s="126" t="s">
        <v>344</v>
      </c>
      <c r="AE105" s="126" t="s">
        <v>359</v>
      </c>
      <c r="AF105" s="127" t="s">
        <v>348</v>
      </c>
      <c r="AG105" s="123" t="s">
        <v>349</v>
      </c>
      <c r="AH105" s="124" t="s">
        <v>342</v>
      </c>
      <c r="AI105" s="124"/>
      <c r="AJ105" s="125"/>
      <c r="AK105" s="126" t="s">
        <v>401</v>
      </c>
      <c r="AL105" s="126" t="s">
        <v>401</v>
      </c>
      <c r="AM105" s="128" t="s">
        <v>391</v>
      </c>
    </row>
    <row r="106" spans="1:39" ht="15.6" customHeight="1" x14ac:dyDescent="0.25">
      <c r="A106" s="42">
        <v>40</v>
      </c>
      <c r="B106" s="43" t="s">
        <v>269</v>
      </c>
      <c r="C106" s="131" t="s">
        <v>351</v>
      </c>
      <c r="D106" s="132" t="s">
        <v>346</v>
      </c>
      <c r="E106" s="132" t="s">
        <v>346</v>
      </c>
      <c r="F106" s="133" t="s">
        <v>351</v>
      </c>
      <c r="G106" s="134" t="s">
        <v>341</v>
      </c>
      <c r="H106" s="134" t="s">
        <v>389</v>
      </c>
      <c r="I106" s="135" t="s">
        <v>344</v>
      </c>
      <c r="J106" s="131" t="s">
        <v>363</v>
      </c>
      <c r="K106" s="132" t="s">
        <v>402</v>
      </c>
      <c r="L106" s="132" t="s">
        <v>349</v>
      </c>
      <c r="M106" s="133"/>
      <c r="N106" s="134" t="s">
        <v>381</v>
      </c>
      <c r="O106" s="134" t="s">
        <v>356</v>
      </c>
      <c r="P106" s="136" t="s">
        <v>362</v>
      </c>
      <c r="R106" s="42">
        <v>40</v>
      </c>
      <c r="S106" s="137" t="s">
        <v>342</v>
      </c>
      <c r="T106" s="132" t="s">
        <v>363</v>
      </c>
      <c r="U106" s="132" t="s">
        <v>342</v>
      </c>
      <c r="V106" s="138"/>
      <c r="W106" s="134" t="s">
        <v>375</v>
      </c>
      <c r="X106" s="134" t="s">
        <v>380</v>
      </c>
      <c r="Y106" s="135" t="s">
        <v>379</v>
      </c>
      <c r="Z106" s="131" t="s">
        <v>340</v>
      </c>
      <c r="AA106" s="132" t="s">
        <v>351</v>
      </c>
      <c r="AB106" s="132" t="s">
        <v>349</v>
      </c>
      <c r="AC106" s="133" t="s">
        <v>392</v>
      </c>
      <c r="AD106" s="134" t="s">
        <v>348</v>
      </c>
      <c r="AE106" s="134" t="s">
        <v>354</v>
      </c>
      <c r="AF106" s="135" t="s">
        <v>386</v>
      </c>
      <c r="AG106" s="131" t="s">
        <v>349</v>
      </c>
      <c r="AH106" s="132" t="s">
        <v>349</v>
      </c>
      <c r="AI106" s="132"/>
      <c r="AJ106" s="133"/>
      <c r="AK106" s="134" t="s">
        <v>349</v>
      </c>
      <c r="AL106" s="134" t="s">
        <v>355</v>
      </c>
      <c r="AM106" s="136" t="s">
        <v>393</v>
      </c>
    </row>
    <row r="107" spans="1:39" ht="15.6" customHeight="1" x14ac:dyDescent="0.25">
      <c r="A107" s="30">
        <v>41</v>
      </c>
      <c r="B107" s="31" t="s">
        <v>274</v>
      </c>
      <c r="C107" s="115" t="s">
        <v>342</v>
      </c>
      <c r="D107" s="116" t="s">
        <v>346</v>
      </c>
      <c r="E107" s="116" t="s">
        <v>363</v>
      </c>
      <c r="F107" s="117" t="s">
        <v>341</v>
      </c>
      <c r="G107" s="118" t="s">
        <v>410</v>
      </c>
      <c r="H107" s="118" t="s">
        <v>359</v>
      </c>
      <c r="I107" s="119" t="s">
        <v>397</v>
      </c>
      <c r="J107" s="115" t="s">
        <v>378</v>
      </c>
      <c r="K107" s="116" t="s">
        <v>341</v>
      </c>
      <c r="L107" s="116" t="s">
        <v>340</v>
      </c>
      <c r="M107" s="117"/>
      <c r="N107" s="118" t="s">
        <v>341</v>
      </c>
      <c r="O107" s="118" t="s">
        <v>381</v>
      </c>
      <c r="P107" s="120" t="s">
        <v>377</v>
      </c>
      <c r="R107" s="30">
        <v>41</v>
      </c>
      <c r="S107" s="121" t="s">
        <v>349</v>
      </c>
      <c r="T107" s="116" t="s">
        <v>363</v>
      </c>
      <c r="U107" s="116" t="s">
        <v>351</v>
      </c>
      <c r="V107" s="122"/>
      <c r="W107" s="118" t="s">
        <v>348</v>
      </c>
      <c r="X107" s="118" t="s">
        <v>380</v>
      </c>
      <c r="Y107" s="119" t="s">
        <v>347</v>
      </c>
      <c r="Z107" s="115" t="s">
        <v>341</v>
      </c>
      <c r="AA107" s="116" t="s">
        <v>341</v>
      </c>
      <c r="AB107" s="116" t="s">
        <v>402</v>
      </c>
      <c r="AC107" s="117" t="s">
        <v>351</v>
      </c>
      <c r="AD107" s="118" t="s">
        <v>369</v>
      </c>
      <c r="AE107" s="118" t="s">
        <v>358</v>
      </c>
      <c r="AF107" s="119" t="s">
        <v>369</v>
      </c>
      <c r="AG107" s="115" t="s">
        <v>349</v>
      </c>
      <c r="AH107" s="116" t="s">
        <v>342</v>
      </c>
      <c r="AI107" s="116"/>
      <c r="AJ107" s="117"/>
      <c r="AK107" s="118" t="s">
        <v>349</v>
      </c>
      <c r="AL107" s="118" t="s">
        <v>356</v>
      </c>
      <c r="AM107" s="120" t="s">
        <v>396</v>
      </c>
    </row>
    <row r="108" spans="1:39" ht="15.6" customHeight="1" x14ac:dyDescent="0.25">
      <c r="A108" s="26">
        <v>42</v>
      </c>
      <c r="B108" s="27" t="s">
        <v>280</v>
      </c>
      <c r="C108" s="123" t="s">
        <v>340</v>
      </c>
      <c r="D108" s="124" t="s">
        <v>351</v>
      </c>
      <c r="E108" s="124" t="s">
        <v>351</v>
      </c>
      <c r="F108" s="125" t="s">
        <v>351</v>
      </c>
      <c r="G108" s="126" t="s">
        <v>402</v>
      </c>
      <c r="H108" s="126" t="s">
        <v>389</v>
      </c>
      <c r="I108" s="127" t="s">
        <v>352</v>
      </c>
      <c r="J108" s="123" t="s">
        <v>349</v>
      </c>
      <c r="K108" s="124" t="s">
        <v>392</v>
      </c>
      <c r="L108" s="124" t="s">
        <v>342</v>
      </c>
      <c r="M108" s="125"/>
      <c r="N108" s="126" t="s">
        <v>381</v>
      </c>
      <c r="O108" s="126" t="s">
        <v>381</v>
      </c>
      <c r="P108" s="128" t="s">
        <v>379</v>
      </c>
      <c r="R108" s="26">
        <v>42</v>
      </c>
      <c r="S108" s="129" t="s">
        <v>349</v>
      </c>
      <c r="T108" s="124" t="s">
        <v>378</v>
      </c>
      <c r="U108" s="124" t="s">
        <v>351</v>
      </c>
      <c r="V108" s="130"/>
      <c r="W108" s="126" t="s">
        <v>355</v>
      </c>
      <c r="X108" s="126" t="s">
        <v>356</v>
      </c>
      <c r="Y108" s="127" t="s">
        <v>390</v>
      </c>
      <c r="Z108" s="123" t="s">
        <v>340</v>
      </c>
      <c r="AA108" s="124" t="s">
        <v>363</v>
      </c>
      <c r="AB108" s="124" t="s">
        <v>410</v>
      </c>
      <c r="AC108" s="125" t="s">
        <v>402</v>
      </c>
      <c r="AD108" s="126" t="s">
        <v>373</v>
      </c>
      <c r="AE108" s="126" t="s">
        <v>410</v>
      </c>
      <c r="AF108" s="127" t="s">
        <v>344</v>
      </c>
      <c r="AG108" s="123" t="s">
        <v>342</v>
      </c>
      <c r="AH108" s="124" t="s">
        <v>340</v>
      </c>
      <c r="AI108" s="124"/>
      <c r="AJ108" s="125"/>
      <c r="AK108" s="126" t="s">
        <v>355</v>
      </c>
      <c r="AL108" s="126" t="s">
        <v>401</v>
      </c>
      <c r="AM108" s="128" t="s">
        <v>355</v>
      </c>
    </row>
    <row r="109" spans="1:39" ht="15.6" customHeight="1" x14ac:dyDescent="0.25">
      <c r="A109" s="26">
        <v>43</v>
      </c>
      <c r="B109" s="27" t="s">
        <v>285</v>
      </c>
      <c r="C109" s="123" t="s">
        <v>340</v>
      </c>
      <c r="D109" s="124" t="s">
        <v>363</v>
      </c>
      <c r="E109" s="124" t="s">
        <v>351</v>
      </c>
      <c r="F109" s="125" t="s">
        <v>342</v>
      </c>
      <c r="G109" s="126" t="s">
        <v>342</v>
      </c>
      <c r="H109" s="126" t="s">
        <v>364</v>
      </c>
      <c r="I109" s="127" t="s">
        <v>345</v>
      </c>
      <c r="J109" s="123" t="s">
        <v>349</v>
      </c>
      <c r="K109" s="124" t="s">
        <v>392</v>
      </c>
      <c r="L109" s="124" t="s">
        <v>349</v>
      </c>
      <c r="M109" s="125"/>
      <c r="N109" s="126" t="s">
        <v>342</v>
      </c>
      <c r="O109" s="126" t="s">
        <v>371</v>
      </c>
      <c r="P109" s="128" t="s">
        <v>362</v>
      </c>
      <c r="R109" s="26">
        <v>43</v>
      </c>
      <c r="S109" s="129" t="s">
        <v>340</v>
      </c>
      <c r="T109" s="124" t="s">
        <v>342</v>
      </c>
      <c r="U109" s="124" t="s">
        <v>351</v>
      </c>
      <c r="V109" s="130"/>
      <c r="W109" s="126" t="s">
        <v>349</v>
      </c>
      <c r="X109" s="126" t="s">
        <v>355</v>
      </c>
      <c r="Y109" s="127" t="s">
        <v>396</v>
      </c>
      <c r="Z109" s="123" t="s">
        <v>340</v>
      </c>
      <c r="AA109" s="124" t="s">
        <v>355</v>
      </c>
      <c r="AB109" s="124" t="s">
        <v>349</v>
      </c>
      <c r="AC109" s="125" t="s">
        <v>381</v>
      </c>
      <c r="AD109" s="126" t="s">
        <v>354</v>
      </c>
      <c r="AE109" s="126" t="s">
        <v>379</v>
      </c>
      <c r="AF109" s="127" t="s">
        <v>343</v>
      </c>
      <c r="AG109" s="123" t="s">
        <v>342</v>
      </c>
      <c r="AH109" s="124" t="s">
        <v>340</v>
      </c>
      <c r="AI109" s="124"/>
      <c r="AJ109" s="125"/>
      <c r="AK109" s="126" t="s">
        <v>401</v>
      </c>
      <c r="AL109" s="126" t="s">
        <v>428</v>
      </c>
      <c r="AM109" s="128" t="s">
        <v>361</v>
      </c>
    </row>
    <row r="110" spans="1:39" ht="12.75" hidden="1" customHeight="1" x14ac:dyDescent="0.25">
      <c r="A110" s="26">
        <v>44</v>
      </c>
      <c r="B110" s="27"/>
      <c r="C110" s="123"/>
      <c r="D110" s="124"/>
      <c r="E110" s="124"/>
      <c r="F110" s="125"/>
      <c r="G110" s="126"/>
      <c r="H110" s="126"/>
      <c r="I110" s="127"/>
      <c r="J110" s="123"/>
      <c r="K110" s="124"/>
      <c r="L110" s="124"/>
      <c r="M110" s="125"/>
      <c r="N110" s="126"/>
      <c r="O110" s="126"/>
      <c r="P110" s="128"/>
      <c r="R110" s="26">
        <v>44</v>
      </c>
      <c r="S110" s="129"/>
      <c r="T110" s="124"/>
      <c r="U110" s="124"/>
      <c r="V110" s="130"/>
      <c r="W110" s="126"/>
      <c r="X110" s="126"/>
      <c r="Y110" s="127"/>
      <c r="Z110" s="123"/>
      <c r="AA110" s="124"/>
      <c r="AB110" s="124"/>
      <c r="AC110" s="125"/>
      <c r="AD110" s="126"/>
      <c r="AE110" s="126"/>
      <c r="AF110" s="127"/>
      <c r="AG110" s="123"/>
      <c r="AH110" s="124"/>
      <c r="AI110" s="124"/>
      <c r="AJ110" s="125"/>
      <c r="AK110" s="126"/>
      <c r="AL110" s="126"/>
      <c r="AM110" s="128"/>
    </row>
    <row r="111" spans="1:39" ht="12.75" hidden="1" customHeight="1" x14ac:dyDescent="0.25">
      <c r="A111" s="42">
        <v>45</v>
      </c>
      <c r="B111" s="43"/>
      <c r="C111" s="131"/>
      <c r="D111" s="132"/>
      <c r="E111" s="132"/>
      <c r="F111" s="133"/>
      <c r="G111" s="134"/>
      <c r="H111" s="134"/>
      <c r="I111" s="135"/>
      <c r="J111" s="131"/>
      <c r="K111" s="132"/>
      <c r="L111" s="132"/>
      <c r="M111" s="133"/>
      <c r="N111" s="134"/>
      <c r="O111" s="134"/>
      <c r="P111" s="136"/>
      <c r="R111" s="42">
        <v>45</v>
      </c>
      <c r="S111" s="137"/>
      <c r="T111" s="132"/>
      <c r="U111" s="132"/>
      <c r="V111" s="138"/>
      <c r="W111" s="134"/>
      <c r="X111" s="134"/>
      <c r="Y111" s="135"/>
      <c r="Z111" s="131"/>
      <c r="AA111" s="132"/>
      <c r="AB111" s="132"/>
      <c r="AC111" s="133"/>
      <c r="AD111" s="134"/>
      <c r="AE111" s="134"/>
      <c r="AF111" s="135"/>
      <c r="AG111" s="131"/>
      <c r="AH111" s="132"/>
      <c r="AI111" s="132"/>
      <c r="AJ111" s="133"/>
      <c r="AK111" s="134"/>
      <c r="AL111" s="134"/>
      <c r="AM111" s="136"/>
    </row>
    <row r="112" spans="1:39" ht="12.75" hidden="1" customHeight="1" x14ac:dyDescent="0.25">
      <c r="A112" s="30">
        <v>46</v>
      </c>
      <c r="B112" s="31"/>
      <c r="C112" s="115"/>
      <c r="D112" s="116"/>
      <c r="E112" s="116"/>
      <c r="F112" s="117"/>
      <c r="G112" s="118"/>
      <c r="H112" s="118"/>
      <c r="I112" s="119"/>
      <c r="J112" s="115"/>
      <c r="K112" s="116"/>
      <c r="L112" s="116"/>
      <c r="M112" s="117"/>
      <c r="N112" s="118"/>
      <c r="O112" s="118"/>
      <c r="P112" s="120"/>
      <c r="R112" s="30">
        <v>46</v>
      </c>
      <c r="S112" s="121"/>
      <c r="T112" s="116"/>
      <c r="U112" s="116"/>
      <c r="V112" s="122"/>
      <c r="W112" s="118"/>
      <c r="X112" s="118"/>
      <c r="Y112" s="119"/>
      <c r="Z112" s="115"/>
      <c r="AA112" s="116"/>
      <c r="AB112" s="116"/>
      <c r="AC112" s="117"/>
      <c r="AD112" s="118"/>
      <c r="AE112" s="118"/>
      <c r="AF112" s="119"/>
      <c r="AG112" s="115"/>
      <c r="AH112" s="116"/>
      <c r="AI112" s="116"/>
      <c r="AJ112" s="117"/>
      <c r="AK112" s="118"/>
      <c r="AL112" s="118"/>
      <c r="AM112" s="120"/>
    </row>
    <row r="113" spans="1:39" ht="12.75" hidden="1" customHeight="1" x14ac:dyDescent="0.25">
      <c r="A113" s="26">
        <v>47</v>
      </c>
      <c r="B113" s="27"/>
      <c r="C113" s="123"/>
      <c r="D113" s="124"/>
      <c r="E113" s="124"/>
      <c r="F113" s="125"/>
      <c r="G113" s="126"/>
      <c r="H113" s="126"/>
      <c r="I113" s="127"/>
      <c r="J113" s="123"/>
      <c r="K113" s="124"/>
      <c r="L113" s="124"/>
      <c r="M113" s="125"/>
      <c r="N113" s="126"/>
      <c r="O113" s="126"/>
      <c r="P113" s="128"/>
      <c r="R113" s="26">
        <v>47</v>
      </c>
      <c r="S113" s="129"/>
      <c r="T113" s="124"/>
      <c r="U113" s="124"/>
      <c r="V113" s="130"/>
      <c r="W113" s="126"/>
      <c r="X113" s="126"/>
      <c r="Y113" s="127"/>
      <c r="Z113" s="123"/>
      <c r="AA113" s="124"/>
      <c r="AB113" s="124"/>
      <c r="AC113" s="125"/>
      <c r="AD113" s="126"/>
      <c r="AE113" s="126"/>
      <c r="AF113" s="127"/>
      <c r="AG113" s="123"/>
      <c r="AH113" s="124"/>
      <c r="AI113" s="124"/>
      <c r="AJ113" s="125"/>
      <c r="AK113" s="126"/>
      <c r="AL113" s="126"/>
      <c r="AM113" s="128"/>
    </row>
    <row r="114" spans="1:39" ht="12.75" hidden="1" customHeight="1" x14ac:dyDescent="0.25">
      <c r="A114" s="26">
        <v>48</v>
      </c>
      <c r="B114" s="27"/>
      <c r="C114" s="123"/>
      <c r="D114" s="124"/>
      <c r="E114" s="124"/>
      <c r="F114" s="125"/>
      <c r="G114" s="126"/>
      <c r="H114" s="126"/>
      <c r="I114" s="127"/>
      <c r="J114" s="123"/>
      <c r="K114" s="124"/>
      <c r="L114" s="124"/>
      <c r="M114" s="125"/>
      <c r="N114" s="126"/>
      <c r="O114" s="126"/>
      <c r="P114" s="128"/>
      <c r="R114" s="26">
        <v>48</v>
      </c>
      <c r="S114" s="129"/>
      <c r="T114" s="124"/>
      <c r="U114" s="124"/>
      <c r="V114" s="130"/>
      <c r="W114" s="126"/>
      <c r="X114" s="126"/>
      <c r="Y114" s="127"/>
      <c r="Z114" s="123"/>
      <c r="AA114" s="124"/>
      <c r="AB114" s="124"/>
      <c r="AC114" s="125"/>
      <c r="AD114" s="126"/>
      <c r="AE114" s="126"/>
      <c r="AF114" s="127"/>
      <c r="AG114" s="123"/>
      <c r="AH114" s="124"/>
      <c r="AI114" s="124"/>
      <c r="AJ114" s="125"/>
      <c r="AK114" s="126"/>
      <c r="AL114" s="126"/>
      <c r="AM114" s="128"/>
    </row>
    <row r="115" spans="1:39" ht="12.75" hidden="1" customHeight="1" x14ac:dyDescent="0.25">
      <c r="A115" s="26">
        <v>49</v>
      </c>
      <c r="B115" s="27"/>
      <c r="C115" s="123"/>
      <c r="D115" s="124"/>
      <c r="E115" s="124"/>
      <c r="F115" s="125"/>
      <c r="G115" s="126"/>
      <c r="H115" s="126"/>
      <c r="I115" s="127"/>
      <c r="J115" s="123"/>
      <c r="K115" s="124"/>
      <c r="L115" s="124"/>
      <c r="M115" s="125"/>
      <c r="N115" s="126"/>
      <c r="O115" s="126"/>
      <c r="P115" s="128"/>
      <c r="R115" s="26">
        <v>49</v>
      </c>
      <c r="S115" s="129"/>
      <c r="T115" s="124"/>
      <c r="U115" s="124"/>
      <c r="V115" s="130"/>
      <c r="W115" s="126"/>
      <c r="X115" s="126"/>
      <c r="Y115" s="127"/>
      <c r="Z115" s="123"/>
      <c r="AA115" s="124"/>
      <c r="AB115" s="124"/>
      <c r="AC115" s="125"/>
      <c r="AD115" s="126"/>
      <c r="AE115" s="126"/>
      <c r="AF115" s="127"/>
      <c r="AG115" s="123"/>
      <c r="AH115" s="124"/>
      <c r="AI115" s="124"/>
      <c r="AJ115" s="125"/>
      <c r="AK115" s="126"/>
      <c r="AL115" s="126"/>
      <c r="AM115" s="128"/>
    </row>
    <row r="116" spans="1:39" ht="12.75" hidden="1" customHeight="1" x14ac:dyDescent="0.25">
      <c r="A116" s="42">
        <v>50</v>
      </c>
      <c r="B116" s="43"/>
      <c r="C116" s="131"/>
      <c r="D116" s="132"/>
      <c r="E116" s="132"/>
      <c r="F116" s="133"/>
      <c r="G116" s="134"/>
      <c r="H116" s="134"/>
      <c r="I116" s="135"/>
      <c r="J116" s="131"/>
      <c r="K116" s="132"/>
      <c r="L116" s="132"/>
      <c r="M116" s="133"/>
      <c r="N116" s="134"/>
      <c r="O116" s="134"/>
      <c r="P116" s="136"/>
      <c r="R116" s="42">
        <v>50</v>
      </c>
      <c r="S116" s="137"/>
      <c r="T116" s="132"/>
      <c r="U116" s="132"/>
      <c r="V116" s="138"/>
      <c r="W116" s="134"/>
      <c r="X116" s="134"/>
      <c r="Y116" s="135"/>
      <c r="Z116" s="131"/>
      <c r="AA116" s="132"/>
      <c r="AB116" s="132"/>
      <c r="AC116" s="133"/>
      <c r="AD116" s="134"/>
      <c r="AE116" s="134"/>
      <c r="AF116" s="135"/>
      <c r="AG116" s="131"/>
      <c r="AH116" s="132"/>
      <c r="AI116" s="132"/>
      <c r="AJ116" s="133"/>
      <c r="AK116" s="134"/>
      <c r="AL116" s="134"/>
      <c r="AM116" s="136"/>
    </row>
    <row r="117" spans="1:39" ht="12.75" hidden="1" customHeight="1" x14ac:dyDescent="0.25">
      <c r="A117" s="30">
        <v>51</v>
      </c>
      <c r="B117" s="31"/>
      <c r="C117" s="115"/>
      <c r="D117" s="116"/>
      <c r="E117" s="116"/>
      <c r="F117" s="117"/>
      <c r="G117" s="118"/>
      <c r="H117" s="118"/>
      <c r="I117" s="119"/>
      <c r="J117" s="115"/>
      <c r="K117" s="116"/>
      <c r="L117" s="116"/>
      <c r="M117" s="117"/>
      <c r="N117" s="118"/>
      <c r="O117" s="118"/>
      <c r="P117" s="120"/>
      <c r="R117" s="30">
        <v>51</v>
      </c>
      <c r="S117" s="121"/>
      <c r="T117" s="116"/>
      <c r="U117" s="116"/>
      <c r="V117" s="122"/>
      <c r="W117" s="118"/>
      <c r="X117" s="118"/>
      <c r="Y117" s="119"/>
      <c r="Z117" s="115"/>
      <c r="AA117" s="116"/>
      <c r="AB117" s="116"/>
      <c r="AC117" s="117"/>
      <c r="AD117" s="118"/>
      <c r="AE117" s="118"/>
      <c r="AF117" s="119"/>
      <c r="AG117" s="115"/>
      <c r="AH117" s="116"/>
      <c r="AI117" s="116"/>
      <c r="AJ117" s="117"/>
      <c r="AK117" s="118"/>
      <c r="AL117" s="118"/>
      <c r="AM117" s="120"/>
    </row>
    <row r="118" spans="1:39" ht="12.75" hidden="1" customHeight="1" x14ac:dyDescent="0.25">
      <c r="A118" s="26">
        <v>52</v>
      </c>
      <c r="B118" s="27"/>
      <c r="C118" s="123"/>
      <c r="D118" s="124"/>
      <c r="E118" s="124"/>
      <c r="F118" s="125"/>
      <c r="G118" s="126"/>
      <c r="H118" s="126"/>
      <c r="I118" s="127"/>
      <c r="J118" s="123"/>
      <c r="K118" s="124"/>
      <c r="L118" s="124"/>
      <c r="M118" s="125"/>
      <c r="N118" s="126"/>
      <c r="O118" s="126"/>
      <c r="P118" s="128"/>
      <c r="R118" s="26">
        <v>52</v>
      </c>
      <c r="S118" s="129"/>
      <c r="T118" s="124"/>
      <c r="U118" s="124"/>
      <c r="V118" s="130"/>
      <c r="W118" s="126"/>
      <c r="X118" s="126"/>
      <c r="Y118" s="127"/>
      <c r="Z118" s="123"/>
      <c r="AA118" s="124"/>
      <c r="AB118" s="124"/>
      <c r="AC118" s="125"/>
      <c r="AD118" s="126"/>
      <c r="AE118" s="126"/>
      <c r="AF118" s="127"/>
      <c r="AG118" s="123"/>
      <c r="AH118" s="124"/>
      <c r="AI118" s="124"/>
      <c r="AJ118" s="125"/>
      <c r="AK118" s="126"/>
      <c r="AL118" s="126"/>
      <c r="AM118" s="128"/>
    </row>
    <row r="119" spans="1:39" ht="12.75" hidden="1" customHeight="1" x14ac:dyDescent="0.25">
      <c r="A119" s="26">
        <v>53</v>
      </c>
      <c r="B119" s="27"/>
      <c r="C119" s="123"/>
      <c r="D119" s="124"/>
      <c r="E119" s="124"/>
      <c r="F119" s="125"/>
      <c r="G119" s="126"/>
      <c r="H119" s="126"/>
      <c r="I119" s="127"/>
      <c r="J119" s="123"/>
      <c r="K119" s="124"/>
      <c r="L119" s="124"/>
      <c r="M119" s="125"/>
      <c r="N119" s="126"/>
      <c r="O119" s="126"/>
      <c r="P119" s="128"/>
      <c r="R119" s="26">
        <v>53</v>
      </c>
      <c r="S119" s="129"/>
      <c r="T119" s="124"/>
      <c r="U119" s="124"/>
      <c r="V119" s="130"/>
      <c r="W119" s="126"/>
      <c r="X119" s="126"/>
      <c r="Y119" s="127"/>
      <c r="Z119" s="123"/>
      <c r="AA119" s="124"/>
      <c r="AB119" s="124"/>
      <c r="AC119" s="125"/>
      <c r="AD119" s="126"/>
      <c r="AE119" s="126"/>
      <c r="AF119" s="127"/>
      <c r="AG119" s="123"/>
      <c r="AH119" s="124"/>
      <c r="AI119" s="124"/>
      <c r="AJ119" s="125"/>
      <c r="AK119" s="126"/>
      <c r="AL119" s="126"/>
      <c r="AM119" s="128"/>
    </row>
    <row r="120" spans="1:39" ht="12.75" hidden="1" customHeight="1" x14ac:dyDescent="0.25">
      <c r="A120" s="26">
        <v>54</v>
      </c>
      <c r="B120" s="27"/>
      <c r="C120" s="123"/>
      <c r="D120" s="124"/>
      <c r="E120" s="124"/>
      <c r="F120" s="125"/>
      <c r="G120" s="126"/>
      <c r="H120" s="126"/>
      <c r="I120" s="127"/>
      <c r="J120" s="123"/>
      <c r="K120" s="124"/>
      <c r="L120" s="124"/>
      <c r="M120" s="125"/>
      <c r="N120" s="126"/>
      <c r="O120" s="126"/>
      <c r="P120" s="128"/>
      <c r="R120" s="26">
        <v>54</v>
      </c>
      <c r="S120" s="129"/>
      <c r="T120" s="124"/>
      <c r="U120" s="124"/>
      <c r="V120" s="130"/>
      <c r="W120" s="126"/>
      <c r="X120" s="126"/>
      <c r="Y120" s="127"/>
      <c r="Z120" s="123"/>
      <c r="AA120" s="124"/>
      <c r="AB120" s="124"/>
      <c r="AC120" s="125"/>
      <c r="AD120" s="126"/>
      <c r="AE120" s="126"/>
      <c r="AF120" s="127"/>
      <c r="AG120" s="123"/>
      <c r="AH120" s="124"/>
      <c r="AI120" s="124"/>
      <c r="AJ120" s="125"/>
      <c r="AK120" s="126"/>
      <c r="AL120" s="126"/>
      <c r="AM120" s="128"/>
    </row>
    <row r="121" spans="1:39" ht="12.75" hidden="1" customHeight="1" x14ac:dyDescent="0.25">
      <c r="A121" s="28">
        <v>55</v>
      </c>
      <c r="B121" s="29"/>
      <c r="C121" s="140"/>
      <c r="D121" s="141"/>
      <c r="E121" s="141"/>
      <c r="F121" s="142"/>
      <c r="G121" s="143"/>
      <c r="H121" s="143"/>
      <c r="I121" s="144"/>
      <c r="J121" s="140"/>
      <c r="K121" s="141"/>
      <c r="L121" s="141"/>
      <c r="M121" s="142"/>
      <c r="N121" s="143"/>
      <c r="O121" s="143"/>
      <c r="P121" s="145"/>
      <c r="R121" s="28">
        <v>55</v>
      </c>
      <c r="S121" s="146"/>
      <c r="T121" s="141"/>
      <c r="U121" s="141"/>
      <c r="V121" s="147"/>
      <c r="W121" s="143"/>
      <c r="X121" s="143"/>
      <c r="Y121" s="144"/>
      <c r="Z121" s="140"/>
      <c r="AA121" s="141"/>
      <c r="AB121" s="141"/>
      <c r="AC121" s="142"/>
      <c r="AD121" s="143"/>
      <c r="AE121" s="143"/>
      <c r="AF121" s="144"/>
      <c r="AG121" s="140"/>
      <c r="AH121" s="141"/>
      <c r="AI121" s="141"/>
      <c r="AJ121" s="142"/>
      <c r="AK121" s="143"/>
      <c r="AL121" s="143"/>
      <c r="AM121" s="145"/>
    </row>
    <row r="122" spans="1:39" ht="12.75" customHeight="1" x14ac:dyDescent="0.25">
      <c r="A122" s="214" t="s">
        <v>430</v>
      </c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R122" s="214" t="s">
        <v>431</v>
      </c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</row>
    <row r="123" spans="1:39" ht="15" customHeight="1" x14ac:dyDescent="0.25">
      <c r="A123" s="213" t="s">
        <v>415</v>
      </c>
      <c r="B123" s="213"/>
      <c r="C123" s="213" t="s">
        <v>416</v>
      </c>
      <c r="D123" s="213"/>
      <c r="E123" s="213"/>
      <c r="F123" s="213"/>
      <c r="G123" s="213"/>
      <c r="H123" s="213"/>
      <c r="I123" s="213"/>
      <c r="J123" s="213" t="s">
        <v>416</v>
      </c>
      <c r="K123" s="213"/>
      <c r="L123" s="213"/>
      <c r="M123" s="213"/>
      <c r="N123" s="213"/>
      <c r="O123" s="213"/>
      <c r="P123" s="213"/>
      <c r="R123" s="213" t="s">
        <v>416</v>
      </c>
      <c r="S123" s="213"/>
      <c r="T123" s="213"/>
      <c r="U123" s="213"/>
      <c r="V123" s="213"/>
      <c r="W123" s="213"/>
      <c r="X123" s="213"/>
      <c r="Y123" s="213" t="s">
        <v>416</v>
      </c>
      <c r="Z123" s="213"/>
      <c r="AA123" s="213"/>
      <c r="AB123" s="213"/>
      <c r="AC123" s="213"/>
      <c r="AD123" s="213"/>
      <c r="AE123" s="213"/>
      <c r="AF123" s="213" t="s">
        <v>416</v>
      </c>
      <c r="AG123" s="213"/>
      <c r="AH123" s="213"/>
      <c r="AI123" s="213"/>
      <c r="AJ123" s="213"/>
      <c r="AK123" s="213"/>
      <c r="AL123" s="213"/>
      <c r="AM123" s="213"/>
    </row>
    <row r="124" spans="1:39" ht="31.5" customHeight="1" x14ac:dyDescent="0.25">
      <c r="A124" s="215" t="s">
        <v>19</v>
      </c>
      <c r="B124" s="215"/>
      <c r="C124" s="215" t="s">
        <v>432</v>
      </c>
      <c r="D124" s="215"/>
      <c r="E124" s="215"/>
      <c r="F124" s="215"/>
      <c r="G124" s="215"/>
      <c r="H124" s="215"/>
      <c r="I124" s="215"/>
      <c r="J124" s="215" t="s">
        <v>433</v>
      </c>
      <c r="K124" s="215"/>
      <c r="L124" s="215"/>
      <c r="M124" s="215"/>
      <c r="N124" s="215"/>
      <c r="O124" s="215"/>
      <c r="P124" s="215"/>
      <c r="R124" s="215" t="s">
        <v>434</v>
      </c>
      <c r="S124" s="215"/>
      <c r="T124" s="215"/>
      <c r="U124" s="215"/>
      <c r="V124" s="215"/>
      <c r="W124" s="215"/>
      <c r="X124" s="215"/>
      <c r="Y124" s="215"/>
      <c r="Z124" s="215" t="s">
        <v>19</v>
      </c>
      <c r="AA124" s="215"/>
      <c r="AB124" s="215"/>
      <c r="AC124" s="215"/>
      <c r="AD124" s="215"/>
      <c r="AE124" s="215"/>
      <c r="AF124" s="215"/>
      <c r="AG124" s="215" t="s">
        <v>435</v>
      </c>
      <c r="AH124" s="215"/>
      <c r="AI124" s="215"/>
      <c r="AJ124" s="215"/>
      <c r="AK124" s="215"/>
      <c r="AL124" s="215"/>
    </row>
    <row r="125" spans="1:39" ht="21.75" customHeight="1" x14ac:dyDescent="0.25">
      <c r="A125" s="227" t="s">
        <v>478</v>
      </c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9"/>
      <c r="R125" s="227" t="s">
        <v>478</v>
      </c>
      <c r="S125" s="228"/>
      <c r="T125" s="228"/>
      <c r="U125" s="228"/>
      <c r="V125" s="228"/>
      <c r="W125" s="228"/>
      <c r="X125" s="228"/>
      <c r="Y125" s="228"/>
      <c r="Z125" s="228"/>
      <c r="AA125" s="228"/>
      <c r="AB125" s="228"/>
      <c r="AC125" s="228"/>
      <c r="AD125" s="228"/>
      <c r="AE125" s="228"/>
      <c r="AF125" s="228"/>
      <c r="AG125" s="228"/>
      <c r="AH125" s="228"/>
      <c r="AI125" s="228"/>
      <c r="AJ125" s="228"/>
      <c r="AK125" s="228"/>
      <c r="AL125" s="228"/>
      <c r="AM125" s="229"/>
    </row>
    <row r="126" spans="1:39" ht="15.75" customHeight="1" x14ac:dyDescent="0.25">
      <c r="A126" s="217" t="s">
        <v>30</v>
      </c>
      <c r="B126" s="219" t="s">
        <v>330</v>
      </c>
      <c r="C126" s="225" t="s">
        <v>436</v>
      </c>
      <c r="D126" s="225"/>
      <c r="E126" s="225"/>
      <c r="F126" s="225"/>
      <c r="G126" s="225"/>
      <c r="H126" s="225"/>
      <c r="I126" s="225"/>
      <c r="J126" s="224" t="s">
        <v>437</v>
      </c>
      <c r="K126" s="224"/>
      <c r="L126" s="224"/>
      <c r="M126" s="224"/>
      <c r="N126" s="224"/>
      <c r="O126" s="224"/>
      <c r="P126" s="226"/>
      <c r="R126" s="217" t="s">
        <v>30</v>
      </c>
      <c r="S126" s="223" t="s">
        <v>439</v>
      </c>
      <c r="T126" s="224"/>
      <c r="U126" s="224"/>
      <c r="V126" s="224"/>
      <c r="W126" s="224"/>
      <c r="X126" s="224"/>
      <c r="Y126" s="224"/>
      <c r="Z126" s="225" t="s">
        <v>439</v>
      </c>
      <c r="AA126" s="225"/>
      <c r="AB126" s="225"/>
      <c r="AC126" s="225"/>
      <c r="AD126" s="225"/>
      <c r="AE126" s="225"/>
      <c r="AF126" s="225"/>
      <c r="AG126" s="224" t="s">
        <v>439</v>
      </c>
      <c r="AH126" s="224"/>
      <c r="AI126" s="224"/>
      <c r="AJ126" s="224"/>
      <c r="AK126" s="224"/>
      <c r="AL126" s="224"/>
      <c r="AM126" s="226"/>
    </row>
    <row r="127" spans="1:39" ht="15" customHeight="1" x14ac:dyDescent="0.25">
      <c r="A127" s="218"/>
      <c r="B127" s="220"/>
      <c r="C127" s="211" t="s">
        <v>336</v>
      </c>
      <c r="D127" s="211"/>
      <c r="E127" s="211"/>
      <c r="F127" s="211"/>
      <c r="G127" s="212" t="s">
        <v>337</v>
      </c>
      <c r="H127" s="212" t="s">
        <v>338</v>
      </c>
      <c r="I127" s="212" t="s">
        <v>339</v>
      </c>
      <c r="J127" s="211" t="s">
        <v>336</v>
      </c>
      <c r="K127" s="211"/>
      <c r="L127" s="211"/>
      <c r="M127" s="211"/>
      <c r="N127" s="212" t="s">
        <v>337</v>
      </c>
      <c r="O127" s="212" t="s">
        <v>338</v>
      </c>
      <c r="P127" s="221" t="s">
        <v>339</v>
      </c>
      <c r="R127" s="218"/>
      <c r="S127" s="216" t="s">
        <v>336</v>
      </c>
      <c r="T127" s="211"/>
      <c r="U127" s="211"/>
      <c r="V127" s="211"/>
      <c r="W127" s="212" t="s">
        <v>337</v>
      </c>
      <c r="X127" s="212" t="s">
        <v>338</v>
      </c>
      <c r="Y127" s="212" t="s">
        <v>339</v>
      </c>
      <c r="Z127" s="211" t="s">
        <v>336</v>
      </c>
      <c r="AA127" s="211"/>
      <c r="AB127" s="211"/>
      <c r="AC127" s="211"/>
      <c r="AD127" s="212" t="s">
        <v>337</v>
      </c>
      <c r="AE127" s="212" t="s">
        <v>338</v>
      </c>
      <c r="AF127" s="212" t="s">
        <v>339</v>
      </c>
      <c r="AG127" s="211" t="s">
        <v>336</v>
      </c>
      <c r="AH127" s="211"/>
      <c r="AI127" s="211"/>
      <c r="AJ127" s="211"/>
      <c r="AK127" s="212" t="s">
        <v>337</v>
      </c>
      <c r="AL127" s="212" t="s">
        <v>338</v>
      </c>
      <c r="AM127" s="221" t="s">
        <v>339</v>
      </c>
    </row>
    <row r="128" spans="1:39" ht="15" customHeight="1" x14ac:dyDescent="0.25">
      <c r="A128" s="218"/>
      <c r="B128" s="220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1"/>
      <c r="P128" s="222"/>
      <c r="R128" s="218"/>
      <c r="S128" s="216"/>
      <c r="T128" s="211"/>
      <c r="U128" s="211"/>
      <c r="V128" s="211"/>
      <c r="W128" s="211"/>
      <c r="X128" s="211"/>
      <c r="Y128" s="211"/>
      <c r="Z128" s="211"/>
      <c r="AA128" s="211"/>
      <c r="AB128" s="211"/>
      <c r="AC128" s="211"/>
      <c r="AD128" s="211"/>
      <c r="AE128" s="211"/>
      <c r="AF128" s="211"/>
      <c r="AG128" s="211"/>
      <c r="AH128" s="211"/>
      <c r="AI128" s="211"/>
      <c r="AJ128" s="211"/>
      <c r="AK128" s="211"/>
      <c r="AL128" s="211"/>
      <c r="AM128" s="222"/>
    </row>
    <row r="129" spans="1:39" ht="15.6" customHeight="1" x14ac:dyDescent="0.25">
      <c r="A129" s="30">
        <v>1</v>
      </c>
      <c r="B129" s="31" t="s">
        <v>36</v>
      </c>
      <c r="C129" s="115" t="s">
        <v>349</v>
      </c>
      <c r="D129" s="116" t="s">
        <v>340</v>
      </c>
      <c r="E129" s="116"/>
      <c r="F129" s="117"/>
      <c r="G129" s="118" t="s">
        <v>371</v>
      </c>
      <c r="H129" s="118" t="s">
        <v>350</v>
      </c>
      <c r="I129" s="119" t="s">
        <v>379</v>
      </c>
      <c r="J129" s="115" t="s">
        <v>440</v>
      </c>
      <c r="K129" s="116" t="s">
        <v>440</v>
      </c>
      <c r="L129" s="116" t="s">
        <v>440</v>
      </c>
      <c r="M129" s="117"/>
      <c r="N129" s="118" t="s">
        <v>440</v>
      </c>
      <c r="O129" s="118" t="s">
        <v>440</v>
      </c>
      <c r="P129" s="120" t="s">
        <v>440</v>
      </c>
      <c r="R129" s="30">
        <v>1</v>
      </c>
      <c r="S129" s="121"/>
      <c r="T129" s="116"/>
      <c r="U129" s="116"/>
      <c r="V129" s="122"/>
      <c r="W129" s="118"/>
      <c r="X129" s="118"/>
      <c r="Y129" s="119"/>
      <c r="Z129" s="115"/>
      <c r="AA129" s="116"/>
      <c r="AB129" s="116"/>
      <c r="AC129" s="117"/>
      <c r="AD129" s="118"/>
      <c r="AE129" s="118"/>
      <c r="AF129" s="119"/>
      <c r="AG129" s="115"/>
      <c r="AH129" s="116"/>
      <c r="AI129" s="116"/>
      <c r="AJ129" s="117"/>
      <c r="AK129" s="118"/>
      <c r="AL129" s="118"/>
      <c r="AM129" s="120"/>
    </row>
    <row r="130" spans="1:39" ht="15.6" customHeight="1" x14ac:dyDescent="0.25">
      <c r="A130" s="26">
        <v>2</v>
      </c>
      <c r="B130" s="27" t="s">
        <v>45</v>
      </c>
      <c r="C130" s="123" t="s">
        <v>349</v>
      </c>
      <c r="D130" s="124" t="s">
        <v>340</v>
      </c>
      <c r="E130" s="124"/>
      <c r="F130" s="125"/>
      <c r="G130" s="126" t="s">
        <v>379</v>
      </c>
      <c r="H130" s="126" t="s">
        <v>379</v>
      </c>
      <c r="I130" s="127" t="s">
        <v>343</v>
      </c>
      <c r="J130" s="123" t="s">
        <v>440</v>
      </c>
      <c r="K130" s="124" t="s">
        <v>440</v>
      </c>
      <c r="L130" s="124" t="s">
        <v>440</v>
      </c>
      <c r="M130" s="125"/>
      <c r="N130" s="126" t="s">
        <v>440</v>
      </c>
      <c r="O130" s="126" t="s">
        <v>440</v>
      </c>
      <c r="P130" s="128" t="s">
        <v>440</v>
      </c>
      <c r="R130" s="26">
        <v>2</v>
      </c>
      <c r="S130" s="129"/>
      <c r="T130" s="124"/>
      <c r="U130" s="124"/>
      <c r="V130" s="130"/>
      <c r="W130" s="126"/>
      <c r="X130" s="126"/>
      <c r="Y130" s="127"/>
      <c r="Z130" s="123"/>
      <c r="AA130" s="124"/>
      <c r="AB130" s="124"/>
      <c r="AC130" s="125"/>
      <c r="AD130" s="126"/>
      <c r="AE130" s="126"/>
      <c r="AF130" s="127"/>
      <c r="AG130" s="123"/>
      <c r="AH130" s="124"/>
      <c r="AI130" s="124"/>
      <c r="AJ130" s="125"/>
      <c r="AK130" s="126"/>
      <c r="AL130" s="126"/>
      <c r="AM130" s="128"/>
    </row>
    <row r="131" spans="1:39" ht="15.6" customHeight="1" x14ac:dyDescent="0.25">
      <c r="A131" s="26">
        <v>3</v>
      </c>
      <c r="B131" s="27" t="s">
        <v>51</v>
      </c>
      <c r="C131" s="123" t="s">
        <v>349</v>
      </c>
      <c r="D131" s="124" t="s">
        <v>380</v>
      </c>
      <c r="E131" s="124"/>
      <c r="F131" s="125"/>
      <c r="G131" s="126" t="s">
        <v>379</v>
      </c>
      <c r="H131" s="126" t="s">
        <v>371</v>
      </c>
      <c r="I131" s="127" t="s">
        <v>366</v>
      </c>
      <c r="J131" s="123" t="s">
        <v>440</v>
      </c>
      <c r="K131" s="124" t="s">
        <v>440</v>
      </c>
      <c r="L131" s="124" t="s">
        <v>440</v>
      </c>
      <c r="M131" s="125"/>
      <c r="N131" s="126" t="s">
        <v>440</v>
      </c>
      <c r="O131" s="126" t="s">
        <v>440</v>
      </c>
      <c r="P131" s="128" t="s">
        <v>440</v>
      </c>
      <c r="R131" s="26">
        <v>3</v>
      </c>
      <c r="S131" s="129"/>
      <c r="T131" s="124"/>
      <c r="U131" s="124"/>
      <c r="V131" s="130"/>
      <c r="W131" s="126"/>
      <c r="X131" s="126"/>
      <c r="Y131" s="127"/>
      <c r="Z131" s="123"/>
      <c r="AA131" s="124"/>
      <c r="AB131" s="124"/>
      <c r="AC131" s="125"/>
      <c r="AD131" s="126"/>
      <c r="AE131" s="126"/>
      <c r="AF131" s="127"/>
      <c r="AG131" s="123"/>
      <c r="AH131" s="124"/>
      <c r="AI131" s="124"/>
      <c r="AJ131" s="125"/>
      <c r="AK131" s="126"/>
      <c r="AL131" s="126"/>
      <c r="AM131" s="128"/>
    </row>
    <row r="132" spans="1:39" ht="15.6" customHeight="1" x14ac:dyDescent="0.25">
      <c r="A132" s="26">
        <v>4</v>
      </c>
      <c r="B132" s="27" t="s">
        <v>57</v>
      </c>
      <c r="C132" s="123" t="s">
        <v>340</v>
      </c>
      <c r="D132" s="124" t="s">
        <v>353</v>
      </c>
      <c r="E132" s="124"/>
      <c r="F132" s="125"/>
      <c r="G132" s="126" t="s">
        <v>401</v>
      </c>
      <c r="H132" s="126" t="s">
        <v>375</v>
      </c>
      <c r="I132" s="127" t="s">
        <v>393</v>
      </c>
      <c r="J132" s="123" t="s">
        <v>440</v>
      </c>
      <c r="K132" s="124" t="s">
        <v>440</v>
      </c>
      <c r="L132" s="124" t="s">
        <v>440</v>
      </c>
      <c r="M132" s="125"/>
      <c r="N132" s="126" t="s">
        <v>440</v>
      </c>
      <c r="O132" s="126" t="s">
        <v>440</v>
      </c>
      <c r="P132" s="128" t="s">
        <v>440</v>
      </c>
      <c r="R132" s="26">
        <v>4</v>
      </c>
      <c r="S132" s="129"/>
      <c r="T132" s="124"/>
      <c r="U132" s="124"/>
      <c r="V132" s="130"/>
      <c r="W132" s="126"/>
      <c r="X132" s="126"/>
      <c r="Y132" s="127"/>
      <c r="Z132" s="123"/>
      <c r="AA132" s="124"/>
      <c r="AB132" s="124"/>
      <c r="AC132" s="125"/>
      <c r="AD132" s="126"/>
      <c r="AE132" s="126"/>
      <c r="AF132" s="127"/>
      <c r="AG132" s="123"/>
      <c r="AH132" s="124"/>
      <c r="AI132" s="124"/>
      <c r="AJ132" s="125"/>
      <c r="AK132" s="126"/>
      <c r="AL132" s="126"/>
      <c r="AM132" s="128"/>
    </row>
    <row r="133" spans="1:39" ht="15.6" customHeight="1" x14ac:dyDescent="0.25">
      <c r="A133" s="42">
        <v>5</v>
      </c>
      <c r="B133" s="43" t="s">
        <v>63</v>
      </c>
      <c r="C133" s="131" t="s">
        <v>340</v>
      </c>
      <c r="D133" s="132" t="s">
        <v>340</v>
      </c>
      <c r="E133" s="132"/>
      <c r="F133" s="133"/>
      <c r="G133" s="134" t="s">
        <v>379</v>
      </c>
      <c r="H133" s="134" t="s">
        <v>372</v>
      </c>
      <c r="I133" s="135" t="s">
        <v>357</v>
      </c>
      <c r="J133" s="131" t="s">
        <v>440</v>
      </c>
      <c r="K133" s="132" t="s">
        <v>440</v>
      </c>
      <c r="L133" s="132" t="s">
        <v>440</v>
      </c>
      <c r="M133" s="133"/>
      <c r="N133" s="134" t="s">
        <v>440</v>
      </c>
      <c r="O133" s="134" t="s">
        <v>440</v>
      </c>
      <c r="P133" s="136" t="s">
        <v>440</v>
      </c>
      <c r="R133" s="42">
        <v>5</v>
      </c>
      <c r="S133" s="137"/>
      <c r="T133" s="132"/>
      <c r="U133" s="132"/>
      <c r="V133" s="138"/>
      <c r="W133" s="134"/>
      <c r="X133" s="134"/>
      <c r="Y133" s="135"/>
      <c r="Z133" s="131"/>
      <c r="AA133" s="132"/>
      <c r="AB133" s="132"/>
      <c r="AC133" s="133"/>
      <c r="AD133" s="134"/>
      <c r="AE133" s="134"/>
      <c r="AF133" s="135"/>
      <c r="AG133" s="131"/>
      <c r="AH133" s="132"/>
      <c r="AI133" s="132"/>
      <c r="AJ133" s="133"/>
      <c r="AK133" s="134"/>
      <c r="AL133" s="134"/>
      <c r="AM133" s="136"/>
    </row>
    <row r="134" spans="1:39" ht="15.6" customHeight="1" x14ac:dyDescent="0.25">
      <c r="A134" s="30">
        <v>6</v>
      </c>
      <c r="B134" s="31" t="s">
        <v>69</v>
      </c>
      <c r="C134" s="115" t="s">
        <v>349</v>
      </c>
      <c r="D134" s="116" t="s">
        <v>353</v>
      </c>
      <c r="E134" s="116"/>
      <c r="F134" s="117"/>
      <c r="G134" s="118" t="s">
        <v>348</v>
      </c>
      <c r="H134" s="118" t="s">
        <v>359</v>
      </c>
      <c r="I134" s="119" t="s">
        <v>392</v>
      </c>
      <c r="J134" s="115" t="s">
        <v>440</v>
      </c>
      <c r="K134" s="116" t="s">
        <v>440</v>
      </c>
      <c r="L134" s="116" t="s">
        <v>440</v>
      </c>
      <c r="M134" s="117"/>
      <c r="N134" s="118" t="s">
        <v>440</v>
      </c>
      <c r="O134" s="118" t="s">
        <v>440</v>
      </c>
      <c r="P134" s="120" t="s">
        <v>440</v>
      </c>
      <c r="R134" s="30">
        <v>6</v>
      </c>
      <c r="S134" s="121"/>
      <c r="T134" s="116"/>
      <c r="U134" s="116"/>
      <c r="V134" s="122"/>
      <c r="W134" s="118"/>
      <c r="X134" s="118"/>
      <c r="Y134" s="119"/>
      <c r="Z134" s="115"/>
      <c r="AA134" s="116"/>
      <c r="AB134" s="116"/>
      <c r="AC134" s="117"/>
      <c r="AD134" s="118"/>
      <c r="AE134" s="118"/>
      <c r="AF134" s="119"/>
      <c r="AG134" s="115"/>
      <c r="AH134" s="116"/>
      <c r="AI134" s="116"/>
      <c r="AJ134" s="117"/>
      <c r="AK134" s="118"/>
      <c r="AL134" s="118"/>
      <c r="AM134" s="120"/>
    </row>
    <row r="135" spans="1:39" ht="15.6" customHeight="1" x14ac:dyDescent="0.25">
      <c r="A135" s="26">
        <v>7</v>
      </c>
      <c r="B135" s="27" t="s">
        <v>75</v>
      </c>
      <c r="C135" s="123" t="s">
        <v>340</v>
      </c>
      <c r="D135" s="124" t="s">
        <v>380</v>
      </c>
      <c r="E135" s="124"/>
      <c r="F135" s="125"/>
      <c r="G135" s="126" t="s">
        <v>354</v>
      </c>
      <c r="H135" s="126" t="s">
        <v>375</v>
      </c>
      <c r="I135" s="127" t="s">
        <v>375</v>
      </c>
      <c r="J135" s="123" t="s">
        <v>440</v>
      </c>
      <c r="K135" s="124" t="s">
        <v>440</v>
      </c>
      <c r="L135" s="124" t="s">
        <v>440</v>
      </c>
      <c r="M135" s="125"/>
      <c r="N135" s="126" t="s">
        <v>440</v>
      </c>
      <c r="O135" s="126" t="s">
        <v>440</v>
      </c>
      <c r="P135" s="128" t="s">
        <v>440</v>
      </c>
      <c r="R135" s="26">
        <v>7</v>
      </c>
      <c r="S135" s="129"/>
      <c r="T135" s="124"/>
      <c r="U135" s="124"/>
      <c r="V135" s="130"/>
      <c r="W135" s="126"/>
      <c r="X135" s="126"/>
      <c r="Y135" s="127"/>
      <c r="Z135" s="123"/>
      <c r="AA135" s="124"/>
      <c r="AB135" s="124"/>
      <c r="AC135" s="125"/>
      <c r="AD135" s="126"/>
      <c r="AE135" s="126"/>
      <c r="AF135" s="127"/>
      <c r="AG135" s="123"/>
      <c r="AH135" s="124"/>
      <c r="AI135" s="124"/>
      <c r="AJ135" s="125"/>
      <c r="AK135" s="126"/>
      <c r="AL135" s="126"/>
      <c r="AM135" s="128"/>
    </row>
    <row r="136" spans="1:39" ht="15.6" customHeight="1" x14ac:dyDescent="0.25">
      <c r="A136" s="26">
        <v>8</v>
      </c>
      <c r="B136" s="27" t="s">
        <v>80</v>
      </c>
      <c r="C136" s="123" t="s">
        <v>340</v>
      </c>
      <c r="D136" s="124" t="s">
        <v>380</v>
      </c>
      <c r="E136" s="139"/>
      <c r="F136" s="125"/>
      <c r="G136" s="126" t="s">
        <v>401</v>
      </c>
      <c r="H136" s="126" t="s">
        <v>380</v>
      </c>
      <c r="I136" s="127" t="s">
        <v>355</v>
      </c>
      <c r="J136" s="123" t="s">
        <v>440</v>
      </c>
      <c r="K136" s="124" t="s">
        <v>440</v>
      </c>
      <c r="L136" s="124" t="s">
        <v>440</v>
      </c>
      <c r="M136" s="125"/>
      <c r="N136" s="126" t="s">
        <v>440</v>
      </c>
      <c r="O136" s="126" t="s">
        <v>440</v>
      </c>
      <c r="P136" s="128" t="s">
        <v>440</v>
      </c>
      <c r="R136" s="26">
        <v>8</v>
      </c>
      <c r="S136" s="129"/>
      <c r="T136" s="124"/>
      <c r="U136" s="139"/>
      <c r="V136" s="130"/>
      <c r="W136" s="126"/>
      <c r="X136" s="126"/>
      <c r="Y136" s="127"/>
      <c r="Z136" s="123"/>
      <c r="AA136" s="124"/>
      <c r="AB136" s="139"/>
      <c r="AC136" s="125"/>
      <c r="AD136" s="126"/>
      <c r="AE136" s="126"/>
      <c r="AF136" s="127"/>
      <c r="AG136" s="123"/>
      <c r="AH136" s="124"/>
      <c r="AI136" s="139"/>
      <c r="AJ136" s="125"/>
      <c r="AK136" s="126"/>
      <c r="AL136" s="126"/>
      <c r="AM136" s="128"/>
    </row>
    <row r="137" spans="1:39" ht="15.6" customHeight="1" x14ac:dyDescent="0.25">
      <c r="A137" s="26">
        <v>9</v>
      </c>
      <c r="B137" s="27" t="s">
        <v>86</v>
      </c>
      <c r="C137" s="123" t="s">
        <v>340</v>
      </c>
      <c r="D137" s="124" t="s">
        <v>380</v>
      </c>
      <c r="E137" s="124"/>
      <c r="F137" s="125"/>
      <c r="G137" s="126" t="s">
        <v>380</v>
      </c>
      <c r="H137" s="126" t="s">
        <v>371</v>
      </c>
      <c r="I137" s="127" t="s">
        <v>343</v>
      </c>
      <c r="J137" s="123" t="s">
        <v>440</v>
      </c>
      <c r="K137" s="124" t="s">
        <v>440</v>
      </c>
      <c r="L137" s="124" t="s">
        <v>440</v>
      </c>
      <c r="M137" s="125"/>
      <c r="N137" s="126" t="s">
        <v>440</v>
      </c>
      <c r="O137" s="126" t="s">
        <v>440</v>
      </c>
      <c r="P137" s="128" t="s">
        <v>440</v>
      </c>
      <c r="R137" s="26">
        <v>9</v>
      </c>
      <c r="S137" s="129"/>
      <c r="T137" s="124"/>
      <c r="U137" s="124"/>
      <c r="V137" s="130"/>
      <c r="W137" s="126"/>
      <c r="X137" s="126"/>
      <c r="Y137" s="127"/>
      <c r="Z137" s="123"/>
      <c r="AA137" s="124"/>
      <c r="AB137" s="124"/>
      <c r="AC137" s="125"/>
      <c r="AD137" s="126"/>
      <c r="AE137" s="126"/>
      <c r="AF137" s="127"/>
      <c r="AG137" s="123"/>
      <c r="AH137" s="124"/>
      <c r="AI137" s="124"/>
      <c r="AJ137" s="125"/>
      <c r="AK137" s="126"/>
      <c r="AL137" s="126"/>
      <c r="AM137" s="128"/>
    </row>
    <row r="138" spans="1:39" ht="15.6" customHeight="1" x14ac:dyDescent="0.25">
      <c r="A138" s="42">
        <v>10</v>
      </c>
      <c r="B138" s="43" t="s">
        <v>92</v>
      </c>
      <c r="C138" s="131" t="s">
        <v>340</v>
      </c>
      <c r="D138" s="132" t="s">
        <v>380</v>
      </c>
      <c r="E138" s="132"/>
      <c r="F138" s="133"/>
      <c r="G138" s="134" t="s">
        <v>381</v>
      </c>
      <c r="H138" s="134" t="s">
        <v>356</v>
      </c>
      <c r="I138" s="135" t="s">
        <v>356</v>
      </c>
      <c r="J138" s="131" t="s">
        <v>440</v>
      </c>
      <c r="K138" s="132" t="s">
        <v>440</v>
      </c>
      <c r="L138" s="132" t="s">
        <v>440</v>
      </c>
      <c r="M138" s="133"/>
      <c r="N138" s="134" t="s">
        <v>440</v>
      </c>
      <c r="O138" s="134" t="s">
        <v>440</v>
      </c>
      <c r="P138" s="136" t="s">
        <v>440</v>
      </c>
      <c r="R138" s="42">
        <v>10</v>
      </c>
      <c r="S138" s="137"/>
      <c r="T138" s="132"/>
      <c r="U138" s="132"/>
      <c r="V138" s="138"/>
      <c r="W138" s="134"/>
      <c r="X138" s="134"/>
      <c r="Y138" s="135"/>
      <c r="Z138" s="131"/>
      <c r="AA138" s="132"/>
      <c r="AB138" s="132"/>
      <c r="AC138" s="133"/>
      <c r="AD138" s="134"/>
      <c r="AE138" s="134"/>
      <c r="AF138" s="135"/>
      <c r="AG138" s="131"/>
      <c r="AH138" s="132"/>
      <c r="AI138" s="132"/>
      <c r="AJ138" s="133"/>
      <c r="AK138" s="134"/>
      <c r="AL138" s="134"/>
      <c r="AM138" s="136"/>
    </row>
    <row r="139" spans="1:39" ht="15.6" customHeight="1" x14ac:dyDescent="0.25">
      <c r="A139" s="30">
        <v>11</v>
      </c>
      <c r="B139" s="31" t="s">
        <v>98</v>
      </c>
      <c r="C139" s="115" t="s">
        <v>342</v>
      </c>
      <c r="D139" s="116" t="s">
        <v>340</v>
      </c>
      <c r="E139" s="116"/>
      <c r="F139" s="117"/>
      <c r="G139" s="118" t="s">
        <v>340</v>
      </c>
      <c r="H139" s="118" t="s">
        <v>355</v>
      </c>
      <c r="I139" s="119" t="s">
        <v>355</v>
      </c>
      <c r="J139" s="115" t="s">
        <v>440</v>
      </c>
      <c r="K139" s="116" t="s">
        <v>440</v>
      </c>
      <c r="L139" s="116" t="s">
        <v>440</v>
      </c>
      <c r="M139" s="117"/>
      <c r="N139" s="118" t="s">
        <v>440</v>
      </c>
      <c r="O139" s="118" t="s">
        <v>440</v>
      </c>
      <c r="P139" s="120" t="s">
        <v>440</v>
      </c>
      <c r="R139" s="30">
        <v>11</v>
      </c>
      <c r="S139" s="121"/>
      <c r="T139" s="116"/>
      <c r="U139" s="116"/>
      <c r="V139" s="122"/>
      <c r="W139" s="118"/>
      <c r="X139" s="118"/>
      <c r="Y139" s="119"/>
      <c r="Z139" s="115"/>
      <c r="AA139" s="116"/>
      <c r="AB139" s="116"/>
      <c r="AC139" s="117"/>
      <c r="AD139" s="118"/>
      <c r="AE139" s="118"/>
      <c r="AF139" s="119"/>
      <c r="AG139" s="115"/>
      <c r="AH139" s="116"/>
      <c r="AI139" s="116"/>
      <c r="AJ139" s="117"/>
      <c r="AK139" s="118"/>
      <c r="AL139" s="118"/>
      <c r="AM139" s="120"/>
    </row>
    <row r="140" spans="1:39" ht="15.6" customHeight="1" x14ac:dyDescent="0.25">
      <c r="A140" s="26">
        <v>12</v>
      </c>
      <c r="B140" s="27" t="s">
        <v>104</v>
      </c>
      <c r="C140" s="123" t="s">
        <v>342</v>
      </c>
      <c r="D140" s="124" t="s">
        <v>380</v>
      </c>
      <c r="E140" s="124"/>
      <c r="F140" s="125"/>
      <c r="G140" s="126" t="s">
        <v>375</v>
      </c>
      <c r="H140" s="126" t="s">
        <v>372</v>
      </c>
      <c r="I140" s="127" t="s">
        <v>390</v>
      </c>
      <c r="J140" s="123" t="s">
        <v>440</v>
      </c>
      <c r="K140" s="124" t="s">
        <v>440</v>
      </c>
      <c r="L140" s="124" t="s">
        <v>440</v>
      </c>
      <c r="M140" s="125"/>
      <c r="N140" s="126" t="s">
        <v>440</v>
      </c>
      <c r="O140" s="126" t="s">
        <v>440</v>
      </c>
      <c r="P140" s="128" t="s">
        <v>440</v>
      </c>
      <c r="R140" s="26">
        <v>12</v>
      </c>
      <c r="S140" s="129"/>
      <c r="T140" s="124"/>
      <c r="U140" s="124"/>
      <c r="V140" s="130"/>
      <c r="W140" s="126"/>
      <c r="X140" s="126"/>
      <c r="Y140" s="127"/>
      <c r="Z140" s="123"/>
      <c r="AA140" s="124"/>
      <c r="AB140" s="124"/>
      <c r="AC140" s="125"/>
      <c r="AD140" s="126"/>
      <c r="AE140" s="126"/>
      <c r="AF140" s="127"/>
      <c r="AG140" s="123"/>
      <c r="AH140" s="124"/>
      <c r="AI140" s="124"/>
      <c r="AJ140" s="125"/>
      <c r="AK140" s="126"/>
      <c r="AL140" s="126"/>
      <c r="AM140" s="128"/>
    </row>
    <row r="141" spans="1:39" ht="15.6" customHeight="1" x14ac:dyDescent="0.25">
      <c r="A141" s="26">
        <v>13</v>
      </c>
      <c r="B141" s="27" t="s">
        <v>110</v>
      </c>
      <c r="C141" s="123" t="s">
        <v>340</v>
      </c>
      <c r="D141" s="124" t="s">
        <v>340</v>
      </c>
      <c r="E141" s="124"/>
      <c r="F141" s="125"/>
      <c r="G141" s="126" t="s">
        <v>355</v>
      </c>
      <c r="H141" s="126" t="s">
        <v>381</v>
      </c>
      <c r="I141" s="127" t="s">
        <v>393</v>
      </c>
      <c r="J141" s="123" t="s">
        <v>440</v>
      </c>
      <c r="K141" s="124" t="s">
        <v>440</v>
      </c>
      <c r="L141" s="124" t="s">
        <v>440</v>
      </c>
      <c r="M141" s="125"/>
      <c r="N141" s="126" t="s">
        <v>440</v>
      </c>
      <c r="O141" s="126" t="s">
        <v>440</v>
      </c>
      <c r="P141" s="128" t="s">
        <v>440</v>
      </c>
      <c r="R141" s="26">
        <v>13</v>
      </c>
      <c r="S141" s="129"/>
      <c r="T141" s="124"/>
      <c r="U141" s="124"/>
      <c r="V141" s="130"/>
      <c r="W141" s="126"/>
      <c r="X141" s="126"/>
      <c r="Y141" s="127"/>
      <c r="Z141" s="123"/>
      <c r="AA141" s="124"/>
      <c r="AB141" s="124"/>
      <c r="AC141" s="125"/>
      <c r="AD141" s="126"/>
      <c r="AE141" s="126"/>
      <c r="AF141" s="127"/>
      <c r="AG141" s="123"/>
      <c r="AH141" s="124"/>
      <c r="AI141" s="124"/>
      <c r="AJ141" s="125"/>
      <c r="AK141" s="126"/>
      <c r="AL141" s="126"/>
      <c r="AM141" s="128"/>
    </row>
    <row r="142" spans="1:39" ht="15.6" customHeight="1" x14ac:dyDescent="0.25">
      <c r="A142" s="26">
        <v>14</v>
      </c>
      <c r="B142" s="27" t="s">
        <v>116</v>
      </c>
      <c r="C142" s="123" t="s">
        <v>340</v>
      </c>
      <c r="D142" s="124" t="s">
        <v>380</v>
      </c>
      <c r="E142" s="124"/>
      <c r="F142" s="125"/>
      <c r="G142" s="126" t="s">
        <v>355</v>
      </c>
      <c r="H142" s="126" t="s">
        <v>356</v>
      </c>
      <c r="I142" s="127" t="s">
        <v>380</v>
      </c>
      <c r="J142" s="123" t="s">
        <v>440</v>
      </c>
      <c r="K142" s="124" t="s">
        <v>440</v>
      </c>
      <c r="L142" s="124" t="s">
        <v>440</v>
      </c>
      <c r="M142" s="125"/>
      <c r="N142" s="126" t="s">
        <v>440</v>
      </c>
      <c r="O142" s="126" t="s">
        <v>440</v>
      </c>
      <c r="P142" s="128" t="s">
        <v>440</v>
      </c>
      <c r="R142" s="26">
        <v>14</v>
      </c>
      <c r="S142" s="129"/>
      <c r="T142" s="124"/>
      <c r="U142" s="124"/>
      <c r="V142" s="130"/>
      <c r="W142" s="126"/>
      <c r="X142" s="126"/>
      <c r="Y142" s="127"/>
      <c r="Z142" s="123"/>
      <c r="AA142" s="124"/>
      <c r="AB142" s="124"/>
      <c r="AC142" s="125"/>
      <c r="AD142" s="126"/>
      <c r="AE142" s="126"/>
      <c r="AF142" s="127"/>
      <c r="AG142" s="123"/>
      <c r="AH142" s="124"/>
      <c r="AI142" s="124"/>
      <c r="AJ142" s="125"/>
      <c r="AK142" s="126"/>
      <c r="AL142" s="126"/>
      <c r="AM142" s="128"/>
    </row>
    <row r="143" spans="1:39" ht="15.6" customHeight="1" x14ac:dyDescent="0.25">
      <c r="A143" s="42">
        <v>15</v>
      </c>
      <c r="B143" s="43" t="s">
        <v>122</v>
      </c>
      <c r="C143" s="131" t="s">
        <v>342</v>
      </c>
      <c r="D143" s="132" t="s">
        <v>353</v>
      </c>
      <c r="E143" s="132"/>
      <c r="F143" s="133"/>
      <c r="G143" s="134" t="s">
        <v>401</v>
      </c>
      <c r="H143" s="134" t="s">
        <v>355</v>
      </c>
      <c r="I143" s="135" t="s">
        <v>380</v>
      </c>
      <c r="J143" s="131" t="s">
        <v>440</v>
      </c>
      <c r="K143" s="132" t="s">
        <v>440</v>
      </c>
      <c r="L143" s="132" t="s">
        <v>440</v>
      </c>
      <c r="M143" s="133"/>
      <c r="N143" s="134" t="s">
        <v>440</v>
      </c>
      <c r="O143" s="134" t="s">
        <v>440</v>
      </c>
      <c r="P143" s="136" t="s">
        <v>440</v>
      </c>
      <c r="R143" s="42">
        <v>15</v>
      </c>
      <c r="S143" s="137"/>
      <c r="T143" s="132"/>
      <c r="U143" s="132"/>
      <c r="V143" s="138"/>
      <c r="W143" s="134"/>
      <c r="X143" s="134"/>
      <c r="Y143" s="135"/>
      <c r="Z143" s="131"/>
      <c r="AA143" s="132"/>
      <c r="AB143" s="132"/>
      <c r="AC143" s="133"/>
      <c r="AD143" s="134"/>
      <c r="AE143" s="134"/>
      <c r="AF143" s="135"/>
      <c r="AG143" s="131"/>
      <c r="AH143" s="132"/>
      <c r="AI143" s="132"/>
      <c r="AJ143" s="133"/>
      <c r="AK143" s="134"/>
      <c r="AL143" s="134"/>
      <c r="AM143" s="136"/>
    </row>
    <row r="144" spans="1:39" ht="15.6" customHeight="1" x14ac:dyDescent="0.25">
      <c r="A144" s="30">
        <v>16</v>
      </c>
      <c r="B144" s="31" t="s">
        <v>128</v>
      </c>
      <c r="C144" s="115" t="s">
        <v>342</v>
      </c>
      <c r="D144" s="116" t="s">
        <v>340</v>
      </c>
      <c r="E144" s="116"/>
      <c r="F144" s="117"/>
      <c r="G144" s="118" t="s">
        <v>392</v>
      </c>
      <c r="H144" s="118" t="s">
        <v>379</v>
      </c>
      <c r="I144" s="119" t="s">
        <v>350</v>
      </c>
      <c r="J144" s="115" t="s">
        <v>440</v>
      </c>
      <c r="K144" s="116" t="s">
        <v>440</v>
      </c>
      <c r="L144" s="116" t="s">
        <v>440</v>
      </c>
      <c r="M144" s="117"/>
      <c r="N144" s="118" t="s">
        <v>440</v>
      </c>
      <c r="O144" s="118" t="s">
        <v>440</v>
      </c>
      <c r="P144" s="120" t="s">
        <v>440</v>
      </c>
      <c r="R144" s="30">
        <v>16</v>
      </c>
      <c r="S144" s="121"/>
      <c r="T144" s="116"/>
      <c r="U144" s="116"/>
      <c r="V144" s="122"/>
      <c r="W144" s="118"/>
      <c r="X144" s="118"/>
      <c r="Y144" s="119"/>
      <c r="Z144" s="115"/>
      <c r="AA144" s="116"/>
      <c r="AB144" s="116"/>
      <c r="AC144" s="117"/>
      <c r="AD144" s="118"/>
      <c r="AE144" s="118"/>
      <c r="AF144" s="119"/>
      <c r="AG144" s="115"/>
      <c r="AH144" s="116"/>
      <c r="AI144" s="116"/>
      <c r="AJ144" s="117"/>
      <c r="AK144" s="118"/>
      <c r="AL144" s="118"/>
      <c r="AM144" s="120"/>
    </row>
    <row r="145" spans="1:39" ht="15.6" customHeight="1" x14ac:dyDescent="0.25">
      <c r="A145" s="26">
        <v>17</v>
      </c>
      <c r="B145" s="27" t="s">
        <v>134</v>
      </c>
      <c r="C145" s="123" t="s">
        <v>342</v>
      </c>
      <c r="D145" s="124" t="s">
        <v>342</v>
      </c>
      <c r="E145" s="124"/>
      <c r="F145" s="125"/>
      <c r="G145" s="126" t="s">
        <v>375</v>
      </c>
      <c r="H145" s="126" t="s">
        <v>354</v>
      </c>
      <c r="I145" s="127" t="s">
        <v>390</v>
      </c>
      <c r="J145" s="123" t="s">
        <v>440</v>
      </c>
      <c r="K145" s="124" t="s">
        <v>440</v>
      </c>
      <c r="L145" s="124" t="s">
        <v>440</v>
      </c>
      <c r="M145" s="125"/>
      <c r="N145" s="126" t="s">
        <v>440</v>
      </c>
      <c r="O145" s="126" t="s">
        <v>440</v>
      </c>
      <c r="P145" s="128" t="s">
        <v>440</v>
      </c>
      <c r="R145" s="26">
        <v>17</v>
      </c>
      <c r="S145" s="129"/>
      <c r="T145" s="124"/>
      <c r="U145" s="124"/>
      <c r="V145" s="130"/>
      <c r="W145" s="126"/>
      <c r="X145" s="126"/>
      <c r="Y145" s="127"/>
      <c r="Z145" s="123"/>
      <c r="AA145" s="124"/>
      <c r="AB145" s="124"/>
      <c r="AC145" s="125"/>
      <c r="AD145" s="126"/>
      <c r="AE145" s="126"/>
      <c r="AF145" s="127"/>
      <c r="AG145" s="123"/>
      <c r="AH145" s="124"/>
      <c r="AI145" s="124"/>
      <c r="AJ145" s="125"/>
      <c r="AK145" s="126"/>
      <c r="AL145" s="126"/>
      <c r="AM145" s="128"/>
    </row>
    <row r="146" spans="1:39" ht="15.6" customHeight="1" x14ac:dyDescent="0.25">
      <c r="A146" s="26">
        <v>18</v>
      </c>
      <c r="B146" s="27" t="s">
        <v>140</v>
      </c>
      <c r="C146" s="123" t="s">
        <v>349</v>
      </c>
      <c r="D146" s="124" t="s">
        <v>342</v>
      </c>
      <c r="E146" s="124"/>
      <c r="F146" s="125"/>
      <c r="G146" s="126" t="s">
        <v>372</v>
      </c>
      <c r="H146" s="126" t="s">
        <v>372</v>
      </c>
      <c r="I146" s="127" t="s">
        <v>386</v>
      </c>
      <c r="J146" s="123" t="s">
        <v>440</v>
      </c>
      <c r="K146" s="124" t="s">
        <v>440</v>
      </c>
      <c r="L146" s="124" t="s">
        <v>440</v>
      </c>
      <c r="M146" s="125"/>
      <c r="N146" s="126" t="s">
        <v>440</v>
      </c>
      <c r="O146" s="126" t="s">
        <v>440</v>
      </c>
      <c r="P146" s="128" t="s">
        <v>440</v>
      </c>
      <c r="R146" s="26">
        <v>18</v>
      </c>
      <c r="S146" s="129"/>
      <c r="T146" s="124"/>
      <c r="U146" s="124"/>
      <c r="V146" s="130"/>
      <c r="W146" s="126"/>
      <c r="X146" s="126"/>
      <c r="Y146" s="127"/>
      <c r="Z146" s="123"/>
      <c r="AA146" s="124"/>
      <c r="AB146" s="124"/>
      <c r="AC146" s="125"/>
      <c r="AD146" s="126"/>
      <c r="AE146" s="126"/>
      <c r="AF146" s="127"/>
      <c r="AG146" s="123"/>
      <c r="AH146" s="124"/>
      <c r="AI146" s="124"/>
      <c r="AJ146" s="125"/>
      <c r="AK146" s="126"/>
      <c r="AL146" s="126"/>
      <c r="AM146" s="128"/>
    </row>
    <row r="147" spans="1:39" ht="15.6" customHeight="1" x14ac:dyDescent="0.25">
      <c r="A147" s="26">
        <v>19</v>
      </c>
      <c r="B147" s="27" t="s">
        <v>145</v>
      </c>
      <c r="C147" s="123" t="s">
        <v>342</v>
      </c>
      <c r="D147" s="124" t="s">
        <v>369</v>
      </c>
      <c r="E147" s="124"/>
      <c r="F147" s="125"/>
      <c r="G147" s="126" t="s">
        <v>349</v>
      </c>
      <c r="H147" s="126" t="s">
        <v>375</v>
      </c>
      <c r="I147" s="127" t="s">
        <v>366</v>
      </c>
      <c r="J147" s="123" t="s">
        <v>440</v>
      </c>
      <c r="K147" s="124" t="s">
        <v>440</v>
      </c>
      <c r="L147" s="124" t="s">
        <v>440</v>
      </c>
      <c r="M147" s="125"/>
      <c r="N147" s="126" t="s">
        <v>440</v>
      </c>
      <c r="O147" s="126" t="s">
        <v>440</v>
      </c>
      <c r="P147" s="128" t="s">
        <v>440</v>
      </c>
      <c r="R147" s="26">
        <v>19</v>
      </c>
      <c r="S147" s="129"/>
      <c r="T147" s="124"/>
      <c r="U147" s="124"/>
      <c r="V147" s="130"/>
      <c r="W147" s="126"/>
      <c r="X147" s="126"/>
      <c r="Y147" s="127"/>
      <c r="Z147" s="123"/>
      <c r="AA147" s="124"/>
      <c r="AB147" s="124"/>
      <c r="AC147" s="125"/>
      <c r="AD147" s="126"/>
      <c r="AE147" s="126"/>
      <c r="AF147" s="127"/>
      <c r="AG147" s="123"/>
      <c r="AH147" s="124"/>
      <c r="AI147" s="124"/>
      <c r="AJ147" s="125"/>
      <c r="AK147" s="126"/>
      <c r="AL147" s="126"/>
      <c r="AM147" s="128"/>
    </row>
    <row r="148" spans="1:39" ht="15.6" customHeight="1" x14ac:dyDescent="0.25">
      <c r="A148" s="42">
        <v>20</v>
      </c>
      <c r="B148" s="43" t="s">
        <v>151</v>
      </c>
      <c r="C148" s="131" t="s">
        <v>349</v>
      </c>
      <c r="D148" s="132" t="s">
        <v>352</v>
      </c>
      <c r="E148" s="132"/>
      <c r="F148" s="133"/>
      <c r="G148" s="134" t="s">
        <v>355</v>
      </c>
      <c r="H148" s="134" t="s">
        <v>380</v>
      </c>
      <c r="I148" s="135" t="s">
        <v>396</v>
      </c>
      <c r="J148" s="131" t="s">
        <v>440</v>
      </c>
      <c r="K148" s="132" t="s">
        <v>440</v>
      </c>
      <c r="L148" s="132" t="s">
        <v>440</v>
      </c>
      <c r="M148" s="133"/>
      <c r="N148" s="134" t="s">
        <v>440</v>
      </c>
      <c r="O148" s="134" t="s">
        <v>440</v>
      </c>
      <c r="P148" s="136" t="s">
        <v>440</v>
      </c>
      <c r="R148" s="42">
        <v>20</v>
      </c>
      <c r="S148" s="137"/>
      <c r="T148" s="132"/>
      <c r="U148" s="132"/>
      <c r="V148" s="138"/>
      <c r="W148" s="134"/>
      <c r="X148" s="134"/>
      <c r="Y148" s="135"/>
      <c r="Z148" s="131"/>
      <c r="AA148" s="132"/>
      <c r="AB148" s="132"/>
      <c r="AC148" s="133"/>
      <c r="AD148" s="134"/>
      <c r="AE148" s="134"/>
      <c r="AF148" s="135"/>
      <c r="AG148" s="131"/>
      <c r="AH148" s="132"/>
      <c r="AI148" s="132"/>
      <c r="AJ148" s="133"/>
      <c r="AK148" s="134"/>
      <c r="AL148" s="134"/>
      <c r="AM148" s="136"/>
    </row>
    <row r="149" spans="1:39" ht="15.6" customHeight="1" x14ac:dyDescent="0.25">
      <c r="A149" s="30">
        <v>21</v>
      </c>
      <c r="B149" s="31" t="s">
        <v>157</v>
      </c>
      <c r="C149" s="115" t="s">
        <v>349</v>
      </c>
      <c r="D149" s="116" t="s">
        <v>353</v>
      </c>
      <c r="E149" s="116"/>
      <c r="F149" s="117"/>
      <c r="G149" s="118" t="s">
        <v>340</v>
      </c>
      <c r="H149" s="118" t="s">
        <v>375</v>
      </c>
      <c r="I149" s="119" t="s">
        <v>393</v>
      </c>
      <c r="J149" s="115" t="s">
        <v>440</v>
      </c>
      <c r="K149" s="116" t="s">
        <v>440</v>
      </c>
      <c r="L149" s="116" t="s">
        <v>440</v>
      </c>
      <c r="M149" s="117"/>
      <c r="N149" s="118" t="s">
        <v>440</v>
      </c>
      <c r="O149" s="118" t="s">
        <v>440</v>
      </c>
      <c r="P149" s="120" t="s">
        <v>440</v>
      </c>
      <c r="R149" s="30">
        <v>21</v>
      </c>
      <c r="S149" s="121"/>
      <c r="T149" s="116"/>
      <c r="U149" s="116"/>
      <c r="V149" s="122"/>
      <c r="W149" s="118"/>
      <c r="X149" s="118"/>
      <c r="Y149" s="119"/>
      <c r="Z149" s="115"/>
      <c r="AA149" s="116"/>
      <c r="AB149" s="116"/>
      <c r="AC149" s="117"/>
      <c r="AD149" s="118"/>
      <c r="AE149" s="118"/>
      <c r="AF149" s="119"/>
      <c r="AG149" s="115"/>
      <c r="AH149" s="116"/>
      <c r="AI149" s="116"/>
      <c r="AJ149" s="117"/>
      <c r="AK149" s="118"/>
      <c r="AL149" s="118"/>
      <c r="AM149" s="120"/>
    </row>
    <row r="150" spans="1:39" ht="15.6" customHeight="1" x14ac:dyDescent="0.25">
      <c r="A150" s="26">
        <v>22</v>
      </c>
      <c r="B150" s="27" t="s">
        <v>162</v>
      </c>
      <c r="C150" s="123" t="s">
        <v>342</v>
      </c>
      <c r="D150" s="124" t="s">
        <v>380</v>
      </c>
      <c r="E150" s="124"/>
      <c r="F150" s="125"/>
      <c r="G150" s="126" t="s">
        <v>401</v>
      </c>
      <c r="H150" s="126" t="s">
        <v>350</v>
      </c>
      <c r="I150" s="127" t="s">
        <v>353</v>
      </c>
      <c r="J150" s="123" t="s">
        <v>440</v>
      </c>
      <c r="K150" s="124" t="s">
        <v>440</v>
      </c>
      <c r="L150" s="124" t="s">
        <v>440</v>
      </c>
      <c r="M150" s="125"/>
      <c r="N150" s="126" t="s">
        <v>440</v>
      </c>
      <c r="O150" s="126" t="s">
        <v>440</v>
      </c>
      <c r="P150" s="128" t="s">
        <v>440</v>
      </c>
      <c r="R150" s="26">
        <v>22</v>
      </c>
      <c r="S150" s="129"/>
      <c r="T150" s="124"/>
      <c r="U150" s="124"/>
      <c r="V150" s="130"/>
      <c r="W150" s="126"/>
      <c r="X150" s="126"/>
      <c r="Y150" s="127"/>
      <c r="Z150" s="123"/>
      <c r="AA150" s="124"/>
      <c r="AB150" s="124"/>
      <c r="AC150" s="125"/>
      <c r="AD150" s="126"/>
      <c r="AE150" s="126"/>
      <c r="AF150" s="127"/>
      <c r="AG150" s="123"/>
      <c r="AH150" s="124"/>
      <c r="AI150" s="124"/>
      <c r="AJ150" s="125"/>
      <c r="AK150" s="126"/>
      <c r="AL150" s="126"/>
      <c r="AM150" s="128"/>
    </row>
    <row r="151" spans="1:39" ht="15.6" customHeight="1" x14ac:dyDescent="0.25">
      <c r="A151" s="26">
        <v>23</v>
      </c>
      <c r="B151" s="27" t="s">
        <v>168</v>
      </c>
      <c r="C151" s="123" t="s">
        <v>351</v>
      </c>
      <c r="D151" s="124" t="s">
        <v>372</v>
      </c>
      <c r="E151" s="124"/>
      <c r="F151" s="125"/>
      <c r="G151" s="126" t="s">
        <v>340</v>
      </c>
      <c r="H151" s="126" t="s">
        <v>379</v>
      </c>
      <c r="I151" s="127" t="s">
        <v>381</v>
      </c>
      <c r="J151" s="123" t="s">
        <v>440</v>
      </c>
      <c r="K151" s="124" t="s">
        <v>440</v>
      </c>
      <c r="L151" s="124" t="s">
        <v>440</v>
      </c>
      <c r="M151" s="125"/>
      <c r="N151" s="126" t="s">
        <v>440</v>
      </c>
      <c r="O151" s="126" t="s">
        <v>440</v>
      </c>
      <c r="P151" s="128" t="s">
        <v>440</v>
      </c>
      <c r="R151" s="26">
        <v>23</v>
      </c>
      <c r="S151" s="129"/>
      <c r="T151" s="124"/>
      <c r="U151" s="124"/>
      <c r="V151" s="130"/>
      <c r="W151" s="126"/>
      <c r="X151" s="126"/>
      <c r="Y151" s="127"/>
      <c r="Z151" s="123"/>
      <c r="AA151" s="124"/>
      <c r="AB151" s="124"/>
      <c r="AC151" s="125"/>
      <c r="AD151" s="126"/>
      <c r="AE151" s="126"/>
      <c r="AF151" s="127"/>
      <c r="AG151" s="123"/>
      <c r="AH151" s="124"/>
      <c r="AI151" s="124"/>
      <c r="AJ151" s="125"/>
      <c r="AK151" s="126"/>
      <c r="AL151" s="126"/>
      <c r="AM151" s="128"/>
    </row>
    <row r="152" spans="1:39" ht="15.6" customHeight="1" x14ac:dyDescent="0.25">
      <c r="A152" s="26">
        <v>24</v>
      </c>
      <c r="B152" s="27" t="s">
        <v>174</v>
      </c>
      <c r="C152" s="123" t="s">
        <v>349</v>
      </c>
      <c r="D152" s="124" t="s">
        <v>341</v>
      </c>
      <c r="E152" s="124"/>
      <c r="F152" s="125"/>
      <c r="G152" s="126" t="s">
        <v>340</v>
      </c>
      <c r="H152" s="126" t="s">
        <v>354</v>
      </c>
      <c r="I152" s="127" t="s">
        <v>379</v>
      </c>
      <c r="J152" s="123" t="s">
        <v>440</v>
      </c>
      <c r="K152" s="124" t="s">
        <v>440</v>
      </c>
      <c r="L152" s="124" t="s">
        <v>440</v>
      </c>
      <c r="M152" s="125"/>
      <c r="N152" s="126" t="s">
        <v>440</v>
      </c>
      <c r="O152" s="126" t="s">
        <v>440</v>
      </c>
      <c r="P152" s="128" t="s">
        <v>440</v>
      </c>
      <c r="R152" s="26">
        <v>24</v>
      </c>
      <c r="S152" s="129"/>
      <c r="T152" s="124"/>
      <c r="U152" s="124"/>
      <c r="V152" s="130"/>
      <c r="W152" s="126"/>
      <c r="X152" s="126"/>
      <c r="Y152" s="127"/>
      <c r="Z152" s="123"/>
      <c r="AA152" s="124"/>
      <c r="AB152" s="124"/>
      <c r="AC152" s="125"/>
      <c r="AD152" s="126"/>
      <c r="AE152" s="126"/>
      <c r="AF152" s="127"/>
      <c r="AG152" s="123"/>
      <c r="AH152" s="124"/>
      <c r="AI152" s="124"/>
      <c r="AJ152" s="125"/>
      <c r="AK152" s="126"/>
      <c r="AL152" s="126"/>
      <c r="AM152" s="128"/>
    </row>
    <row r="153" spans="1:39" ht="15.6" customHeight="1" x14ac:dyDescent="0.25">
      <c r="A153" s="42">
        <v>25</v>
      </c>
      <c r="B153" s="43" t="s">
        <v>180</v>
      </c>
      <c r="C153" s="131" t="s">
        <v>351</v>
      </c>
      <c r="D153" s="132" t="s">
        <v>352</v>
      </c>
      <c r="E153" s="132"/>
      <c r="F153" s="133"/>
      <c r="G153" s="134" t="s">
        <v>340</v>
      </c>
      <c r="H153" s="134" t="s">
        <v>381</v>
      </c>
      <c r="I153" s="135" t="s">
        <v>381</v>
      </c>
      <c r="J153" s="131" t="s">
        <v>440</v>
      </c>
      <c r="K153" s="132" t="s">
        <v>440</v>
      </c>
      <c r="L153" s="132" t="s">
        <v>440</v>
      </c>
      <c r="M153" s="133"/>
      <c r="N153" s="134" t="s">
        <v>440</v>
      </c>
      <c r="O153" s="134" t="s">
        <v>440</v>
      </c>
      <c r="P153" s="136" t="s">
        <v>440</v>
      </c>
      <c r="R153" s="42">
        <v>25</v>
      </c>
      <c r="S153" s="137"/>
      <c r="T153" s="132"/>
      <c r="U153" s="132"/>
      <c r="V153" s="138"/>
      <c r="W153" s="134"/>
      <c r="X153" s="134"/>
      <c r="Y153" s="135"/>
      <c r="Z153" s="131"/>
      <c r="AA153" s="132"/>
      <c r="AB153" s="132"/>
      <c r="AC153" s="133"/>
      <c r="AD153" s="134"/>
      <c r="AE153" s="134"/>
      <c r="AF153" s="135"/>
      <c r="AG153" s="131"/>
      <c r="AH153" s="132"/>
      <c r="AI153" s="132"/>
      <c r="AJ153" s="133"/>
      <c r="AK153" s="134"/>
      <c r="AL153" s="134"/>
      <c r="AM153" s="136"/>
    </row>
    <row r="154" spans="1:39" ht="15.6" customHeight="1" x14ac:dyDescent="0.25">
      <c r="A154" s="30">
        <v>26</v>
      </c>
      <c r="B154" s="31" t="s">
        <v>186</v>
      </c>
      <c r="C154" s="115" t="s">
        <v>342</v>
      </c>
      <c r="D154" s="116" t="s">
        <v>352</v>
      </c>
      <c r="E154" s="116"/>
      <c r="F154" s="117"/>
      <c r="G154" s="118" t="s">
        <v>340</v>
      </c>
      <c r="H154" s="118" t="s">
        <v>375</v>
      </c>
      <c r="I154" s="119" t="s">
        <v>353</v>
      </c>
      <c r="J154" s="115" t="s">
        <v>440</v>
      </c>
      <c r="K154" s="116" t="s">
        <v>440</v>
      </c>
      <c r="L154" s="116" t="s">
        <v>440</v>
      </c>
      <c r="M154" s="117"/>
      <c r="N154" s="118" t="s">
        <v>440</v>
      </c>
      <c r="O154" s="118" t="s">
        <v>440</v>
      </c>
      <c r="P154" s="120" t="s">
        <v>440</v>
      </c>
      <c r="R154" s="30">
        <v>26</v>
      </c>
      <c r="S154" s="121"/>
      <c r="T154" s="116"/>
      <c r="U154" s="116"/>
      <c r="V154" s="122"/>
      <c r="W154" s="118"/>
      <c r="X154" s="118"/>
      <c r="Y154" s="119"/>
      <c r="Z154" s="115"/>
      <c r="AA154" s="116"/>
      <c r="AB154" s="116"/>
      <c r="AC154" s="117"/>
      <c r="AD154" s="118"/>
      <c r="AE154" s="118"/>
      <c r="AF154" s="119"/>
      <c r="AG154" s="115"/>
      <c r="AH154" s="116"/>
      <c r="AI154" s="116"/>
      <c r="AJ154" s="117"/>
      <c r="AK154" s="118"/>
      <c r="AL154" s="118"/>
      <c r="AM154" s="120"/>
    </row>
    <row r="155" spans="1:39" ht="15.6" customHeight="1" x14ac:dyDescent="0.25">
      <c r="A155" s="26">
        <v>27</v>
      </c>
      <c r="B155" s="27" t="s">
        <v>193</v>
      </c>
      <c r="C155" s="123" t="s">
        <v>351</v>
      </c>
      <c r="D155" s="124" t="s">
        <v>383</v>
      </c>
      <c r="E155" s="124"/>
      <c r="F155" s="125"/>
      <c r="G155" s="126" t="s">
        <v>371</v>
      </c>
      <c r="H155" s="126" t="s">
        <v>379</v>
      </c>
      <c r="I155" s="127" t="s">
        <v>368</v>
      </c>
      <c r="J155" s="123" t="s">
        <v>440</v>
      </c>
      <c r="K155" s="124" t="s">
        <v>440</v>
      </c>
      <c r="L155" s="124" t="s">
        <v>440</v>
      </c>
      <c r="M155" s="125"/>
      <c r="N155" s="126" t="s">
        <v>440</v>
      </c>
      <c r="O155" s="126" t="s">
        <v>440</v>
      </c>
      <c r="P155" s="128" t="s">
        <v>440</v>
      </c>
      <c r="R155" s="26">
        <v>27</v>
      </c>
      <c r="S155" s="129"/>
      <c r="T155" s="124"/>
      <c r="U155" s="124"/>
      <c r="V155" s="130"/>
      <c r="W155" s="126"/>
      <c r="X155" s="126"/>
      <c r="Y155" s="127"/>
      <c r="Z155" s="123"/>
      <c r="AA155" s="124"/>
      <c r="AB155" s="124"/>
      <c r="AC155" s="125"/>
      <c r="AD155" s="126"/>
      <c r="AE155" s="126"/>
      <c r="AF155" s="127"/>
      <c r="AG155" s="123"/>
      <c r="AH155" s="124"/>
      <c r="AI155" s="124"/>
      <c r="AJ155" s="125"/>
      <c r="AK155" s="126"/>
      <c r="AL155" s="126"/>
      <c r="AM155" s="128"/>
    </row>
    <row r="156" spans="1:39" ht="15.6" customHeight="1" x14ac:dyDescent="0.25">
      <c r="A156" s="26">
        <v>28</v>
      </c>
      <c r="B156" s="27" t="s">
        <v>199</v>
      </c>
      <c r="C156" s="123" t="s">
        <v>341</v>
      </c>
      <c r="D156" s="124" t="s">
        <v>341</v>
      </c>
      <c r="E156" s="124"/>
      <c r="F156" s="125"/>
      <c r="G156" s="126" t="s">
        <v>371</v>
      </c>
      <c r="H156" s="126" t="s">
        <v>479</v>
      </c>
      <c r="I156" s="127" t="s">
        <v>402</v>
      </c>
      <c r="J156" s="123" t="s">
        <v>440</v>
      </c>
      <c r="K156" s="124" t="s">
        <v>440</v>
      </c>
      <c r="L156" s="124" t="s">
        <v>440</v>
      </c>
      <c r="M156" s="125"/>
      <c r="N156" s="126" t="s">
        <v>440</v>
      </c>
      <c r="O156" s="126" t="s">
        <v>440</v>
      </c>
      <c r="P156" s="128" t="s">
        <v>440</v>
      </c>
      <c r="R156" s="26">
        <v>28</v>
      </c>
      <c r="S156" s="129"/>
      <c r="T156" s="124"/>
      <c r="U156" s="124"/>
      <c r="V156" s="130"/>
      <c r="W156" s="126"/>
      <c r="X156" s="126"/>
      <c r="Y156" s="127"/>
      <c r="Z156" s="123"/>
      <c r="AA156" s="124"/>
      <c r="AB156" s="124"/>
      <c r="AC156" s="125"/>
      <c r="AD156" s="126"/>
      <c r="AE156" s="126"/>
      <c r="AF156" s="127"/>
      <c r="AG156" s="123"/>
      <c r="AH156" s="124"/>
      <c r="AI156" s="124"/>
      <c r="AJ156" s="125"/>
      <c r="AK156" s="126"/>
      <c r="AL156" s="126"/>
      <c r="AM156" s="128"/>
    </row>
    <row r="157" spans="1:39" ht="15.6" customHeight="1" x14ac:dyDescent="0.25">
      <c r="A157" s="26">
        <v>29</v>
      </c>
      <c r="B157" s="27" t="s">
        <v>205</v>
      </c>
      <c r="C157" s="123" t="s">
        <v>342</v>
      </c>
      <c r="D157" s="124" t="s">
        <v>388</v>
      </c>
      <c r="E157" s="124"/>
      <c r="F157" s="125"/>
      <c r="G157" s="126" t="s">
        <v>381</v>
      </c>
      <c r="H157" s="126" t="s">
        <v>381</v>
      </c>
      <c r="I157" s="127" t="s">
        <v>362</v>
      </c>
      <c r="J157" s="123" t="s">
        <v>440</v>
      </c>
      <c r="K157" s="124" t="s">
        <v>440</v>
      </c>
      <c r="L157" s="124" t="s">
        <v>440</v>
      </c>
      <c r="M157" s="125"/>
      <c r="N157" s="126" t="s">
        <v>440</v>
      </c>
      <c r="O157" s="126" t="s">
        <v>440</v>
      </c>
      <c r="P157" s="128" t="s">
        <v>440</v>
      </c>
      <c r="R157" s="26">
        <v>29</v>
      </c>
      <c r="S157" s="129"/>
      <c r="T157" s="124"/>
      <c r="U157" s="124"/>
      <c r="V157" s="130"/>
      <c r="W157" s="126"/>
      <c r="X157" s="126"/>
      <c r="Y157" s="127"/>
      <c r="Z157" s="123"/>
      <c r="AA157" s="124"/>
      <c r="AB157" s="124"/>
      <c r="AC157" s="125"/>
      <c r="AD157" s="126"/>
      <c r="AE157" s="126"/>
      <c r="AF157" s="127"/>
      <c r="AG157" s="123"/>
      <c r="AH157" s="124"/>
      <c r="AI157" s="124"/>
      <c r="AJ157" s="125"/>
      <c r="AK157" s="126"/>
      <c r="AL157" s="126"/>
      <c r="AM157" s="128"/>
    </row>
    <row r="158" spans="1:39" ht="15.6" customHeight="1" x14ac:dyDescent="0.25">
      <c r="A158" s="42">
        <v>30</v>
      </c>
      <c r="B158" s="43" t="s">
        <v>210</v>
      </c>
      <c r="C158" s="131" t="s">
        <v>351</v>
      </c>
      <c r="D158" s="132" t="s">
        <v>341</v>
      </c>
      <c r="E158" s="132"/>
      <c r="F158" s="133"/>
      <c r="G158" s="134" t="s">
        <v>381</v>
      </c>
      <c r="H158" s="134" t="s">
        <v>381</v>
      </c>
      <c r="I158" s="135" t="s">
        <v>362</v>
      </c>
      <c r="J158" s="131" t="s">
        <v>440</v>
      </c>
      <c r="K158" s="132" t="s">
        <v>440</v>
      </c>
      <c r="L158" s="132" t="s">
        <v>440</v>
      </c>
      <c r="M158" s="133"/>
      <c r="N158" s="134" t="s">
        <v>440</v>
      </c>
      <c r="O158" s="134" t="s">
        <v>440</v>
      </c>
      <c r="P158" s="136" t="s">
        <v>440</v>
      </c>
      <c r="R158" s="42">
        <v>30</v>
      </c>
      <c r="S158" s="137"/>
      <c r="T158" s="132"/>
      <c r="U158" s="132"/>
      <c r="V158" s="138"/>
      <c r="W158" s="134"/>
      <c r="X158" s="134"/>
      <c r="Y158" s="135"/>
      <c r="Z158" s="131"/>
      <c r="AA158" s="132"/>
      <c r="AB158" s="132"/>
      <c r="AC158" s="133"/>
      <c r="AD158" s="134"/>
      <c r="AE158" s="134"/>
      <c r="AF158" s="135"/>
      <c r="AG158" s="131"/>
      <c r="AH158" s="132"/>
      <c r="AI158" s="132"/>
      <c r="AJ158" s="133"/>
      <c r="AK158" s="134"/>
      <c r="AL158" s="134"/>
      <c r="AM158" s="136"/>
    </row>
    <row r="159" spans="1:39" ht="15.6" customHeight="1" x14ac:dyDescent="0.25">
      <c r="A159" s="30">
        <v>31</v>
      </c>
      <c r="B159" s="31" t="s">
        <v>216</v>
      </c>
      <c r="C159" s="115" t="s">
        <v>351</v>
      </c>
      <c r="D159" s="116" t="s">
        <v>353</v>
      </c>
      <c r="E159" s="116"/>
      <c r="F159" s="117"/>
      <c r="G159" s="118" t="s">
        <v>340</v>
      </c>
      <c r="H159" s="118" t="s">
        <v>355</v>
      </c>
      <c r="I159" s="119" t="s">
        <v>393</v>
      </c>
      <c r="J159" s="115" t="s">
        <v>440</v>
      </c>
      <c r="K159" s="116" t="s">
        <v>440</v>
      </c>
      <c r="L159" s="116" t="s">
        <v>440</v>
      </c>
      <c r="M159" s="117"/>
      <c r="N159" s="118" t="s">
        <v>440</v>
      </c>
      <c r="O159" s="118" t="s">
        <v>440</v>
      </c>
      <c r="P159" s="120" t="s">
        <v>440</v>
      </c>
      <c r="R159" s="30">
        <v>31</v>
      </c>
      <c r="S159" s="121"/>
      <c r="T159" s="116"/>
      <c r="U159" s="116"/>
      <c r="V159" s="122"/>
      <c r="W159" s="118"/>
      <c r="X159" s="118"/>
      <c r="Y159" s="119"/>
      <c r="Z159" s="115"/>
      <c r="AA159" s="116"/>
      <c r="AB159" s="116"/>
      <c r="AC159" s="117"/>
      <c r="AD159" s="118"/>
      <c r="AE159" s="118"/>
      <c r="AF159" s="119"/>
      <c r="AG159" s="115"/>
      <c r="AH159" s="116"/>
      <c r="AI159" s="116"/>
      <c r="AJ159" s="117"/>
      <c r="AK159" s="118"/>
      <c r="AL159" s="118"/>
      <c r="AM159" s="120"/>
    </row>
    <row r="160" spans="1:39" ht="15.6" customHeight="1" x14ac:dyDescent="0.25">
      <c r="A160" s="26">
        <v>32</v>
      </c>
      <c r="B160" s="27" t="s">
        <v>222</v>
      </c>
      <c r="C160" s="123" t="s">
        <v>351</v>
      </c>
      <c r="D160" s="124" t="s">
        <v>369</v>
      </c>
      <c r="E160" s="124"/>
      <c r="F160" s="125"/>
      <c r="G160" s="126" t="s">
        <v>340</v>
      </c>
      <c r="H160" s="126" t="s">
        <v>350</v>
      </c>
      <c r="I160" s="127" t="s">
        <v>350</v>
      </c>
      <c r="J160" s="123" t="s">
        <v>440</v>
      </c>
      <c r="K160" s="124" t="s">
        <v>440</v>
      </c>
      <c r="L160" s="124" t="s">
        <v>440</v>
      </c>
      <c r="M160" s="125"/>
      <c r="N160" s="126" t="s">
        <v>440</v>
      </c>
      <c r="O160" s="126" t="s">
        <v>440</v>
      </c>
      <c r="P160" s="128" t="s">
        <v>440</v>
      </c>
      <c r="R160" s="26">
        <v>32</v>
      </c>
      <c r="S160" s="129"/>
      <c r="T160" s="124"/>
      <c r="U160" s="124"/>
      <c r="V160" s="130"/>
      <c r="W160" s="126"/>
      <c r="X160" s="126"/>
      <c r="Y160" s="127"/>
      <c r="Z160" s="123"/>
      <c r="AA160" s="124"/>
      <c r="AB160" s="124"/>
      <c r="AC160" s="125"/>
      <c r="AD160" s="126"/>
      <c r="AE160" s="126"/>
      <c r="AF160" s="127"/>
      <c r="AG160" s="123"/>
      <c r="AH160" s="124"/>
      <c r="AI160" s="124"/>
      <c r="AJ160" s="125"/>
      <c r="AK160" s="126"/>
      <c r="AL160" s="126"/>
      <c r="AM160" s="128"/>
    </row>
    <row r="161" spans="1:39" ht="15.6" customHeight="1" x14ac:dyDescent="0.25">
      <c r="A161" s="26">
        <v>33</v>
      </c>
      <c r="B161" s="27" t="s">
        <v>228</v>
      </c>
      <c r="C161" s="123" t="s">
        <v>341</v>
      </c>
      <c r="D161" s="124" t="s">
        <v>369</v>
      </c>
      <c r="E161" s="124"/>
      <c r="F161" s="125"/>
      <c r="G161" s="126" t="s">
        <v>344</v>
      </c>
      <c r="H161" s="126" t="s">
        <v>344</v>
      </c>
      <c r="I161" s="127" t="s">
        <v>344</v>
      </c>
      <c r="J161" s="123" t="s">
        <v>440</v>
      </c>
      <c r="K161" s="124" t="s">
        <v>440</v>
      </c>
      <c r="L161" s="124" t="s">
        <v>440</v>
      </c>
      <c r="M161" s="125"/>
      <c r="N161" s="126" t="s">
        <v>440</v>
      </c>
      <c r="O161" s="126" t="s">
        <v>440</v>
      </c>
      <c r="P161" s="128" t="s">
        <v>440</v>
      </c>
      <c r="R161" s="26">
        <v>33</v>
      </c>
      <c r="S161" s="129"/>
      <c r="T161" s="124"/>
      <c r="U161" s="124"/>
      <c r="V161" s="130"/>
      <c r="W161" s="126"/>
      <c r="X161" s="126"/>
      <c r="Y161" s="127"/>
      <c r="Z161" s="123"/>
      <c r="AA161" s="124"/>
      <c r="AB161" s="124"/>
      <c r="AC161" s="125"/>
      <c r="AD161" s="126"/>
      <c r="AE161" s="126"/>
      <c r="AF161" s="127"/>
      <c r="AG161" s="123"/>
      <c r="AH161" s="124"/>
      <c r="AI161" s="124"/>
      <c r="AJ161" s="125"/>
      <c r="AK161" s="126"/>
      <c r="AL161" s="126"/>
      <c r="AM161" s="128"/>
    </row>
    <row r="162" spans="1:39" ht="15.6" customHeight="1" x14ac:dyDescent="0.25">
      <c r="A162" s="26">
        <v>34</v>
      </c>
      <c r="B162" s="27" t="s">
        <v>234</v>
      </c>
      <c r="C162" s="123" t="s">
        <v>341</v>
      </c>
      <c r="D162" s="124" t="s">
        <v>341</v>
      </c>
      <c r="E162" s="124"/>
      <c r="F162" s="125"/>
      <c r="G162" s="126" t="s">
        <v>373</v>
      </c>
      <c r="H162" s="126" t="s">
        <v>348</v>
      </c>
      <c r="I162" s="127" t="s">
        <v>360</v>
      </c>
      <c r="J162" s="123" t="s">
        <v>440</v>
      </c>
      <c r="K162" s="124" t="s">
        <v>440</v>
      </c>
      <c r="L162" s="124" t="s">
        <v>440</v>
      </c>
      <c r="M162" s="125"/>
      <c r="N162" s="126" t="s">
        <v>440</v>
      </c>
      <c r="O162" s="126" t="s">
        <v>440</v>
      </c>
      <c r="P162" s="128" t="s">
        <v>440</v>
      </c>
      <c r="R162" s="26">
        <v>34</v>
      </c>
      <c r="S162" s="129"/>
      <c r="T162" s="124"/>
      <c r="U162" s="124"/>
      <c r="V162" s="130"/>
      <c r="W162" s="126"/>
      <c r="X162" s="126"/>
      <c r="Y162" s="127"/>
      <c r="Z162" s="123"/>
      <c r="AA162" s="124"/>
      <c r="AB162" s="124"/>
      <c r="AC162" s="125"/>
      <c r="AD162" s="126"/>
      <c r="AE162" s="126"/>
      <c r="AF162" s="127"/>
      <c r="AG162" s="123"/>
      <c r="AH162" s="124"/>
      <c r="AI162" s="124"/>
      <c r="AJ162" s="125"/>
      <c r="AK162" s="126"/>
      <c r="AL162" s="126"/>
      <c r="AM162" s="128"/>
    </row>
    <row r="163" spans="1:39" ht="15.6" customHeight="1" x14ac:dyDescent="0.25">
      <c r="A163" s="42">
        <v>35</v>
      </c>
      <c r="B163" s="43" t="s">
        <v>240</v>
      </c>
      <c r="C163" s="131" t="s">
        <v>392</v>
      </c>
      <c r="D163" s="132" t="s">
        <v>380</v>
      </c>
      <c r="E163" s="132"/>
      <c r="F163" s="133"/>
      <c r="G163" s="134" t="s">
        <v>341</v>
      </c>
      <c r="H163" s="134" t="s">
        <v>402</v>
      </c>
      <c r="I163" s="135" t="s">
        <v>348</v>
      </c>
      <c r="J163" s="131" t="s">
        <v>440</v>
      </c>
      <c r="K163" s="132" t="s">
        <v>440</v>
      </c>
      <c r="L163" s="132" t="s">
        <v>440</v>
      </c>
      <c r="M163" s="133"/>
      <c r="N163" s="134" t="s">
        <v>440</v>
      </c>
      <c r="O163" s="134" t="s">
        <v>440</v>
      </c>
      <c r="P163" s="136" t="s">
        <v>440</v>
      </c>
      <c r="R163" s="42">
        <v>35</v>
      </c>
      <c r="S163" s="137"/>
      <c r="T163" s="132"/>
      <c r="U163" s="132"/>
      <c r="V163" s="138"/>
      <c r="W163" s="134"/>
      <c r="X163" s="134"/>
      <c r="Y163" s="135"/>
      <c r="Z163" s="131"/>
      <c r="AA163" s="132"/>
      <c r="AB163" s="132"/>
      <c r="AC163" s="133"/>
      <c r="AD163" s="134"/>
      <c r="AE163" s="134"/>
      <c r="AF163" s="135"/>
      <c r="AG163" s="131"/>
      <c r="AH163" s="132"/>
      <c r="AI163" s="132"/>
      <c r="AJ163" s="133"/>
      <c r="AK163" s="134"/>
      <c r="AL163" s="134"/>
      <c r="AM163" s="136"/>
    </row>
    <row r="164" spans="1:39" ht="15.6" customHeight="1" x14ac:dyDescent="0.25">
      <c r="A164" s="30">
        <v>36</v>
      </c>
      <c r="B164" s="31" t="s">
        <v>246</v>
      </c>
      <c r="C164" s="115" t="s">
        <v>351</v>
      </c>
      <c r="D164" s="116" t="s">
        <v>352</v>
      </c>
      <c r="E164" s="116"/>
      <c r="F164" s="117"/>
      <c r="G164" s="118" t="s">
        <v>379</v>
      </c>
      <c r="H164" s="118" t="s">
        <v>372</v>
      </c>
      <c r="I164" s="119" t="s">
        <v>371</v>
      </c>
      <c r="J164" s="115" t="s">
        <v>440</v>
      </c>
      <c r="K164" s="116" t="s">
        <v>440</v>
      </c>
      <c r="L164" s="116" t="s">
        <v>440</v>
      </c>
      <c r="M164" s="117"/>
      <c r="N164" s="118" t="s">
        <v>440</v>
      </c>
      <c r="O164" s="118" t="s">
        <v>440</v>
      </c>
      <c r="P164" s="120" t="s">
        <v>440</v>
      </c>
      <c r="R164" s="30">
        <v>36</v>
      </c>
      <c r="S164" s="121"/>
      <c r="T164" s="116"/>
      <c r="U164" s="116"/>
      <c r="V164" s="122"/>
      <c r="W164" s="118"/>
      <c r="X164" s="118"/>
      <c r="Y164" s="119"/>
      <c r="Z164" s="115"/>
      <c r="AA164" s="116"/>
      <c r="AB164" s="116"/>
      <c r="AC164" s="117"/>
      <c r="AD164" s="118"/>
      <c r="AE164" s="118"/>
      <c r="AF164" s="119"/>
      <c r="AG164" s="115"/>
      <c r="AH164" s="116"/>
      <c r="AI164" s="116"/>
      <c r="AJ164" s="117"/>
      <c r="AK164" s="118"/>
      <c r="AL164" s="118"/>
      <c r="AM164" s="120"/>
    </row>
    <row r="165" spans="1:39" ht="15.6" customHeight="1" x14ac:dyDescent="0.25">
      <c r="A165" s="26">
        <v>37</v>
      </c>
      <c r="B165" s="27" t="s">
        <v>252</v>
      </c>
      <c r="C165" s="123" t="s">
        <v>351</v>
      </c>
      <c r="D165" s="124" t="s">
        <v>369</v>
      </c>
      <c r="E165" s="124"/>
      <c r="F165" s="125"/>
      <c r="G165" s="126" t="s">
        <v>344</v>
      </c>
      <c r="H165" s="126" t="s">
        <v>372</v>
      </c>
      <c r="I165" s="127" t="s">
        <v>392</v>
      </c>
      <c r="J165" s="123" t="s">
        <v>440</v>
      </c>
      <c r="K165" s="124" t="s">
        <v>440</v>
      </c>
      <c r="L165" s="124" t="s">
        <v>440</v>
      </c>
      <c r="M165" s="125"/>
      <c r="N165" s="126" t="s">
        <v>440</v>
      </c>
      <c r="O165" s="126" t="s">
        <v>440</v>
      </c>
      <c r="P165" s="128" t="s">
        <v>440</v>
      </c>
      <c r="R165" s="26">
        <v>37</v>
      </c>
      <c r="S165" s="129"/>
      <c r="T165" s="124"/>
      <c r="U165" s="124"/>
      <c r="V165" s="130"/>
      <c r="W165" s="126"/>
      <c r="X165" s="126"/>
      <c r="Y165" s="127"/>
      <c r="Z165" s="123"/>
      <c r="AA165" s="124"/>
      <c r="AB165" s="124"/>
      <c r="AC165" s="125"/>
      <c r="AD165" s="126"/>
      <c r="AE165" s="126"/>
      <c r="AF165" s="127"/>
      <c r="AG165" s="123"/>
      <c r="AH165" s="124"/>
      <c r="AI165" s="124"/>
      <c r="AJ165" s="125"/>
      <c r="AK165" s="126"/>
      <c r="AL165" s="126"/>
      <c r="AM165" s="128"/>
    </row>
    <row r="166" spans="1:39" ht="15.6" customHeight="1" x14ac:dyDescent="0.25">
      <c r="A166" s="26">
        <v>38</v>
      </c>
      <c r="B166" s="27" t="s">
        <v>258</v>
      </c>
      <c r="C166" s="123" t="s">
        <v>351</v>
      </c>
      <c r="D166" s="124" t="s">
        <v>388</v>
      </c>
      <c r="E166" s="124"/>
      <c r="F166" s="125"/>
      <c r="G166" s="126" t="s">
        <v>373</v>
      </c>
      <c r="H166" s="126" t="s">
        <v>344</v>
      </c>
      <c r="I166" s="127" t="s">
        <v>398</v>
      </c>
      <c r="J166" s="123" t="s">
        <v>440</v>
      </c>
      <c r="K166" s="124" t="s">
        <v>440</v>
      </c>
      <c r="L166" s="124" t="s">
        <v>440</v>
      </c>
      <c r="M166" s="125"/>
      <c r="N166" s="126" t="s">
        <v>440</v>
      </c>
      <c r="O166" s="126" t="s">
        <v>440</v>
      </c>
      <c r="P166" s="128" t="s">
        <v>440</v>
      </c>
      <c r="R166" s="26">
        <v>38</v>
      </c>
      <c r="S166" s="129"/>
      <c r="T166" s="124"/>
      <c r="U166" s="124"/>
      <c r="V166" s="130"/>
      <c r="W166" s="126"/>
      <c r="X166" s="126"/>
      <c r="Y166" s="127"/>
      <c r="Z166" s="123"/>
      <c r="AA166" s="124"/>
      <c r="AB166" s="124"/>
      <c r="AC166" s="125"/>
      <c r="AD166" s="126"/>
      <c r="AE166" s="126"/>
      <c r="AF166" s="127"/>
      <c r="AG166" s="123"/>
      <c r="AH166" s="124"/>
      <c r="AI166" s="124"/>
      <c r="AJ166" s="125"/>
      <c r="AK166" s="126"/>
      <c r="AL166" s="126"/>
      <c r="AM166" s="128"/>
    </row>
    <row r="167" spans="1:39" ht="15.6" customHeight="1" x14ac:dyDescent="0.25">
      <c r="A167" s="26">
        <v>39</v>
      </c>
      <c r="B167" s="27" t="s">
        <v>264</v>
      </c>
      <c r="C167" s="123" t="s">
        <v>351</v>
      </c>
      <c r="D167" s="124" t="s">
        <v>369</v>
      </c>
      <c r="E167" s="124"/>
      <c r="F167" s="125"/>
      <c r="G167" s="126" t="s">
        <v>381</v>
      </c>
      <c r="H167" s="126" t="s">
        <v>364</v>
      </c>
      <c r="I167" s="127" t="s">
        <v>368</v>
      </c>
      <c r="J167" s="123" t="s">
        <v>440</v>
      </c>
      <c r="K167" s="124" t="s">
        <v>440</v>
      </c>
      <c r="L167" s="124" t="s">
        <v>440</v>
      </c>
      <c r="M167" s="125"/>
      <c r="N167" s="126" t="s">
        <v>440</v>
      </c>
      <c r="O167" s="126" t="s">
        <v>440</v>
      </c>
      <c r="P167" s="128" t="s">
        <v>440</v>
      </c>
      <c r="R167" s="26">
        <v>39</v>
      </c>
      <c r="S167" s="129"/>
      <c r="T167" s="124"/>
      <c r="U167" s="124"/>
      <c r="V167" s="130"/>
      <c r="W167" s="126"/>
      <c r="X167" s="126"/>
      <c r="Y167" s="127"/>
      <c r="Z167" s="123"/>
      <c r="AA167" s="124"/>
      <c r="AB167" s="124"/>
      <c r="AC167" s="125"/>
      <c r="AD167" s="126"/>
      <c r="AE167" s="126"/>
      <c r="AF167" s="127"/>
      <c r="AG167" s="123"/>
      <c r="AH167" s="124"/>
      <c r="AI167" s="124"/>
      <c r="AJ167" s="125"/>
      <c r="AK167" s="126"/>
      <c r="AL167" s="126"/>
      <c r="AM167" s="128"/>
    </row>
    <row r="168" spans="1:39" ht="15.6" customHeight="1" x14ac:dyDescent="0.25">
      <c r="A168" s="42">
        <v>40</v>
      </c>
      <c r="B168" s="43" t="s">
        <v>269</v>
      </c>
      <c r="C168" s="131" t="s">
        <v>392</v>
      </c>
      <c r="D168" s="132" t="s">
        <v>372</v>
      </c>
      <c r="E168" s="132"/>
      <c r="F168" s="133"/>
      <c r="G168" s="134" t="s">
        <v>380</v>
      </c>
      <c r="H168" s="134" t="s">
        <v>371</v>
      </c>
      <c r="I168" s="135" t="s">
        <v>354</v>
      </c>
      <c r="J168" s="131" t="s">
        <v>440</v>
      </c>
      <c r="K168" s="132" t="s">
        <v>440</v>
      </c>
      <c r="L168" s="132" t="s">
        <v>440</v>
      </c>
      <c r="M168" s="133"/>
      <c r="N168" s="134" t="s">
        <v>440</v>
      </c>
      <c r="O168" s="134" t="s">
        <v>440</v>
      </c>
      <c r="P168" s="136" t="s">
        <v>440</v>
      </c>
      <c r="R168" s="42">
        <v>40</v>
      </c>
      <c r="S168" s="137"/>
      <c r="T168" s="132"/>
      <c r="U168" s="132"/>
      <c r="V168" s="138"/>
      <c r="W168" s="134"/>
      <c r="X168" s="134"/>
      <c r="Y168" s="135"/>
      <c r="Z168" s="131"/>
      <c r="AA168" s="132"/>
      <c r="AB168" s="132"/>
      <c r="AC168" s="133"/>
      <c r="AD168" s="134"/>
      <c r="AE168" s="134"/>
      <c r="AF168" s="135"/>
      <c r="AG168" s="131"/>
      <c r="AH168" s="132"/>
      <c r="AI168" s="132"/>
      <c r="AJ168" s="133"/>
      <c r="AK168" s="134"/>
      <c r="AL168" s="134"/>
      <c r="AM168" s="136"/>
    </row>
    <row r="169" spans="1:39" ht="15.6" customHeight="1" x14ac:dyDescent="0.25">
      <c r="A169" s="30">
        <v>41</v>
      </c>
      <c r="B169" s="31" t="s">
        <v>274</v>
      </c>
      <c r="C169" s="115" t="s">
        <v>351</v>
      </c>
      <c r="D169" s="116" t="s">
        <v>369</v>
      </c>
      <c r="E169" s="116"/>
      <c r="F169" s="117"/>
      <c r="G169" s="118" t="s">
        <v>351</v>
      </c>
      <c r="H169" s="118" t="s">
        <v>402</v>
      </c>
      <c r="I169" s="119" t="s">
        <v>398</v>
      </c>
      <c r="J169" s="115" t="s">
        <v>440</v>
      </c>
      <c r="K169" s="116" t="s">
        <v>440</v>
      </c>
      <c r="L169" s="116" t="s">
        <v>440</v>
      </c>
      <c r="M169" s="117"/>
      <c r="N169" s="118" t="s">
        <v>440</v>
      </c>
      <c r="O169" s="118" t="s">
        <v>440</v>
      </c>
      <c r="P169" s="120" t="s">
        <v>440</v>
      </c>
      <c r="R169" s="30">
        <v>41</v>
      </c>
      <c r="S169" s="121"/>
      <c r="T169" s="116"/>
      <c r="U169" s="116"/>
      <c r="V169" s="122"/>
      <c r="W169" s="118"/>
      <c r="X169" s="118"/>
      <c r="Y169" s="119"/>
      <c r="Z169" s="115"/>
      <c r="AA169" s="116"/>
      <c r="AB169" s="116"/>
      <c r="AC169" s="117"/>
      <c r="AD169" s="118"/>
      <c r="AE169" s="118"/>
      <c r="AF169" s="119"/>
      <c r="AG169" s="115"/>
      <c r="AH169" s="116"/>
      <c r="AI169" s="116"/>
      <c r="AJ169" s="117"/>
      <c r="AK169" s="118"/>
      <c r="AL169" s="118"/>
      <c r="AM169" s="120"/>
    </row>
    <row r="170" spans="1:39" ht="15.6" customHeight="1" x14ac:dyDescent="0.25">
      <c r="A170" s="26">
        <v>42</v>
      </c>
      <c r="B170" s="27" t="s">
        <v>280</v>
      </c>
      <c r="C170" s="123" t="s">
        <v>392</v>
      </c>
      <c r="D170" s="124" t="s">
        <v>340</v>
      </c>
      <c r="E170" s="124"/>
      <c r="F170" s="125"/>
      <c r="G170" s="126" t="s">
        <v>381</v>
      </c>
      <c r="H170" s="126" t="s">
        <v>375</v>
      </c>
      <c r="I170" s="127" t="s">
        <v>343</v>
      </c>
      <c r="J170" s="123" t="s">
        <v>440</v>
      </c>
      <c r="K170" s="124" t="s">
        <v>440</v>
      </c>
      <c r="L170" s="124" t="s">
        <v>440</v>
      </c>
      <c r="M170" s="125"/>
      <c r="N170" s="126" t="s">
        <v>440</v>
      </c>
      <c r="O170" s="126" t="s">
        <v>440</v>
      </c>
      <c r="P170" s="128" t="s">
        <v>440</v>
      </c>
      <c r="R170" s="26">
        <v>42</v>
      </c>
      <c r="S170" s="129"/>
      <c r="T170" s="124"/>
      <c r="U170" s="124"/>
      <c r="V170" s="130"/>
      <c r="W170" s="126"/>
      <c r="X170" s="126"/>
      <c r="Y170" s="127"/>
      <c r="Z170" s="123"/>
      <c r="AA170" s="124"/>
      <c r="AB170" s="124"/>
      <c r="AC170" s="125"/>
      <c r="AD170" s="126"/>
      <c r="AE170" s="126"/>
      <c r="AF170" s="127"/>
      <c r="AG170" s="123"/>
      <c r="AH170" s="124"/>
      <c r="AI170" s="124"/>
      <c r="AJ170" s="125"/>
      <c r="AK170" s="126"/>
      <c r="AL170" s="126"/>
      <c r="AM170" s="128"/>
    </row>
    <row r="171" spans="1:39" ht="15.6" customHeight="1" x14ac:dyDescent="0.25">
      <c r="A171" s="26">
        <v>43</v>
      </c>
      <c r="B171" s="27" t="s">
        <v>285</v>
      </c>
      <c r="C171" s="123" t="s">
        <v>351</v>
      </c>
      <c r="D171" s="124" t="s">
        <v>342</v>
      </c>
      <c r="E171" s="124"/>
      <c r="F171" s="125"/>
      <c r="G171" s="126" t="s">
        <v>342</v>
      </c>
      <c r="H171" s="126" t="s">
        <v>356</v>
      </c>
      <c r="I171" s="127" t="s">
        <v>379</v>
      </c>
      <c r="J171" s="123" t="s">
        <v>440</v>
      </c>
      <c r="K171" s="124" t="s">
        <v>440</v>
      </c>
      <c r="L171" s="124" t="s">
        <v>440</v>
      </c>
      <c r="M171" s="125"/>
      <c r="N171" s="126" t="s">
        <v>440</v>
      </c>
      <c r="O171" s="126" t="s">
        <v>440</v>
      </c>
      <c r="P171" s="128" t="s">
        <v>440</v>
      </c>
      <c r="R171" s="26">
        <v>43</v>
      </c>
      <c r="S171" s="129"/>
      <c r="T171" s="124"/>
      <c r="U171" s="124"/>
      <c r="V171" s="130"/>
      <c r="W171" s="126"/>
      <c r="X171" s="126"/>
      <c r="Y171" s="127"/>
      <c r="Z171" s="123"/>
      <c r="AA171" s="124"/>
      <c r="AB171" s="124"/>
      <c r="AC171" s="125"/>
      <c r="AD171" s="126"/>
      <c r="AE171" s="126"/>
      <c r="AF171" s="127"/>
      <c r="AG171" s="123"/>
      <c r="AH171" s="124"/>
      <c r="AI171" s="124"/>
      <c r="AJ171" s="125"/>
      <c r="AK171" s="126"/>
      <c r="AL171" s="126"/>
      <c r="AM171" s="128"/>
    </row>
    <row r="172" spans="1:39" ht="12.75" hidden="1" customHeight="1" x14ac:dyDescent="0.25">
      <c r="A172" s="26">
        <v>44</v>
      </c>
      <c r="B172" s="27"/>
      <c r="C172" s="123"/>
      <c r="D172" s="124"/>
      <c r="E172" s="124"/>
      <c r="F172" s="125"/>
      <c r="G172" s="126"/>
      <c r="H172" s="126"/>
      <c r="I172" s="127"/>
      <c r="J172" s="123"/>
      <c r="K172" s="124"/>
      <c r="L172" s="124"/>
      <c r="M172" s="125"/>
      <c r="N172" s="126"/>
      <c r="O172" s="126"/>
      <c r="P172" s="128"/>
      <c r="R172" s="26">
        <v>44</v>
      </c>
      <c r="S172" s="129"/>
      <c r="T172" s="124"/>
      <c r="U172" s="124"/>
      <c r="V172" s="130"/>
      <c r="W172" s="126"/>
      <c r="X172" s="126"/>
      <c r="Y172" s="127"/>
      <c r="Z172" s="123"/>
      <c r="AA172" s="124"/>
      <c r="AB172" s="124"/>
      <c r="AC172" s="125"/>
      <c r="AD172" s="126"/>
      <c r="AE172" s="126"/>
      <c r="AF172" s="127"/>
      <c r="AG172" s="123"/>
      <c r="AH172" s="124"/>
      <c r="AI172" s="124"/>
      <c r="AJ172" s="125"/>
      <c r="AK172" s="126"/>
      <c r="AL172" s="126"/>
      <c r="AM172" s="128"/>
    </row>
    <row r="173" spans="1:39" ht="12.75" hidden="1" customHeight="1" x14ac:dyDescent="0.25">
      <c r="A173" s="42">
        <v>45</v>
      </c>
      <c r="B173" s="43"/>
      <c r="C173" s="131"/>
      <c r="D173" s="132"/>
      <c r="E173" s="132"/>
      <c r="F173" s="133"/>
      <c r="G173" s="134"/>
      <c r="H173" s="134"/>
      <c r="I173" s="135"/>
      <c r="J173" s="131"/>
      <c r="K173" s="132"/>
      <c r="L173" s="132"/>
      <c r="M173" s="133"/>
      <c r="N173" s="134"/>
      <c r="O173" s="134"/>
      <c r="P173" s="136"/>
      <c r="R173" s="42">
        <v>45</v>
      </c>
      <c r="S173" s="137"/>
      <c r="T173" s="132"/>
      <c r="U173" s="132"/>
      <c r="V173" s="138"/>
      <c r="W173" s="134"/>
      <c r="X173" s="134"/>
      <c r="Y173" s="135"/>
      <c r="Z173" s="131"/>
      <c r="AA173" s="132"/>
      <c r="AB173" s="132"/>
      <c r="AC173" s="133"/>
      <c r="AD173" s="134"/>
      <c r="AE173" s="134"/>
      <c r="AF173" s="135"/>
      <c r="AG173" s="131"/>
      <c r="AH173" s="132"/>
      <c r="AI173" s="132"/>
      <c r="AJ173" s="133"/>
      <c r="AK173" s="134"/>
      <c r="AL173" s="134"/>
      <c r="AM173" s="136"/>
    </row>
    <row r="174" spans="1:39" ht="12.75" hidden="1" customHeight="1" x14ac:dyDescent="0.25">
      <c r="A174" s="30">
        <v>46</v>
      </c>
      <c r="B174" s="31"/>
      <c r="C174" s="115"/>
      <c r="D174" s="116"/>
      <c r="E174" s="116"/>
      <c r="F174" s="117"/>
      <c r="G174" s="118"/>
      <c r="H174" s="118"/>
      <c r="I174" s="119"/>
      <c r="J174" s="115"/>
      <c r="K174" s="116"/>
      <c r="L174" s="116"/>
      <c r="M174" s="117"/>
      <c r="N174" s="118"/>
      <c r="O174" s="118"/>
      <c r="P174" s="120"/>
      <c r="R174" s="30">
        <v>46</v>
      </c>
      <c r="S174" s="121"/>
      <c r="T174" s="116"/>
      <c r="U174" s="116"/>
      <c r="V174" s="122"/>
      <c r="W174" s="118"/>
      <c r="X174" s="118"/>
      <c r="Y174" s="119"/>
      <c r="Z174" s="115"/>
      <c r="AA174" s="116"/>
      <c r="AB174" s="116"/>
      <c r="AC174" s="117"/>
      <c r="AD174" s="118"/>
      <c r="AE174" s="118"/>
      <c r="AF174" s="119"/>
      <c r="AG174" s="115"/>
      <c r="AH174" s="116"/>
      <c r="AI174" s="116"/>
      <c r="AJ174" s="117"/>
      <c r="AK174" s="118"/>
      <c r="AL174" s="118"/>
      <c r="AM174" s="120"/>
    </row>
    <row r="175" spans="1:39" ht="12.75" hidden="1" customHeight="1" x14ac:dyDescent="0.25">
      <c r="A175" s="26">
        <v>47</v>
      </c>
      <c r="B175" s="27"/>
      <c r="C175" s="123"/>
      <c r="D175" s="124"/>
      <c r="E175" s="124"/>
      <c r="F175" s="125"/>
      <c r="G175" s="126"/>
      <c r="H175" s="126"/>
      <c r="I175" s="127"/>
      <c r="J175" s="123"/>
      <c r="K175" s="124"/>
      <c r="L175" s="124"/>
      <c r="M175" s="125"/>
      <c r="N175" s="126"/>
      <c r="O175" s="126"/>
      <c r="P175" s="128"/>
      <c r="R175" s="26">
        <v>47</v>
      </c>
      <c r="S175" s="129"/>
      <c r="T175" s="124"/>
      <c r="U175" s="124"/>
      <c r="V175" s="130"/>
      <c r="W175" s="126"/>
      <c r="X175" s="126"/>
      <c r="Y175" s="127"/>
      <c r="Z175" s="123"/>
      <c r="AA175" s="124"/>
      <c r="AB175" s="124"/>
      <c r="AC175" s="125"/>
      <c r="AD175" s="126"/>
      <c r="AE175" s="126"/>
      <c r="AF175" s="127"/>
      <c r="AG175" s="123"/>
      <c r="AH175" s="124"/>
      <c r="AI175" s="124"/>
      <c r="AJ175" s="125"/>
      <c r="AK175" s="126"/>
      <c r="AL175" s="126"/>
      <c r="AM175" s="128"/>
    </row>
    <row r="176" spans="1:39" ht="12.75" hidden="1" customHeight="1" x14ac:dyDescent="0.25">
      <c r="A176" s="26">
        <v>48</v>
      </c>
      <c r="B176" s="27"/>
      <c r="C176" s="123"/>
      <c r="D176" s="124"/>
      <c r="E176" s="124"/>
      <c r="F176" s="125"/>
      <c r="G176" s="126"/>
      <c r="H176" s="126"/>
      <c r="I176" s="127"/>
      <c r="J176" s="123"/>
      <c r="K176" s="124"/>
      <c r="L176" s="124"/>
      <c r="M176" s="125"/>
      <c r="N176" s="126"/>
      <c r="O176" s="126"/>
      <c r="P176" s="128"/>
      <c r="R176" s="26">
        <v>48</v>
      </c>
      <c r="S176" s="129"/>
      <c r="T176" s="124"/>
      <c r="U176" s="124"/>
      <c r="V176" s="130"/>
      <c r="W176" s="126"/>
      <c r="X176" s="126"/>
      <c r="Y176" s="127"/>
      <c r="Z176" s="123"/>
      <c r="AA176" s="124"/>
      <c r="AB176" s="124"/>
      <c r="AC176" s="125"/>
      <c r="AD176" s="126"/>
      <c r="AE176" s="126"/>
      <c r="AF176" s="127"/>
      <c r="AG176" s="123"/>
      <c r="AH176" s="124"/>
      <c r="AI176" s="124"/>
      <c r="AJ176" s="125"/>
      <c r="AK176" s="126"/>
      <c r="AL176" s="126"/>
      <c r="AM176" s="128"/>
    </row>
    <row r="177" spans="1:39" ht="12.75" hidden="1" customHeight="1" x14ac:dyDescent="0.25">
      <c r="A177" s="26">
        <v>49</v>
      </c>
      <c r="B177" s="27"/>
      <c r="C177" s="123"/>
      <c r="D177" s="124"/>
      <c r="E177" s="124"/>
      <c r="F177" s="125"/>
      <c r="G177" s="126"/>
      <c r="H177" s="126"/>
      <c r="I177" s="127"/>
      <c r="J177" s="123"/>
      <c r="K177" s="124"/>
      <c r="L177" s="124"/>
      <c r="M177" s="125"/>
      <c r="N177" s="126"/>
      <c r="O177" s="126"/>
      <c r="P177" s="128"/>
      <c r="R177" s="26">
        <v>49</v>
      </c>
      <c r="S177" s="129"/>
      <c r="T177" s="124"/>
      <c r="U177" s="124"/>
      <c r="V177" s="130"/>
      <c r="W177" s="126"/>
      <c r="X177" s="126"/>
      <c r="Y177" s="127"/>
      <c r="Z177" s="123"/>
      <c r="AA177" s="124"/>
      <c r="AB177" s="124"/>
      <c r="AC177" s="125"/>
      <c r="AD177" s="126"/>
      <c r="AE177" s="126"/>
      <c r="AF177" s="127"/>
      <c r="AG177" s="123"/>
      <c r="AH177" s="124"/>
      <c r="AI177" s="124"/>
      <c r="AJ177" s="125"/>
      <c r="AK177" s="126"/>
      <c r="AL177" s="126"/>
      <c r="AM177" s="128"/>
    </row>
    <row r="178" spans="1:39" ht="12.75" hidden="1" customHeight="1" x14ac:dyDescent="0.25">
      <c r="A178" s="42">
        <v>50</v>
      </c>
      <c r="B178" s="43"/>
      <c r="C178" s="131"/>
      <c r="D178" s="132"/>
      <c r="E178" s="132"/>
      <c r="F178" s="133"/>
      <c r="G178" s="134"/>
      <c r="H178" s="134"/>
      <c r="I178" s="135"/>
      <c r="J178" s="131"/>
      <c r="K178" s="132"/>
      <c r="L178" s="132"/>
      <c r="M178" s="133"/>
      <c r="N178" s="134"/>
      <c r="O178" s="134"/>
      <c r="P178" s="136"/>
      <c r="R178" s="42">
        <v>50</v>
      </c>
      <c r="S178" s="137"/>
      <c r="T178" s="132"/>
      <c r="U178" s="132"/>
      <c r="V178" s="138"/>
      <c r="W178" s="134"/>
      <c r="X178" s="134"/>
      <c r="Y178" s="135"/>
      <c r="Z178" s="131"/>
      <c r="AA178" s="132"/>
      <c r="AB178" s="132"/>
      <c r="AC178" s="133"/>
      <c r="AD178" s="134"/>
      <c r="AE178" s="134"/>
      <c r="AF178" s="135"/>
      <c r="AG178" s="131"/>
      <c r="AH178" s="132"/>
      <c r="AI178" s="132"/>
      <c r="AJ178" s="133"/>
      <c r="AK178" s="134"/>
      <c r="AL178" s="134"/>
      <c r="AM178" s="136"/>
    </row>
    <row r="179" spans="1:39" ht="12.75" hidden="1" customHeight="1" x14ac:dyDescent="0.25">
      <c r="A179" s="30">
        <v>51</v>
      </c>
      <c r="B179" s="31"/>
      <c r="C179" s="115"/>
      <c r="D179" s="116"/>
      <c r="E179" s="116"/>
      <c r="F179" s="117"/>
      <c r="G179" s="118"/>
      <c r="H179" s="118"/>
      <c r="I179" s="119"/>
      <c r="J179" s="115"/>
      <c r="K179" s="116"/>
      <c r="L179" s="116"/>
      <c r="M179" s="117"/>
      <c r="N179" s="118"/>
      <c r="O179" s="118"/>
      <c r="P179" s="120"/>
      <c r="R179" s="30">
        <v>51</v>
      </c>
      <c r="S179" s="121"/>
      <c r="T179" s="116"/>
      <c r="U179" s="116"/>
      <c r="V179" s="122"/>
      <c r="W179" s="118"/>
      <c r="X179" s="118"/>
      <c r="Y179" s="119"/>
      <c r="Z179" s="115"/>
      <c r="AA179" s="116"/>
      <c r="AB179" s="116"/>
      <c r="AC179" s="117"/>
      <c r="AD179" s="118"/>
      <c r="AE179" s="118"/>
      <c r="AF179" s="119"/>
      <c r="AG179" s="115"/>
      <c r="AH179" s="116"/>
      <c r="AI179" s="116"/>
      <c r="AJ179" s="117"/>
      <c r="AK179" s="118"/>
      <c r="AL179" s="118"/>
      <c r="AM179" s="120"/>
    </row>
    <row r="180" spans="1:39" ht="12.75" hidden="1" customHeight="1" x14ac:dyDescent="0.25">
      <c r="A180" s="26">
        <v>52</v>
      </c>
      <c r="B180" s="27"/>
      <c r="C180" s="123"/>
      <c r="D180" s="124"/>
      <c r="E180" s="124"/>
      <c r="F180" s="125"/>
      <c r="G180" s="126"/>
      <c r="H180" s="126"/>
      <c r="I180" s="127"/>
      <c r="J180" s="123"/>
      <c r="K180" s="124"/>
      <c r="L180" s="124"/>
      <c r="M180" s="125"/>
      <c r="N180" s="126"/>
      <c r="O180" s="126"/>
      <c r="P180" s="128"/>
      <c r="R180" s="26">
        <v>52</v>
      </c>
      <c r="S180" s="129"/>
      <c r="T180" s="124"/>
      <c r="U180" s="124"/>
      <c r="V180" s="130"/>
      <c r="W180" s="126"/>
      <c r="X180" s="126"/>
      <c r="Y180" s="127"/>
      <c r="Z180" s="123"/>
      <c r="AA180" s="124"/>
      <c r="AB180" s="124"/>
      <c r="AC180" s="125"/>
      <c r="AD180" s="126"/>
      <c r="AE180" s="126"/>
      <c r="AF180" s="127"/>
      <c r="AG180" s="123"/>
      <c r="AH180" s="124"/>
      <c r="AI180" s="124"/>
      <c r="AJ180" s="125"/>
      <c r="AK180" s="126"/>
      <c r="AL180" s="126"/>
      <c r="AM180" s="128"/>
    </row>
    <row r="181" spans="1:39" ht="12.75" hidden="1" customHeight="1" x14ac:dyDescent="0.25">
      <c r="A181" s="26">
        <v>53</v>
      </c>
      <c r="B181" s="27"/>
      <c r="C181" s="123"/>
      <c r="D181" s="124"/>
      <c r="E181" s="124"/>
      <c r="F181" s="125"/>
      <c r="G181" s="126"/>
      <c r="H181" s="126"/>
      <c r="I181" s="127"/>
      <c r="J181" s="123"/>
      <c r="K181" s="124"/>
      <c r="L181" s="124"/>
      <c r="M181" s="125"/>
      <c r="N181" s="126"/>
      <c r="O181" s="126"/>
      <c r="P181" s="128"/>
      <c r="R181" s="26">
        <v>53</v>
      </c>
      <c r="S181" s="129"/>
      <c r="T181" s="124"/>
      <c r="U181" s="124"/>
      <c r="V181" s="130"/>
      <c r="W181" s="126"/>
      <c r="X181" s="126"/>
      <c r="Y181" s="127"/>
      <c r="Z181" s="123"/>
      <c r="AA181" s="124"/>
      <c r="AB181" s="124"/>
      <c r="AC181" s="125"/>
      <c r="AD181" s="126"/>
      <c r="AE181" s="126"/>
      <c r="AF181" s="127"/>
      <c r="AG181" s="123"/>
      <c r="AH181" s="124"/>
      <c r="AI181" s="124"/>
      <c r="AJ181" s="125"/>
      <c r="AK181" s="126"/>
      <c r="AL181" s="126"/>
      <c r="AM181" s="128"/>
    </row>
    <row r="182" spans="1:39" ht="12.75" hidden="1" customHeight="1" x14ac:dyDescent="0.25">
      <c r="A182" s="26">
        <v>54</v>
      </c>
      <c r="B182" s="27"/>
      <c r="C182" s="123"/>
      <c r="D182" s="124"/>
      <c r="E182" s="124"/>
      <c r="F182" s="125"/>
      <c r="G182" s="126"/>
      <c r="H182" s="126"/>
      <c r="I182" s="127"/>
      <c r="J182" s="123"/>
      <c r="K182" s="124"/>
      <c r="L182" s="124"/>
      <c r="M182" s="125"/>
      <c r="N182" s="126"/>
      <c r="O182" s="126"/>
      <c r="P182" s="128"/>
      <c r="R182" s="26">
        <v>54</v>
      </c>
      <c r="S182" s="129"/>
      <c r="T182" s="124"/>
      <c r="U182" s="124"/>
      <c r="V182" s="130"/>
      <c r="W182" s="126"/>
      <c r="X182" s="126"/>
      <c r="Y182" s="127"/>
      <c r="Z182" s="123"/>
      <c r="AA182" s="124"/>
      <c r="AB182" s="124"/>
      <c r="AC182" s="125"/>
      <c r="AD182" s="126"/>
      <c r="AE182" s="126"/>
      <c r="AF182" s="127"/>
      <c r="AG182" s="123"/>
      <c r="AH182" s="124"/>
      <c r="AI182" s="124"/>
      <c r="AJ182" s="125"/>
      <c r="AK182" s="126"/>
      <c r="AL182" s="126"/>
      <c r="AM182" s="128"/>
    </row>
    <row r="183" spans="1:39" ht="12.75" hidden="1" customHeight="1" x14ac:dyDescent="0.25">
      <c r="A183" s="28">
        <v>55</v>
      </c>
      <c r="B183" s="29"/>
      <c r="C183" s="140"/>
      <c r="D183" s="141"/>
      <c r="E183" s="141"/>
      <c r="F183" s="142"/>
      <c r="G183" s="143"/>
      <c r="H183" s="143"/>
      <c r="I183" s="144"/>
      <c r="J183" s="140"/>
      <c r="K183" s="141"/>
      <c r="L183" s="141"/>
      <c r="M183" s="142"/>
      <c r="N183" s="143"/>
      <c r="O183" s="143"/>
      <c r="P183" s="145"/>
      <c r="R183" s="28">
        <v>55</v>
      </c>
      <c r="S183" s="146"/>
      <c r="T183" s="141"/>
      <c r="U183" s="141"/>
      <c r="V183" s="147"/>
      <c r="W183" s="143"/>
      <c r="X183" s="143"/>
      <c r="Y183" s="144"/>
      <c r="Z183" s="140"/>
      <c r="AA183" s="141"/>
      <c r="AB183" s="141"/>
      <c r="AC183" s="142"/>
      <c r="AD183" s="143"/>
      <c r="AE183" s="143"/>
      <c r="AF183" s="144"/>
      <c r="AG183" s="140"/>
      <c r="AH183" s="141"/>
      <c r="AI183" s="141"/>
      <c r="AJ183" s="142"/>
      <c r="AK183" s="143"/>
      <c r="AL183" s="143"/>
      <c r="AM183" s="145"/>
    </row>
    <row r="184" spans="1:39" ht="12.75" customHeight="1" x14ac:dyDescent="0.25">
      <c r="A184" s="214" t="s">
        <v>442</v>
      </c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R184" s="214"/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  <c r="AK184" s="214"/>
      <c r="AL184" s="214"/>
      <c r="AM184" s="214"/>
    </row>
    <row r="185" spans="1:39" ht="15" customHeight="1" x14ac:dyDescent="0.25">
      <c r="A185" s="213" t="s">
        <v>415</v>
      </c>
      <c r="B185" s="213"/>
      <c r="C185" s="213" t="s">
        <v>416</v>
      </c>
      <c r="D185" s="213"/>
      <c r="E185" s="213"/>
      <c r="F185" s="213"/>
      <c r="G185" s="213"/>
      <c r="H185" s="213"/>
      <c r="I185" s="213"/>
      <c r="J185" s="213" t="s">
        <v>416</v>
      </c>
      <c r="K185" s="213"/>
      <c r="L185" s="213"/>
      <c r="M185" s="213"/>
      <c r="N185" s="213"/>
      <c r="O185" s="213"/>
      <c r="P185" s="213"/>
      <c r="R185" s="213" t="s">
        <v>416</v>
      </c>
      <c r="S185" s="213"/>
      <c r="T185" s="213"/>
      <c r="U185" s="213"/>
      <c r="V185" s="213"/>
      <c r="W185" s="213"/>
      <c r="X185" s="213"/>
      <c r="Y185" s="213" t="s">
        <v>416</v>
      </c>
      <c r="Z185" s="213"/>
      <c r="AA185" s="213"/>
      <c r="AB185" s="213"/>
      <c r="AC185" s="213"/>
      <c r="AD185" s="213"/>
      <c r="AE185" s="213"/>
      <c r="AF185" s="213" t="s">
        <v>416</v>
      </c>
      <c r="AG185" s="213"/>
      <c r="AH185" s="213"/>
      <c r="AI185" s="213"/>
      <c r="AJ185" s="213"/>
      <c r="AK185" s="213"/>
      <c r="AL185" s="213"/>
      <c r="AM185" s="213"/>
    </row>
    <row r="186" spans="1:39" ht="31.7" customHeight="1" x14ac:dyDescent="0.25">
      <c r="A186" s="215" t="s">
        <v>19</v>
      </c>
      <c r="B186" s="215"/>
      <c r="C186" s="215" t="s">
        <v>444</v>
      </c>
      <c r="D186" s="215"/>
      <c r="E186" s="215"/>
      <c r="F186" s="215"/>
      <c r="G186" s="215"/>
      <c r="H186" s="215"/>
      <c r="I186" s="215"/>
      <c r="J186" s="215" t="s">
        <v>445</v>
      </c>
      <c r="K186" s="215"/>
      <c r="L186" s="215"/>
      <c r="M186" s="215"/>
      <c r="N186" s="215"/>
      <c r="O186" s="215"/>
      <c r="P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</row>
    <row r="187" spans="1:39" ht="21.75" hidden="1" customHeight="1" x14ac:dyDescent="0.25">
      <c r="A187" s="227" t="s">
        <v>478</v>
      </c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9"/>
      <c r="R187" s="227" t="s">
        <v>478</v>
      </c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  <c r="AC187" s="228"/>
      <c r="AD187" s="228"/>
      <c r="AE187" s="228"/>
      <c r="AF187" s="228"/>
      <c r="AG187" s="228"/>
      <c r="AH187" s="228"/>
      <c r="AI187" s="228"/>
      <c r="AJ187" s="228"/>
      <c r="AK187" s="228"/>
      <c r="AL187" s="228"/>
      <c r="AM187" s="229"/>
    </row>
    <row r="188" spans="1:39" ht="15.75" hidden="1" customHeight="1" x14ac:dyDescent="0.25">
      <c r="A188" s="217" t="s">
        <v>30</v>
      </c>
      <c r="B188" s="219" t="s">
        <v>330</v>
      </c>
      <c r="C188" s="225" t="s">
        <v>439</v>
      </c>
      <c r="D188" s="225"/>
      <c r="E188" s="225"/>
      <c r="F188" s="225"/>
      <c r="G188" s="225"/>
      <c r="H188" s="225"/>
      <c r="I188" s="225"/>
      <c r="J188" s="224" t="s">
        <v>439</v>
      </c>
      <c r="K188" s="224"/>
      <c r="L188" s="224"/>
      <c r="M188" s="224"/>
      <c r="N188" s="224"/>
      <c r="O188" s="224"/>
      <c r="P188" s="226"/>
      <c r="R188" s="217" t="s">
        <v>30</v>
      </c>
      <c r="S188" s="223" t="s">
        <v>439</v>
      </c>
      <c r="T188" s="224"/>
      <c r="U188" s="224"/>
      <c r="V188" s="224"/>
      <c r="W188" s="224"/>
      <c r="X188" s="224"/>
      <c r="Y188" s="224"/>
      <c r="Z188" s="225" t="s">
        <v>439</v>
      </c>
      <c r="AA188" s="225"/>
      <c r="AB188" s="225"/>
      <c r="AC188" s="225"/>
      <c r="AD188" s="225"/>
      <c r="AE188" s="225"/>
      <c r="AF188" s="225"/>
      <c r="AG188" s="224" t="s">
        <v>439</v>
      </c>
      <c r="AH188" s="224"/>
      <c r="AI188" s="224"/>
      <c r="AJ188" s="224"/>
      <c r="AK188" s="224"/>
      <c r="AL188" s="224"/>
      <c r="AM188" s="226"/>
    </row>
    <row r="189" spans="1:39" ht="15" hidden="1" customHeight="1" x14ac:dyDescent="0.25">
      <c r="A189" s="218"/>
      <c r="B189" s="220"/>
      <c r="C189" s="211" t="s">
        <v>336</v>
      </c>
      <c r="D189" s="211"/>
      <c r="E189" s="211"/>
      <c r="F189" s="211"/>
      <c r="G189" s="212" t="s">
        <v>337</v>
      </c>
      <c r="H189" s="212" t="s">
        <v>338</v>
      </c>
      <c r="I189" s="212" t="s">
        <v>339</v>
      </c>
      <c r="J189" s="211" t="s">
        <v>336</v>
      </c>
      <c r="K189" s="211"/>
      <c r="L189" s="211"/>
      <c r="M189" s="211"/>
      <c r="N189" s="212" t="s">
        <v>337</v>
      </c>
      <c r="O189" s="212" t="s">
        <v>338</v>
      </c>
      <c r="P189" s="221" t="s">
        <v>339</v>
      </c>
      <c r="R189" s="218"/>
      <c r="S189" s="216" t="s">
        <v>336</v>
      </c>
      <c r="T189" s="211"/>
      <c r="U189" s="211"/>
      <c r="V189" s="211"/>
      <c r="W189" s="212" t="s">
        <v>337</v>
      </c>
      <c r="X189" s="212" t="s">
        <v>338</v>
      </c>
      <c r="Y189" s="212" t="s">
        <v>339</v>
      </c>
      <c r="Z189" s="211" t="s">
        <v>336</v>
      </c>
      <c r="AA189" s="211"/>
      <c r="AB189" s="211"/>
      <c r="AC189" s="211"/>
      <c r="AD189" s="212" t="s">
        <v>337</v>
      </c>
      <c r="AE189" s="212" t="s">
        <v>338</v>
      </c>
      <c r="AF189" s="212" t="s">
        <v>339</v>
      </c>
      <c r="AG189" s="211" t="s">
        <v>336</v>
      </c>
      <c r="AH189" s="211"/>
      <c r="AI189" s="211"/>
      <c r="AJ189" s="211"/>
      <c r="AK189" s="212" t="s">
        <v>337</v>
      </c>
      <c r="AL189" s="212" t="s">
        <v>338</v>
      </c>
      <c r="AM189" s="221" t="s">
        <v>339</v>
      </c>
    </row>
    <row r="190" spans="1:39" ht="15" hidden="1" customHeight="1" x14ac:dyDescent="0.25">
      <c r="A190" s="218"/>
      <c r="B190" s="220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22"/>
      <c r="R190" s="218"/>
      <c r="S190" s="216"/>
      <c r="T190" s="211"/>
      <c r="U190" s="211"/>
      <c r="V190" s="211"/>
      <c r="W190" s="211"/>
      <c r="X190" s="211"/>
      <c r="Y190" s="211"/>
      <c r="Z190" s="211"/>
      <c r="AA190" s="211"/>
      <c r="AB190" s="211"/>
      <c r="AC190" s="211"/>
      <c r="AD190" s="211"/>
      <c r="AE190" s="211"/>
      <c r="AF190" s="211"/>
      <c r="AG190" s="211"/>
      <c r="AH190" s="211"/>
      <c r="AI190" s="211"/>
      <c r="AJ190" s="211"/>
      <c r="AK190" s="211"/>
      <c r="AL190" s="211"/>
      <c r="AM190" s="222"/>
    </row>
    <row r="191" spans="1:39" ht="12.75" hidden="1" customHeight="1" x14ac:dyDescent="0.25">
      <c r="A191" s="30">
        <v>1</v>
      </c>
      <c r="B191" s="31"/>
      <c r="C191" s="115"/>
      <c r="D191" s="116"/>
      <c r="E191" s="116"/>
      <c r="F191" s="117"/>
      <c r="G191" s="118"/>
      <c r="H191" s="118"/>
      <c r="I191" s="119"/>
      <c r="J191" s="115"/>
      <c r="K191" s="116"/>
      <c r="L191" s="116"/>
      <c r="M191" s="117"/>
      <c r="N191" s="118"/>
      <c r="O191" s="118"/>
      <c r="P191" s="120"/>
      <c r="R191" s="30">
        <v>1</v>
      </c>
      <c r="S191" s="121"/>
      <c r="T191" s="116"/>
      <c r="U191" s="116"/>
      <c r="V191" s="122"/>
      <c r="W191" s="118"/>
      <c r="X191" s="118"/>
      <c r="Y191" s="119"/>
      <c r="Z191" s="115"/>
      <c r="AA191" s="116"/>
      <c r="AB191" s="116"/>
      <c r="AC191" s="117"/>
      <c r="AD191" s="118"/>
      <c r="AE191" s="118"/>
      <c r="AF191" s="119"/>
      <c r="AG191" s="115"/>
      <c r="AH191" s="116"/>
      <c r="AI191" s="116"/>
      <c r="AJ191" s="117"/>
      <c r="AK191" s="118"/>
      <c r="AL191" s="118"/>
      <c r="AM191" s="120"/>
    </row>
    <row r="192" spans="1:39" ht="12.75" hidden="1" customHeight="1" x14ac:dyDescent="0.25">
      <c r="A192" s="26">
        <v>2</v>
      </c>
      <c r="B192" s="27"/>
      <c r="C192" s="123"/>
      <c r="D192" s="124"/>
      <c r="E192" s="124"/>
      <c r="F192" s="125"/>
      <c r="G192" s="126"/>
      <c r="H192" s="126"/>
      <c r="I192" s="127"/>
      <c r="J192" s="123"/>
      <c r="K192" s="124"/>
      <c r="L192" s="124"/>
      <c r="M192" s="125"/>
      <c r="N192" s="126"/>
      <c r="O192" s="126"/>
      <c r="P192" s="128"/>
      <c r="R192" s="26">
        <v>2</v>
      </c>
      <c r="S192" s="129"/>
      <c r="T192" s="124"/>
      <c r="U192" s="124"/>
      <c r="V192" s="130"/>
      <c r="W192" s="126"/>
      <c r="X192" s="126"/>
      <c r="Y192" s="127"/>
      <c r="Z192" s="123"/>
      <c r="AA192" s="124"/>
      <c r="AB192" s="124"/>
      <c r="AC192" s="125"/>
      <c r="AD192" s="126"/>
      <c r="AE192" s="126"/>
      <c r="AF192" s="127"/>
      <c r="AG192" s="123"/>
      <c r="AH192" s="124"/>
      <c r="AI192" s="124"/>
      <c r="AJ192" s="125"/>
      <c r="AK192" s="126"/>
      <c r="AL192" s="126"/>
      <c r="AM192" s="128"/>
    </row>
    <row r="193" spans="1:39" ht="12.75" hidden="1" customHeight="1" x14ac:dyDescent="0.25">
      <c r="A193" s="26">
        <v>3</v>
      </c>
      <c r="B193" s="27"/>
      <c r="C193" s="123"/>
      <c r="D193" s="124"/>
      <c r="E193" s="124"/>
      <c r="F193" s="125"/>
      <c r="G193" s="126"/>
      <c r="H193" s="126"/>
      <c r="I193" s="127"/>
      <c r="J193" s="123"/>
      <c r="K193" s="124"/>
      <c r="L193" s="124"/>
      <c r="M193" s="125"/>
      <c r="N193" s="126"/>
      <c r="O193" s="126"/>
      <c r="P193" s="128"/>
      <c r="R193" s="26">
        <v>3</v>
      </c>
      <c r="S193" s="129"/>
      <c r="T193" s="124"/>
      <c r="U193" s="124"/>
      <c r="V193" s="130"/>
      <c r="W193" s="126"/>
      <c r="X193" s="126"/>
      <c r="Y193" s="127"/>
      <c r="Z193" s="123"/>
      <c r="AA193" s="124"/>
      <c r="AB193" s="124"/>
      <c r="AC193" s="125"/>
      <c r="AD193" s="126"/>
      <c r="AE193" s="126"/>
      <c r="AF193" s="127"/>
      <c r="AG193" s="123"/>
      <c r="AH193" s="124"/>
      <c r="AI193" s="124"/>
      <c r="AJ193" s="125"/>
      <c r="AK193" s="126"/>
      <c r="AL193" s="126"/>
      <c r="AM193" s="128"/>
    </row>
    <row r="194" spans="1:39" ht="12.75" hidden="1" customHeight="1" x14ac:dyDescent="0.25">
      <c r="A194" s="26">
        <v>4</v>
      </c>
      <c r="B194" s="27"/>
      <c r="C194" s="123"/>
      <c r="D194" s="124"/>
      <c r="E194" s="124"/>
      <c r="F194" s="125"/>
      <c r="G194" s="126"/>
      <c r="H194" s="126"/>
      <c r="I194" s="127"/>
      <c r="J194" s="123"/>
      <c r="K194" s="124"/>
      <c r="L194" s="124"/>
      <c r="M194" s="125"/>
      <c r="N194" s="126"/>
      <c r="O194" s="126"/>
      <c r="P194" s="128"/>
      <c r="R194" s="26">
        <v>4</v>
      </c>
      <c r="S194" s="129"/>
      <c r="T194" s="124"/>
      <c r="U194" s="124"/>
      <c r="V194" s="130"/>
      <c r="W194" s="126"/>
      <c r="X194" s="126"/>
      <c r="Y194" s="127"/>
      <c r="Z194" s="123"/>
      <c r="AA194" s="124"/>
      <c r="AB194" s="124"/>
      <c r="AC194" s="125"/>
      <c r="AD194" s="126"/>
      <c r="AE194" s="126"/>
      <c r="AF194" s="127"/>
      <c r="AG194" s="123"/>
      <c r="AH194" s="124"/>
      <c r="AI194" s="124"/>
      <c r="AJ194" s="125"/>
      <c r="AK194" s="126"/>
      <c r="AL194" s="126"/>
      <c r="AM194" s="128"/>
    </row>
    <row r="195" spans="1:39" ht="12.75" hidden="1" customHeight="1" x14ac:dyDescent="0.25">
      <c r="A195" s="42">
        <v>5</v>
      </c>
      <c r="B195" s="43"/>
      <c r="C195" s="131"/>
      <c r="D195" s="132"/>
      <c r="E195" s="132"/>
      <c r="F195" s="133"/>
      <c r="G195" s="134"/>
      <c r="H195" s="134"/>
      <c r="I195" s="135"/>
      <c r="J195" s="131"/>
      <c r="K195" s="132"/>
      <c r="L195" s="132"/>
      <c r="M195" s="133"/>
      <c r="N195" s="134"/>
      <c r="O195" s="134"/>
      <c r="P195" s="136"/>
      <c r="R195" s="42">
        <v>5</v>
      </c>
      <c r="S195" s="137"/>
      <c r="T195" s="132"/>
      <c r="U195" s="132"/>
      <c r="V195" s="138"/>
      <c r="W195" s="134"/>
      <c r="X195" s="134"/>
      <c r="Y195" s="135"/>
      <c r="Z195" s="131"/>
      <c r="AA195" s="132"/>
      <c r="AB195" s="132"/>
      <c r="AC195" s="133"/>
      <c r="AD195" s="134"/>
      <c r="AE195" s="134"/>
      <c r="AF195" s="135"/>
      <c r="AG195" s="131"/>
      <c r="AH195" s="132"/>
      <c r="AI195" s="132"/>
      <c r="AJ195" s="133"/>
      <c r="AK195" s="134"/>
      <c r="AL195" s="134"/>
      <c r="AM195" s="136"/>
    </row>
    <row r="196" spans="1:39" ht="12.75" hidden="1" customHeight="1" x14ac:dyDescent="0.25">
      <c r="A196" s="30">
        <v>6</v>
      </c>
      <c r="B196" s="31"/>
      <c r="C196" s="115"/>
      <c r="D196" s="116"/>
      <c r="E196" s="116"/>
      <c r="F196" s="117"/>
      <c r="G196" s="118"/>
      <c r="H196" s="118"/>
      <c r="I196" s="119"/>
      <c r="J196" s="115"/>
      <c r="K196" s="116"/>
      <c r="L196" s="116"/>
      <c r="M196" s="117"/>
      <c r="N196" s="118"/>
      <c r="O196" s="118"/>
      <c r="P196" s="120"/>
      <c r="R196" s="30">
        <v>6</v>
      </c>
      <c r="S196" s="121"/>
      <c r="T196" s="116"/>
      <c r="U196" s="116"/>
      <c r="V196" s="122"/>
      <c r="W196" s="118"/>
      <c r="X196" s="118"/>
      <c r="Y196" s="119"/>
      <c r="Z196" s="115"/>
      <c r="AA196" s="116"/>
      <c r="AB196" s="116"/>
      <c r="AC196" s="117"/>
      <c r="AD196" s="118"/>
      <c r="AE196" s="118"/>
      <c r="AF196" s="119"/>
      <c r="AG196" s="115"/>
      <c r="AH196" s="116"/>
      <c r="AI196" s="116"/>
      <c r="AJ196" s="117"/>
      <c r="AK196" s="118"/>
      <c r="AL196" s="118"/>
      <c r="AM196" s="120"/>
    </row>
    <row r="197" spans="1:39" ht="12.75" hidden="1" customHeight="1" x14ac:dyDescent="0.25">
      <c r="A197" s="26">
        <v>7</v>
      </c>
      <c r="B197" s="27"/>
      <c r="C197" s="123"/>
      <c r="D197" s="124"/>
      <c r="E197" s="124"/>
      <c r="F197" s="125"/>
      <c r="G197" s="126"/>
      <c r="H197" s="126"/>
      <c r="I197" s="127"/>
      <c r="J197" s="123"/>
      <c r="K197" s="124"/>
      <c r="L197" s="124"/>
      <c r="M197" s="125"/>
      <c r="N197" s="126"/>
      <c r="O197" s="126"/>
      <c r="P197" s="128"/>
      <c r="R197" s="26">
        <v>7</v>
      </c>
      <c r="S197" s="129"/>
      <c r="T197" s="124"/>
      <c r="U197" s="124"/>
      <c r="V197" s="130"/>
      <c r="W197" s="126"/>
      <c r="X197" s="126"/>
      <c r="Y197" s="127"/>
      <c r="Z197" s="123"/>
      <c r="AA197" s="124"/>
      <c r="AB197" s="124"/>
      <c r="AC197" s="125"/>
      <c r="AD197" s="126"/>
      <c r="AE197" s="126"/>
      <c r="AF197" s="127"/>
      <c r="AG197" s="123"/>
      <c r="AH197" s="124"/>
      <c r="AI197" s="124"/>
      <c r="AJ197" s="125"/>
      <c r="AK197" s="126"/>
      <c r="AL197" s="126"/>
      <c r="AM197" s="128"/>
    </row>
    <row r="198" spans="1:39" ht="12.75" hidden="1" customHeight="1" x14ac:dyDescent="0.25">
      <c r="A198" s="26">
        <v>8</v>
      </c>
      <c r="B198" s="27"/>
      <c r="C198" s="123"/>
      <c r="D198" s="124"/>
      <c r="E198" s="139"/>
      <c r="F198" s="125"/>
      <c r="G198" s="126"/>
      <c r="H198" s="126"/>
      <c r="I198" s="127"/>
      <c r="J198" s="123"/>
      <c r="K198" s="124"/>
      <c r="L198" s="124"/>
      <c r="M198" s="125"/>
      <c r="N198" s="126"/>
      <c r="O198" s="126"/>
      <c r="P198" s="128"/>
      <c r="R198" s="26">
        <v>8</v>
      </c>
      <c r="S198" s="129"/>
      <c r="T198" s="124"/>
      <c r="U198" s="139"/>
      <c r="V198" s="130"/>
      <c r="W198" s="126"/>
      <c r="X198" s="126"/>
      <c r="Y198" s="127"/>
      <c r="Z198" s="123"/>
      <c r="AA198" s="124"/>
      <c r="AB198" s="139"/>
      <c r="AC198" s="125"/>
      <c r="AD198" s="126"/>
      <c r="AE198" s="126"/>
      <c r="AF198" s="127"/>
      <c r="AG198" s="123"/>
      <c r="AH198" s="124"/>
      <c r="AI198" s="139"/>
      <c r="AJ198" s="125"/>
      <c r="AK198" s="126"/>
      <c r="AL198" s="126"/>
      <c r="AM198" s="128"/>
    </row>
    <row r="199" spans="1:39" ht="12.75" hidden="1" customHeight="1" x14ac:dyDescent="0.25">
      <c r="A199" s="26">
        <v>9</v>
      </c>
      <c r="B199" s="27"/>
      <c r="C199" s="123"/>
      <c r="D199" s="124"/>
      <c r="E199" s="124"/>
      <c r="F199" s="125"/>
      <c r="G199" s="126"/>
      <c r="H199" s="126"/>
      <c r="I199" s="127"/>
      <c r="J199" s="123"/>
      <c r="K199" s="124"/>
      <c r="L199" s="124"/>
      <c r="M199" s="125"/>
      <c r="N199" s="126"/>
      <c r="O199" s="126"/>
      <c r="P199" s="128"/>
      <c r="R199" s="26">
        <v>9</v>
      </c>
      <c r="S199" s="129"/>
      <c r="T199" s="124"/>
      <c r="U199" s="124"/>
      <c r="V199" s="130"/>
      <c r="W199" s="126"/>
      <c r="X199" s="126"/>
      <c r="Y199" s="127"/>
      <c r="Z199" s="123"/>
      <c r="AA199" s="124"/>
      <c r="AB199" s="124"/>
      <c r="AC199" s="125"/>
      <c r="AD199" s="126"/>
      <c r="AE199" s="126"/>
      <c r="AF199" s="127"/>
      <c r="AG199" s="123"/>
      <c r="AH199" s="124"/>
      <c r="AI199" s="124"/>
      <c r="AJ199" s="125"/>
      <c r="AK199" s="126"/>
      <c r="AL199" s="126"/>
      <c r="AM199" s="128"/>
    </row>
    <row r="200" spans="1:39" ht="12.75" hidden="1" customHeight="1" x14ac:dyDescent="0.25">
      <c r="A200" s="42">
        <v>10</v>
      </c>
      <c r="B200" s="43"/>
      <c r="C200" s="131"/>
      <c r="D200" s="132"/>
      <c r="E200" s="132"/>
      <c r="F200" s="133"/>
      <c r="G200" s="134"/>
      <c r="H200" s="134"/>
      <c r="I200" s="135"/>
      <c r="J200" s="131"/>
      <c r="K200" s="132"/>
      <c r="L200" s="132"/>
      <c r="M200" s="133"/>
      <c r="N200" s="134"/>
      <c r="O200" s="134"/>
      <c r="P200" s="136"/>
      <c r="R200" s="42">
        <v>10</v>
      </c>
      <c r="S200" s="137"/>
      <c r="T200" s="132"/>
      <c r="U200" s="132"/>
      <c r="V200" s="138"/>
      <c r="W200" s="134"/>
      <c r="X200" s="134"/>
      <c r="Y200" s="135"/>
      <c r="Z200" s="131"/>
      <c r="AA200" s="132"/>
      <c r="AB200" s="132"/>
      <c r="AC200" s="133"/>
      <c r="AD200" s="134"/>
      <c r="AE200" s="134"/>
      <c r="AF200" s="135"/>
      <c r="AG200" s="131"/>
      <c r="AH200" s="132"/>
      <c r="AI200" s="132"/>
      <c r="AJ200" s="133"/>
      <c r="AK200" s="134"/>
      <c r="AL200" s="134"/>
      <c r="AM200" s="136"/>
    </row>
    <row r="201" spans="1:39" ht="12.75" hidden="1" customHeight="1" x14ac:dyDescent="0.25">
      <c r="A201" s="30">
        <v>11</v>
      </c>
      <c r="B201" s="31"/>
      <c r="C201" s="115"/>
      <c r="D201" s="116"/>
      <c r="E201" s="116"/>
      <c r="F201" s="117"/>
      <c r="G201" s="118"/>
      <c r="H201" s="118"/>
      <c r="I201" s="119"/>
      <c r="J201" s="115"/>
      <c r="K201" s="116"/>
      <c r="L201" s="116"/>
      <c r="M201" s="117"/>
      <c r="N201" s="118"/>
      <c r="O201" s="118"/>
      <c r="P201" s="120"/>
      <c r="R201" s="30">
        <v>11</v>
      </c>
      <c r="S201" s="121"/>
      <c r="T201" s="116"/>
      <c r="U201" s="116"/>
      <c r="V201" s="122"/>
      <c r="W201" s="118"/>
      <c r="X201" s="118"/>
      <c r="Y201" s="119"/>
      <c r="Z201" s="115"/>
      <c r="AA201" s="116"/>
      <c r="AB201" s="116"/>
      <c r="AC201" s="117"/>
      <c r="AD201" s="118"/>
      <c r="AE201" s="118"/>
      <c r="AF201" s="119"/>
      <c r="AG201" s="115"/>
      <c r="AH201" s="116"/>
      <c r="AI201" s="116"/>
      <c r="AJ201" s="117"/>
      <c r="AK201" s="118"/>
      <c r="AL201" s="118"/>
      <c r="AM201" s="120"/>
    </row>
    <row r="202" spans="1:39" ht="12.75" hidden="1" customHeight="1" x14ac:dyDescent="0.25">
      <c r="A202" s="26">
        <v>12</v>
      </c>
      <c r="B202" s="27"/>
      <c r="C202" s="123"/>
      <c r="D202" s="124"/>
      <c r="E202" s="124"/>
      <c r="F202" s="125"/>
      <c r="G202" s="126"/>
      <c r="H202" s="126"/>
      <c r="I202" s="127"/>
      <c r="J202" s="123"/>
      <c r="K202" s="124"/>
      <c r="L202" s="124"/>
      <c r="M202" s="125"/>
      <c r="N202" s="126"/>
      <c r="O202" s="126"/>
      <c r="P202" s="128"/>
      <c r="R202" s="26">
        <v>12</v>
      </c>
      <c r="S202" s="129"/>
      <c r="T202" s="124"/>
      <c r="U202" s="124"/>
      <c r="V202" s="130"/>
      <c r="W202" s="126"/>
      <c r="X202" s="126"/>
      <c r="Y202" s="127"/>
      <c r="Z202" s="123"/>
      <c r="AA202" s="124"/>
      <c r="AB202" s="124"/>
      <c r="AC202" s="125"/>
      <c r="AD202" s="126"/>
      <c r="AE202" s="126"/>
      <c r="AF202" s="127"/>
      <c r="AG202" s="123"/>
      <c r="AH202" s="124"/>
      <c r="AI202" s="124"/>
      <c r="AJ202" s="125"/>
      <c r="AK202" s="126"/>
      <c r="AL202" s="126"/>
      <c r="AM202" s="128"/>
    </row>
    <row r="203" spans="1:39" ht="12.75" hidden="1" customHeight="1" x14ac:dyDescent="0.25">
      <c r="A203" s="26">
        <v>13</v>
      </c>
      <c r="B203" s="27"/>
      <c r="C203" s="123"/>
      <c r="D203" s="124"/>
      <c r="E203" s="124"/>
      <c r="F203" s="125"/>
      <c r="G203" s="126"/>
      <c r="H203" s="126"/>
      <c r="I203" s="127"/>
      <c r="J203" s="123"/>
      <c r="K203" s="124"/>
      <c r="L203" s="124"/>
      <c r="M203" s="125"/>
      <c r="N203" s="126"/>
      <c r="O203" s="126"/>
      <c r="P203" s="128"/>
      <c r="R203" s="26">
        <v>13</v>
      </c>
      <c r="S203" s="129"/>
      <c r="T203" s="124"/>
      <c r="U203" s="124"/>
      <c r="V203" s="130"/>
      <c r="W203" s="126"/>
      <c r="X203" s="126"/>
      <c r="Y203" s="127"/>
      <c r="Z203" s="123"/>
      <c r="AA203" s="124"/>
      <c r="AB203" s="124"/>
      <c r="AC203" s="125"/>
      <c r="AD203" s="126"/>
      <c r="AE203" s="126"/>
      <c r="AF203" s="127"/>
      <c r="AG203" s="123"/>
      <c r="AH203" s="124"/>
      <c r="AI203" s="124"/>
      <c r="AJ203" s="125"/>
      <c r="AK203" s="126"/>
      <c r="AL203" s="126"/>
      <c r="AM203" s="128"/>
    </row>
    <row r="204" spans="1:39" ht="12.75" hidden="1" customHeight="1" x14ac:dyDescent="0.25">
      <c r="A204" s="26">
        <v>14</v>
      </c>
      <c r="B204" s="27"/>
      <c r="C204" s="123"/>
      <c r="D204" s="124"/>
      <c r="E204" s="124"/>
      <c r="F204" s="125"/>
      <c r="G204" s="126"/>
      <c r="H204" s="126"/>
      <c r="I204" s="127"/>
      <c r="J204" s="123"/>
      <c r="K204" s="124"/>
      <c r="L204" s="124"/>
      <c r="M204" s="125"/>
      <c r="N204" s="126"/>
      <c r="O204" s="126"/>
      <c r="P204" s="128"/>
      <c r="R204" s="26">
        <v>14</v>
      </c>
      <c r="S204" s="129"/>
      <c r="T204" s="124"/>
      <c r="U204" s="124"/>
      <c r="V204" s="130"/>
      <c r="W204" s="126"/>
      <c r="X204" s="126"/>
      <c r="Y204" s="127"/>
      <c r="Z204" s="123"/>
      <c r="AA204" s="124"/>
      <c r="AB204" s="124"/>
      <c r="AC204" s="125"/>
      <c r="AD204" s="126"/>
      <c r="AE204" s="126"/>
      <c r="AF204" s="127"/>
      <c r="AG204" s="123"/>
      <c r="AH204" s="124"/>
      <c r="AI204" s="124"/>
      <c r="AJ204" s="125"/>
      <c r="AK204" s="126"/>
      <c r="AL204" s="126"/>
      <c r="AM204" s="128"/>
    </row>
    <row r="205" spans="1:39" ht="12.75" hidden="1" customHeight="1" x14ac:dyDescent="0.25">
      <c r="A205" s="42">
        <v>15</v>
      </c>
      <c r="B205" s="43"/>
      <c r="C205" s="131"/>
      <c r="D205" s="132"/>
      <c r="E205" s="132"/>
      <c r="F205" s="133"/>
      <c r="G205" s="134"/>
      <c r="H205" s="134"/>
      <c r="I205" s="135"/>
      <c r="J205" s="131"/>
      <c r="K205" s="132"/>
      <c r="L205" s="132"/>
      <c r="M205" s="133"/>
      <c r="N205" s="134"/>
      <c r="O205" s="134"/>
      <c r="P205" s="136"/>
      <c r="R205" s="42">
        <v>15</v>
      </c>
      <c r="S205" s="137"/>
      <c r="T205" s="132"/>
      <c r="U205" s="132"/>
      <c r="V205" s="138"/>
      <c r="W205" s="134"/>
      <c r="X205" s="134"/>
      <c r="Y205" s="135"/>
      <c r="Z205" s="131"/>
      <c r="AA205" s="132"/>
      <c r="AB205" s="132"/>
      <c r="AC205" s="133"/>
      <c r="AD205" s="134"/>
      <c r="AE205" s="134"/>
      <c r="AF205" s="135"/>
      <c r="AG205" s="131"/>
      <c r="AH205" s="132"/>
      <c r="AI205" s="132"/>
      <c r="AJ205" s="133"/>
      <c r="AK205" s="134"/>
      <c r="AL205" s="134"/>
      <c r="AM205" s="136"/>
    </row>
    <row r="206" spans="1:39" ht="12.75" hidden="1" customHeight="1" x14ac:dyDescent="0.25">
      <c r="A206" s="30">
        <v>16</v>
      </c>
      <c r="B206" s="31"/>
      <c r="C206" s="115"/>
      <c r="D206" s="116"/>
      <c r="E206" s="116"/>
      <c r="F206" s="117"/>
      <c r="G206" s="118"/>
      <c r="H206" s="118"/>
      <c r="I206" s="119"/>
      <c r="J206" s="115"/>
      <c r="K206" s="116"/>
      <c r="L206" s="116"/>
      <c r="M206" s="117"/>
      <c r="N206" s="118"/>
      <c r="O206" s="118"/>
      <c r="P206" s="120"/>
      <c r="R206" s="30">
        <v>16</v>
      </c>
      <c r="S206" s="121"/>
      <c r="T206" s="116"/>
      <c r="U206" s="116"/>
      <c r="V206" s="122"/>
      <c r="W206" s="118"/>
      <c r="X206" s="118"/>
      <c r="Y206" s="119"/>
      <c r="Z206" s="115"/>
      <c r="AA206" s="116"/>
      <c r="AB206" s="116"/>
      <c r="AC206" s="117"/>
      <c r="AD206" s="118"/>
      <c r="AE206" s="118"/>
      <c r="AF206" s="119"/>
      <c r="AG206" s="115"/>
      <c r="AH206" s="116"/>
      <c r="AI206" s="116"/>
      <c r="AJ206" s="117"/>
      <c r="AK206" s="118"/>
      <c r="AL206" s="118"/>
      <c r="AM206" s="120"/>
    </row>
    <row r="207" spans="1:39" ht="12.75" hidden="1" customHeight="1" x14ac:dyDescent="0.25">
      <c r="A207" s="26">
        <v>17</v>
      </c>
      <c r="B207" s="27"/>
      <c r="C207" s="123"/>
      <c r="D207" s="124"/>
      <c r="E207" s="124"/>
      <c r="F207" s="125"/>
      <c r="G207" s="126"/>
      <c r="H207" s="126"/>
      <c r="I207" s="127"/>
      <c r="J207" s="123"/>
      <c r="K207" s="124"/>
      <c r="L207" s="124"/>
      <c r="M207" s="125"/>
      <c r="N207" s="126"/>
      <c r="O207" s="126"/>
      <c r="P207" s="128"/>
      <c r="R207" s="26">
        <v>17</v>
      </c>
      <c r="S207" s="129"/>
      <c r="T207" s="124"/>
      <c r="U207" s="124"/>
      <c r="V207" s="130"/>
      <c r="W207" s="126"/>
      <c r="X207" s="126"/>
      <c r="Y207" s="127"/>
      <c r="Z207" s="123"/>
      <c r="AA207" s="124"/>
      <c r="AB207" s="124"/>
      <c r="AC207" s="125"/>
      <c r="AD207" s="126"/>
      <c r="AE207" s="126"/>
      <c r="AF207" s="127"/>
      <c r="AG207" s="123"/>
      <c r="AH207" s="124"/>
      <c r="AI207" s="124"/>
      <c r="AJ207" s="125"/>
      <c r="AK207" s="126"/>
      <c r="AL207" s="126"/>
      <c r="AM207" s="128"/>
    </row>
    <row r="208" spans="1:39" ht="12.75" hidden="1" customHeight="1" x14ac:dyDescent="0.25">
      <c r="A208" s="26">
        <v>18</v>
      </c>
      <c r="B208" s="27"/>
      <c r="C208" s="123"/>
      <c r="D208" s="124"/>
      <c r="E208" s="124"/>
      <c r="F208" s="125"/>
      <c r="G208" s="126"/>
      <c r="H208" s="126"/>
      <c r="I208" s="127"/>
      <c r="J208" s="123"/>
      <c r="K208" s="124"/>
      <c r="L208" s="124"/>
      <c r="M208" s="125"/>
      <c r="N208" s="126"/>
      <c r="O208" s="126"/>
      <c r="P208" s="128"/>
      <c r="R208" s="26">
        <v>18</v>
      </c>
      <c r="S208" s="129"/>
      <c r="T208" s="124"/>
      <c r="U208" s="124"/>
      <c r="V208" s="130"/>
      <c r="W208" s="126"/>
      <c r="X208" s="126"/>
      <c r="Y208" s="127"/>
      <c r="Z208" s="123"/>
      <c r="AA208" s="124"/>
      <c r="AB208" s="124"/>
      <c r="AC208" s="125"/>
      <c r="AD208" s="126"/>
      <c r="AE208" s="126"/>
      <c r="AF208" s="127"/>
      <c r="AG208" s="123"/>
      <c r="AH208" s="124"/>
      <c r="AI208" s="124"/>
      <c r="AJ208" s="125"/>
      <c r="AK208" s="126"/>
      <c r="AL208" s="126"/>
      <c r="AM208" s="128"/>
    </row>
    <row r="209" spans="1:39" ht="12.75" hidden="1" customHeight="1" x14ac:dyDescent="0.25">
      <c r="A209" s="26">
        <v>19</v>
      </c>
      <c r="B209" s="27"/>
      <c r="C209" s="123"/>
      <c r="D209" s="124"/>
      <c r="E209" s="124"/>
      <c r="F209" s="125"/>
      <c r="G209" s="126"/>
      <c r="H209" s="126"/>
      <c r="I209" s="127"/>
      <c r="J209" s="123"/>
      <c r="K209" s="124"/>
      <c r="L209" s="124"/>
      <c r="M209" s="125"/>
      <c r="N209" s="126"/>
      <c r="O209" s="126"/>
      <c r="P209" s="128"/>
      <c r="R209" s="26">
        <v>19</v>
      </c>
      <c r="S209" s="129"/>
      <c r="T209" s="124"/>
      <c r="U209" s="124"/>
      <c r="V209" s="130"/>
      <c r="W209" s="126"/>
      <c r="X209" s="126"/>
      <c r="Y209" s="127"/>
      <c r="Z209" s="123"/>
      <c r="AA209" s="124"/>
      <c r="AB209" s="124"/>
      <c r="AC209" s="125"/>
      <c r="AD209" s="126"/>
      <c r="AE209" s="126"/>
      <c r="AF209" s="127"/>
      <c r="AG209" s="123"/>
      <c r="AH209" s="124"/>
      <c r="AI209" s="124"/>
      <c r="AJ209" s="125"/>
      <c r="AK209" s="126"/>
      <c r="AL209" s="126"/>
      <c r="AM209" s="128"/>
    </row>
    <row r="210" spans="1:39" ht="12.75" hidden="1" customHeight="1" x14ac:dyDescent="0.25">
      <c r="A210" s="42">
        <v>20</v>
      </c>
      <c r="B210" s="43"/>
      <c r="C210" s="131"/>
      <c r="D210" s="132"/>
      <c r="E210" s="132"/>
      <c r="F210" s="133"/>
      <c r="G210" s="134"/>
      <c r="H210" s="134"/>
      <c r="I210" s="135"/>
      <c r="J210" s="131"/>
      <c r="K210" s="132"/>
      <c r="L210" s="132"/>
      <c r="M210" s="133"/>
      <c r="N210" s="134"/>
      <c r="O210" s="134"/>
      <c r="P210" s="136"/>
      <c r="R210" s="42">
        <v>20</v>
      </c>
      <c r="S210" s="137"/>
      <c r="T210" s="132"/>
      <c r="U210" s="132"/>
      <c r="V210" s="138"/>
      <c r="W210" s="134"/>
      <c r="X210" s="134"/>
      <c r="Y210" s="135"/>
      <c r="Z210" s="131"/>
      <c r="AA210" s="132"/>
      <c r="AB210" s="132"/>
      <c r="AC210" s="133"/>
      <c r="AD210" s="134"/>
      <c r="AE210" s="134"/>
      <c r="AF210" s="135"/>
      <c r="AG210" s="131"/>
      <c r="AH210" s="132"/>
      <c r="AI210" s="132"/>
      <c r="AJ210" s="133"/>
      <c r="AK210" s="134"/>
      <c r="AL210" s="134"/>
      <c r="AM210" s="136"/>
    </row>
    <row r="211" spans="1:39" ht="12.75" hidden="1" customHeight="1" x14ac:dyDescent="0.25">
      <c r="A211" s="30">
        <v>21</v>
      </c>
      <c r="B211" s="31"/>
      <c r="C211" s="115"/>
      <c r="D211" s="116"/>
      <c r="E211" s="116"/>
      <c r="F211" s="117"/>
      <c r="G211" s="118"/>
      <c r="H211" s="118"/>
      <c r="I211" s="119"/>
      <c r="J211" s="115"/>
      <c r="K211" s="116"/>
      <c r="L211" s="116"/>
      <c r="M211" s="117"/>
      <c r="N211" s="118"/>
      <c r="O211" s="118"/>
      <c r="P211" s="120"/>
      <c r="R211" s="30">
        <v>21</v>
      </c>
      <c r="S211" s="121"/>
      <c r="T211" s="116"/>
      <c r="U211" s="116"/>
      <c r="V211" s="122"/>
      <c r="W211" s="118"/>
      <c r="X211" s="118"/>
      <c r="Y211" s="119"/>
      <c r="Z211" s="115"/>
      <c r="AA211" s="116"/>
      <c r="AB211" s="116"/>
      <c r="AC211" s="117"/>
      <c r="AD211" s="118"/>
      <c r="AE211" s="118"/>
      <c r="AF211" s="119"/>
      <c r="AG211" s="115"/>
      <c r="AH211" s="116"/>
      <c r="AI211" s="116"/>
      <c r="AJ211" s="117"/>
      <c r="AK211" s="118"/>
      <c r="AL211" s="118"/>
      <c r="AM211" s="120"/>
    </row>
    <row r="212" spans="1:39" ht="12.75" hidden="1" customHeight="1" x14ac:dyDescent="0.25">
      <c r="A212" s="26">
        <v>22</v>
      </c>
      <c r="B212" s="27"/>
      <c r="C212" s="123"/>
      <c r="D212" s="124"/>
      <c r="E212" s="124"/>
      <c r="F212" s="125"/>
      <c r="G212" s="126"/>
      <c r="H212" s="126"/>
      <c r="I212" s="127"/>
      <c r="J212" s="123"/>
      <c r="K212" s="124"/>
      <c r="L212" s="124"/>
      <c r="M212" s="125"/>
      <c r="N212" s="126"/>
      <c r="O212" s="126"/>
      <c r="P212" s="128"/>
      <c r="R212" s="26">
        <v>22</v>
      </c>
      <c r="S212" s="129"/>
      <c r="T212" s="124"/>
      <c r="U212" s="124"/>
      <c r="V212" s="130"/>
      <c r="W212" s="126"/>
      <c r="X212" s="126"/>
      <c r="Y212" s="127"/>
      <c r="Z212" s="123"/>
      <c r="AA212" s="124"/>
      <c r="AB212" s="124"/>
      <c r="AC212" s="125"/>
      <c r="AD212" s="126"/>
      <c r="AE212" s="126"/>
      <c r="AF212" s="127"/>
      <c r="AG212" s="123"/>
      <c r="AH212" s="124"/>
      <c r="AI212" s="124"/>
      <c r="AJ212" s="125"/>
      <c r="AK212" s="126"/>
      <c r="AL212" s="126"/>
      <c r="AM212" s="128"/>
    </row>
    <row r="213" spans="1:39" ht="12.75" hidden="1" customHeight="1" x14ac:dyDescent="0.25">
      <c r="A213" s="26">
        <v>23</v>
      </c>
      <c r="B213" s="27"/>
      <c r="C213" s="123"/>
      <c r="D213" s="124"/>
      <c r="E213" s="124"/>
      <c r="F213" s="125"/>
      <c r="G213" s="126"/>
      <c r="H213" s="126"/>
      <c r="I213" s="127"/>
      <c r="J213" s="123"/>
      <c r="K213" s="124"/>
      <c r="L213" s="124"/>
      <c r="M213" s="125"/>
      <c r="N213" s="126"/>
      <c r="O213" s="126"/>
      <c r="P213" s="128"/>
      <c r="R213" s="26">
        <v>23</v>
      </c>
      <c r="S213" s="129"/>
      <c r="T213" s="124"/>
      <c r="U213" s="124"/>
      <c r="V213" s="130"/>
      <c r="W213" s="126"/>
      <c r="X213" s="126"/>
      <c r="Y213" s="127"/>
      <c r="Z213" s="123"/>
      <c r="AA213" s="124"/>
      <c r="AB213" s="124"/>
      <c r="AC213" s="125"/>
      <c r="AD213" s="126"/>
      <c r="AE213" s="126"/>
      <c r="AF213" s="127"/>
      <c r="AG213" s="123"/>
      <c r="AH213" s="124"/>
      <c r="AI213" s="124"/>
      <c r="AJ213" s="125"/>
      <c r="AK213" s="126"/>
      <c r="AL213" s="126"/>
      <c r="AM213" s="128"/>
    </row>
    <row r="214" spans="1:39" ht="12.75" hidden="1" customHeight="1" x14ac:dyDescent="0.25">
      <c r="A214" s="26">
        <v>24</v>
      </c>
      <c r="B214" s="27"/>
      <c r="C214" s="123"/>
      <c r="D214" s="124"/>
      <c r="E214" s="124"/>
      <c r="F214" s="125"/>
      <c r="G214" s="126"/>
      <c r="H214" s="126"/>
      <c r="I214" s="127"/>
      <c r="J214" s="123"/>
      <c r="K214" s="124"/>
      <c r="L214" s="124"/>
      <c r="M214" s="125"/>
      <c r="N214" s="126"/>
      <c r="O214" s="126"/>
      <c r="P214" s="128"/>
      <c r="R214" s="26">
        <v>24</v>
      </c>
      <c r="S214" s="129"/>
      <c r="T214" s="124"/>
      <c r="U214" s="124"/>
      <c r="V214" s="130"/>
      <c r="W214" s="126"/>
      <c r="X214" s="126"/>
      <c r="Y214" s="127"/>
      <c r="Z214" s="123"/>
      <c r="AA214" s="124"/>
      <c r="AB214" s="124"/>
      <c r="AC214" s="125"/>
      <c r="AD214" s="126"/>
      <c r="AE214" s="126"/>
      <c r="AF214" s="127"/>
      <c r="AG214" s="123"/>
      <c r="AH214" s="124"/>
      <c r="AI214" s="124"/>
      <c r="AJ214" s="125"/>
      <c r="AK214" s="126"/>
      <c r="AL214" s="126"/>
      <c r="AM214" s="128"/>
    </row>
    <row r="215" spans="1:39" ht="12.75" hidden="1" customHeight="1" x14ac:dyDescent="0.25">
      <c r="A215" s="42">
        <v>25</v>
      </c>
      <c r="B215" s="43"/>
      <c r="C215" s="131"/>
      <c r="D215" s="132"/>
      <c r="E215" s="132"/>
      <c r="F215" s="133"/>
      <c r="G215" s="134"/>
      <c r="H215" s="134"/>
      <c r="I215" s="135"/>
      <c r="J215" s="131"/>
      <c r="K215" s="132"/>
      <c r="L215" s="132"/>
      <c r="M215" s="133"/>
      <c r="N215" s="134"/>
      <c r="O215" s="134"/>
      <c r="P215" s="136"/>
      <c r="R215" s="42">
        <v>25</v>
      </c>
      <c r="S215" s="137"/>
      <c r="T215" s="132"/>
      <c r="U215" s="132"/>
      <c r="V215" s="138"/>
      <c r="W215" s="134"/>
      <c r="X215" s="134"/>
      <c r="Y215" s="135"/>
      <c r="Z215" s="131"/>
      <c r="AA215" s="132"/>
      <c r="AB215" s="132"/>
      <c r="AC215" s="133"/>
      <c r="AD215" s="134"/>
      <c r="AE215" s="134"/>
      <c r="AF215" s="135"/>
      <c r="AG215" s="131"/>
      <c r="AH215" s="132"/>
      <c r="AI215" s="132"/>
      <c r="AJ215" s="133"/>
      <c r="AK215" s="134"/>
      <c r="AL215" s="134"/>
      <c r="AM215" s="136"/>
    </row>
    <row r="216" spans="1:39" ht="12.75" hidden="1" customHeight="1" x14ac:dyDescent="0.25">
      <c r="A216" s="30">
        <v>26</v>
      </c>
      <c r="B216" s="31"/>
      <c r="C216" s="115"/>
      <c r="D216" s="116"/>
      <c r="E216" s="116"/>
      <c r="F216" s="117"/>
      <c r="G216" s="118"/>
      <c r="H216" s="118"/>
      <c r="I216" s="119"/>
      <c r="J216" s="115"/>
      <c r="K216" s="116"/>
      <c r="L216" s="116"/>
      <c r="M216" s="117"/>
      <c r="N216" s="118"/>
      <c r="O216" s="118"/>
      <c r="P216" s="120"/>
      <c r="R216" s="30">
        <v>26</v>
      </c>
      <c r="S216" s="121"/>
      <c r="T216" s="116"/>
      <c r="U216" s="116"/>
      <c r="V216" s="122"/>
      <c r="W216" s="118"/>
      <c r="X216" s="118"/>
      <c r="Y216" s="119"/>
      <c r="Z216" s="115"/>
      <c r="AA216" s="116"/>
      <c r="AB216" s="116"/>
      <c r="AC216" s="117"/>
      <c r="AD216" s="118"/>
      <c r="AE216" s="118"/>
      <c r="AF216" s="119"/>
      <c r="AG216" s="115"/>
      <c r="AH216" s="116"/>
      <c r="AI216" s="116"/>
      <c r="AJ216" s="117"/>
      <c r="AK216" s="118"/>
      <c r="AL216" s="118"/>
      <c r="AM216" s="120"/>
    </row>
    <row r="217" spans="1:39" ht="12.75" hidden="1" customHeight="1" x14ac:dyDescent="0.25">
      <c r="A217" s="26">
        <v>27</v>
      </c>
      <c r="B217" s="27"/>
      <c r="C217" s="123"/>
      <c r="D217" s="124"/>
      <c r="E217" s="124"/>
      <c r="F217" s="125"/>
      <c r="G217" s="126"/>
      <c r="H217" s="126"/>
      <c r="I217" s="127"/>
      <c r="J217" s="123"/>
      <c r="K217" s="124"/>
      <c r="L217" s="124"/>
      <c r="M217" s="125"/>
      <c r="N217" s="126"/>
      <c r="O217" s="126"/>
      <c r="P217" s="128"/>
      <c r="R217" s="26">
        <v>27</v>
      </c>
      <c r="S217" s="129"/>
      <c r="T217" s="124"/>
      <c r="U217" s="124"/>
      <c r="V217" s="130"/>
      <c r="W217" s="126"/>
      <c r="X217" s="126"/>
      <c r="Y217" s="127"/>
      <c r="Z217" s="123"/>
      <c r="AA217" s="124"/>
      <c r="AB217" s="124"/>
      <c r="AC217" s="125"/>
      <c r="AD217" s="126"/>
      <c r="AE217" s="126"/>
      <c r="AF217" s="127"/>
      <c r="AG217" s="123"/>
      <c r="AH217" s="124"/>
      <c r="AI217" s="124"/>
      <c r="AJ217" s="125"/>
      <c r="AK217" s="126"/>
      <c r="AL217" s="126"/>
      <c r="AM217" s="128"/>
    </row>
    <row r="218" spans="1:39" ht="12.75" hidden="1" customHeight="1" x14ac:dyDescent="0.25">
      <c r="A218" s="26">
        <v>28</v>
      </c>
      <c r="B218" s="27"/>
      <c r="C218" s="123"/>
      <c r="D218" s="124"/>
      <c r="E218" s="124"/>
      <c r="F218" s="125"/>
      <c r="G218" s="126"/>
      <c r="H218" s="126"/>
      <c r="I218" s="127"/>
      <c r="J218" s="123"/>
      <c r="K218" s="124"/>
      <c r="L218" s="124"/>
      <c r="M218" s="125"/>
      <c r="N218" s="126"/>
      <c r="O218" s="126"/>
      <c r="P218" s="128"/>
      <c r="R218" s="26">
        <v>28</v>
      </c>
      <c r="S218" s="129"/>
      <c r="T218" s="124"/>
      <c r="U218" s="124"/>
      <c r="V218" s="130"/>
      <c r="W218" s="126"/>
      <c r="X218" s="126"/>
      <c r="Y218" s="127"/>
      <c r="Z218" s="123"/>
      <c r="AA218" s="124"/>
      <c r="AB218" s="124"/>
      <c r="AC218" s="125"/>
      <c r="AD218" s="126"/>
      <c r="AE218" s="126"/>
      <c r="AF218" s="127"/>
      <c r="AG218" s="123"/>
      <c r="AH218" s="124"/>
      <c r="AI218" s="124"/>
      <c r="AJ218" s="125"/>
      <c r="AK218" s="126"/>
      <c r="AL218" s="126"/>
      <c r="AM218" s="128"/>
    </row>
    <row r="219" spans="1:39" ht="12.75" hidden="1" customHeight="1" x14ac:dyDescent="0.25">
      <c r="A219" s="26">
        <v>29</v>
      </c>
      <c r="B219" s="27"/>
      <c r="C219" s="123"/>
      <c r="D219" s="124"/>
      <c r="E219" s="124"/>
      <c r="F219" s="125"/>
      <c r="G219" s="126"/>
      <c r="H219" s="126"/>
      <c r="I219" s="127"/>
      <c r="J219" s="123"/>
      <c r="K219" s="124"/>
      <c r="L219" s="124"/>
      <c r="M219" s="125"/>
      <c r="N219" s="126"/>
      <c r="O219" s="126"/>
      <c r="P219" s="128"/>
      <c r="R219" s="26">
        <v>29</v>
      </c>
      <c r="S219" s="129"/>
      <c r="T219" s="124"/>
      <c r="U219" s="124"/>
      <c r="V219" s="130"/>
      <c r="W219" s="126"/>
      <c r="X219" s="126"/>
      <c r="Y219" s="127"/>
      <c r="Z219" s="123"/>
      <c r="AA219" s="124"/>
      <c r="AB219" s="124"/>
      <c r="AC219" s="125"/>
      <c r="AD219" s="126"/>
      <c r="AE219" s="126"/>
      <c r="AF219" s="127"/>
      <c r="AG219" s="123"/>
      <c r="AH219" s="124"/>
      <c r="AI219" s="124"/>
      <c r="AJ219" s="125"/>
      <c r="AK219" s="126"/>
      <c r="AL219" s="126"/>
      <c r="AM219" s="128"/>
    </row>
    <row r="220" spans="1:39" ht="12.75" hidden="1" customHeight="1" x14ac:dyDescent="0.25">
      <c r="A220" s="42">
        <v>30</v>
      </c>
      <c r="B220" s="43"/>
      <c r="C220" s="131"/>
      <c r="D220" s="132"/>
      <c r="E220" s="132"/>
      <c r="F220" s="133"/>
      <c r="G220" s="134"/>
      <c r="H220" s="134"/>
      <c r="I220" s="135"/>
      <c r="J220" s="131"/>
      <c r="K220" s="132"/>
      <c r="L220" s="132"/>
      <c r="M220" s="133"/>
      <c r="N220" s="134"/>
      <c r="O220" s="134"/>
      <c r="P220" s="136"/>
      <c r="R220" s="42">
        <v>30</v>
      </c>
      <c r="S220" s="137"/>
      <c r="T220" s="132"/>
      <c r="U220" s="132"/>
      <c r="V220" s="138"/>
      <c r="W220" s="134"/>
      <c r="X220" s="134"/>
      <c r="Y220" s="135"/>
      <c r="Z220" s="131"/>
      <c r="AA220" s="132"/>
      <c r="AB220" s="132"/>
      <c r="AC220" s="133"/>
      <c r="AD220" s="134"/>
      <c r="AE220" s="134"/>
      <c r="AF220" s="135"/>
      <c r="AG220" s="131"/>
      <c r="AH220" s="132"/>
      <c r="AI220" s="132"/>
      <c r="AJ220" s="133"/>
      <c r="AK220" s="134"/>
      <c r="AL220" s="134"/>
      <c r="AM220" s="136"/>
    </row>
    <row r="221" spans="1:39" ht="12.75" hidden="1" customHeight="1" x14ac:dyDescent="0.25">
      <c r="A221" s="30">
        <v>31</v>
      </c>
      <c r="B221" s="31"/>
      <c r="C221" s="115"/>
      <c r="D221" s="116"/>
      <c r="E221" s="116"/>
      <c r="F221" s="117"/>
      <c r="G221" s="118"/>
      <c r="H221" s="118"/>
      <c r="I221" s="119"/>
      <c r="J221" s="115"/>
      <c r="K221" s="116"/>
      <c r="L221" s="116"/>
      <c r="M221" s="117"/>
      <c r="N221" s="118"/>
      <c r="O221" s="118"/>
      <c r="P221" s="120"/>
      <c r="R221" s="30">
        <v>31</v>
      </c>
      <c r="S221" s="121"/>
      <c r="T221" s="116"/>
      <c r="U221" s="116"/>
      <c r="V221" s="122"/>
      <c r="W221" s="118"/>
      <c r="X221" s="118"/>
      <c r="Y221" s="119"/>
      <c r="Z221" s="115"/>
      <c r="AA221" s="116"/>
      <c r="AB221" s="116"/>
      <c r="AC221" s="117"/>
      <c r="AD221" s="118"/>
      <c r="AE221" s="118"/>
      <c r="AF221" s="119"/>
      <c r="AG221" s="115"/>
      <c r="AH221" s="116"/>
      <c r="AI221" s="116"/>
      <c r="AJ221" s="117"/>
      <c r="AK221" s="118"/>
      <c r="AL221" s="118"/>
      <c r="AM221" s="120"/>
    </row>
    <row r="222" spans="1:39" ht="12.75" hidden="1" customHeight="1" x14ac:dyDescent="0.25">
      <c r="A222" s="26">
        <v>32</v>
      </c>
      <c r="B222" s="27"/>
      <c r="C222" s="123"/>
      <c r="D222" s="124"/>
      <c r="E222" s="124"/>
      <c r="F222" s="125"/>
      <c r="G222" s="126"/>
      <c r="H222" s="126"/>
      <c r="I222" s="127"/>
      <c r="J222" s="123"/>
      <c r="K222" s="124"/>
      <c r="L222" s="124"/>
      <c r="M222" s="125"/>
      <c r="N222" s="126"/>
      <c r="O222" s="126"/>
      <c r="P222" s="128"/>
      <c r="R222" s="26">
        <v>32</v>
      </c>
      <c r="S222" s="129"/>
      <c r="T222" s="124"/>
      <c r="U222" s="124"/>
      <c r="V222" s="130"/>
      <c r="W222" s="126"/>
      <c r="X222" s="126"/>
      <c r="Y222" s="127"/>
      <c r="Z222" s="123"/>
      <c r="AA222" s="124"/>
      <c r="AB222" s="124"/>
      <c r="AC222" s="125"/>
      <c r="AD222" s="126"/>
      <c r="AE222" s="126"/>
      <c r="AF222" s="127"/>
      <c r="AG222" s="123"/>
      <c r="AH222" s="124"/>
      <c r="AI222" s="124"/>
      <c r="AJ222" s="125"/>
      <c r="AK222" s="126"/>
      <c r="AL222" s="126"/>
      <c r="AM222" s="128"/>
    </row>
    <row r="223" spans="1:39" ht="12.75" hidden="1" customHeight="1" x14ac:dyDescent="0.25">
      <c r="A223" s="26">
        <v>33</v>
      </c>
      <c r="B223" s="27"/>
      <c r="C223" s="123"/>
      <c r="D223" s="124"/>
      <c r="E223" s="124"/>
      <c r="F223" s="125"/>
      <c r="G223" s="126"/>
      <c r="H223" s="126"/>
      <c r="I223" s="127"/>
      <c r="J223" s="123"/>
      <c r="K223" s="124"/>
      <c r="L223" s="124"/>
      <c r="M223" s="125"/>
      <c r="N223" s="126"/>
      <c r="O223" s="126"/>
      <c r="P223" s="128"/>
      <c r="R223" s="26">
        <v>33</v>
      </c>
      <c r="S223" s="129"/>
      <c r="T223" s="124"/>
      <c r="U223" s="124"/>
      <c r="V223" s="130"/>
      <c r="W223" s="126"/>
      <c r="X223" s="126"/>
      <c r="Y223" s="127"/>
      <c r="Z223" s="123"/>
      <c r="AA223" s="124"/>
      <c r="AB223" s="124"/>
      <c r="AC223" s="125"/>
      <c r="AD223" s="126"/>
      <c r="AE223" s="126"/>
      <c r="AF223" s="127"/>
      <c r="AG223" s="123"/>
      <c r="AH223" s="124"/>
      <c r="AI223" s="124"/>
      <c r="AJ223" s="125"/>
      <c r="AK223" s="126"/>
      <c r="AL223" s="126"/>
      <c r="AM223" s="128"/>
    </row>
    <row r="224" spans="1:39" ht="12.75" hidden="1" customHeight="1" x14ac:dyDescent="0.25">
      <c r="A224" s="26">
        <v>34</v>
      </c>
      <c r="B224" s="27"/>
      <c r="C224" s="123"/>
      <c r="D224" s="124"/>
      <c r="E224" s="124"/>
      <c r="F224" s="125"/>
      <c r="G224" s="126"/>
      <c r="H224" s="126"/>
      <c r="I224" s="127"/>
      <c r="J224" s="123"/>
      <c r="K224" s="124"/>
      <c r="L224" s="124"/>
      <c r="M224" s="125"/>
      <c r="N224" s="126"/>
      <c r="O224" s="126"/>
      <c r="P224" s="128"/>
      <c r="R224" s="26">
        <v>34</v>
      </c>
      <c r="S224" s="129"/>
      <c r="T224" s="124"/>
      <c r="U224" s="124"/>
      <c r="V224" s="130"/>
      <c r="W224" s="126"/>
      <c r="X224" s="126"/>
      <c r="Y224" s="127"/>
      <c r="Z224" s="123"/>
      <c r="AA224" s="124"/>
      <c r="AB224" s="124"/>
      <c r="AC224" s="125"/>
      <c r="AD224" s="126"/>
      <c r="AE224" s="126"/>
      <c r="AF224" s="127"/>
      <c r="AG224" s="123"/>
      <c r="AH224" s="124"/>
      <c r="AI224" s="124"/>
      <c r="AJ224" s="125"/>
      <c r="AK224" s="126"/>
      <c r="AL224" s="126"/>
      <c r="AM224" s="128"/>
    </row>
    <row r="225" spans="1:39" ht="12.75" hidden="1" customHeight="1" x14ac:dyDescent="0.25">
      <c r="A225" s="42">
        <v>35</v>
      </c>
      <c r="B225" s="43"/>
      <c r="C225" s="131"/>
      <c r="D225" s="132"/>
      <c r="E225" s="132"/>
      <c r="F225" s="133"/>
      <c r="G225" s="134"/>
      <c r="H225" s="134"/>
      <c r="I225" s="135"/>
      <c r="J225" s="131"/>
      <c r="K225" s="132"/>
      <c r="L225" s="132"/>
      <c r="M225" s="133"/>
      <c r="N225" s="134"/>
      <c r="O225" s="134"/>
      <c r="P225" s="136"/>
      <c r="R225" s="42">
        <v>35</v>
      </c>
      <c r="S225" s="137"/>
      <c r="T225" s="132"/>
      <c r="U225" s="132"/>
      <c r="V225" s="138"/>
      <c r="W225" s="134"/>
      <c r="X225" s="134"/>
      <c r="Y225" s="135"/>
      <c r="Z225" s="131"/>
      <c r="AA225" s="132"/>
      <c r="AB225" s="132"/>
      <c r="AC225" s="133"/>
      <c r="AD225" s="134"/>
      <c r="AE225" s="134"/>
      <c r="AF225" s="135"/>
      <c r="AG225" s="131"/>
      <c r="AH225" s="132"/>
      <c r="AI225" s="132"/>
      <c r="AJ225" s="133"/>
      <c r="AK225" s="134"/>
      <c r="AL225" s="134"/>
      <c r="AM225" s="136"/>
    </row>
    <row r="226" spans="1:39" ht="12.75" hidden="1" customHeight="1" x14ac:dyDescent="0.25">
      <c r="A226" s="30">
        <v>36</v>
      </c>
      <c r="B226" s="31"/>
      <c r="C226" s="115"/>
      <c r="D226" s="116"/>
      <c r="E226" s="116"/>
      <c r="F226" s="117"/>
      <c r="G226" s="118"/>
      <c r="H226" s="118"/>
      <c r="I226" s="119"/>
      <c r="J226" s="115"/>
      <c r="K226" s="116"/>
      <c r="L226" s="116"/>
      <c r="M226" s="117"/>
      <c r="N226" s="118"/>
      <c r="O226" s="118"/>
      <c r="P226" s="120"/>
      <c r="R226" s="30">
        <v>36</v>
      </c>
      <c r="S226" s="121"/>
      <c r="T226" s="116"/>
      <c r="U226" s="116"/>
      <c r="V226" s="122"/>
      <c r="W226" s="118"/>
      <c r="X226" s="118"/>
      <c r="Y226" s="119"/>
      <c r="Z226" s="115"/>
      <c r="AA226" s="116"/>
      <c r="AB226" s="116"/>
      <c r="AC226" s="117"/>
      <c r="AD226" s="118"/>
      <c r="AE226" s="118"/>
      <c r="AF226" s="119"/>
      <c r="AG226" s="115"/>
      <c r="AH226" s="116"/>
      <c r="AI226" s="116"/>
      <c r="AJ226" s="117"/>
      <c r="AK226" s="118"/>
      <c r="AL226" s="118"/>
      <c r="AM226" s="120"/>
    </row>
    <row r="227" spans="1:39" ht="12.75" hidden="1" customHeight="1" x14ac:dyDescent="0.25">
      <c r="A227" s="26">
        <v>37</v>
      </c>
      <c r="B227" s="27"/>
      <c r="C227" s="123"/>
      <c r="D227" s="124"/>
      <c r="E227" s="124"/>
      <c r="F227" s="125"/>
      <c r="G227" s="126"/>
      <c r="H227" s="126"/>
      <c r="I227" s="127"/>
      <c r="J227" s="123"/>
      <c r="K227" s="124"/>
      <c r="L227" s="124"/>
      <c r="M227" s="125"/>
      <c r="N227" s="126"/>
      <c r="O227" s="126"/>
      <c r="P227" s="128"/>
      <c r="R227" s="26">
        <v>37</v>
      </c>
      <c r="S227" s="129"/>
      <c r="T227" s="124"/>
      <c r="U227" s="124"/>
      <c r="V227" s="130"/>
      <c r="W227" s="126"/>
      <c r="X227" s="126"/>
      <c r="Y227" s="127"/>
      <c r="Z227" s="123"/>
      <c r="AA227" s="124"/>
      <c r="AB227" s="124"/>
      <c r="AC227" s="125"/>
      <c r="AD227" s="126"/>
      <c r="AE227" s="126"/>
      <c r="AF227" s="127"/>
      <c r="AG227" s="123"/>
      <c r="AH227" s="124"/>
      <c r="AI227" s="124"/>
      <c r="AJ227" s="125"/>
      <c r="AK227" s="126"/>
      <c r="AL227" s="126"/>
      <c r="AM227" s="128"/>
    </row>
    <row r="228" spans="1:39" ht="12.75" hidden="1" customHeight="1" x14ac:dyDescent="0.25">
      <c r="A228" s="26">
        <v>38</v>
      </c>
      <c r="B228" s="27"/>
      <c r="C228" s="123"/>
      <c r="D228" s="124"/>
      <c r="E228" s="124"/>
      <c r="F228" s="125"/>
      <c r="G228" s="126"/>
      <c r="H228" s="126"/>
      <c r="I228" s="127"/>
      <c r="J228" s="123"/>
      <c r="K228" s="124"/>
      <c r="L228" s="124"/>
      <c r="M228" s="125"/>
      <c r="N228" s="126"/>
      <c r="O228" s="126"/>
      <c r="P228" s="128"/>
      <c r="R228" s="26">
        <v>38</v>
      </c>
      <c r="S228" s="129"/>
      <c r="T228" s="124"/>
      <c r="U228" s="124"/>
      <c r="V228" s="130"/>
      <c r="W228" s="126"/>
      <c r="X228" s="126"/>
      <c r="Y228" s="127"/>
      <c r="Z228" s="123"/>
      <c r="AA228" s="124"/>
      <c r="AB228" s="124"/>
      <c r="AC228" s="125"/>
      <c r="AD228" s="126"/>
      <c r="AE228" s="126"/>
      <c r="AF228" s="127"/>
      <c r="AG228" s="123"/>
      <c r="AH228" s="124"/>
      <c r="AI228" s="124"/>
      <c r="AJ228" s="125"/>
      <c r="AK228" s="126"/>
      <c r="AL228" s="126"/>
      <c r="AM228" s="128"/>
    </row>
    <row r="229" spans="1:39" ht="12.75" hidden="1" customHeight="1" x14ac:dyDescent="0.25">
      <c r="A229" s="26">
        <v>39</v>
      </c>
      <c r="B229" s="27"/>
      <c r="C229" s="123"/>
      <c r="D229" s="124"/>
      <c r="E229" s="124"/>
      <c r="F229" s="125"/>
      <c r="G229" s="126"/>
      <c r="H229" s="126"/>
      <c r="I229" s="127"/>
      <c r="J229" s="123"/>
      <c r="K229" s="124"/>
      <c r="L229" s="124"/>
      <c r="M229" s="125"/>
      <c r="N229" s="126"/>
      <c r="O229" s="126"/>
      <c r="P229" s="128"/>
      <c r="R229" s="26">
        <v>39</v>
      </c>
      <c r="S229" s="129"/>
      <c r="T229" s="124"/>
      <c r="U229" s="124"/>
      <c r="V229" s="130"/>
      <c r="W229" s="126"/>
      <c r="X229" s="126"/>
      <c r="Y229" s="127"/>
      <c r="Z229" s="123"/>
      <c r="AA229" s="124"/>
      <c r="AB229" s="124"/>
      <c r="AC229" s="125"/>
      <c r="AD229" s="126"/>
      <c r="AE229" s="126"/>
      <c r="AF229" s="127"/>
      <c r="AG229" s="123"/>
      <c r="AH229" s="124"/>
      <c r="AI229" s="124"/>
      <c r="AJ229" s="125"/>
      <c r="AK229" s="126"/>
      <c r="AL229" s="126"/>
      <c r="AM229" s="128"/>
    </row>
    <row r="230" spans="1:39" ht="12.75" hidden="1" customHeight="1" x14ac:dyDescent="0.25">
      <c r="A230" s="42">
        <v>40</v>
      </c>
      <c r="B230" s="43"/>
      <c r="C230" s="131"/>
      <c r="D230" s="132"/>
      <c r="E230" s="132"/>
      <c r="F230" s="133"/>
      <c r="G230" s="134"/>
      <c r="H230" s="134"/>
      <c r="I230" s="135"/>
      <c r="J230" s="131"/>
      <c r="K230" s="132"/>
      <c r="L230" s="132"/>
      <c r="M230" s="133"/>
      <c r="N230" s="134"/>
      <c r="O230" s="134"/>
      <c r="P230" s="136"/>
      <c r="R230" s="42">
        <v>40</v>
      </c>
      <c r="S230" s="137"/>
      <c r="T230" s="132"/>
      <c r="U230" s="132"/>
      <c r="V230" s="138"/>
      <c r="W230" s="134"/>
      <c r="X230" s="134"/>
      <c r="Y230" s="135"/>
      <c r="Z230" s="131"/>
      <c r="AA230" s="132"/>
      <c r="AB230" s="132"/>
      <c r="AC230" s="133"/>
      <c r="AD230" s="134"/>
      <c r="AE230" s="134"/>
      <c r="AF230" s="135"/>
      <c r="AG230" s="131"/>
      <c r="AH230" s="132"/>
      <c r="AI230" s="132"/>
      <c r="AJ230" s="133"/>
      <c r="AK230" s="134"/>
      <c r="AL230" s="134"/>
      <c r="AM230" s="136"/>
    </row>
    <row r="231" spans="1:39" ht="12.75" hidden="1" customHeight="1" x14ac:dyDescent="0.25">
      <c r="A231" s="30">
        <v>41</v>
      </c>
      <c r="B231" s="31"/>
      <c r="C231" s="115"/>
      <c r="D231" s="116"/>
      <c r="E231" s="116"/>
      <c r="F231" s="117"/>
      <c r="G231" s="118"/>
      <c r="H231" s="118"/>
      <c r="I231" s="119"/>
      <c r="J231" s="115"/>
      <c r="K231" s="116"/>
      <c r="L231" s="116"/>
      <c r="M231" s="117"/>
      <c r="N231" s="118"/>
      <c r="O231" s="118"/>
      <c r="P231" s="120"/>
      <c r="R231" s="30">
        <v>41</v>
      </c>
      <c r="S231" s="121"/>
      <c r="T231" s="116"/>
      <c r="U231" s="116"/>
      <c r="V231" s="122"/>
      <c r="W231" s="118"/>
      <c r="X231" s="118"/>
      <c r="Y231" s="119"/>
      <c r="Z231" s="115"/>
      <c r="AA231" s="116"/>
      <c r="AB231" s="116"/>
      <c r="AC231" s="117"/>
      <c r="AD231" s="118"/>
      <c r="AE231" s="118"/>
      <c r="AF231" s="119"/>
      <c r="AG231" s="115"/>
      <c r="AH231" s="116"/>
      <c r="AI231" s="116"/>
      <c r="AJ231" s="117"/>
      <c r="AK231" s="118"/>
      <c r="AL231" s="118"/>
      <c r="AM231" s="120"/>
    </row>
    <row r="232" spans="1:39" ht="12.75" hidden="1" customHeight="1" x14ac:dyDescent="0.25">
      <c r="A232" s="26">
        <v>42</v>
      </c>
      <c r="B232" s="27"/>
      <c r="C232" s="123"/>
      <c r="D232" s="124"/>
      <c r="E232" s="124"/>
      <c r="F232" s="125"/>
      <c r="G232" s="126"/>
      <c r="H232" s="126"/>
      <c r="I232" s="127"/>
      <c r="J232" s="123"/>
      <c r="K232" s="124"/>
      <c r="L232" s="124"/>
      <c r="M232" s="125"/>
      <c r="N232" s="126"/>
      <c r="O232" s="126"/>
      <c r="P232" s="128"/>
      <c r="R232" s="26">
        <v>42</v>
      </c>
      <c r="S232" s="129"/>
      <c r="T232" s="124"/>
      <c r="U232" s="124"/>
      <c r="V232" s="130"/>
      <c r="W232" s="126"/>
      <c r="X232" s="126"/>
      <c r="Y232" s="127"/>
      <c r="Z232" s="123"/>
      <c r="AA232" s="124"/>
      <c r="AB232" s="124"/>
      <c r="AC232" s="125"/>
      <c r="AD232" s="126"/>
      <c r="AE232" s="126"/>
      <c r="AF232" s="127"/>
      <c r="AG232" s="123"/>
      <c r="AH232" s="124"/>
      <c r="AI232" s="124"/>
      <c r="AJ232" s="125"/>
      <c r="AK232" s="126"/>
      <c r="AL232" s="126"/>
      <c r="AM232" s="128"/>
    </row>
    <row r="233" spans="1:39" ht="12.75" hidden="1" customHeight="1" x14ac:dyDescent="0.25">
      <c r="A233" s="26">
        <v>43</v>
      </c>
      <c r="B233" s="27"/>
      <c r="C233" s="123"/>
      <c r="D233" s="124"/>
      <c r="E233" s="124"/>
      <c r="F233" s="125"/>
      <c r="G233" s="126"/>
      <c r="H233" s="126"/>
      <c r="I233" s="127"/>
      <c r="J233" s="123"/>
      <c r="K233" s="124"/>
      <c r="L233" s="124"/>
      <c r="M233" s="125"/>
      <c r="N233" s="126"/>
      <c r="O233" s="126"/>
      <c r="P233" s="128"/>
      <c r="R233" s="26">
        <v>43</v>
      </c>
      <c r="S233" s="129"/>
      <c r="T233" s="124"/>
      <c r="U233" s="124"/>
      <c r="V233" s="130"/>
      <c r="W233" s="126"/>
      <c r="X233" s="126"/>
      <c r="Y233" s="127"/>
      <c r="Z233" s="123"/>
      <c r="AA233" s="124"/>
      <c r="AB233" s="124"/>
      <c r="AC233" s="125"/>
      <c r="AD233" s="126"/>
      <c r="AE233" s="126"/>
      <c r="AF233" s="127"/>
      <c r="AG233" s="123"/>
      <c r="AH233" s="124"/>
      <c r="AI233" s="124"/>
      <c r="AJ233" s="125"/>
      <c r="AK233" s="126"/>
      <c r="AL233" s="126"/>
      <c r="AM233" s="128"/>
    </row>
    <row r="234" spans="1:39" ht="12.75" hidden="1" customHeight="1" x14ac:dyDescent="0.25">
      <c r="A234" s="26">
        <v>44</v>
      </c>
      <c r="B234" s="27"/>
      <c r="C234" s="123"/>
      <c r="D234" s="124"/>
      <c r="E234" s="124"/>
      <c r="F234" s="125"/>
      <c r="G234" s="126"/>
      <c r="H234" s="126"/>
      <c r="I234" s="127"/>
      <c r="J234" s="123"/>
      <c r="K234" s="124"/>
      <c r="L234" s="124"/>
      <c r="M234" s="125"/>
      <c r="N234" s="126"/>
      <c r="O234" s="126"/>
      <c r="P234" s="128"/>
      <c r="R234" s="26">
        <v>44</v>
      </c>
      <c r="S234" s="129"/>
      <c r="T234" s="124"/>
      <c r="U234" s="124"/>
      <c r="V234" s="130"/>
      <c r="W234" s="126"/>
      <c r="X234" s="126"/>
      <c r="Y234" s="127"/>
      <c r="Z234" s="123"/>
      <c r="AA234" s="124"/>
      <c r="AB234" s="124"/>
      <c r="AC234" s="125"/>
      <c r="AD234" s="126"/>
      <c r="AE234" s="126"/>
      <c r="AF234" s="127"/>
      <c r="AG234" s="123"/>
      <c r="AH234" s="124"/>
      <c r="AI234" s="124"/>
      <c r="AJ234" s="125"/>
      <c r="AK234" s="126"/>
      <c r="AL234" s="126"/>
      <c r="AM234" s="128"/>
    </row>
    <row r="235" spans="1:39" ht="12.75" hidden="1" customHeight="1" x14ac:dyDescent="0.25">
      <c r="A235" s="42">
        <v>45</v>
      </c>
      <c r="B235" s="43"/>
      <c r="C235" s="131"/>
      <c r="D235" s="132"/>
      <c r="E235" s="132"/>
      <c r="F235" s="133"/>
      <c r="G235" s="134"/>
      <c r="H235" s="134"/>
      <c r="I235" s="135"/>
      <c r="J235" s="131"/>
      <c r="K235" s="132"/>
      <c r="L235" s="132"/>
      <c r="M235" s="133"/>
      <c r="N235" s="134"/>
      <c r="O235" s="134"/>
      <c r="P235" s="136"/>
      <c r="R235" s="42">
        <v>45</v>
      </c>
      <c r="S235" s="137"/>
      <c r="T235" s="132"/>
      <c r="U235" s="132"/>
      <c r="V235" s="138"/>
      <c r="W235" s="134"/>
      <c r="X235" s="134"/>
      <c r="Y235" s="135"/>
      <c r="Z235" s="131"/>
      <c r="AA235" s="132"/>
      <c r="AB235" s="132"/>
      <c r="AC235" s="133"/>
      <c r="AD235" s="134"/>
      <c r="AE235" s="134"/>
      <c r="AF235" s="135"/>
      <c r="AG235" s="131"/>
      <c r="AH235" s="132"/>
      <c r="AI235" s="132"/>
      <c r="AJ235" s="133"/>
      <c r="AK235" s="134"/>
      <c r="AL235" s="134"/>
      <c r="AM235" s="136"/>
    </row>
    <row r="236" spans="1:39" ht="12.75" hidden="1" customHeight="1" x14ac:dyDescent="0.25">
      <c r="A236" s="30">
        <v>46</v>
      </c>
      <c r="B236" s="31"/>
      <c r="C236" s="115"/>
      <c r="D236" s="116"/>
      <c r="E236" s="116"/>
      <c r="F236" s="117"/>
      <c r="G236" s="118"/>
      <c r="H236" s="118"/>
      <c r="I236" s="119"/>
      <c r="J236" s="115"/>
      <c r="K236" s="116"/>
      <c r="L236" s="116"/>
      <c r="M236" s="117"/>
      <c r="N236" s="118"/>
      <c r="O236" s="118"/>
      <c r="P236" s="120"/>
      <c r="R236" s="30">
        <v>46</v>
      </c>
      <c r="S236" s="121"/>
      <c r="T236" s="116"/>
      <c r="U236" s="116"/>
      <c r="V236" s="122"/>
      <c r="W236" s="118"/>
      <c r="X236" s="118"/>
      <c r="Y236" s="119"/>
      <c r="Z236" s="115"/>
      <c r="AA236" s="116"/>
      <c r="AB236" s="116"/>
      <c r="AC236" s="117"/>
      <c r="AD236" s="118"/>
      <c r="AE236" s="118"/>
      <c r="AF236" s="119"/>
      <c r="AG236" s="115"/>
      <c r="AH236" s="116"/>
      <c r="AI236" s="116"/>
      <c r="AJ236" s="117"/>
      <c r="AK236" s="118"/>
      <c r="AL236" s="118"/>
      <c r="AM236" s="120"/>
    </row>
    <row r="237" spans="1:39" ht="12.75" hidden="1" customHeight="1" x14ac:dyDescent="0.25">
      <c r="A237" s="26">
        <v>47</v>
      </c>
      <c r="B237" s="27"/>
      <c r="C237" s="123"/>
      <c r="D237" s="124"/>
      <c r="E237" s="124"/>
      <c r="F237" s="125"/>
      <c r="G237" s="126"/>
      <c r="H237" s="126"/>
      <c r="I237" s="127"/>
      <c r="J237" s="123"/>
      <c r="K237" s="124"/>
      <c r="L237" s="124"/>
      <c r="M237" s="125"/>
      <c r="N237" s="126"/>
      <c r="O237" s="126"/>
      <c r="P237" s="128"/>
      <c r="R237" s="26">
        <v>47</v>
      </c>
      <c r="S237" s="129"/>
      <c r="T237" s="124"/>
      <c r="U237" s="124"/>
      <c r="V237" s="130"/>
      <c r="W237" s="126"/>
      <c r="X237" s="126"/>
      <c r="Y237" s="127"/>
      <c r="Z237" s="123"/>
      <c r="AA237" s="124"/>
      <c r="AB237" s="124"/>
      <c r="AC237" s="125"/>
      <c r="AD237" s="126"/>
      <c r="AE237" s="126"/>
      <c r="AF237" s="127"/>
      <c r="AG237" s="123"/>
      <c r="AH237" s="124"/>
      <c r="AI237" s="124"/>
      <c r="AJ237" s="125"/>
      <c r="AK237" s="126"/>
      <c r="AL237" s="126"/>
      <c r="AM237" s="128"/>
    </row>
    <row r="238" spans="1:39" ht="12.75" hidden="1" customHeight="1" x14ac:dyDescent="0.25">
      <c r="A238" s="26">
        <v>48</v>
      </c>
      <c r="B238" s="27"/>
      <c r="C238" s="123"/>
      <c r="D238" s="124"/>
      <c r="E238" s="124"/>
      <c r="F238" s="125"/>
      <c r="G238" s="126"/>
      <c r="H238" s="126"/>
      <c r="I238" s="127"/>
      <c r="J238" s="123"/>
      <c r="K238" s="124"/>
      <c r="L238" s="124"/>
      <c r="M238" s="125"/>
      <c r="N238" s="126"/>
      <c r="O238" s="126"/>
      <c r="P238" s="128"/>
      <c r="R238" s="26">
        <v>48</v>
      </c>
      <c r="S238" s="129"/>
      <c r="T238" s="124"/>
      <c r="U238" s="124"/>
      <c r="V238" s="130"/>
      <c r="W238" s="126"/>
      <c r="X238" s="126"/>
      <c r="Y238" s="127"/>
      <c r="Z238" s="123"/>
      <c r="AA238" s="124"/>
      <c r="AB238" s="124"/>
      <c r="AC238" s="125"/>
      <c r="AD238" s="126"/>
      <c r="AE238" s="126"/>
      <c r="AF238" s="127"/>
      <c r="AG238" s="123"/>
      <c r="AH238" s="124"/>
      <c r="AI238" s="124"/>
      <c r="AJ238" s="125"/>
      <c r="AK238" s="126"/>
      <c r="AL238" s="126"/>
      <c r="AM238" s="128"/>
    </row>
    <row r="239" spans="1:39" ht="12.75" hidden="1" customHeight="1" x14ac:dyDescent="0.25">
      <c r="A239" s="26">
        <v>49</v>
      </c>
      <c r="B239" s="27"/>
      <c r="C239" s="123"/>
      <c r="D239" s="124"/>
      <c r="E239" s="124"/>
      <c r="F239" s="125"/>
      <c r="G239" s="126"/>
      <c r="H239" s="126"/>
      <c r="I239" s="127"/>
      <c r="J239" s="123"/>
      <c r="K239" s="124"/>
      <c r="L239" s="124"/>
      <c r="M239" s="125"/>
      <c r="N239" s="126"/>
      <c r="O239" s="126"/>
      <c r="P239" s="128"/>
      <c r="R239" s="26">
        <v>49</v>
      </c>
      <c r="S239" s="129"/>
      <c r="T239" s="124"/>
      <c r="U239" s="124"/>
      <c r="V239" s="130"/>
      <c r="W239" s="126"/>
      <c r="X239" s="126"/>
      <c r="Y239" s="127"/>
      <c r="Z239" s="123"/>
      <c r="AA239" s="124"/>
      <c r="AB239" s="124"/>
      <c r="AC239" s="125"/>
      <c r="AD239" s="126"/>
      <c r="AE239" s="126"/>
      <c r="AF239" s="127"/>
      <c r="AG239" s="123"/>
      <c r="AH239" s="124"/>
      <c r="AI239" s="124"/>
      <c r="AJ239" s="125"/>
      <c r="AK239" s="126"/>
      <c r="AL239" s="126"/>
      <c r="AM239" s="128"/>
    </row>
    <row r="240" spans="1:39" ht="12.75" hidden="1" customHeight="1" x14ac:dyDescent="0.25">
      <c r="A240" s="42">
        <v>50</v>
      </c>
      <c r="B240" s="43"/>
      <c r="C240" s="131"/>
      <c r="D240" s="132"/>
      <c r="E240" s="132"/>
      <c r="F240" s="133"/>
      <c r="G240" s="134"/>
      <c r="H240" s="134"/>
      <c r="I240" s="135"/>
      <c r="J240" s="131"/>
      <c r="K240" s="132"/>
      <c r="L240" s="132"/>
      <c r="M240" s="133"/>
      <c r="N240" s="134"/>
      <c r="O240" s="134"/>
      <c r="P240" s="136"/>
      <c r="R240" s="42">
        <v>50</v>
      </c>
      <c r="S240" s="137"/>
      <c r="T240" s="132"/>
      <c r="U240" s="132"/>
      <c r="V240" s="138"/>
      <c r="W240" s="134"/>
      <c r="X240" s="134"/>
      <c r="Y240" s="135"/>
      <c r="Z240" s="131"/>
      <c r="AA240" s="132"/>
      <c r="AB240" s="132"/>
      <c r="AC240" s="133"/>
      <c r="AD240" s="134"/>
      <c r="AE240" s="134"/>
      <c r="AF240" s="135"/>
      <c r="AG240" s="131"/>
      <c r="AH240" s="132"/>
      <c r="AI240" s="132"/>
      <c r="AJ240" s="133"/>
      <c r="AK240" s="134"/>
      <c r="AL240" s="134"/>
      <c r="AM240" s="136"/>
    </row>
    <row r="241" spans="1:39" ht="12.75" hidden="1" customHeight="1" x14ac:dyDescent="0.25">
      <c r="A241" s="30">
        <v>51</v>
      </c>
      <c r="B241" s="31"/>
      <c r="C241" s="115"/>
      <c r="D241" s="116"/>
      <c r="E241" s="116"/>
      <c r="F241" s="117"/>
      <c r="G241" s="118"/>
      <c r="H241" s="118"/>
      <c r="I241" s="119"/>
      <c r="J241" s="115"/>
      <c r="K241" s="116"/>
      <c r="L241" s="116"/>
      <c r="M241" s="117"/>
      <c r="N241" s="118"/>
      <c r="O241" s="118"/>
      <c r="P241" s="120"/>
      <c r="R241" s="30">
        <v>51</v>
      </c>
      <c r="S241" s="121"/>
      <c r="T241" s="116"/>
      <c r="U241" s="116"/>
      <c r="V241" s="122"/>
      <c r="W241" s="118"/>
      <c r="X241" s="118"/>
      <c r="Y241" s="119"/>
      <c r="Z241" s="115"/>
      <c r="AA241" s="116"/>
      <c r="AB241" s="116"/>
      <c r="AC241" s="117"/>
      <c r="AD241" s="118"/>
      <c r="AE241" s="118"/>
      <c r="AF241" s="119"/>
      <c r="AG241" s="115"/>
      <c r="AH241" s="116"/>
      <c r="AI241" s="116"/>
      <c r="AJ241" s="117"/>
      <c r="AK241" s="118"/>
      <c r="AL241" s="118"/>
      <c r="AM241" s="120"/>
    </row>
    <row r="242" spans="1:39" ht="12.75" hidden="1" customHeight="1" x14ac:dyDescent="0.25">
      <c r="A242" s="26">
        <v>52</v>
      </c>
      <c r="B242" s="27"/>
      <c r="C242" s="123"/>
      <c r="D242" s="124"/>
      <c r="E242" s="124"/>
      <c r="F242" s="125"/>
      <c r="G242" s="126"/>
      <c r="H242" s="126"/>
      <c r="I242" s="127"/>
      <c r="J242" s="123"/>
      <c r="K242" s="124"/>
      <c r="L242" s="124"/>
      <c r="M242" s="125"/>
      <c r="N242" s="126"/>
      <c r="O242" s="126"/>
      <c r="P242" s="128"/>
      <c r="R242" s="26">
        <v>52</v>
      </c>
      <c r="S242" s="129"/>
      <c r="T242" s="124"/>
      <c r="U242" s="124"/>
      <c r="V242" s="130"/>
      <c r="W242" s="126"/>
      <c r="X242" s="126"/>
      <c r="Y242" s="127"/>
      <c r="Z242" s="123"/>
      <c r="AA242" s="124"/>
      <c r="AB242" s="124"/>
      <c r="AC242" s="125"/>
      <c r="AD242" s="126"/>
      <c r="AE242" s="126"/>
      <c r="AF242" s="127"/>
      <c r="AG242" s="123"/>
      <c r="AH242" s="124"/>
      <c r="AI242" s="124"/>
      <c r="AJ242" s="125"/>
      <c r="AK242" s="126"/>
      <c r="AL242" s="126"/>
      <c r="AM242" s="128"/>
    </row>
    <row r="243" spans="1:39" ht="12.75" hidden="1" customHeight="1" x14ac:dyDescent="0.25">
      <c r="A243" s="26">
        <v>53</v>
      </c>
      <c r="B243" s="27"/>
      <c r="C243" s="123"/>
      <c r="D243" s="124"/>
      <c r="E243" s="124"/>
      <c r="F243" s="125"/>
      <c r="G243" s="126"/>
      <c r="H243" s="126"/>
      <c r="I243" s="127"/>
      <c r="J243" s="123"/>
      <c r="K243" s="124"/>
      <c r="L243" s="124"/>
      <c r="M243" s="125"/>
      <c r="N243" s="126"/>
      <c r="O243" s="126"/>
      <c r="P243" s="128"/>
      <c r="R243" s="26">
        <v>53</v>
      </c>
      <c r="S243" s="129"/>
      <c r="T243" s="124"/>
      <c r="U243" s="124"/>
      <c r="V243" s="130"/>
      <c r="W243" s="126"/>
      <c r="X243" s="126"/>
      <c r="Y243" s="127"/>
      <c r="Z243" s="123"/>
      <c r="AA243" s="124"/>
      <c r="AB243" s="124"/>
      <c r="AC243" s="125"/>
      <c r="AD243" s="126"/>
      <c r="AE243" s="126"/>
      <c r="AF243" s="127"/>
      <c r="AG243" s="123"/>
      <c r="AH243" s="124"/>
      <c r="AI243" s="124"/>
      <c r="AJ243" s="125"/>
      <c r="AK243" s="126"/>
      <c r="AL243" s="126"/>
      <c r="AM243" s="128"/>
    </row>
    <row r="244" spans="1:39" ht="12.75" hidden="1" customHeight="1" x14ac:dyDescent="0.25">
      <c r="A244" s="26">
        <v>54</v>
      </c>
      <c r="B244" s="27"/>
      <c r="C244" s="123"/>
      <c r="D244" s="124"/>
      <c r="E244" s="124"/>
      <c r="F244" s="125"/>
      <c r="G244" s="126"/>
      <c r="H244" s="126"/>
      <c r="I244" s="127"/>
      <c r="J244" s="123"/>
      <c r="K244" s="124"/>
      <c r="L244" s="124"/>
      <c r="M244" s="125"/>
      <c r="N244" s="126"/>
      <c r="O244" s="126"/>
      <c r="P244" s="128"/>
      <c r="R244" s="26">
        <v>54</v>
      </c>
      <c r="S244" s="129"/>
      <c r="T244" s="124"/>
      <c r="U244" s="124"/>
      <c r="V244" s="130"/>
      <c r="W244" s="126"/>
      <c r="X244" s="126"/>
      <c r="Y244" s="127"/>
      <c r="Z244" s="123"/>
      <c r="AA244" s="124"/>
      <c r="AB244" s="124"/>
      <c r="AC244" s="125"/>
      <c r="AD244" s="126"/>
      <c r="AE244" s="126"/>
      <c r="AF244" s="127"/>
      <c r="AG244" s="123"/>
      <c r="AH244" s="124"/>
      <c r="AI244" s="124"/>
      <c r="AJ244" s="125"/>
      <c r="AK244" s="126"/>
      <c r="AL244" s="126"/>
      <c r="AM244" s="128"/>
    </row>
    <row r="245" spans="1:39" ht="12.75" hidden="1" customHeight="1" x14ac:dyDescent="0.25">
      <c r="A245" s="28">
        <v>55</v>
      </c>
      <c r="B245" s="29"/>
      <c r="C245" s="140"/>
      <c r="D245" s="141"/>
      <c r="E245" s="141"/>
      <c r="F245" s="142"/>
      <c r="G245" s="143"/>
      <c r="H245" s="143"/>
      <c r="I245" s="144"/>
      <c r="J245" s="140"/>
      <c r="K245" s="141"/>
      <c r="L245" s="141"/>
      <c r="M245" s="142"/>
      <c r="N245" s="143"/>
      <c r="O245" s="143"/>
      <c r="P245" s="145"/>
      <c r="R245" s="28">
        <v>55</v>
      </c>
      <c r="S245" s="146"/>
      <c r="T245" s="141"/>
      <c r="U245" s="141"/>
      <c r="V245" s="147"/>
      <c r="W245" s="143"/>
      <c r="X245" s="143"/>
      <c r="Y245" s="144"/>
      <c r="Z245" s="140"/>
      <c r="AA245" s="141"/>
      <c r="AB245" s="141"/>
      <c r="AC245" s="142"/>
      <c r="AD245" s="143"/>
      <c r="AE245" s="143"/>
      <c r="AF245" s="144"/>
      <c r="AG245" s="140"/>
      <c r="AH245" s="141"/>
      <c r="AI245" s="141"/>
      <c r="AJ245" s="142"/>
      <c r="AK245" s="143"/>
      <c r="AL245" s="143"/>
      <c r="AM245" s="145"/>
    </row>
    <row r="246" spans="1:39" ht="12.75" hidden="1" customHeight="1" x14ac:dyDescent="0.25">
      <c r="A246" s="214"/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  <c r="AL246" s="214"/>
      <c r="AM246" s="214"/>
    </row>
    <row r="247" spans="1:39" ht="15" hidden="1" customHeight="1" x14ac:dyDescent="0.25">
      <c r="A247" s="213" t="s">
        <v>415</v>
      </c>
      <c r="B247" s="213"/>
      <c r="C247" s="213" t="s">
        <v>416</v>
      </c>
      <c r="D247" s="213"/>
      <c r="E247" s="213"/>
      <c r="F247" s="213"/>
      <c r="G247" s="213"/>
      <c r="H247" s="213"/>
      <c r="I247" s="213"/>
      <c r="J247" s="213" t="s">
        <v>416</v>
      </c>
      <c r="K247" s="213"/>
      <c r="L247" s="213"/>
      <c r="M247" s="213"/>
      <c r="N247" s="213"/>
      <c r="O247" s="213"/>
      <c r="P247" s="213"/>
      <c r="R247" s="213" t="s">
        <v>416</v>
      </c>
      <c r="S247" s="213"/>
      <c r="T247" s="213"/>
      <c r="U247" s="213"/>
      <c r="V247" s="213"/>
      <c r="W247" s="213"/>
      <c r="X247" s="213"/>
      <c r="Y247" s="213" t="s">
        <v>416</v>
      </c>
      <c r="Z247" s="213"/>
      <c r="AA247" s="213"/>
      <c r="AB247" s="213"/>
      <c r="AC247" s="213"/>
      <c r="AD247" s="213"/>
      <c r="AE247" s="213"/>
      <c r="AF247" s="213" t="s">
        <v>416</v>
      </c>
      <c r="AG247" s="213"/>
      <c r="AH247" s="213"/>
      <c r="AI247" s="213"/>
      <c r="AJ247" s="213"/>
      <c r="AK247" s="213"/>
      <c r="AL247" s="213"/>
      <c r="AM247" s="213"/>
    </row>
    <row r="248" spans="1:39" ht="31.5" hidden="1" customHeight="1" x14ac:dyDescent="0.25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</row>
    <row r="249" spans="1:39" hidden="1" x14ac:dyDescent="0.25"/>
  </sheetData>
  <mergeCells count="176">
    <mergeCell ref="C247:I247"/>
    <mergeCell ref="J247:P247"/>
    <mergeCell ref="R247:X247"/>
    <mergeCell ref="Y247:AE247"/>
    <mergeCell ref="AF247:AM247"/>
    <mergeCell ref="C248:I248"/>
    <mergeCell ref="J248:P248"/>
    <mergeCell ref="R248:X248"/>
    <mergeCell ref="Y248:AE248"/>
    <mergeCell ref="AF248:AL248"/>
    <mergeCell ref="Z189:AC190"/>
    <mergeCell ref="AF189:AF190"/>
    <mergeCell ref="AG189:AJ190"/>
    <mergeCell ref="AK189:AK190"/>
    <mergeCell ref="AL189:AL190"/>
    <mergeCell ref="AM189:AM190"/>
    <mergeCell ref="C188:I188"/>
    <mergeCell ref="J188:P188"/>
    <mergeCell ref="R188:R190"/>
    <mergeCell ref="S188:Y188"/>
    <mergeCell ref="Z188:AF188"/>
    <mergeCell ref="AG188:AM188"/>
    <mergeCell ref="C189:F190"/>
    <mergeCell ref="G189:G190"/>
    <mergeCell ref="O189:O190"/>
    <mergeCell ref="P189:P190"/>
    <mergeCell ref="C186:I186"/>
    <mergeCell ref="J186:P186"/>
    <mergeCell ref="R186:X186"/>
    <mergeCell ref="Y186:AE186"/>
    <mergeCell ref="AF186:AL186"/>
    <mergeCell ref="A187:P187"/>
    <mergeCell ref="R187:AM187"/>
    <mergeCell ref="AG127:AJ128"/>
    <mergeCell ref="AK127:AK128"/>
    <mergeCell ref="AL127:AL128"/>
    <mergeCell ref="AM127:AM128"/>
    <mergeCell ref="C185:I185"/>
    <mergeCell ref="J185:P185"/>
    <mergeCell ref="R185:X185"/>
    <mergeCell ref="Y185:AE185"/>
    <mergeCell ref="AF185:AM185"/>
    <mergeCell ref="S127:V128"/>
    <mergeCell ref="W127:W128"/>
    <mergeCell ref="X127:X128"/>
    <mergeCell ref="Y127:Y128"/>
    <mergeCell ref="Z127:AC128"/>
    <mergeCell ref="AF127:AF128"/>
    <mergeCell ref="A125:P125"/>
    <mergeCell ref="R125:AM125"/>
    <mergeCell ref="C126:I126"/>
    <mergeCell ref="J126:P126"/>
    <mergeCell ref="R126:R128"/>
    <mergeCell ref="S126:Y126"/>
    <mergeCell ref="Z126:AF126"/>
    <mergeCell ref="AG126:AM126"/>
    <mergeCell ref="C127:F128"/>
    <mergeCell ref="G127:G128"/>
    <mergeCell ref="C123:I123"/>
    <mergeCell ref="J123:P123"/>
    <mergeCell ref="R123:X123"/>
    <mergeCell ref="Y123:AE123"/>
    <mergeCell ref="AF123:AM123"/>
    <mergeCell ref="C124:I124"/>
    <mergeCell ref="J124:P124"/>
    <mergeCell ref="R124:X124"/>
    <mergeCell ref="Y124:AE124"/>
    <mergeCell ref="AF124:AL124"/>
    <mergeCell ref="Z65:AC66"/>
    <mergeCell ref="AF65:AF66"/>
    <mergeCell ref="AG65:AJ66"/>
    <mergeCell ref="AK65:AK66"/>
    <mergeCell ref="AL65:AL66"/>
    <mergeCell ref="C64:I64"/>
    <mergeCell ref="J64:P64"/>
    <mergeCell ref="R64:R66"/>
    <mergeCell ref="S64:Y64"/>
    <mergeCell ref="Z64:AF64"/>
    <mergeCell ref="AG64:AM64"/>
    <mergeCell ref="C65:F66"/>
    <mergeCell ref="G65:G66"/>
    <mergeCell ref="O65:O66"/>
    <mergeCell ref="C62:I62"/>
    <mergeCell ref="J62:P62"/>
    <mergeCell ref="R62:X62"/>
    <mergeCell ref="Y62:AE62"/>
    <mergeCell ref="AF62:AL62"/>
    <mergeCell ref="A63:P63"/>
    <mergeCell ref="R63:AM63"/>
    <mergeCell ref="AG3:AJ4"/>
    <mergeCell ref="AK3:AK4"/>
    <mergeCell ref="AL3:AL4"/>
    <mergeCell ref="AM3:AM4"/>
    <mergeCell ref="C61:I61"/>
    <mergeCell ref="J61:P61"/>
    <mergeCell ref="R61:X61"/>
    <mergeCell ref="Y61:AE61"/>
    <mergeCell ref="AF61:AM61"/>
    <mergeCell ref="S3:V4"/>
    <mergeCell ref="W3:W4"/>
    <mergeCell ref="X3:X4"/>
    <mergeCell ref="Y3:Y4"/>
    <mergeCell ref="Z3:AC4"/>
    <mergeCell ref="AF3:AF4"/>
    <mergeCell ref="A1:P1"/>
    <mergeCell ref="R1:AM1"/>
    <mergeCell ref="C2:I2"/>
    <mergeCell ref="J2:P2"/>
    <mergeCell ref="R2:R4"/>
    <mergeCell ref="S2:Y2"/>
    <mergeCell ref="Z2:AF2"/>
    <mergeCell ref="AG2:AM2"/>
    <mergeCell ref="C3:F4"/>
    <mergeCell ref="G3:G4"/>
    <mergeCell ref="A2:A4"/>
    <mergeCell ref="B2:B4"/>
    <mergeCell ref="AD3:AD4"/>
    <mergeCell ref="AE3:AE4"/>
    <mergeCell ref="H3:H4"/>
    <mergeCell ref="I3:I4"/>
    <mergeCell ref="J3:M4"/>
    <mergeCell ref="N3:N4"/>
    <mergeCell ref="O3:O4"/>
    <mergeCell ref="P3:P4"/>
    <mergeCell ref="A61:B61"/>
    <mergeCell ref="A60:P60"/>
    <mergeCell ref="R60:AM60"/>
    <mergeCell ref="A62:B62"/>
    <mergeCell ref="A64:A66"/>
    <mergeCell ref="B64:B66"/>
    <mergeCell ref="AD65:AD66"/>
    <mergeCell ref="AE65:AE66"/>
    <mergeCell ref="H65:H66"/>
    <mergeCell ref="I65:I66"/>
    <mergeCell ref="J65:M66"/>
    <mergeCell ref="N65:N66"/>
    <mergeCell ref="A123:B123"/>
    <mergeCell ref="A122:P122"/>
    <mergeCell ref="R122:AM122"/>
    <mergeCell ref="A124:B124"/>
    <mergeCell ref="S65:V66"/>
    <mergeCell ref="W65:W66"/>
    <mergeCell ref="X65:X66"/>
    <mergeCell ref="Y65:Y66"/>
    <mergeCell ref="P65:P66"/>
    <mergeCell ref="AM65:AM66"/>
    <mergeCell ref="A126:A128"/>
    <mergeCell ref="B126:B128"/>
    <mergeCell ref="AD127:AD128"/>
    <mergeCell ref="AE127:AE128"/>
    <mergeCell ref="H127:H128"/>
    <mergeCell ref="I127:I128"/>
    <mergeCell ref="J127:M128"/>
    <mergeCell ref="N127:N128"/>
    <mergeCell ref="O127:O128"/>
    <mergeCell ref="P127:P128"/>
    <mergeCell ref="A185:B185"/>
    <mergeCell ref="A184:P184"/>
    <mergeCell ref="R184:AM184"/>
    <mergeCell ref="A186:B186"/>
    <mergeCell ref="A188:A190"/>
    <mergeCell ref="B188:B190"/>
    <mergeCell ref="AD189:AD190"/>
    <mergeCell ref="AE189:AE190"/>
    <mergeCell ref="H189:H190"/>
    <mergeCell ref="I189:I190"/>
    <mergeCell ref="J189:M190"/>
    <mergeCell ref="N189:N190"/>
    <mergeCell ref="A247:B247"/>
    <mergeCell ref="A246:P246"/>
    <mergeCell ref="R246:AM246"/>
    <mergeCell ref="A248:B248"/>
    <mergeCell ref="S189:V190"/>
    <mergeCell ref="W189:W190"/>
    <mergeCell ref="X189:X190"/>
    <mergeCell ref="Y189:Y190"/>
  </mergeCells>
  <pageMargins left="0.25" right="0.25" top="0.25" bottom="0.25" header="0" footer="0"/>
  <pageSetup paperSize="9" pageOrder="overThenDown" orientation="portrait"/>
  <headerFooter alignWithMargins="0"/>
  <rowBreaks count="3" manualBreakCount="3">
    <brk id="62" max="16383" man="1"/>
    <brk id="124" max="16383" man="1"/>
    <brk id="186" max="16383" man="1"/>
  </rowBreaks>
  <colBreaks count="1" manualBreakCount="1">
    <brk id="6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R43" sqref="R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18" width="4.85546875" style="49" customWidth="1"/>
    <col min="19" max="21" width="4.140625" style="49" customWidth="1"/>
    <col min="22" max="24" width="4.28515625" style="49" customWidth="1"/>
    <col min="25" max="33" width="9.140625" style="49"/>
  </cols>
  <sheetData>
    <row r="1" spans="1:33" ht="21" customHeight="1" x14ac:dyDescent="0.25">
      <c r="A1" s="234" t="s">
        <v>480</v>
      </c>
      <c r="B1" s="235"/>
      <c r="C1" s="235"/>
      <c r="D1" s="235"/>
      <c r="E1" s="235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</row>
    <row r="2" spans="1:33" s="48" customFormat="1" ht="23.25" customHeight="1" x14ac:dyDescent="0.25">
      <c r="A2" s="230" t="s">
        <v>30</v>
      </c>
      <c r="B2" s="232" t="s">
        <v>23</v>
      </c>
      <c r="C2" s="232" t="s">
        <v>448</v>
      </c>
      <c r="D2" s="232" t="s">
        <v>449</v>
      </c>
      <c r="E2" s="232" t="s">
        <v>450</v>
      </c>
      <c r="F2" s="232" t="s">
        <v>451</v>
      </c>
      <c r="G2" s="232" t="s">
        <v>452</v>
      </c>
      <c r="H2" s="232" t="s">
        <v>453</v>
      </c>
      <c r="I2" s="232" t="s">
        <v>454</v>
      </c>
      <c r="J2" s="232" t="s">
        <v>455</v>
      </c>
      <c r="K2" s="232" t="s">
        <v>456</v>
      </c>
      <c r="L2" s="232" t="s">
        <v>426</v>
      </c>
      <c r="M2" s="232" t="s">
        <v>457</v>
      </c>
      <c r="N2" s="232" t="s">
        <v>458</v>
      </c>
      <c r="O2" s="232" t="s">
        <v>481</v>
      </c>
      <c r="P2" s="232" t="s">
        <v>460</v>
      </c>
      <c r="Q2" s="232"/>
      <c r="R2" s="237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s="48" customFormat="1" ht="21.75" customHeight="1" x14ac:dyDescent="0.25">
      <c r="A3" s="231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158" t="s">
        <v>461</v>
      </c>
      <c r="Q3" s="158" t="s">
        <v>462</v>
      </c>
      <c r="R3" s="159" t="s">
        <v>463</v>
      </c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6.350000000000001" customHeight="1" x14ac:dyDescent="0.25">
      <c r="A4" s="61">
        <v>1</v>
      </c>
      <c r="B4" s="154" t="s">
        <v>36</v>
      </c>
      <c r="C4" s="45">
        <f>ROUND(7.8,1)</f>
        <v>7.8</v>
      </c>
      <c r="D4" s="45">
        <f>ROUND(7,1)</f>
        <v>7</v>
      </c>
      <c r="E4" s="45">
        <f>ROUND(7.7,1)</f>
        <v>7.7</v>
      </c>
      <c r="F4" s="45">
        <f>ROUND(6.7,1)</f>
        <v>6.7</v>
      </c>
      <c r="G4" s="45">
        <f>ROUND(8.6,1)</f>
        <v>8.6</v>
      </c>
      <c r="H4" s="45">
        <f>ROUND(4.9,1)</f>
        <v>4.9000000000000004</v>
      </c>
      <c r="I4" s="45">
        <f>ROUND(7.8,1)</f>
        <v>7.8</v>
      </c>
      <c r="J4" s="45">
        <f>ROUND(7.6,1)</f>
        <v>7.6</v>
      </c>
      <c r="K4" s="45">
        <f>ROUND(5.5,1)</f>
        <v>5.5</v>
      </c>
      <c r="L4" s="45">
        <f>ROUND(8.1,1)</f>
        <v>8.1</v>
      </c>
      <c r="M4" s="45">
        <f>ROUND(8.3,1)</f>
        <v>8.3000000000000007</v>
      </c>
      <c r="N4" s="45" t="s">
        <v>440</v>
      </c>
      <c r="O4" s="45">
        <f>ROUND(7.3,1)</f>
        <v>7.3</v>
      </c>
      <c r="P4" s="45" t="s">
        <v>468</v>
      </c>
      <c r="Q4" s="45" t="s">
        <v>464</v>
      </c>
      <c r="R4" s="156"/>
    </row>
    <row r="5" spans="1:33" ht="16.350000000000001" customHeight="1" x14ac:dyDescent="0.25">
      <c r="A5" s="61">
        <v>2</v>
      </c>
      <c r="B5" s="154" t="s">
        <v>45</v>
      </c>
      <c r="C5" s="45">
        <f>ROUND(7.7,1)</f>
        <v>7.7</v>
      </c>
      <c r="D5" s="45">
        <f>ROUND(6.8,1)</f>
        <v>6.8</v>
      </c>
      <c r="E5" s="45">
        <f>ROUND(8.6,1)</f>
        <v>8.6</v>
      </c>
      <c r="F5" s="45">
        <f>ROUND(8.3,1)</f>
        <v>8.3000000000000007</v>
      </c>
      <c r="G5" s="45">
        <f>ROUND(8.4,1)</f>
        <v>8.4</v>
      </c>
      <c r="H5" s="45">
        <f>ROUND(7.1,1)</f>
        <v>7.1</v>
      </c>
      <c r="I5" s="45">
        <f>ROUND(7.8,1)</f>
        <v>7.8</v>
      </c>
      <c r="J5" s="45">
        <f>ROUND(7.5,1)</f>
        <v>7.5</v>
      </c>
      <c r="K5" s="45">
        <f>ROUND(5.3,1)</f>
        <v>5.3</v>
      </c>
      <c r="L5" s="45">
        <f>ROUND(9.5,1)</f>
        <v>9.5</v>
      </c>
      <c r="M5" s="45">
        <f>ROUND(8.6,1)</f>
        <v>8.6</v>
      </c>
      <c r="N5" s="45" t="s">
        <v>440</v>
      </c>
      <c r="O5" s="45">
        <f>ROUND(7.8,1)</f>
        <v>7.8</v>
      </c>
      <c r="P5" s="45" t="s">
        <v>316</v>
      </c>
      <c r="Q5" s="45" t="s">
        <v>464</v>
      </c>
      <c r="R5" s="156" t="s">
        <v>465</v>
      </c>
    </row>
    <row r="6" spans="1:33" ht="16.350000000000001" customHeight="1" x14ac:dyDescent="0.25">
      <c r="A6" s="61">
        <v>3</v>
      </c>
      <c r="B6" s="154" t="s">
        <v>51</v>
      </c>
      <c r="C6" s="45">
        <f>ROUND(8.3,1)</f>
        <v>8.3000000000000007</v>
      </c>
      <c r="D6" s="45">
        <f>ROUND(7.7,1)</f>
        <v>7.7</v>
      </c>
      <c r="E6" s="45">
        <f>ROUND(7.3,1)</f>
        <v>7.3</v>
      </c>
      <c r="F6" s="45">
        <f>ROUND(7.3,1)</f>
        <v>7.3</v>
      </c>
      <c r="G6" s="45">
        <f>ROUND(8,1)</f>
        <v>8</v>
      </c>
      <c r="H6" s="45">
        <f>ROUND(6.4,1)</f>
        <v>6.4</v>
      </c>
      <c r="I6" s="45">
        <f>ROUND(8.1,1)</f>
        <v>8.1</v>
      </c>
      <c r="J6" s="45">
        <f>ROUND(8.4,1)</f>
        <v>8.4</v>
      </c>
      <c r="K6" s="45">
        <f>ROUND(5.7,1)</f>
        <v>5.7</v>
      </c>
      <c r="L6" s="45">
        <f>ROUND(9.1,1)</f>
        <v>9.1</v>
      </c>
      <c r="M6" s="45">
        <f>ROUND(8.2,1)</f>
        <v>8.1999999999999993</v>
      </c>
      <c r="N6" s="45" t="s">
        <v>440</v>
      </c>
      <c r="O6" s="45">
        <f>ROUND(7.7,1)</f>
        <v>7.7</v>
      </c>
      <c r="P6" s="45" t="s">
        <v>316</v>
      </c>
      <c r="Q6" s="45" t="s">
        <v>464</v>
      </c>
      <c r="R6" s="156" t="s">
        <v>465</v>
      </c>
    </row>
    <row r="7" spans="1:33" ht="16.350000000000001" customHeight="1" x14ac:dyDescent="0.25">
      <c r="A7" s="61">
        <v>4</v>
      </c>
      <c r="B7" s="154" t="s">
        <v>57</v>
      </c>
      <c r="C7" s="45">
        <f>ROUND(8.3,1)</f>
        <v>8.3000000000000007</v>
      </c>
      <c r="D7" s="45">
        <f>ROUND(7.9,1)</f>
        <v>7.9</v>
      </c>
      <c r="E7" s="45">
        <f>ROUND(7.2,1)</f>
        <v>7.2</v>
      </c>
      <c r="F7" s="45">
        <f>ROUND(7.4,1)</f>
        <v>7.4</v>
      </c>
      <c r="G7" s="45">
        <f>ROUND(7.8,1)</f>
        <v>7.8</v>
      </c>
      <c r="H7" s="45">
        <f>ROUND(5.5,1)</f>
        <v>5.5</v>
      </c>
      <c r="I7" s="45">
        <f>ROUND(7.7,1)</f>
        <v>7.7</v>
      </c>
      <c r="J7" s="45">
        <f>ROUND(8.5,1)</f>
        <v>8.5</v>
      </c>
      <c r="K7" s="45">
        <f>ROUND(5.7,1)</f>
        <v>5.7</v>
      </c>
      <c r="L7" s="45">
        <f>ROUND(9.1,1)</f>
        <v>9.1</v>
      </c>
      <c r="M7" s="45">
        <f>ROUND(9.2,1)</f>
        <v>9.1999999999999993</v>
      </c>
      <c r="N7" s="45" t="s">
        <v>440</v>
      </c>
      <c r="O7" s="45">
        <f>ROUND(7.7,1)</f>
        <v>7.7</v>
      </c>
      <c r="P7" s="45" t="s">
        <v>316</v>
      </c>
      <c r="Q7" s="45" t="s">
        <v>464</v>
      </c>
      <c r="R7" s="156" t="s">
        <v>465</v>
      </c>
    </row>
    <row r="8" spans="1:33" ht="16.350000000000001" customHeight="1" x14ac:dyDescent="0.25">
      <c r="A8" s="69">
        <v>5</v>
      </c>
      <c r="B8" s="160" t="s">
        <v>63</v>
      </c>
      <c r="C8" s="46">
        <f>ROUND(7.4,1)</f>
        <v>7.4</v>
      </c>
      <c r="D8" s="46">
        <f>ROUND(6.5,1)</f>
        <v>6.5</v>
      </c>
      <c r="E8" s="46">
        <f>ROUND(8.2,1)</f>
        <v>8.1999999999999993</v>
      </c>
      <c r="F8" s="46">
        <f>ROUND(8.4,1)</f>
        <v>8.4</v>
      </c>
      <c r="G8" s="46">
        <f>ROUND(8,1)</f>
        <v>8</v>
      </c>
      <c r="H8" s="46">
        <f>ROUND(6.3,1)</f>
        <v>6.3</v>
      </c>
      <c r="I8" s="46">
        <f>ROUND(8.9,1)</f>
        <v>8.9</v>
      </c>
      <c r="J8" s="46">
        <f>ROUND(8.4,1)</f>
        <v>8.4</v>
      </c>
      <c r="K8" s="46">
        <f>ROUND(6.2,1)</f>
        <v>6.2</v>
      </c>
      <c r="L8" s="46">
        <f>ROUND(9.6,1)</f>
        <v>9.6</v>
      </c>
      <c r="M8" s="46">
        <f>ROUND(8.4,1)</f>
        <v>8.4</v>
      </c>
      <c r="N8" s="46" t="s">
        <v>440</v>
      </c>
      <c r="O8" s="46">
        <f>ROUND(7.8,1)</f>
        <v>7.8</v>
      </c>
      <c r="P8" s="46" t="s">
        <v>316</v>
      </c>
      <c r="Q8" s="46" t="s">
        <v>464</v>
      </c>
      <c r="R8" s="161" t="s">
        <v>465</v>
      </c>
    </row>
    <row r="9" spans="1:33" ht="16.350000000000001" customHeight="1" x14ac:dyDescent="0.25">
      <c r="A9" s="61">
        <v>6</v>
      </c>
      <c r="B9" s="154" t="s">
        <v>69</v>
      </c>
      <c r="C9" s="45">
        <f>ROUND(6.9,1)</f>
        <v>6.9</v>
      </c>
      <c r="D9" s="45">
        <f>ROUND(6.7,1)</f>
        <v>6.7</v>
      </c>
      <c r="E9" s="45">
        <f>ROUND(6.8,1)</f>
        <v>6.8</v>
      </c>
      <c r="F9" s="45">
        <f>ROUND(6.1,1)</f>
        <v>6.1</v>
      </c>
      <c r="G9" s="45">
        <f>ROUND(8.6,1)</f>
        <v>8.6</v>
      </c>
      <c r="H9" s="45">
        <f>ROUND(5.8,1)</f>
        <v>5.8</v>
      </c>
      <c r="I9" s="45">
        <f>ROUND(7.1,1)</f>
        <v>7.1</v>
      </c>
      <c r="J9" s="45">
        <f>ROUND(6.6,1)</f>
        <v>6.6</v>
      </c>
      <c r="K9" s="45">
        <f>ROUND(4.9,1)</f>
        <v>4.9000000000000004</v>
      </c>
      <c r="L9" s="45">
        <f>ROUND(8.3,1)</f>
        <v>8.3000000000000007</v>
      </c>
      <c r="M9" s="45">
        <f>ROUND(6.5,1)</f>
        <v>6.5</v>
      </c>
      <c r="N9" s="45" t="s">
        <v>440</v>
      </c>
      <c r="O9" s="45">
        <f>ROUND(6.8,1)</f>
        <v>6.8</v>
      </c>
      <c r="P9" s="45" t="s">
        <v>468</v>
      </c>
      <c r="Q9" s="45" t="s">
        <v>464</v>
      </c>
      <c r="R9" s="156"/>
    </row>
    <row r="10" spans="1:33" ht="16.350000000000001" customHeight="1" x14ac:dyDescent="0.25">
      <c r="A10" s="61">
        <v>7</v>
      </c>
      <c r="B10" s="154" t="s">
        <v>75</v>
      </c>
      <c r="C10" s="45">
        <f>ROUND(8.1,1)</f>
        <v>8.1</v>
      </c>
      <c r="D10" s="45">
        <f>ROUND(6.7,1)</f>
        <v>6.7</v>
      </c>
      <c r="E10" s="45">
        <f>ROUND(7.2,1)</f>
        <v>7.2</v>
      </c>
      <c r="F10" s="45">
        <f>ROUND(8,1)</f>
        <v>8</v>
      </c>
      <c r="G10" s="45">
        <f>ROUND(8.9,1)</f>
        <v>8.9</v>
      </c>
      <c r="H10" s="45">
        <f>ROUND(6.2,1)</f>
        <v>6.2</v>
      </c>
      <c r="I10" s="45">
        <f>ROUND(7.4,1)</f>
        <v>7.4</v>
      </c>
      <c r="J10" s="45">
        <f>ROUND(6.8,1)</f>
        <v>6.8</v>
      </c>
      <c r="K10" s="45">
        <f>ROUND(6.1,1)</f>
        <v>6.1</v>
      </c>
      <c r="L10" s="45">
        <f>ROUND(8.8,1)</f>
        <v>8.8000000000000007</v>
      </c>
      <c r="M10" s="45">
        <f>ROUND(8.8,1)</f>
        <v>8.8000000000000007</v>
      </c>
      <c r="N10" s="45" t="s">
        <v>440</v>
      </c>
      <c r="O10" s="45">
        <f>ROUND(7.5,1)</f>
        <v>7.5</v>
      </c>
      <c r="P10" s="45" t="s">
        <v>316</v>
      </c>
      <c r="Q10" s="45" t="s">
        <v>464</v>
      </c>
      <c r="R10" s="156" t="s">
        <v>465</v>
      </c>
    </row>
    <row r="11" spans="1:33" ht="16.350000000000001" customHeight="1" x14ac:dyDescent="0.25">
      <c r="A11" s="61">
        <v>8</v>
      </c>
      <c r="B11" s="154" t="s">
        <v>80</v>
      </c>
      <c r="C11" s="45">
        <f>ROUND(8.3,1)</f>
        <v>8.3000000000000007</v>
      </c>
      <c r="D11" s="45">
        <f>ROUND(7.6,1)</f>
        <v>7.6</v>
      </c>
      <c r="E11" s="45">
        <f>ROUND(8.2,1)</f>
        <v>8.1999999999999993</v>
      </c>
      <c r="F11" s="45">
        <f>ROUND(8.2,1)</f>
        <v>8.1999999999999993</v>
      </c>
      <c r="G11" s="45">
        <f>ROUND(8.9,1)</f>
        <v>8.9</v>
      </c>
      <c r="H11" s="45">
        <f>ROUND(5.1,1)</f>
        <v>5.0999999999999996</v>
      </c>
      <c r="I11" s="45">
        <f>ROUND(8.1,1)</f>
        <v>8.1</v>
      </c>
      <c r="J11" s="45">
        <f>ROUND(8.2,1)</f>
        <v>8.1999999999999993</v>
      </c>
      <c r="K11" s="45">
        <f>ROUND(6.7,1)</f>
        <v>6.7</v>
      </c>
      <c r="L11" s="45">
        <f>ROUND(8.7,1)</f>
        <v>8.6999999999999993</v>
      </c>
      <c r="M11" s="45">
        <f>ROUND(9.5,1)</f>
        <v>9.5</v>
      </c>
      <c r="N11" s="45" t="s">
        <v>440</v>
      </c>
      <c r="O11" s="45">
        <f>ROUND(8,1)</f>
        <v>8</v>
      </c>
      <c r="P11" s="45" t="s">
        <v>316</v>
      </c>
      <c r="Q11" s="45" t="s">
        <v>464</v>
      </c>
      <c r="R11" s="156" t="s">
        <v>465</v>
      </c>
    </row>
    <row r="12" spans="1:33" ht="16.350000000000001" customHeight="1" x14ac:dyDescent="0.25">
      <c r="A12" s="61">
        <v>9</v>
      </c>
      <c r="B12" s="154" t="s">
        <v>86</v>
      </c>
      <c r="C12" s="45">
        <f>ROUND(8.5,1)</f>
        <v>8.5</v>
      </c>
      <c r="D12" s="45">
        <f>ROUND(8.1,1)</f>
        <v>8.1</v>
      </c>
      <c r="E12" s="45">
        <f>ROUND(8.6,1)</f>
        <v>8.6</v>
      </c>
      <c r="F12" s="45">
        <f>ROUND(8.9,1)</f>
        <v>8.9</v>
      </c>
      <c r="G12" s="45">
        <f>ROUND(8.4,1)</f>
        <v>8.4</v>
      </c>
      <c r="H12" s="45">
        <f>ROUND(6.6,1)</f>
        <v>6.6</v>
      </c>
      <c r="I12" s="45">
        <f>ROUND(8.3,1)</f>
        <v>8.3000000000000007</v>
      </c>
      <c r="J12" s="45">
        <f>ROUND(9.3,1)</f>
        <v>9.3000000000000007</v>
      </c>
      <c r="K12" s="45">
        <f>ROUND(7.3,1)</f>
        <v>7.3</v>
      </c>
      <c r="L12" s="45">
        <f>ROUND(9.5,1)</f>
        <v>9.5</v>
      </c>
      <c r="M12" s="45">
        <f>ROUND(8.6,1)</f>
        <v>8.6</v>
      </c>
      <c r="N12" s="45" t="s">
        <v>440</v>
      </c>
      <c r="O12" s="45">
        <f>ROUND(8.4,1)</f>
        <v>8.4</v>
      </c>
      <c r="P12" s="45" t="s">
        <v>466</v>
      </c>
      <c r="Q12" s="45" t="s">
        <v>464</v>
      </c>
      <c r="R12" s="156" t="s">
        <v>467</v>
      </c>
    </row>
    <row r="13" spans="1:33" ht="16.350000000000001" customHeight="1" x14ac:dyDescent="0.25">
      <c r="A13" s="69">
        <v>10</v>
      </c>
      <c r="B13" s="160" t="s">
        <v>92</v>
      </c>
      <c r="C13" s="46">
        <f>ROUND(9,1)</f>
        <v>9</v>
      </c>
      <c r="D13" s="46">
        <f>ROUND(7.7,1)</f>
        <v>7.7</v>
      </c>
      <c r="E13" s="46">
        <f>ROUND(8,1)</f>
        <v>8</v>
      </c>
      <c r="F13" s="46">
        <f>ROUND(7.5,1)</f>
        <v>7.5</v>
      </c>
      <c r="G13" s="46">
        <f>ROUND(8.3,1)</f>
        <v>8.3000000000000007</v>
      </c>
      <c r="H13" s="46">
        <f>ROUND(7.1,1)</f>
        <v>7.1</v>
      </c>
      <c r="I13" s="46">
        <f>ROUND(8.1,1)</f>
        <v>8.1</v>
      </c>
      <c r="J13" s="46">
        <f>ROUND(8.1,1)</f>
        <v>8.1</v>
      </c>
      <c r="K13" s="46">
        <f>ROUND(6.5,1)</f>
        <v>6.5</v>
      </c>
      <c r="L13" s="46">
        <f>ROUND(9.4,1)</f>
        <v>9.4</v>
      </c>
      <c r="M13" s="46">
        <f>ROUND(9,1)</f>
        <v>9</v>
      </c>
      <c r="N13" s="46" t="s">
        <v>440</v>
      </c>
      <c r="O13" s="46">
        <f>ROUND(8.1,1)</f>
        <v>8.1</v>
      </c>
      <c r="P13" s="46" t="s">
        <v>466</v>
      </c>
      <c r="Q13" s="46" t="s">
        <v>464</v>
      </c>
      <c r="R13" s="161" t="s">
        <v>467</v>
      </c>
    </row>
    <row r="14" spans="1:33" ht="16.350000000000001" customHeight="1" x14ac:dyDescent="0.25">
      <c r="A14" s="61">
        <v>11</v>
      </c>
      <c r="B14" s="154" t="s">
        <v>98</v>
      </c>
      <c r="C14" s="45">
        <f>ROUND(8.4,1)</f>
        <v>8.4</v>
      </c>
      <c r="D14" s="45">
        <f>ROUND(8.2,1)</f>
        <v>8.1999999999999993</v>
      </c>
      <c r="E14" s="45">
        <f>ROUND(8.4,1)</f>
        <v>8.4</v>
      </c>
      <c r="F14" s="45">
        <f>ROUND(9.1,1)</f>
        <v>9.1</v>
      </c>
      <c r="G14" s="45">
        <f>ROUND(8.1,1)</f>
        <v>8.1</v>
      </c>
      <c r="H14" s="45">
        <f>ROUND(6.9,1)</f>
        <v>6.9</v>
      </c>
      <c r="I14" s="45">
        <f>ROUND(8.9,1)</f>
        <v>8.9</v>
      </c>
      <c r="J14" s="45">
        <f>ROUND(9.1,1)</f>
        <v>9.1</v>
      </c>
      <c r="K14" s="45">
        <f>ROUND(7.8,1)</f>
        <v>7.8</v>
      </c>
      <c r="L14" s="45">
        <f>ROUND(9.7,1)</f>
        <v>9.6999999999999993</v>
      </c>
      <c r="M14" s="45">
        <f>ROUND(9.5,1)</f>
        <v>9.5</v>
      </c>
      <c r="N14" s="45" t="s">
        <v>440</v>
      </c>
      <c r="O14" s="45">
        <f>ROUND(8.6,1)</f>
        <v>8.6</v>
      </c>
      <c r="P14" s="45" t="s">
        <v>466</v>
      </c>
      <c r="Q14" s="45" t="s">
        <v>464</v>
      </c>
      <c r="R14" s="156" t="s">
        <v>467</v>
      </c>
    </row>
    <row r="15" spans="1:33" ht="16.350000000000001" customHeight="1" x14ac:dyDescent="0.25">
      <c r="A15" s="61">
        <v>12</v>
      </c>
      <c r="B15" s="154" t="s">
        <v>104</v>
      </c>
      <c r="C15" s="45">
        <f>ROUND(8.5,1)</f>
        <v>8.5</v>
      </c>
      <c r="D15" s="45">
        <f>ROUND(7.3,1)</f>
        <v>7.3</v>
      </c>
      <c r="E15" s="45">
        <f>ROUND(7.2,1)</f>
        <v>7.2</v>
      </c>
      <c r="F15" s="45">
        <f>ROUND(8.1,1)</f>
        <v>8.1</v>
      </c>
      <c r="G15" s="45">
        <f>ROUND(8.8,1)</f>
        <v>8.8000000000000007</v>
      </c>
      <c r="H15" s="45">
        <f>ROUND(6,1)</f>
        <v>6</v>
      </c>
      <c r="I15" s="45">
        <f>ROUND(8.5,1)</f>
        <v>8.5</v>
      </c>
      <c r="J15" s="45">
        <f>ROUND(8.2,1)</f>
        <v>8.1999999999999993</v>
      </c>
      <c r="K15" s="45">
        <f>ROUND(5,1)</f>
        <v>5</v>
      </c>
      <c r="L15" s="45">
        <f>ROUND(9.3,1)</f>
        <v>9.3000000000000007</v>
      </c>
      <c r="M15" s="45">
        <f>ROUND(8.1,1)</f>
        <v>8.1</v>
      </c>
      <c r="N15" s="45" t="s">
        <v>440</v>
      </c>
      <c r="O15" s="45">
        <f>ROUND(7.7,1)</f>
        <v>7.7</v>
      </c>
      <c r="P15" s="45" t="s">
        <v>316</v>
      </c>
      <c r="Q15" s="45" t="s">
        <v>464</v>
      </c>
      <c r="R15" s="156" t="s">
        <v>465</v>
      </c>
    </row>
    <row r="16" spans="1:33" ht="16.350000000000001" customHeight="1" x14ac:dyDescent="0.25">
      <c r="A16" s="61">
        <v>13</v>
      </c>
      <c r="B16" s="154" t="s">
        <v>110</v>
      </c>
      <c r="C16" s="45">
        <f>ROUND(8.1,1)</f>
        <v>8.1</v>
      </c>
      <c r="D16" s="45">
        <f>ROUND(8.4,1)</f>
        <v>8.4</v>
      </c>
      <c r="E16" s="45">
        <f>ROUND(8.5,1)</f>
        <v>8.5</v>
      </c>
      <c r="F16" s="45">
        <f>ROUND(8.9,1)</f>
        <v>8.9</v>
      </c>
      <c r="G16" s="45">
        <f>ROUND(8.3,1)</f>
        <v>8.3000000000000007</v>
      </c>
      <c r="H16" s="45">
        <f>ROUND(6.8,1)</f>
        <v>6.8</v>
      </c>
      <c r="I16" s="45">
        <f>ROUND(8.6,1)</f>
        <v>8.6</v>
      </c>
      <c r="J16" s="45">
        <f>ROUND(8.8,1)</f>
        <v>8.8000000000000007</v>
      </c>
      <c r="K16" s="45">
        <f>ROUND(6.6,1)</f>
        <v>6.6</v>
      </c>
      <c r="L16" s="45">
        <f>ROUND(9.4,1)</f>
        <v>9.4</v>
      </c>
      <c r="M16" s="45">
        <f>ROUND(9.2,1)</f>
        <v>9.1999999999999993</v>
      </c>
      <c r="N16" s="45" t="s">
        <v>440</v>
      </c>
      <c r="O16" s="45">
        <f>ROUND(8.3,1)</f>
        <v>8.3000000000000007</v>
      </c>
      <c r="P16" s="45" t="s">
        <v>466</v>
      </c>
      <c r="Q16" s="45" t="s">
        <v>464</v>
      </c>
      <c r="R16" s="156" t="s">
        <v>467</v>
      </c>
    </row>
    <row r="17" spans="1:18" ht="16.350000000000001" customHeight="1" x14ac:dyDescent="0.25">
      <c r="A17" s="61">
        <v>14</v>
      </c>
      <c r="B17" s="154" t="s">
        <v>116</v>
      </c>
      <c r="C17" s="45">
        <f>ROUND(7.9,1)</f>
        <v>7.9</v>
      </c>
      <c r="D17" s="45">
        <f>ROUND(8,1)</f>
        <v>8</v>
      </c>
      <c r="E17" s="45">
        <f>ROUND(7.7,1)</f>
        <v>7.7</v>
      </c>
      <c r="F17" s="45">
        <f>ROUND(7.8,1)</f>
        <v>7.8</v>
      </c>
      <c r="G17" s="45">
        <f>ROUND(9,1)</f>
        <v>9</v>
      </c>
      <c r="H17" s="45">
        <f>ROUND(7,1)</f>
        <v>7</v>
      </c>
      <c r="I17" s="45">
        <f>ROUND(8.1,1)</f>
        <v>8.1</v>
      </c>
      <c r="J17" s="45">
        <f>ROUND(8,1)</f>
        <v>8</v>
      </c>
      <c r="K17" s="45">
        <f>ROUND(6.8,1)</f>
        <v>6.8</v>
      </c>
      <c r="L17" s="45">
        <f>ROUND(8.7,1)</f>
        <v>8.6999999999999993</v>
      </c>
      <c r="M17" s="45">
        <f>ROUND(9.3,1)</f>
        <v>9.3000000000000007</v>
      </c>
      <c r="N17" s="45" t="s">
        <v>440</v>
      </c>
      <c r="O17" s="45">
        <f>ROUND(8,1)</f>
        <v>8</v>
      </c>
      <c r="P17" s="45" t="s">
        <v>316</v>
      </c>
      <c r="Q17" s="45" t="s">
        <v>464</v>
      </c>
      <c r="R17" s="156" t="s">
        <v>465</v>
      </c>
    </row>
    <row r="18" spans="1:18" ht="16.350000000000001" customHeight="1" x14ac:dyDescent="0.25">
      <c r="A18" s="69">
        <v>15</v>
      </c>
      <c r="B18" s="160" t="s">
        <v>122</v>
      </c>
      <c r="C18" s="46">
        <f>ROUND(8.1,1)</f>
        <v>8.1</v>
      </c>
      <c r="D18" s="46">
        <f>ROUND(6.4,1)</f>
        <v>6.4</v>
      </c>
      <c r="E18" s="46">
        <f>ROUND(7.9,1)</f>
        <v>7.9</v>
      </c>
      <c r="F18" s="46">
        <f>ROUND(7.6,1)</f>
        <v>7.6</v>
      </c>
      <c r="G18" s="46">
        <f>ROUND(7.8,1)</f>
        <v>7.8</v>
      </c>
      <c r="H18" s="46">
        <f>ROUND(5.4,1)</f>
        <v>5.4</v>
      </c>
      <c r="I18" s="46">
        <f>ROUND(6.5,1)</f>
        <v>6.5</v>
      </c>
      <c r="J18" s="46">
        <f>ROUND(7.6,1)</f>
        <v>7.6</v>
      </c>
      <c r="K18" s="46">
        <f>ROUND(5.6,1)</f>
        <v>5.6</v>
      </c>
      <c r="L18" s="46">
        <f>ROUND(9.3,1)</f>
        <v>9.3000000000000007</v>
      </c>
      <c r="M18" s="46">
        <f>ROUND(9.3,1)</f>
        <v>9.3000000000000007</v>
      </c>
      <c r="N18" s="46" t="s">
        <v>440</v>
      </c>
      <c r="O18" s="46">
        <f>ROUND(7.4,1)</f>
        <v>7.4</v>
      </c>
      <c r="P18" s="46" t="s">
        <v>316</v>
      </c>
      <c r="Q18" s="46" t="s">
        <v>464</v>
      </c>
      <c r="R18" s="161" t="s">
        <v>465</v>
      </c>
    </row>
    <row r="19" spans="1:18" ht="16.350000000000001" customHeight="1" x14ac:dyDescent="0.25">
      <c r="A19" s="61">
        <v>16</v>
      </c>
      <c r="B19" s="154" t="s">
        <v>128</v>
      </c>
      <c r="C19" s="45">
        <f>ROUND(7.6,1)</f>
        <v>7.6</v>
      </c>
      <c r="D19" s="45">
        <f>ROUND(6.4,1)</f>
        <v>6.4</v>
      </c>
      <c r="E19" s="45">
        <f>ROUND(7.7,1)</f>
        <v>7.7</v>
      </c>
      <c r="F19" s="45">
        <f>ROUND(6.2,1)</f>
        <v>6.2</v>
      </c>
      <c r="G19" s="45">
        <f>ROUND(7.3,1)</f>
        <v>7.3</v>
      </c>
      <c r="H19" s="45">
        <f>ROUND(5.6,1)</f>
        <v>5.6</v>
      </c>
      <c r="I19" s="45">
        <f>ROUND(7.3,1)</f>
        <v>7.3</v>
      </c>
      <c r="J19" s="45">
        <f>ROUND(7.3,1)</f>
        <v>7.3</v>
      </c>
      <c r="K19" s="45">
        <f>ROUND(5.3,1)</f>
        <v>5.3</v>
      </c>
      <c r="L19" s="45">
        <f>ROUND(8.4,1)</f>
        <v>8.4</v>
      </c>
      <c r="M19" s="45">
        <f>ROUND(8,1)</f>
        <v>8</v>
      </c>
      <c r="N19" s="45" t="s">
        <v>440</v>
      </c>
      <c r="O19" s="45">
        <f>ROUND(7,1)</f>
        <v>7</v>
      </c>
      <c r="P19" s="45" t="s">
        <v>316</v>
      </c>
      <c r="Q19" s="45" t="s">
        <v>464</v>
      </c>
      <c r="R19" s="156" t="s">
        <v>465</v>
      </c>
    </row>
    <row r="20" spans="1:18" ht="16.350000000000001" customHeight="1" x14ac:dyDescent="0.25">
      <c r="A20" s="61">
        <v>17</v>
      </c>
      <c r="B20" s="154" t="s">
        <v>134</v>
      </c>
      <c r="C20" s="45">
        <f>ROUND(7.9,1)</f>
        <v>7.9</v>
      </c>
      <c r="D20" s="45">
        <f>ROUND(6.3,1)</f>
        <v>6.3</v>
      </c>
      <c r="E20" s="45">
        <f>ROUND(6.1,1)</f>
        <v>6.1</v>
      </c>
      <c r="F20" s="45">
        <f>ROUND(8.4,1)</f>
        <v>8.4</v>
      </c>
      <c r="G20" s="45">
        <f>ROUND(7.6,1)</f>
        <v>7.6</v>
      </c>
      <c r="H20" s="45">
        <f>ROUND(4.9,1)</f>
        <v>4.9000000000000004</v>
      </c>
      <c r="I20" s="45">
        <f>ROUND(6.7,1)</f>
        <v>6.7</v>
      </c>
      <c r="J20" s="45">
        <f>ROUND(7.5,1)</f>
        <v>7.5</v>
      </c>
      <c r="K20" s="45">
        <f>ROUND(5.2,1)</f>
        <v>5.2</v>
      </c>
      <c r="L20" s="45">
        <f>ROUND(9.1,1)</f>
        <v>9.1</v>
      </c>
      <c r="M20" s="45">
        <f>ROUND(8.1,1)</f>
        <v>8.1</v>
      </c>
      <c r="N20" s="45" t="s">
        <v>440</v>
      </c>
      <c r="O20" s="45">
        <f>ROUND(7.1,1)</f>
        <v>7.1</v>
      </c>
      <c r="P20" s="45" t="s">
        <v>468</v>
      </c>
      <c r="Q20" s="45" t="s">
        <v>464</v>
      </c>
      <c r="R20" s="156"/>
    </row>
    <row r="21" spans="1:18" ht="16.350000000000001" customHeight="1" x14ac:dyDescent="0.25">
      <c r="A21" s="61">
        <v>18</v>
      </c>
      <c r="B21" s="154" t="s">
        <v>140</v>
      </c>
      <c r="C21" s="45">
        <f>ROUND(7.9,1)</f>
        <v>7.9</v>
      </c>
      <c r="D21" s="45">
        <f>ROUND(5.7,1)</f>
        <v>5.7</v>
      </c>
      <c r="E21" s="45">
        <f>ROUND(7.2,1)</f>
        <v>7.2</v>
      </c>
      <c r="F21" s="45">
        <f>ROUND(7.4,1)</f>
        <v>7.4</v>
      </c>
      <c r="G21" s="45">
        <f>ROUND(8,1)</f>
        <v>8</v>
      </c>
      <c r="H21" s="45">
        <f>ROUND(5.7,1)</f>
        <v>5.7</v>
      </c>
      <c r="I21" s="45">
        <f>ROUND(7.2,1)</f>
        <v>7.2</v>
      </c>
      <c r="J21" s="45">
        <f>ROUND(7.9,1)</f>
        <v>7.9</v>
      </c>
      <c r="K21" s="45">
        <f>ROUND(7.2,1)</f>
        <v>7.2</v>
      </c>
      <c r="L21" s="45">
        <f>ROUND(8.9,1)</f>
        <v>8.9</v>
      </c>
      <c r="M21" s="45">
        <f>ROUND(7.6,1)</f>
        <v>7.6</v>
      </c>
      <c r="N21" s="45" t="s">
        <v>440</v>
      </c>
      <c r="O21" s="45">
        <f>ROUND(7.3,1)</f>
        <v>7.3</v>
      </c>
      <c r="P21" s="45" t="s">
        <v>316</v>
      </c>
      <c r="Q21" s="45" t="s">
        <v>464</v>
      </c>
      <c r="R21" s="156" t="s">
        <v>465</v>
      </c>
    </row>
    <row r="22" spans="1:18" ht="16.350000000000001" customHeight="1" x14ac:dyDescent="0.25">
      <c r="A22" s="61">
        <v>19</v>
      </c>
      <c r="B22" s="154" t="s">
        <v>145</v>
      </c>
      <c r="C22" s="45">
        <f>ROUND(8,1)</f>
        <v>8</v>
      </c>
      <c r="D22" s="45">
        <f>ROUND(7.4,1)</f>
        <v>7.4</v>
      </c>
      <c r="E22" s="45">
        <f>ROUND(7.9,1)</f>
        <v>7.9</v>
      </c>
      <c r="F22" s="45">
        <f>ROUND(8.7,1)</f>
        <v>8.6999999999999993</v>
      </c>
      <c r="G22" s="45">
        <f>ROUND(8.7,1)</f>
        <v>8.6999999999999993</v>
      </c>
      <c r="H22" s="45">
        <f>ROUND(5.9,1)</f>
        <v>5.9</v>
      </c>
      <c r="I22" s="45">
        <f>ROUND(8.5,1)</f>
        <v>8.5</v>
      </c>
      <c r="J22" s="45">
        <f>ROUND(7.5,1)</f>
        <v>7.5</v>
      </c>
      <c r="K22" s="45">
        <f>ROUND(6.5,1)</f>
        <v>6.5</v>
      </c>
      <c r="L22" s="45">
        <f>ROUND(9.7,1)</f>
        <v>9.6999999999999993</v>
      </c>
      <c r="M22" s="45">
        <f>ROUND(8.2,1)</f>
        <v>8.1999999999999993</v>
      </c>
      <c r="N22" s="45" t="s">
        <v>440</v>
      </c>
      <c r="O22" s="45">
        <f>ROUND(7.9,1)</f>
        <v>7.9</v>
      </c>
      <c r="P22" s="45" t="s">
        <v>316</v>
      </c>
      <c r="Q22" s="45" t="s">
        <v>464</v>
      </c>
      <c r="R22" s="156" t="s">
        <v>465</v>
      </c>
    </row>
    <row r="23" spans="1:18" ht="16.350000000000001" customHeight="1" x14ac:dyDescent="0.25">
      <c r="A23" s="69">
        <v>20</v>
      </c>
      <c r="B23" s="160" t="s">
        <v>151</v>
      </c>
      <c r="C23" s="46">
        <f>ROUND(7.9,1)</f>
        <v>7.9</v>
      </c>
      <c r="D23" s="46">
        <f>ROUND(6.7,1)</f>
        <v>6.7</v>
      </c>
      <c r="E23" s="46">
        <f>ROUND(7.6,1)</f>
        <v>7.6</v>
      </c>
      <c r="F23" s="46">
        <f>ROUND(8.4,1)</f>
        <v>8.4</v>
      </c>
      <c r="G23" s="46">
        <f>ROUND(8.8,1)</f>
        <v>8.8000000000000007</v>
      </c>
      <c r="H23" s="46">
        <f>ROUND(6.3,1)</f>
        <v>6.3</v>
      </c>
      <c r="I23" s="46">
        <f>ROUND(8.2,1)</f>
        <v>8.1999999999999993</v>
      </c>
      <c r="J23" s="46">
        <f>ROUND(8.2,1)</f>
        <v>8.1999999999999993</v>
      </c>
      <c r="K23" s="46">
        <f>ROUND(7.4,1)</f>
        <v>7.4</v>
      </c>
      <c r="L23" s="46">
        <f>ROUND(9.5,1)</f>
        <v>9.5</v>
      </c>
      <c r="M23" s="46">
        <f>ROUND(8.9,1)</f>
        <v>8.9</v>
      </c>
      <c r="N23" s="46" t="s">
        <v>440</v>
      </c>
      <c r="O23" s="46">
        <f>ROUND(8,1)</f>
        <v>8</v>
      </c>
      <c r="P23" s="46" t="s">
        <v>316</v>
      </c>
      <c r="Q23" s="46" t="s">
        <v>464</v>
      </c>
      <c r="R23" s="161" t="s">
        <v>465</v>
      </c>
    </row>
    <row r="24" spans="1:18" ht="16.350000000000001" customHeight="1" x14ac:dyDescent="0.25">
      <c r="A24" s="61">
        <v>21</v>
      </c>
      <c r="B24" s="154" t="s">
        <v>157</v>
      </c>
      <c r="C24" s="45">
        <f>ROUND(8.9,1)</f>
        <v>8.9</v>
      </c>
      <c r="D24" s="45">
        <f>ROUND(7.7,1)</f>
        <v>7.7</v>
      </c>
      <c r="E24" s="45">
        <f>ROUND(8.5,1)</f>
        <v>8.5</v>
      </c>
      <c r="F24" s="45">
        <f>ROUND(8.5,1)</f>
        <v>8.5</v>
      </c>
      <c r="G24" s="45">
        <f>ROUND(8.9,1)</f>
        <v>8.9</v>
      </c>
      <c r="H24" s="45">
        <f>ROUND(6.8,1)</f>
        <v>6.8</v>
      </c>
      <c r="I24" s="45">
        <f>ROUND(8.2,1)</f>
        <v>8.1999999999999993</v>
      </c>
      <c r="J24" s="45">
        <f>ROUND(9.1,1)</f>
        <v>9.1</v>
      </c>
      <c r="K24" s="45">
        <f>ROUND(8.5,1)</f>
        <v>8.5</v>
      </c>
      <c r="L24" s="45">
        <f>ROUND(9.3,1)</f>
        <v>9.3000000000000007</v>
      </c>
      <c r="M24" s="45">
        <f>ROUND(9.2,1)</f>
        <v>9.1999999999999993</v>
      </c>
      <c r="N24" s="45" t="s">
        <v>440</v>
      </c>
      <c r="O24" s="45">
        <f>ROUND(8.5,1)</f>
        <v>8.5</v>
      </c>
      <c r="P24" s="45" t="s">
        <v>466</v>
      </c>
      <c r="Q24" s="45" t="s">
        <v>464</v>
      </c>
      <c r="R24" s="156" t="s">
        <v>467</v>
      </c>
    </row>
    <row r="25" spans="1:18" ht="16.350000000000001" customHeight="1" x14ac:dyDescent="0.25">
      <c r="A25" s="61">
        <v>22</v>
      </c>
      <c r="B25" s="154" t="s">
        <v>162</v>
      </c>
      <c r="C25" s="45">
        <f>ROUND(8.8,1)</f>
        <v>8.8000000000000007</v>
      </c>
      <c r="D25" s="45">
        <f>ROUND(8.2,1)</f>
        <v>8.1999999999999993</v>
      </c>
      <c r="E25" s="45">
        <f>ROUND(8.7,1)</f>
        <v>8.6999999999999993</v>
      </c>
      <c r="F25" s="45">
        <f>ROUND(8.7,1)</f>
        <v>8.6999999999999993</v>
      </c>
      <c r="G25" s="45">
        <f>ROUND(9.1,1)</f>
        <v>9.1</v>
      </c>
      <c r="H25" s="45">
        <f>ROUND(7.8,1)</f>
        <v>7.8</v>
      </c>
      <c r="I25" s="45">
        <f>ROUND(8.9,1)</f>
        <v>8.9</v>
      </c>
      <c r="J25" s="45">
        <f>ROUND(9.3,1)</f>
        <v>9.3000000000000007</v>
      </c>
      <c r="K25" s="45">
        <f>ROUND(7.1,1)</f>
        <v>7.1</v>
      </c>
      <c r="L25" s="45">
        <f>ROUND(9.7,1)</f>
        <v>9.6999999999999993</v>
      </c>
      <c r="M25" s="45">
        <f>ROUND(8.7,1)</f>
        <v>8.6999999999999993</v>
      </c>
      <c r="N25" s="45" t="s">
        <v>440</v>
      </c>
      <c r="O25" s="45">
        <f>ROUND(8.6,1)</f>
        <v>8.6</v>
      </c>
      <c r="P25" s="45" t="s">
        <v>466</v>
      </c>
      <c r="Q25" s="45" t="s">
        <v>464</v>
      </c>
      <c r="R25" s="156" t="s">
        <v>467</v>
      </c>
    </row>
    <row r="26" spans="1:18" ht="16.350000000000001" customHeight="1" x14ac:dyDescent="0.25">
      <c r="A26" s="61">
        <v>23</v>
      </c>
      <c r="B26" s="154" t="s">
        <v>168</v>
      </c>
      <c r="C26" s="45">
        <f>ROUND(7.6,1)</f>
        <v>7.6</v>
      </c>
      <c r="D26" s="45">
        <f>ROUND(7.1,1)</f>
        <v>7.1</v>
      </c>
      <c r="E26" s="45">
        <f>ROUND(6.3,1)</f>
        <v>6.3</v>
      </c>
      <c r="F26" s="45">
        <f>ROUND(8,1)</f>
        <v>8</v>
      </c>
      <c r="G26" s="45">
        <f>ROUND(8.3,1)</f>
        <v>8.3000000000000007</v>
      </c>
      <c r="H26" s="45">
        <f>ROUND(6.9,1)</f>
        <v>6.9</v>
      </c>
      <c r="I26" s="45">
        <f>ROUND(8.3,1)</f>
        <v>8.3000000000000007</v>
      </c>
      <c r="J26" s="45">
        <f>ROUND(8.9,1)</f>
        <v>8.9</v>
      </c>
      <c r="K26" s="45">
        <f>ROUND(6.2,1)</f>
        <v>6.2</v>
      </c>
      <c r="L26" s="45">
        <f>ROUND(9.2,1)</f>
        <v>9.1999999999999993</v>
      </c>
      <c r="M26" s="45">
        <f>ROUND(8.5,1)</f>
        <v>8.5</v>
      </c>
      <c r="N26" s="45" t="s">
        <v>440</v>
      </c>
      <c r="O26" s="45">
        <f>ROUND(7.8,1)</f>
        <v>7.8</v>
      </c>
      <c r="P26" s="45" t="s">
        <v>316</v>
      </c>
      <c r="Q26" s="45" t="s">
        <v>464</v>
      </c>
      <c r="R26" s="156" t="s">
        <v>465</v>
      </c>
    </row>
    <row r="27" spans="1:18" ht="16.350000000000001" customHeight="1" x14ac:dyDescent="0.25">
      <c r="A27" s="61">
        <v>24</v>
      </c>
      <c r="B27" s="154" t="s">
        <v>174</v>
      </c>
      <c r="C27" s="45">
        <f>ROUND(8.8,1)</f>
        <v>8.8000000000000007</v>
      </c>
      <c r="D27" s="45">
        <f>ROUND(7.6,1)</f>
        <v>7.6</v>
      </c>
      <c r="E27" s="45">
        <f>ROUND(8.1,1)</f>
        <v>8.1</v>
      </c>
      <c r="F27" s="45">
        <f>ROUND(7.8,1)</f>
        <v>7.8</v>
      </c>
      <c r="G27" s="45">
        <f>ROUND(8.8,1)</f>
        <v>8.8000000000000007</v>
      </c>
      <c r="H27" s="45">
        <f>ROUND(6.3,1)</f>
        <v>6.3</v>
      </c>
      <c r="I27" s="45">
        <f>ROUND(8.2,1)</f>
        <v>8.1999999999999993</v>
      </c>
      <c r="J27" s="45">
        <f>ROUND(8.5,1)</f>
        <v>8.5</v>
      </c>
      <c r="K27" s="45">
        <f>ROUND(5.4,1)</f>
        <v>5.4</v>
      </c>
      <c r="L27" s="45">
        <f>ROUND(8.5,1)</f>
        <v>8.5</v>
      </c>
      <c r="M27" s="45">
        <f>ROUND(8.3,1)</f>
        <v>8.3000000000000007</v>
      </c>
      <c r="N27" s="45" t="s">
        <v>440</v>
      </c>
      <c r="O27" s="45">
        <f>ROUND(7.8,1)</f>
        <v>7.8</v>
      </c>
      <c r="P27" s="45" t="s">
        <v>316</v>
      </c>
      <c r="Q27" s="45" t="s">
        <v>464</v>
      </c>
      <c r="R27" s="156" t="s">
        <v>465</v>
      </c>
    </row>
    <row r="28" spans="1:18" ht="16.350000000000001" customHeight="1" x14ac:dyDescent="0.25">
      <c r="A28" s="69">
        <v>25</v>
      </c>
      <c r="B28" s="160" t="s">
        <v>180</v>
      </c>
      <c r="C28" s="46">
        <f>ROUND(7.3,1)</f>
        <v>7.3</v>
      </c>
      <c r="D28" s="46">
        <f>ROUND(7.3,1)</f>
        <v>7.3</v>
      </c>
      <c r="E28" s="46">
        <f>ROUND(6.9,1)</f>
        <v>6.9</v>
      </c>
      <c r="F28" s="46">
        <f>ROUND(7.2,1)</f>
        <v>7.2</v>
      </c>
      <c r="G28" s="46">
        <f>ROUND(8.6,1)</f>
        <v>8.6</v>
      </c>
      <c r="H28" s="46">
        <f>ROUND(5.1,1)</f>
        <v>5.0999999999999996</v>
      </c>
      <c r="I28" s="46">
        <f>ROUND(7.8,1)</f>
        <v>7.8</v>
      </c>
      <c r="J28" s="46">
        <f>ROUND(7.8,1)</f>
        <v>7.8</v>
      </c>
      <c r="K28" s="46">
        <f>ROUND(6.1,1)</f>
        <v>6.1</v>
      </c>
      <c r="L28" s="46">
        <f>ROUND(8.7,1)</f>
        <v>8.6999999999999993</v>
      </c>
      <c r="M28" s="46">
        <f>ROUND(8.5,1)</f>
        <v>8.5</v>
      </c>
      <c r="N28" s="46" t="s">
        <v>440</v>
      </c>
      <c r="O28" s="46">
        <f>ROUND(7.4,1)</f>
        <v>7.4</v>
      </c>
      <c r="P28" s="46" t="s">
        <v>316</v>
      </c>
      <c r="Q28" s="46" t="s">
        <v>464</v>
      </c>
      <c r="R28" s="161" t="s">
        <v>465</v>
      </c>
    </row>
    <row r="29" spans="1:18" ht="16.350000000000001" customHeight="1" x14ac:dyDescent="0.25">
      <c r="A29" s="61">
        <v>26</v>
      </c>
      <c r="B29" s="154" t="s">
        <v>186</v>
      </c>
      <c r="C29" s="45">
        <f>ROUND(8.8,1)</f>
        <v>8.8000000000000007</v>
      </c>
      <c r="D29" s="45">
        <f>ROUND(7.9,1)</f>
        <v>7.9</v>
      </c>
      <c r="E29" s="45">
        <f>ROUND(8.7,1)</f>
        <v>8.6999999999999993</v>
      </c>
      <c r="F29" s="45">
        <f>ROUND(8.1,1)</f>
        <v>8.1</v>
      </c>
      <c r="G29" s="45">
        <f>ROUND(8.8,1)</f>
        <v>8.8000000000000007</v>
      </c>
      <c r="H29" s="45">
        <f>ROUND(5.7,1)</f>
        <v>5.7</v>
      </c>
      <c r="I29" s="45">
        <f>ROUND(8.6,1)</f>
        <v>8.6</v>
      </c>
      <c r="J29" s="45">
        <f>ROUND(8.8,1)</f>
        <v>8.8000000000000007</v>
      </c>
      <c r="K29" s="45">
        <f>ROUND(5.1,1)</f>
        <v>5.0999999999999996</v>
      </c>
      <c r="L29" s="45">
        <f>ROUND(9,1)</f>
        <v>9</v>
      </c>
      <c r="M29" s="45">
        <f>ROUND(8.7,1)</f>
        <v>8.6999999999999993</v>
      </c>
      <c r="N29" s="45" t="s">
        <v>440</v>
      </c>
      <c r="O29" s="45">
        <f>ROUND(8,1)</f>
        <v>8</v>
      </c>
      <c r="P29" s="45" t="s">
        <v>316</v>
      </c>
      <c r="Q29" s="45" t="s">
        <v>464</v>
      </c>
      <c r="R29" s="156" t="s">
        <v>465</v>
      </c>
    </row>
    <row r="30" spans="1:18" ht="16.350000000000001" customHeight="1" x14ac:dyDescent="0.25">
      <c r="A30" s="61">
        <v>27</v>
      </c>
      <c r="B30" s="154" t="s">
        <v>193</v>
      </c>
      <c r="C30" s="45">
        <f>ROUND(7.7,1)</f>
        <v>7.7</v>
      </c>
      <c r="D30" s="45">
        <f>ROUND(6.7,1)</f>
        <v>6.7</v>
      </c>
      <c r="E30" s="45">
        <f>ROUND(7.8,1)</f>
        <v>7.8</v>
      </c>
      <c r="F30" s="45">
        <f>ROUND(7.4,1)</f>
        <v>7.4</v>
      </c>
      <c r="G30" s="45">
        <f>ROUND(8.3,1)</f>
        <v>8.3000000000000007</v>
      </c>
      <c r="H30" s="45">
        <f>ROUND(5.1,1)</f>
        <v>5.0999999999999996</v>
      </c>
      <c r="I30" s="45">
        <f>ROUND(6.4,1)</f>
        <v>6.4</v>
      </c>
      <c r="J30" s="45">
        <f>ROUND(7,1)</f>
        <v>7</v>
      </c>
      <c r="K30" s="45">
        <f>ROUND(5.8,1)</f>
        <v>5.8</v>
      </c>
      <c r="L30" s="45">
        <f>ROUND(8.5,1)</f>
        <v>8.5</v>
      </c>
      <c r="M30" s="45">
        <f>ROUND(7.2,1)</f>
        <v>7.2</v>
      </c>
      <c r="N30" s="45" t="s">
        <v>440</v>
      </c>
      <c r="O30" s="45">
        <f>ROUND(7.1,1)</f>
        <v>7.1</v>
      </c>
      <c r="P30" s="45" t="s">
        <v>316</v>
      </c>
      <c r="Q30" s="45" t="s">
        <v>464</v>
      </c>
      <c r="R30" s="156" t="s">
        <v>465</v>
      </c>
    </row>
    <row r="31" spans="1:18" ht="16.350000000000001" customHeight="1" x14ac:dyDescent="0.25">
      <c r="A31" s="61">
        <v>28</v>
      </c>
      <c r="B31" s="154" t="s">
        <v>199</v>
      </c>
      <c r="C31" s="45">
        <f>ROUND(8.3,1)</f>
        <v>8.3000000000000007</v>
      </c>
      <c r="D31" s="45">
        <f>ROUND(8.1,1)</f>
        <v>8.1</v>
      </c>
      <c r="E31" s="45">
        <f>ROUND(7.7,1)</f>
        <v>7.7</v>
      </c>
      <c r="F31" s="45">
        <f>ROUND(8.1,1)</f>
        <v>8.1</v>
      </c>
      <c r="G31" s="45">
        <f>ROUND(8.5,1)</f>
        <v>8.5</v>
      </c>
      <c r="H31" s="45">
        <f>ROUND(5.7,1)</f>
        <v>5.7</v>
      </c>
      <c r="I31" s="45">
        <f>ROUND(7.3,1)</f>
        <v>7.3</v>
      </c>
      <c r="J31" s="45">
        <f>ROUND(8.1,1)</f>
        <v>8.1</v>
      </c>
      <c r="K31" s="45">
        <f>ROUND(6.9,1)</f>
        <v>6.9</v>
      </c>
      <c r="L31" s="45">
        <f>ROUND(8.8,1)</f>
        <v>8.8000000000000007</v>
      </c>
      <c r="M31" s="45">
        <f>ROUND(5.5,1)</f>
        <v>5.5</v>
      </c>
      <c r="N31" s="45" t="s">
        <v>440</v>
      </c>
      <c r="O31" s="45">
        <f>ROUND(7.5,1)</f>
        <v>7.5</v>
      </c>
      <c r="P31" s="45" t="s">
        <v>316</v>
      </c>
      <c r="Q31" s="45" t="s">
        <v>464</v>
      </c>
      <c r="R31" s="156" t="s">
        <v>465</v>
      </c>
    </row>
    <row r="32" spans="1:18" ht="16.350000000000001" customHeight="1" x14ac:dyDescent="0.25">
      <c r="A32" s="61">
        <v>29</v>
      </c>
      <c r="B32" s="154" t="s">
        <v>205</v>
      </c>
      <c r="C32" s="45">
        <f>ROUND(7.6,1)</f>
        <v>7.6</v>
      </c>
      <c r="D32" s="45">
        <f>ROUND(7.4,1)</f>
        <v>7.4</v>
      </c>
      <c r="E32" s="45">
        <f>ROUND(7.7,1)</f>
        <v>7.7</v>
      </c>
      <c r="F32" s="45">
        <f>ROUND(8.2,1)</f>
        <v>8.1999999999999993</v>
      </c>
      <c r="G32" s="45">
        <f>ROUND(7.8,1)</f>
        <v>7.8</v>
      </c>
      <c r="H32" s="45">
        <f>ROUND(5.5,1)</f>
        <v>5.5</v>
      </c>
      <c r="I32" s="45">
        <f>ROUND(7.4,1)</f>
        <v>7.4</v>
      </c>
      <c r="J32" s="45">
        <f>ROUND(7.8,1)</f>
        <v>7.8</v>
      </c>
      <c r="K32" s="45">
        <f>ROUND(5.2,1)</f>
        <v>5.2</v>
      </c>
      <c r="L32" s="45">
        <f>ROUND(9,1)</f>
        <v>9</v>
      </c>
      <c r="M32" s="45">
        <f>ROUND(7.9,1)</f>
        <v>7.9</v>
      </c>
      <c r="N32" s="45" t="s">
        <v>440</v>
      </c>
      <c r="O32" s="45">
        <f>ROUND(7.4,1)</f>
        <v>7.4</v>
      </c>
      <c r="P32" s="45" t="s">
        <v>316</v>
      </c>
      <c r="Q32" s="45" t="s">
        <v>464</v>
      </c>
      <c r="R32" s="156" t="s">
        <v>465</v>
      </c>
    </row>
    <row r="33" spans="1:33" ht="16.350000000000001" customHeight="1" x14ac:dyDescent="0.25">
      <c r="A33" s="69">
        <v>30</v>
      </c>
      <c r="B33" s="160" t="s">
        <v>210</v>
      </c>
      <c r="C33" s="46">
        <f>ROUND(7.2,1)</f>
        <v>7.2</v>
      </c>
      <c r="D33" s="46">
        <f>ROUND(6.6,1)</f>
        <v>6.6</v>
      </c>
      <c r="E33" s="46">
        <f>ROUND(7.3,1)</f>
        <v>7.3</v>
      </c>
      <c r="F33" s="46">
        <f>ROUND(8.2,1)</f>
        <v>8.1999999999999993</v>
      </c>
      <c r="G33" s="46">
        <f>ROUND(6.6,1)</f>
        <v>6.6</v>
      </c>
      <c r="H33" s="46">
        <f>ROUND(4.8,1)</f>
        <v>4.8</v>
      </c>
      <c r="I33" s="46">
        <f>ROUND(7.3,1)</f>
        <v>7.3</v>
      </c>
      <c r="J33" s="46">
        <f>ROUND(7.8,1)</f>
        <v>7.8</v>
      </c>
      <c r="K33" s="46">
        <f>ROUND(4.8,1)</f>
        <v>4.8</v>
      </c>
      <c r="L33" s="46">
        <f>ROUND(9.1,1)</f>
        <v>9.1</v>
      </c>
      <c r="M33" s="46">
        <f>ROUND(7.9,1)</f>
        <v>7.9</v>
      </c>
      <c r="N33" s="46" t="s">
        <v>440</v>
      </c>
      <c r="O33" s="46">
        <f>ROUND(7.1,1)</f>
        <v>7.1</v>
      </c>
      <c r="P33" s="46" t="s">
        <v>468</v>
      </c>
      <c r="Q33" s="46" t="s">
        <v>464</v>
      </c>
      <c r="R33" s="161"/>
    </row>
    <row r="34" spans="1:33" ht="16.350000000000001" customHeight="1" x14ac:dyDescent="0.25">
      <c r="A34" s="61">
        <v>31</v>
      </c>
      <c r="B34" s="154" t="s">
        <v>216</v>
      </c>
      <c r="C34" s="45">
        <f>ROUND(7.9,1)</f>
        <v>7.9</v>
      </c>
      <c r="D34" s="45">
        <f>ROUND(8,1)</f>
        <v>8</v>
      </c>
      <c r="E34" s="45">
        <f>ROUND(7.8,1)</f>
        <v>7.8</v>
      </c>
      <c r="F34" s="45">
        <f>ROUND(8,1)</f>
        <v>8</v>
      </c>
      <c r="G34" s="45">
        <f>ROUND(8.8,1)</f>
        <v>8.8000000000000007</v>
      </c>
      <c r="H34" s="45">
        <f>ROUND(5.6,1)</f>
        <v>5.6</v>
      </c>
      <c r="I34" s="45">
        <f>ROUND(8.8,1)</f>
        <v>8.8000000000000007</v>
      </c>
      <c r="J34" s="45">
        <f>ROUND(9,1)</f>
        <v>9</v>
      </c>
      <c r="K34" s="45">
        <f>ROUND(6.2,1)</f>
        <v>6.2</v>
      </c>
      <c r="L34" s="45">
        <f>ROUND(9.6,1)</f>
        <v>9.6</v>
      </c>
      <c r="M34" s="45">
        <f>ROUND(9.2,1)</f>
        <v>9.1999999999999993</v>
      </c>
      <c r="N34" s="45" t="s">
        <v>440</v>
      </c>
      <c r="O34" s="45">
        <f>ROUND(8.1,1)</f>
        <v>8.1</v>
      </c>
      <c r="P34" s="45" t="s">
        <v>316</v>
      </c>
      <c r="Q34" s="45" t="s">
        <v>464</v>
      </c>
      <c r="R34" s="156" t="s">
        <v>465</v>
      </c>
    </row>
    <row r="35" spans="1:33" ht="16.350000000000001" customHeight="1" x14ac:dyDescent="0.25">
      <c r="A35" s="61">
        <v>32</v>
      </c>
      <c r="B35" s="154" t="s">
        <v>222</v>
      </c>
      <c r="C35" s="45">
        <f>ROUND(7.9,1)</f>
        <v>7.9</v>
      </c>
      <c r="D35" s="45">
        <f>ROUND(7.3,1)</f>
        <v>7.3</v>
      </c>
      <c r="E35" s="45">
        <f>ROUND(7.5,1)</f>
        <v>7.5</v>
      </c>
      <c r="F35" s="45">
        <f>ROUND(8.9,1)</f>
        <v>8.9</v>
      </c>
      <c r="G35" s="45">
        <f>ROUND(8.9,1)</f>
        <v>8.9</v>
      </c>
      <c r="H35" s="45">
        <f>ROUND(5.2,1)</f>
        <v>5.2</v>
      </c>
      <c r="I35" s="45">
        <f>ROUND(9,1)</f>
        <v>9</v>
      </c>
      <c r="J35" s="45">
        <f>ROUND(8.6,1)</f>
        <v>8.6</v>
      </c>
      <c r="K35" s="45">
        <f>ROUND(5.8,1)</f>
        <v>5.8</v>
      </c>
      <c r="L35" s="45">
        <f>ROUND(9.2,1)</f>
        <v>9.1999999999999993</v>
      </c>
      <c r="M35" s="45">
        <f>ROUND(8,1)</f>
        <v>8</v>
      </c>
      <c r="N35" s="45" t="s">
        <v>440</v>
      </c>
      <c r="O35" s="45">
        <f>ROUND(7.8,1)</f>
        <v>7.8</v>
      </c>
      <c r="P35" s="45" t="s">
        <v>316</v>
      </c>
      <c r="Q35" s="45" t="s">
        <v>464</v>
      </c>
      <c r="R35" s="156" t="s">
        <v>465</v>
      </c>
    </row>
    <row r="36" spans="1:33" ht="16.350000000000001" customHeight="1" x14ac:dyDescent="0.25">
      <c r="A36" s="61">
        <v>33</v>
      </c>
      <c r="B36" s="154" t="s">
        <v>228</v>
      </c>
      <c r="C36" s="45">
        <f>ROUND(8.2,1)</f>
        <v>8.1999999999999993</v>
      </c>
      <c r="D36" s="45">
        <f>ROUND(5.3,1)</f>
        <v>5.3</v>
      </c>
      <c r="E36" s="45">
        <f>ROUND(7.6,1)</f>
        <v>7.6</v>
      </c>
      <c r="F36" s="45">
        <f>ROUND(6.6,1)</f>
        <v>6.6</v>
      </c>
      <c r="G36" s="45">
        <f>ROUND(8.4,1)</f>
        <v>8.4</v>
      </c>
      <c r="H36" s="45">
        <f>ROUND(4.6,1)</f>
        <v>4.5999999999999996</v>
      </c>
      <c r="I36" s="45">
        <f>ROUND(6.4,1)</f>
        <v>6.4</v>
      </c>
      <c r="J36" s="45">
        <f>ROUND(7,1)</f>
        <v>7</v>
      </c>
      <c r="K36" s="45">
        <f>ROUND(4.8,1)</f>
        <v>4.8</v>
      </c>
      <c r="L36" s="45">
        <f>ROUND(8.6,1)</f>
        <v>8.6</v>
      </c>
      <c r="M36" s="45">
        <f>ROUND(5.8,1)</f>
        <v>5.8</v>
      </c>
      <c r="N36" s="45" t="s">
        <v>440</v>
      </c>
      <c r="O36" s="45">
        <f>ROUND(6.7,1)</f>
        <v>6.7</v>
      </c>
      <c r="P36" s="45" t="s">
        <v>468</v>
      </c>
      <c r="Q36" s="45" t="s">
        <v>464</v>
      </c>
      <c r="R36" s="156"/>
    </row>
    <row r="37" spans="1:33" ht="16.350000000000001" customHeight="1" x14ac:dyDescent="0.25">
      <c r="A37" s="61">
        <v>34</v>
      </c>
      <c r="B37" s="154" t="s">
        <v>234</v>
      </c>
      <c r="C37" s="45">
        <f>ROUND(7,1)</f>
        <v>7</v>
      </c>
      <c r="D37" s="45">
        <f>ROUND(6.6,1)</f>
        <v>6.6</v>
      </c>
      <c r="E37" s="45">
        <f>ROUND(6.8,1)</f>
        <v>6.8</v>
      </c>
      <c r="F37" s="45">
        <f>ROUND(7.3,1)</f>
        <v>7.3</v>
      </c>
      <c r="G37" s="45">
        <f>ROUND(9,1)</f>
        <v>9</v>
      </c>
      <c r="H37" s="45">
        <f>ROUND(5.3,1)</f>
        <v>5.3</v>
      </c>
      <c r="I37" s="45">
        <f>ROUND(7.3,1)</f>
        <v>7.3</v>
      </c>
      <c r="J37" s="45">
        <f>ROUND(7.3,1)</f>
        <v>7.3</v>
      </c>
      <c r="K37" s="45">
        <f>ROUND(5.2,1)</f>
        <v>5.2</v>
      </c>
      <c r="L37" s="45">
        <f>ROUND(8.9,1)</f>
        <v>8.9</v>
      </c>
      <c r="M37" s="45">
        <f>ROUND(6.4,1)</f>
        <v>6.4</v>
      </c>
      <c r="N37" s="45" t="s">
        <v>440</v>
      </c>
      <c r="O37" s="45">
        <f>ROUND(7,1)</f>
        <v>7</v>
      </c>
      <c r="P37" s="45" t="s">
        <v>316</v>
      </c>
      <c r="Q37" s="45" t="s">
        <v>464</v>
      </c>
      <c r="R37" s="156" t="s">
        <v>465</v>
      </c>
    </row>
    <row r="38" spans="1:33" ht="16.350000000000001" customHeight="1" x14ac:dyDescent="0.25">
      <c r="A38" s="69">
        <v>35</v>
      </c>
      <c r="B38" s="160" t="s">
        <v>240</v>
      </c>
      <c r="C38" s="46">
        <f>ROUND(7,1)</f>
        <v>7</v>
      </c>
      <c r="D38" s="46">
        <f>ROUND(6.7,1)</f>
        <v>6.7</v>
      </c>
      <c r="E38" s="46">
        <f>ROUND(6.9,1)</f>
        <v>6.9</v>
      </c>
      <c r="F38" s="46">
        <f>ROUND(5.4,1)</f>
        <v>5.4</v>
      </c>
      <c r="G38" s="46">
        <f>ROUND(8.9,1)</f>
        <v>8.9</v>
      </c>
      <c r="H38" s="46">
        <f>ROUND(4.9,1)</f>
        <v>4.9000000000000004</v>
      </c>
      <c r="I38" s="46">
        <f>ROUND(5.6,1)</f>
        <v>5.6</v>
      </c>
      <c r="J38" s="46">
        <f>ROUND(6.8,1)</f>
        <v>6.8</v>
      </c>
      <c r="K38" s="46">
        <f>ROUND(4.8,1)</f>
        <v>4.8</v>
      </c>
      <c r="L38" s="46">
        <f>ROUND(7.7,1)</f>
        <v>7.7</v>
      </c>
      <c r="M38" s="46">
        <f>ROUND(6.3,1)</f>
        <v>6.3</v>
      </c>
      <c r="N38" s="46" t="s">
        <v>440</v>
      </c>
      <c r="O38" s="46">
        <f>ROUND(6.5,1)</f>
        <v>6.5</v>
      </c>
      <c r="P38" s="46" t="s">
        <v>468</v>
      </c>
      <c r="Q38" s="46" t="s">
        <v>464</v>
      </c>
      <c r="R38" s="161"/>
    </row>
    <row r="39" spans="1:33" ht="16.350000000000001" customHeight="1" x14ac:dyDescent="0.25">
      <c r="A39" s="61">
        <v>36</v>
      </c>
      <c r="B39" s="154" t="s">
        <v>246</v>
      </c>
      <c r="C39" s="45">
        <f>ROUND(8.8,1)</f>
        <v>8.8000000000000007</v>
      </c>
      <c r="D39" s="45">
        <f>ROUND(6.6,1)</f>
        <v>6.6</v>
      </c>
      <c r="E39" s="45">
        <f>ROUND(7.6,1)</f>
        <v>7.6</v>
      </c>
      <c r="F39" s="45">
        <f>ROUND(8.6,1)</f>
        <v>8.6</v>
      </c>
      <c r="G39" s="45">
        <f>ROUND(7.7,1)</f>
        <v>7.7</v>
      </c>
      <c r="H39" s="45">
        <f>ROUND(5.7,1)</f>
        <v>5.7</v>
      </c>
      <c r="I39" s="45">
        <f>ROUND(7.2,1)</f>
        <v>7.2</v>
      </c>
      <c r="J39" s="45">
        <f>ROUND(7.6,1)</f>
        <v>7.6</v>
      </c>
      <c r="K39" s="45">
        <f>ROUND(5.3,1)</f>
        <v>5.3</v>
      </c>
      <c r="L39" s="45">
        <f>ROUND(8.4,1)</f>
        <v>8.4</v>
      </c>
      <c r="M39" s="45">
        <f>ROUND(7.5,1)</f>
        <v>7.5</v>
      </c>
      <c r="N39" s="45" t="s">
        <v>440</v>
      </c>
      <c r="O39" s="45">
        <f>ROUND(7.4,1)</f>
        <v>7.4</v>
      </c>
      <c r="P39" s="45" t="s">
        <v>316</v>
      </c>
      <c r="Q39" s="45" t="s">
        <v>464</v>
      </c>
      <c r="R39" s="156" t="s">
        <v>465</v>
      </c>
    </row>
    <row r="40" spans="1:33" ht="16.350000000000001" customHeight="1" x14ac:dyDescent="0.25">
      <c r="A40" s="61">
        <v>37</v>
      </c>
      <c r="B40" s="154" t="s">
        <v>252</v>
      </c>
      <c r="C40" s="45">
        <f>ROUND(7.6,1)</f>
        <v>7.6</v>
      </c>
      <c r="D40" s="45">
        <f>ROUND(6,1)</f>
        <v>6</v>
      </c>
      <c r="E40" s="45">
        <f>ROUND(6.6,1)</f>
        <v>6.6</v>
      </c>
      <c r="F40" s="45">
        <f>ROUND(8.1,1)</f>
        <v>8.1</v>
      </c>
      <c r="G40" s="45">
        <f>ROUND(8.6,1)</f>
        <v>8.6</v>
      </c>
      <c r="H40" s="45">
        <f>ROUND(5.9,1)</f>
        <v>5.9</v>
      </c>
      <c r="I40" s="45">
        <f>ROUND(6.7,1)</f>
        <v>6.7</v>
      </c>
      <c r="J40" s="45">
        <f>ROUND(7.2,1)</f>
        <v>7.2</v>
      </c>
      <c r="K40" s="45">
        <f>ROUND(7.4,1)</f>
        <v>7.4</v>
      </c>
      <c r="L40" s="45">
        <f>ROUND(8.8,1)</f>
        <v>8.8000000000000007</v>
      </c>
      <c r="M40" s="45">
        <f>ROUND(6.5,1)</f>
        <v>6.5</v>
      </c>
      <c r="N40" s="45" t="s">
        <v>440</v>
      </c>
      <c r="O40" s="45">
        <f>ROUND(7.2,1)</f>
        <v>7.2</v>
      </c>
      <c r="P40" s="45" t="s">
        <v>316</v>
      </c>
      <c r="Q40" s="45" t="s">
        <v>464</v>
      </c>
      <c r="R40" s="156" t="s">
        <v>465</v>
      </c>
    </row>
    <row r="41" spans="1:33" ht="16.350000000000001" customHeight="1" x14ac:dyDescent="0.25">
      <c r="A41" s="61">
        <v>38</v>
      </c>
      <c r="B41" s="154" t="s">
        <v>258</v>
      </c>
      <c r="C41" s="45">
        <f>ROUND(8.2,1)</f>
        <v>8.1999999999999993</v>
      </c>
      <c r="D41" s="45">
        <f>ROUND(7.6,1)</f>
        <v>7.6</v>
      </c>
      <c r="E41" s="45">
        <f>ROUND(7.1,1)</f>
        <v>7.1</v>
      </c>
      <c r="F41" s="45">
        <f>ROUND(6.5,1)</f>
        <v>6.5</v>
      </c>
      <c r="G41" s="45">
        <f>ROUND(8.5,1)</f>
        <v>8.5</v>
      </c>
      <c r="H41" s="45">
        <f>ROUND(4.8,1)</f>
        <v>4.8</v>
      </c>
      <c r="I41" s="45">
        <f>ROUND(7.3,1)</f>
        <v>7.3</v>
      </c>
      <c r="J41" s="45">
        <f>ROUND(6.3,1)</f>
        <v>6.3</v>
      </c>
      <c r="K41" s="45">
        <f>ROUND(4.8,1)</f>
        <v>4.8</v>
      </c>
      <c r="L41" s="45">
        <f>ROUND(7.9,1)</f>
        <v>7.9</v>
      </c>
      <c r="M41" s="45">
        <f>ROUND(6.1,1)</f>
        <v>6.1</v>
      </c>
      <c r="N41" s="45" t="s">
        <v>440</v>
      </c>
      <c r="O41" s="45">
        <f>ROUND(6.8,1)</f>
        <v>6.8</v>
      </c>
      <c r="P41" s="45" t="s">
        <v>468</v>
      </c>
      <c r="Q41" s="45" t="s">
        <v>464</v>
      </c>
      <c r="R41" s="156"/>
    </row>
    <row r="42" spans="1:33" ht="16.350000000000001" customHeight="1" x14ac:dyDescent="0.25">
      <c r="A42" s="61">
        <v>39</v>
      </c>
      <c r="B42" s="154" t="s">
        <v>264</v>
      </c>
      <c r="C42" s="45">
        <f>ROUND(8.2,1)</f>
        <v>8.1999999999999993</v>
      </c>
      <c r="D42" s="45">
        <f>ROUND(7.9,1)</f>
        <v>7.9</v>
      </c>
      <c r="E42" s="45">
        <f>ROUND(7.5,1)</f>
        <v>7.5</v>
      </c>
      <c r="F42" s="45">
        <f>ROUND(8.1,1)</f>
        <v>8.1</v>
      </c>
      <c r="G42" s="45">
        <f>ROUND(8.3,1)</f>
        <v>8.3000000000000007</v>
      </c>
      <c r="H42" s="45">
        <f>ROUND(4.7,1)</f>
        <v>4.7</v>
      </c>
      <c r="I42" s="45">
        <f>ROUND(8,1)</f>
        <v>8</v>
      </c>
      <c r="J42" s="45">
        <f>ROUND(8.8,1)</f>
        <v>8.8000000000000007</v>
      </c>
      <c r="K42" s="45">
        <f>ROUND(6.3,1)</f>
        <v>6.3</v>
      </c>
      <c r="L42" s="45">
        <f>ROUND(9.4,1)</f>
        <v>9.4</v>
      </c>
      <c r="M42" s="45">
        <f>ROUND(7.2,1)</f>
        <v>7.2</v>
      </c>
      <c r="N42" s="45" t="s">
        <v>440</v>
      </c>
      <c r="O42" s="45">
        <f>ROUND(7.7,1)</f>
        <v>7.7</v>
      </c>
      <c r="P42" s="45" t="s">
        <v>468</v>
      </c>
      <c r="Q42" s="45" t="s">
        <v>464</v>
      </c>
      <c r="R42" s="156"/>
    </row>
    <row r="43" spans="1:33" ht="16.350000000000001" customHeight="1" x14ac:dyDescent="0.25">
      <c r="A43" s="69">
        <v>40</v>
      </c>
      <c r="B43" s="160" t="s">
        <v>269</v>
      </c>
      <c r="C43" s="46">
        <f>ROUND(8.3,1)</f>
        <v>8.3000000000000007</v>
      </c>
      <c r="D43" s="46">
        <f>ROUND(8.1,1)</f>
        <v>8.1</v>
      </c>
      <c r="E43" s="46">
        <f>ROUND(8.7,1)</f>
        <v>8.6999999999999993</v>
      </c>
      <c r="F43" s="46">
        <f>ROUND(7.6,1)</f>
        <v>7.6</v>
      </c>
      <c r="G43" s="46">
        <f>ROUND(8.9,1)</f>
        <v>8.9</v>
      </c>
      <c r="H43" s="46">
        <f>ROUND(5.8,1)</f>
        <v>5.8</v>
      </c>
      <c r="I43" s="46">
        <f>ROUND(7.9,1)</f>
        <v>7.9</v>
      </c>
      <c r="J43" s="46">
        <f>ROUND(8.3,1)</f>
        <v>8.3000000000000007</v>
      </c>
      <c r="K43" s="46">
        <f>ROUND(7.6,1)</f>
        <v>7.6</v>
      </c>
      <c r="L43" s="46">
        <f>ROUND(9.2,1)</f>
        <v>9.1999999999999993</v>
      </c>
      <c r="M43" s="46">
        <f>ROUND(7.8,1)</f>
        <v>7.8</v>
      </c>
      <c r="N43" s="46" t="s">
        <v>440</v>
      </c>
      <c r="O43" s="46">
        <f>ROUND(8,1)</f>
        <v>8</v>
      </c>
      <c r="P43" s="46" t="s">
        <v>316</v>
      </c>
      <c r="Q43" s="46" t="s">
        <v>464</v>
      </c>
      <c r="R43" s="161" t="s">
        <v>465</v>
      </c>
    </row>
    <row r="44" spans="1:33" ht="16.350000000000001" customHeight="1" x14ac:dyDescent="0.25">
      <c r="A44" s="61">
        <v>41</v>
      </c>
      <c r="B44" s="154" t="s">
        <v>274</v>
      </c>
      <c r="C44" s="45">
        <f>ROUND(8.6,1)</f>
        <v>8.6</v>
      </c>
      <c r="D44" s="45">
        <f>ROUND(7.3,1)</f>
        <v>7.3</v>
      </c>
      <c r="E44" s="45">
        <f>ROUND(8.2,1)</f>
        <v>8.1999999999999993</v>
      </c>
      <c r="F44" s="45">
        <f>ROUND(7.5,1)</f>
        <v>7.5</v>
      </c>
      <c r="G44" s="45">
        <f>ROUND(9,1)</f>
        <v>9</v>
      </c>
      <c r="H44" s="45">
        <f>ROUND(5.2,1)</f>
        <v>5.2</v>
      </c>
      <c r="I44" s="45">
        <f>ROUND(7.1,1)</f>
        <v>7.1</v>
      </c>
      <c r="J44" s="45">
        <f>ROUND(7.7,1)</f>
        <v>7.7</v>
      </c>
      <c r="K44" s="45">
        <f>ROUND(5.3,1)</f>
        <v>5.3</v>
      </c>
      <c r="L44" s="45">
        <f>ROUND(8.9,1)</f>
        <v>8.9</v>
      </c>
      <c r="M44" s="45">
        <f>ROUND(6.1,1)</f>
        <v>6.1</v>
      </c>
      <c r="N44" s="45" t="s">
        <v>440</v>
      </c>
      <c r="O44" s="45">
        <f>ROUND(7.4,1)</f>
        <v>7.4</v>
      </c>
      <c r="P44" s="45" t="s">
        <v>316</v>
      </c>
      <c r="Q44" s="45" t="s">
        <v>464</v>
      </c>
      <c r="R44" s="156" t="s">
        <v>465</v>
      </c>
    </row>
    <row r="45" spans="1:33" ht="16.350000000000001" customHeight="1" x14ac:dyDescent="0.25">
      <c r="A45" s="61">
        <v>42</v>
      </c>
      <c r="B45" s="154" t="s">
        <v>280</v>
      </c>
      <c r="C45" s="45">
        <f>ROUND(8.6,1)</f>
        <v>8.6</v>
      </c>
      <c r="D45" s="45">
        <f>ROUND(6.9,1)</f>
        <v>6.9</v>
      </c>
      <c r="E45" s="45">
        <f>ROUND(8.6,1)</f>
        <v>8.6</v>
      </c>
      <c r="F45" s="45">
        <f>ROUND(8.6,1)</f>
        <v>8.6</v>
      </c>
      <c r="G45" s="45">
        <f>ROUND(7.3,1)</f>
        <v>7.3</v>
      </c>
      <c r="H45" s="45">
        <f>ROUND(6.7,1)</f>
        <v>6.7</v>
      </c>
      <c r="I45" s="45">
        <f>ROUND(8.3,1)</f>
        <v>8.3000000000000007</v>
      </c>
      <c r="J45" s="45">
        <f>ROUND(8.1,1)</f>
        <v>8.1</v>
      </c>
      <c r="K45" s="45">
        <f>ROUND(5.8,1)</f>
        <v>5.8</v>
      </c>
      <c r="L45" s="45">
        <f>ROUND(9.5,1)</f>
        <v>9.5</v>
      </c>
      <c r="M45" s="45">
        <f>ROUND(8.6,1)</f>
        <v>8.6</v>
      </c>
      <c r="N45" s="45" t="s">
        <v>440</v>
      </c>
      <c r="O45" s="45">
        <f>ROUND(7.9,1)</f>
        <v>7.9</v>
      </c>
      <c r="P45" s="45" t="s">
        <v>316</v>
      </c>
      <c r="Q45" s="45" t="s">
        <v>464</v>
      </c>
      <c r="R45" s="156" t="s">
        <v>465</v>
      </c>
    </row>
    <row r="46" spans="1:33" ht="16.350000000000001" customHeight="1" x14ac:dyDescent="0.25">
      <c r="A46" s="61">
        <v>43</v>
      </c>
      <c r="B46" s="154" t="s">
        <v>285</v>
      </c>
      <c r="C46" s="45">
        <f>ROUND(8.9,1)</f>
        <v>8.9</v>
      </c>
      <c r="D46" s="45">
        <f>ROUND(8.7,1)</f>
        <v>8.6999999999999993</v>
      </c>
      <c r="E46" s="45">
        <f>ROUND(8.4,1)</f>
        <v>8.4</v>
      </c>
      <c r="F46" s="45">
        <f>ROUND(8.8,1)</f>
        <v>8.8000000000000007</v>
      </c>
      <c r="G46" s="45">
        <f>ROUND(8.6,1)</f>
        <v>8.6</v>
      </c>
      <c r="H46" s="45">
        <f>ROUND(7.4,1)</f>
        <v>7.4</v>
      </c>
      <c r="I46" s="45">
        <f>ROUND(7.9,1)</f>
        <v>7.9</v>
      </c>
      <c r="J46" s="45">
        <f>ROUND(8.9,1)</f>
        <v>8.9</v>
      </c>
      <c r="K46" s="45">
        <f>ROUND(8.6,1)</f>
        <v>8.6</v>
      </c>
      <c r="L46" s="45">
        <f>ROUND(9.7,1)</f>
        <v>9.6999999999999993</v>
      </c>
      <c r="M46" s="45">
        <f>ROUND(8.3,1)</f>
        <v>8.3000000000000007</v>
      </c>
      <c r="N46" s="45" t="s">
        <v>440</v>
      </c>
      <c r="O46" s="45">
        <f>ROUND(8.6,1)</f>
        <v>8.6</v>
      </c>
      <c r="P46" s="45" t="s">
        <v>466</v>
      </c>
      <c r="Q46" s="45" t="s">
        <v>464</v>
      </c>
      <c r="R46" s="156" t="s">
        <v>467</v>
      </c>
    </row>
    <row r="47" spans="1:33" s="53" customFormat="1" ht="22.5" customHeight="1" x14ac:dyDescent="0.25">
      <c r="A47" s="238" t="s">
        <v>482</v>
      </c>
      <c r="B47" s="239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40" t="s">
        <v>470</v>
      </c>
      <c r="N47" s="239"/>
      <c r="O47" s="239"/>
      <c r="P47" s="239"/>
      <c r="Q47" s="239"/>
      <c r="R47" s="239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</row>
    <row r="48" spans="1:33" s="53" customFormat="1" ht="11.25" hidden="1" customHeight="1" x14ac:dyDescent="0.25">
      <c r="A48" s="238"/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</row>
    <row r="49" spans="1:33" ht="13.1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33" ht="13.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 s="236" t="s">
        <v>19</v>
      </c>
      <c r="N50" s="236"/>
      <c r="O50" s="236"/>
      <c r="P50" s="236"/>
      <c r="Q50" s="236"/>
      <c r="R50" s="236"/>
    </row>
    <row r="51" spans="1:33" ht="13.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33" ht="13.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33" ht="13.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33" ht="13.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33" ht="13.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33" ht="13.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33" ht="13.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33" ht="13.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33" ht="13.7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2" spans="1:33" ht="13.7" customHeight="1" x14ac:dyDescent="0.25">
      <c r="M62"/>
      <c r="N62"/>
      <c r="O62"/>
      <c r="P62"/>
      <c r="Q62"/>
      <c r="R62"/>
    </row>
  </sheetData>
  <mergeCells count="20">
    <mergeCell ref="P2:R2"/>
    <mergeCell ref="A47:L48"/>
    <mergeCell ref="M47:R48"/>
    <mergeCell ref="M50:R50"/>
    <mergeCell ref="J2:J3"/>
    <mergeCell ref="K2:K3"/>
    <mergeCell ref="L2:L3"/>
    <mergeCell ref="M2:M3"/>
    <mergeCell ref="N2:N3"/>
    <mergeCell ref="O2:O3"/>
    <mergeCell ref="A2:A3"/>
    <mergeCell ref="B2:B3"/>
    <mergeCell ref="A1:R1"/>
    <mergeCell ref="C2:C3"/>
    <mergeCell ref="D2:D3"/>
    <mergeCell ref="E2:E3"/>
    <mergeCell ref="F2:F3"/>
    <mergeCell ref="G2:G3"/>
    <mergeCell ref="H2:H3"/>
    <mergeCell ref="I2:I3"/>
  </mergeCells>
  <pageMargins left="0.25" right="0.25" top="0" bottom="0" header="0" footer="0"/>
  <pageSetup paperSize="9" pageOrder="overThenDown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D56" sqref="D56"/>
    </sheetView>
  </sheetViews>
  <sheetFormatPr defaultRowHeight="15" customHeight="1" x14ac:dyDescent="0.25"/>
  <cols>
    <col min="1" max="1" width="4.140625" customWidth="1"/>
    <col min="2" max="2" width="25.140625" customWidth="1"/>
    <col min="3" max="3" width="35.5703125" customWidth="1"/>
    <col min="4" max="4" width="27.140625" customWidth="1"/>
  </cols>
  <sheetData>
    <row r="1" spans="1:4" ht="24" customHeight="1" x14ac:dyDescent="0.25">
      <c r="A1" s="241" t="s">
        <v>471</v>
      </c>
      <c r="B1" s="241"/>
      <c r="C1" s="241"/>
      <c r="D1" s="241"/>
    </row>
    <row r="3" spans="1:4" ht="22.5" customHeight="1" x14ac:dyDescent="0.25">
      <c r="A3" s="242" t="s">
        <v>472</v>
      </c>
      <c r="B3" s="242" t="s">
        <v>473</v>
      </c>
      <c r="C3" s="242" t="s">
        <v>474</v>
      </c>
      <c r="D3" s="242"/>
    </row>
    <row r="4" spans="1:4" ht="21" customHeight="1" x14ac:dyDescent="0.25">
      <c r="A4" s="242"/>
      <c r="B4" s="242"/>
      <c r="C4" s="148" t="s">
        <v>475</v>
      </c>
      <c r="D4" s="148" t="s">
        <v>476</v>
      </c>
    </row>
    <row r="5" spans="1:4" ht="18" customHeight="1" x14ac:dyDescent="0.25">
      <c r="A5" s="243">
        <v>1</v>
      </c>
      <c r="B5" s="243" t="s">
        <v>448</v>
      </c>
      <c r="C5" s="163" t="s">
        <v>417</v>
      </c>
      <c r="D5" s="162"/>
    </row>
    <row r="6" spans="1:4" ht="18" customHeight="1" x14ac:dyDescent="0.25">
      <c r="A6" s="243"/>
      <c r="B6" s="243"/>
      <c r="C6" s="163"/>
      <c r="D6" s="162"/>
    </row>
    <row r="7" spans="1:4" ht="18" customHeight="1" x14ac:dyDescent="0.25">
      <c r="A7" s="243"/>
      <c r="B7" s="243"/>
      <c r="C7" s="163"/>
      <c r="D7" s="162"/>
    </row>
    <row r="8" spans="1:4" ht="18" customHeight="1" x14ac:dyDescent="0.25">
      <c r="A8" s="243"/>
      <c r="B8" s="243"/>
      <c r="C8" s="163"/>
      <c r="D8" s="162"/>
    </row>
    <row r="9" spans="1:4" ht="18" customHeight="1" x14ac:dyDescent="0.25">
      <c r="A9" s="243">
        <v>2</v>
      </c>
      <c r="B9" s="243" t="s">
        <v>449</v>
      </c>
      <c r="C9" s="163" t="s">
        <v>418</v>
      </c>
      <c r="D9" s="162"/>
    </row>
    <row r="10" spans="1:4" ht="18" customHeight="1" x14ac:dyDescent="0.25">
      <c r="A10" s="243"/>
      <c r="B10" s="243"/>
      <c r="C10" s="163"/>
      <c r="D10" s="162"/>
    </row>
    <row r="11" spans="1:4" ht="18" customHeight="1" x14ac:dyDescent="0.25">
      <c r="A11" s="243"/>
      <c r="B11" s="243"/>
      <c r="C11" s="163"/>
      <c r="D11" s="162"/>
    </row>
    <row r="12" spans="1:4" ht="18" customHeight="1" x14ac:dyDescent="0.25">
      <c r="A12" s="243"/>
      <c r="B12" s="243"/>
      <c r="C12" s="163"/>
      <c r="D12" s="162"/>
    </row>
    <row r="13" spans="1:4" ht="18" customHeight="1" x14ac:dyDescent="0.25">
      <c r="A13" s="243">
        <v>3</v>
      </c>
      <c r="B13" s="243" t="s">
        <v>450</v>
      </c>
      <c r="C13" s="163" t="s">
        <v>419</v>
      </c>
      <c r="D13" s="162"/>
    </row>
    <row r="14" spans="1:4" ht="18" customHeight="1" x14ac:dyDescent="0.25">
      <c r="A14" s="243"/>
      <c r="B14" s="243"/>
      <c r="C14" s="163"/>
      <c r="D14" s="162"/>
    </row>
    <row r="15" spans="1:4" ht="18" customHeight="1" x14ac:dyDescent="0.25">
      <c r="A15" s="243"/>
      <c r="B15" s="243"/>
      <c r="C15" s="163"/>
      <c r="D15" s="162"/>
    </row>
    <row r="16" spans="1:4" ht="18" customHeight="1" x14ac:dyDescent="0.25">
      <c r="A16" s="243"/>
      <c r="B16" s="243"/>
      <c r="C16" s="163"/>
      <c r="D16" s="162"/>
    </row>
    <row r="17" spans="1:4" ht="18" customHeight="1" x14ac:dyDescent="0.25">
      <c r="A17" s="243">
        <v>4</v>
      </c>
      <c r="B17" s="243" t="s">
        <v>451</v>
      </c>
      <c r="C17" s="163" t="s">
        <v>420</v>
      </c>
      <c r="D17" s="162"/>
    </row>
    <row r="18" spans="1:4" ht="18" customHeight="1" x14ac:dyDescent="0.25">
      <c r="A18" s="243"/>
      <c r="B18" s="243"/>
      <c r="C18" s="163"/>
      <c r="D18" s="162"/>
    </row>
    <row r="19" spans="1:4" ht="18" customHeight="1" x14ac:dyDescent="0.25">
      <c r="A19" s="243"/>
      <c r="B19" s="243"/>
      <c r="C19" s="163"/>
      <c r="D19" s="162"/>
    </row>
    <row r="20" spans="1:4" ht="18" customHeight="1" x14ac:dyDescent="0.25">
      <c r="A20" s="243"/>
      <c r="B20" s="243"/>
      <c r="C20" s="163"/>
      <c r="D20" s="162"/>
    </row>
    <row r="21" spans="1:4" ht="18" customHeight="1" x14ac:dyDescent="0.25">
      <c r="A21" s="243">
        <v>5</v>
      </c>
      <c r="B21" s="243" t="s">
        <v>452</v>
      </c>
      <c r="C21" s="163" t="s">
        <v>421</v>
      </c>
      <c r="D21" s="162"/>
    </row>
    <row r="22" spans="1:4" ht="18" customHeight="1" x14ac:dyDescent="0.25">
      <c r="A22" s="243"/>
      <c r="B22" s="243"/>
      <c r="C22" s="163" t="s">
        <v>477</v>
      </c>
      <c r="D22" s="162"/>
    </row>
    <row r="23" spans="1:4" ht="18" customHeight="1" x14ac:dyDescent="0.25">
      <c r="A23" s="243"/>
      <c r="B23" s="243"/>
      <c r="C23" s="163"/>
      <c r="D23" s="162"/>
    </row>
    <row r="24" spans="1:4" ht="18" customHeight="1" x14ac:dyDescent="0.25">
      <c r="A24" s="243"/>
      <c r="B24" s="243"/>
      <c r="C24" s="163"/>
      <c r="D24" s="162"/>
    </row>
    <row r="25" spans="1:4" ht="18" customHeight="1" x14ac:dyDescent="0.25">
      <c r="A25" s="243">
        <v>6</v>
      </c>
      <c r="B25" s="243" t="s">
        <v>453</v>
      </c>
      <c r="C25" s="163" t="s">
        <v>432</v>
      </c>
      <c r="D25" s="162"/>
    </row>
    <row r="26" spans="1:4" ht="18" customHeight="1" x14ac:dyDescent="0.25">
      <c r="A26" s="243"/>
      <c r="B26" s="243"/>
      <c r="C26" s="163"/>
      <c r="D26" s="162"/>
    </row>
    <row r="27" spans="1:4" ht="18" customHeight="1" x14ac:dyDescent="0.25">
      <c r="A27" s="243"/>
      <c r="B27" s="243"/>
      <c r="C27" s="163"/>
      <c r="D27" s="162"/>
    </row>
    <row r="28" spans="1:4" ht="18" customHeight="1" x14ac:dyDescent="0.25">
      <c r="A28" s="243"/>
      <c r="B28" s="243"/>
      <c r="C28" s="163"/>
      <c r="D28" s="162"/>
    </row>
    <row r="29" spans="1:4" ht="18" customHeight="1" x14ac:dyDescent="0.25">
      <c r="A29" s="243">
        <v>7</v>
      </c>
      <c r="B29" s="243" t="s">
        <v>454</v>
      </c>
      <c r="C29" s="163" t="s">
        <v>433</v>
      </c>
      <c r="D29" s="162"/>
    </row>
    <row r="30" spans="1:4" ht="18" customHeight="1" x14ac:dyDescent="0.25">
      <c r="A30" s="243"/>
      <c r="B30" s="243"/>
      <c r="C30" s="163"/>
      <c r="D30" s="162"/>
    </row>
    <row r="31" spans="1:4" ht="18" customHeight="1" x14ac:dyDescent="0.25">
      <c r="A31" s="243"/>
      <c r="B31" s="243"/>
      <c r="C31" s="163"/>
      <c r="D31" s="162"/>
    </row>
    <row r="32" spans="1:4" ht="18" customHeight="1" x14ac:dyDescent="0.25">
      <c r="A32" s="243"/>
      <c r="B32" s="243"/>
      <c r="C32" s="163"/>
      <c r="D32" s="162"/>
    </row>
    <row r="33" spans="1:4" ht="18" customHeight="1" x14ac:dyDescent="0.25">
      <c r="A33" s="243">
        <v>8</v>
      </c>
      <c r="B33" s="243" t="s">
        <v>455</v>
      </c>
      <c r="C33" s="163" t="s">
        <v>434</v>
      </c>
      <c r="D33" s="162"/>
    </row>
    <row r="34" spans="1:4" ht="18" customHeight="1" x14ac:dyDescent="0.25">
      <c r="A34" s="243"/>
      <c r="B34" s="243"/>
      <c r="C34" s="163"/>
      <c r="D34" s="162"/>
    </row>
    <row r="35" spans="1:4" ht="18" customHeight="1" x14ac:dyDescent="0.25">
      <c r="A35" s="243"/>
      <c r="B35" s="243"/>
      <c r="C35" s="163"/>
      <c r="D35" s="162"/>
    </row>
    <row r="36" spans="1:4" ht="18" customHeight="1" x14ac:dyDescent="0.25">
      <c r="A36" s="243"/>
      <c r="B36" s="243"/>
      <c r="C36" s="163"/>
      <c r="D36" s="162"/>
    </row>
    <row r="37" spans="1:4" ht="18" customHeight="1" x14ac:dyDescent="0.25">
      <c r="A37" s="243">
        <v>9</v>
      </c>
      <c r="B37" s="243" t="s">
        <v>456</v>
      </c>
      <c r="C37" s="163" t="s">
        <v>19</v>
      </c>
      <c r="D37" s="162"/>
    </row>
    <row r="38" spans="1:4" ht="18" customHeight="1" x14ac:dyDescent="0.25">
      <c r="A38" s="243"/>
      <c r="B38" s="243"/>
      <c r="C38" s="163"/>
      <c r="D38" s="162"/>
    </row>
    <row r="39" spans="1:4" ht="18" customHeight="1" x14ac:dyDescent="0.25">
      <c r="A39" s="243"/>
      <c r="B39" s="243"/>
      <c r="C39" s="163"/>
      <c r="D39" s="162"/>
    </row>
    <row r="40" spans="1:4" ht="18" customHeight="1" x14ac:dyDescent="0.25">
      <c r="A40" s="243"/>
      <c r="B40" s="243"/>
      <c r="C40" s="163"/>
      <c r="D40" s="162"/>
    </row>
    <row r="41" spans="1:4" ht="18" customHeight="1" x14ac:dyDescent="0.25">
      <c r="A41" s="243">
        <v>10</v>
      </c>
      <c r="B41" s="243" t="s">
        <v>426</v>
      </c>
      <c r="C41" s="163" t="s">
        <v>435</v>
      </c>
      <c r="D41" s="162"/>
    </row>
    <row r="42" spans="1:4" ht="18" customHeight="1" x14ac:dyDescent="0.25">
      <c r="A42" s="243"/>
      <c r="B42" s="243"/>
      <c r="C42" s="163"/>
      <c r="D42" s="162"/>
    </row>
    <row r="43" spans="1:4" ht="18" customHeight="1" x14ac:dyDescent="0.25">
      <c r="A43" s="243"/>
      <c r="B43" s="243"/>
      <c r="C43" s="163"/>
      <c r="D43" s="162"/>
    </row>
    <row r="44" spans="1:4" ht="18" customHeight="1" x14ac:dyDescent="0.25">
      <c r="A44" s="243"/>
      <c r="B44" s="243"/>
      <c r="C44" s="163"/>
      <c r="D44" s="162"/>
    </row>
    <row r="45" spans="1:4" ht="18" customHeight="1" x14ac:dyDescent="0.25">
      <c r="A45" s="243">
        <v>11</v>
      </c>
      <c r="B45" s="243" t="s">
        <v>457</v>
      </c>
      <c r="C45" s="163" t="s">
        <v>444</v>
      </c>
      <c r="D45" s="162"/>
    </row>
    <row r="46" spans="1:4" ht="18" customHeight="1" x14ac:dyDescent="0.25">
      <c r="A46" s="243"/>
      <c r="B46" s="243"/>
      <c r="C46" s="163"/>
      <c r="D46" s="162"/>
    </row>
    <row r="47" spans="1:4" ht="18" customHeight="1" x14ac:dyDescent="0.25">
      <c r="A47" s="243"/>
      <c r="B47" s="243"/>
      <c r="C47" s="163"/>
      <c r="D47" s="162"/>
    </row>
    <row r="48" spans="1:4" ht="18" customHeight="1" x14ac:dyDescent="0.25">
      <c r="A48" s="243"/>
      <c r="B48" s="243"/>
      <c r="C48" s="163"/>
      <c r="D48" s="162"/>
    </row>
    <row r="49" spans="1:4" ht="18" customHeight="1" x14ac:dyDescent="0.25">
      <c r="A49" s="243">
        <v>12</v>
      </c>
      <c r="B49" s="243" t="s">
        <v>458</v>
      </c>
      <c r="C49" s="163" t="s">
        <v>445</v>
      </c>
      <c r="D49" s="162"/>
    </row>
    <row r="50" spans="1:4" ht="18" customHeight="1" x14ac:dyDescent="0.25">
      <c r="A50" s="243"/>
      <c r="B50" s="243"/>
      <c r="C50" s="163"/>
      <c r="D50" s="162"/>
    </row>
    <row r="51" spans="1:4" ht="18" customHeight="1" x14ac:dyDescent="0.25">
      <c r="A51" s="243"/>
      <c r="B51" s="243"/>
      <c r="C51" s="163"/>
      <c r="D51" s="162"/>
    </row>
    <row r="52" spans="1:4" ht="18" customHeight="1" x14ac:dyDescent="0.25">
      <c r="A52" s="243"/>
      <c r="B52" s="243"/>
      <c r="C52" s="163"/>
      <c r="D52" s="162"/>
    </row>
    <row r="53" spans="1:4" ht="18" customHeight="1" x14ac:dyDescent="0.25">
      <c r="A53" s="243">
        <v>13</v>
      </c>
      <c r="B53" s="243" t="s">
        <v>438</v>
      </c>
      <c r="C53" s="163" t="s">
        <v>446</v>
      </c>
      <c r="D53" s="162"/>
    </row>
    <row r="54" spans="1:4" ht="18" customHeight="1" x14ac:dyDescent="0.25">
      <c r="A54" s="243"/>
      <c r="B54" s="243"/>
      <c r="C54" s="163"/>
      <c r="D54" s="162"/>
    </row>
    <row r="55" spans="1:4" ht="15" customHeight="1" x14ac:dyDescent="0.25">
      <c r="A55" s="243"/>
      <c r="B55" s="243"/>
      <c r="C55" s="163"/>
      <c r="D55" s="162"/>
    </row>
    <row r="56" spans="1:4" ht="15" customHeight="1" x14ac:dyDescent="0.25">
      <c r="A56" s="243"/>
      <c r="B56" s="243"/>
      <c r="C56" s="163"/>
      <c r="D56" s="162"/>
    </row>
    <row r="57" spans="1:4" ht="15" customHeight="1" x14ac:dyDescent="0.25">
      <c r="C57" s="149"/>
    </row>
    <row r="58" spans="1:4" ht="15" customHeight="1" x14ac:dyDescent="0.25">
      <c r="C58" s="149"/>
    </row>
    <row r="59" spans="1:4" ht="15" customHeight="1" x14ac:dyDescent="0.25">
      <c r="C59" s="149"/>
    </row>
    <row r="60" spans="1:4" ht="15" customHeight="1" x14ac:dyDescent="0.25">
      <c r="C60" s="149"/>
    </row>
    <row r="61" spans="1:4" ht="15" customHeight="1" x14ac:dyDescent="0.25">
      <c r="C61" s="149"/>
    </row>
    <row r="62" spans="1:4" ht="15" customHeight="1" x14ac:dyDescent="0.25">
      <c r="C62" s="149"/>
    </row>
    <row r="63" spans="1:4" ht="15" customHeight="1" x14ac:dyDescent="0.25">
      <c r="C63" s="149"/>
    </row>
    <row r="64" spans="1:4" ht="15" customHeight="1" x14ac:dyDescent="0.25">
      <c r="C64" s="149"/>
    </row>
    <row r="65" spans="3:3" ht="15" customHeight="1" x14ac:dyDescent="0.25">
      <c r="C65" s="149"/>
    </row>
    <row r="66" spans="3:3" ht="15" customHeight="1" x14ac:dyDescent="0.25">
      <c r="C66" s="149"/>
    </row>
    <row r="67" spans="3:3" ht="15" customHeight="1" x14ac:dyDescent="0.25">
      <c r="C67" s="149"/>
    </row>
    <row r="68" spans="3:3" ht="15" customHeight="1" x14ac:dyDescent="0.25">
      <c r="C68" s="149"/>
    </row>
    <row r="69" spans="3:3" ht="15" customHeight="1" x14ac:dyDescent="0.25">
      <c r="C69" s="149"/>
    </row>
    <row r="70" spans="3:3" ht="15" customHeight="1" x14ac:dyDescent="0.25">
      <c r="C70" s="149"/>
    </row>
    <row r="71" spans="3:3" ht="15" customHeight="1" x14ac:dyDescent="0.25">
      <c r="C71" s="149"/>
    </row>
    <row r="72" spans="3:3" ht="15" customHeight="1" x14ac:dyDescent="0.25">
      <c r="C72" s="149"/>
    </row>
    <row r="73" spans="3:3" ht="15" customHeight="1" x14ac:dyDescent="0.25">
      <c r="C73" s="149"/>
    </row>
    <row r="74" spans="3:3" ht="15" customHeight="1" x14ac:dyDescent="0.25">
      <c r="C74" s="149"/>
    </row>
    <row r="75" spans="3:3" ht="15" customHeight="1" x14ac:dyDescent="0.25">
      <c r="C75" s="149"/>
    </row>
    <row r="76" spans="3:3" ht="15" customHeight="1" x14ac:dyDescent="0.25">
      <c r="C76" s="149"/>
    </row>
    <row r="77" spans="3:3" ht="15" customHeight="1" x14ac:dyDescent="0.25">
      <c r="C77" s="149"/>
    </row>
    <row r="78" spans="3:3" ht="15" customHeight="1" x14ac:dyDescent="0.25">
      <c r="C78" s="149"/>
    </row>
    <row r="79" spans="3:3" ht="15" customHeight="1" x14ac:dyDescent="0.25">
      <c r="C79" s="149"/>
    </row>
    <row r="80" spans="3:3" ht="15" customHeight="1" x14ac:dyDescent="0.25">
      <c r="C80" s="149"/>
    </row>
    <row r="81" spans="3:3" ht="15" customHeight="1" x14ac:dyDescent="0.25">
      <c r="C81" s="149"/>
    </row>
    <row r="82" spans="3:3" ht="15" customHeight="1" x14ac:dyDescent="0.25">
      <c r="C82" s="149"/>
    </row>
    <row r="83" spans="3:3" ht="15" customHeight="1" x14ac:dyDescent="0.25">
      <c r="C83" s="149"/>
    </row>
    <row r="84" spans="3:3" ht="15" customHeight="1" x14ac:dyDescent="0.25">
      <c r="C84" s="149"/>
    </row>
    <row r="85" spans="3:3" ht="15" customHeight="1" x14ac:dyDescent="0.25">
      <c r="C85" s="149"/>
    </row>
    <row r="86" spans="3:3" ht="15" customHeight="1" x14ac:dyDescent="0.25">
      <c r="C86" s="149"/>
    </row>
    <row r="87" spans="3:3" ht="15" customHeight="1" x14ac:dyDescent="0.25">
      <c r="C87" s="149"/>
    </row>
    <row r="88" spans="3:3" ht="15" customHeight="1" x14ac:dyDescent="0.25">
      <c r="C88" s="149"/>
    </row>
    <row r="89" spans="3:3" ht="15" customHeight="1" x14ac:dyDescent="0.25">
      <c r="C89" s="149"/>
    </row>
    <row r="90" spans="3:3" ht="15" customHeight="1" x14ac:dyDescent="0.25">
      <c r="C90" s="149"/>
    </row>
  </sheetData>
  <mergeCells count="30">
    <mergeCell ref="A45:A48"/>
    <mergeCell ref="B45:B48"/>
    <mergeCell ref="A49:A52"/>
    <mergeCell ref="B49:B52"/>
    <mergeCell ref="A53:A56"/>
    <mergeCell ref="B53:B56"/>
    <mergeCell ref="A33:A36"/>
    <mergeCell ref="B33:B36"/>
    <mergeCell ref="A37:A40"/>
    <mergeCell ref="B37:B40"/>
    <mergeCell ref="A41:A44"/>
    <mergeCell ref="B41:B44"/>
    <mergeCell ref="A21:A24"/>
    <mergeCell ref="B21:B24"/>
    <mergeCell ref="A25:A28"/>
    <mergeCell ref="B25:B28"/>
    <mergeCell ref="A29:A32"/>
    <mergeCell ref="B29:B32"/>
    <mergeCell ref="A9:A12"/>
    <mergeCell ref="B9:B12"/>
    <mergeCell ref="A13:A16"/>
    <mergeCell ref="B13:B16"/>
    <mergeCell ref="A17:A20"/>
    <mergeCell ref="B17:B20"/>
    <mergeCell ref="A1:D1"/>
    <mergeCell ref="A3:A4"/>
    <mergeCell ref="B3:B4"/>
    <mergeCell ref="C3:D3"/>
    <mergeCell ref="A5:A8"/>
    <mergeCell ref="B5:B8"/>
  </mergeCells>
  <pageMargins left="0.7" right="0.7" top="0.75" bottom="0.75" header="0.3" footer="0.3"/>
  <pageSetup pageOrder="overThenDown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J29" sqref="J29"/>
    </sheetView>
  </sheetViews>
  <sheetFormatPr defaultRowHeight="15" customHeight="1" x14ac:dyDescent="0.25"/>
  <cols>
    <col min="1" max="1" width="9.140625" style="23"/>
    <col min="2" max="9" width="9.140625" style="1"/>
    <col min="10" max="10" width="7.7109375" style="1" customWidth="1"/>
    <col min="11" max="11" width="8.28515625" style="12" customWidth="1"/>
  </cols>
  <sheetData>
    <row r="1" spans="1:11" ht="15" customHeight="1" x14ac:dyDescent="0.25">
      <c r="A1" s="1"/>
      <c r="K1" s="1"/>
    </row>
    <row r="2" spans="1:11" ht="15" customHeight="1" x14ac:dyDescent="0.25">
      <c r="A2" s="1"/>
      <c r="K2" s="1"/>
    </row>
    <row r="3" spans="1:11" ht="15" customHeight="1" x14ac:dyDescent="0.25">
      <c r="A3" s="1"/>
      <c r="K3" s="1"/>
    </row>
    <row r="4" spans="1:11" ht="15" customHeight="1" x14ac:dyDescent="0.25">
      <c r="A4" s="1"/>
      <c r="K4" s="1"/>
    </row>
    <row r="5" spans="1:11" ht="15" customHeight="1" x14ac:dyDescent="0.25">
      <c r="A5" s="1"/>
      <c r="K5" s="1"/>
    </row>
    <row r="6" spans="1:11" ht="15" customHeight="1" x14ac:dyDescent="0.25">
      <c r="A6" s="1"/>
      <c r="K6" s="1"/>
    </row>
    <row r="7" spans="1:11" ht="15" customHeight="1" x14ac:dyDescent="0.25">
      <c r="A7" s="1"/>
      <c r="K7" s="1"/>
    </row>
    <row r="8" spans="1:11" ht="15" customHeight="1" x14ac:dyDescent="0.25">
      <c r="A8" s="1"/>
      <c r="K8" s="1"/>
    </row>
    <row r="9" spans="1:11" ht="15" customHeight="1" x14ac:dyDescent="0.25">
      <c r="A9" s="1"/>
      <c r="K9" s="1"/>
    </row>
    <row r="10" spans="1:11" ht="15" customHeight="1" x14ac:dyDescent="0.25">
      <c r="A10" s="1"/>
      <c r="K10" s="1"/>
    </row>
    <row r="11" spans="1:11" ht="15" customHeight="1" x14ac:dyDescent="0.25">
      <c r="A11" s="1"/>
      <c r="K11" s="1"/>
    </row>
    <row r="12" spans="1:11" ht="15" customHeight="1" x14ac:dyDescent="0.25">
      <c r="A12" s="1"/>
      <c r="K12" s="1"/>
    </row>
    <row r="13" spans="1:11" ht="15" customHeight="1" x14ac:dyDescent="0.25">
      <c r="A13" s="1"/>
      <c r="K13" s="1"/>
    </row>
    <row r="14" spans="1:11" ht="15" customHeight="1" x14ac:dyDescent="0.25">
      <c r="A14" s="1"/>
      <c r="K14" s="1"/>
    </row>
    <row r="15" spans="1:11" ht="15" customHeight="1" x14ac:dyDescent="0.25">
      <c r="A15" s="1"/>
      <c r="K15" s="1"/>
    </row>
    <row r="16" spans="1:11" ht="15" customHeight="1" x14ac:dyDescent="0.25">
      <c r="A16" s="1"/>
      <c r="K16" s="1"/>
    </row>
    <row r="17" spans="1:11" ht="15" customHeight="1" x14ac:dyDescent="0.25">
      <c r="A17" s="1"/>
      <c r="K17" s="1"/>
    </row>
    <row r="18" spans="1:11" ht="15" customHeight="1" x14ac:dyDescent="0.25">
      <c r="A18" s="1"/>
      <c r="K18" s="1"/>
    </row>
    <row r="19" spans="1:11" ht="15" customHeight="1" x14ac:dyDescent="0.25">
      <c r="A19" s="1"/>
      <c r="K19" s="1"/>
    </row>
    <row r="20" spans="1:11" ht="49.5" customHeight="1" x14ac:dyDescent="0.65">
      <c r="A20" s="209" t="s">
        <v>483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44" t="s">
        <v>484</v>
      </c>
      <c r="B21" s="244"/>
      <c r="C21" s="244"/>
      <c r="D21" s="244"/>
      <c r="E21" s="244"/>
      <c r="F21" s="244"/>
      <c r="G21" s="244"/>
      <c r="H21" s="244"/>
      <c r="I21" s="244"/>
      <c r="J21" s="244"/>
      <c r="K21" s="244"/>
    </row>
    <row r="22" spans="1:11" ht="15" customHeight="1" x14ac:dyDescent="0.25">
      <c r="A22" s="1"/>
      <c r="K22" s="1"/>
    </row>
    <row r="23" spans="1:11" ht="15" customHeight="1" x14ac:dyDescent="0.25">
      <c r="A23" s="1"/>
      <c r="K23" s="1"/>
    </row>
    <row r="24" spans="1:11" ht="15" customHeight="1" x14ac:dyDescent="0.25">
      <c r="A24" s="1"/>
      <c r="K24" s="1"/>
    </row>
    <row r="25" spans="1:11" ht="15" customHeight="1" x14ac:dyDescent="0.25">
      <c r="A25" s="1"/>
      <c r="K25" s="1"/>
    </row>
    <row r="26" spans="1:11" ht="15" customHeight="1" x14ac:dyDescent="0.25">
      <c r="A26" s="1"/>
      <c r="K26" s="1"/>
    </row>
    <row r="27" spans="1:11" ht="15" customHeight="1" x14ac:dyDescent="0.25">
      <c r="A27" s="1"/>
      <c r="K27" s="1"/>
    </row>
    <row r="28" spans="1:11" ht="15" customHeight="1" x14ac:dyDescent="0.25">
      <c r="A28" s="1"/>
      <c r="K28" s="1"/>
    </row>
    <row r="29" spans="1:11" ht="15" customHeight="1" x14ac:dyDescent="0.25">
      <c r="A29" s="1"/>
      <c r="K29" s="1"/>
    </row>
    <row r="30" spans="1:11" ht="15" customHeight="1" x14ac:dyDescent="0.25">
      <c r="A30" s="1"/>
      <c r="K30" s="1"/>
    </row>
    <row r="31" spans="1:11" ht="15" customHeight="1" x14ac:dyDescent="0.25">
      <c r="A31" s="1"/>
      <c r="K31" s="1"/>
    </row>
    <row r="32" spans="1:11" ht="15" customHeight="1" x14ac:dyDescent="0.25">
      <c r="A32" s="1"/>
      <c r="K32" s="1"/>
    </row>
    <row r="33" spans="1:11" ht="15" customHeight="1" x14ac:dyDescent="0.25">
      <c r="A33" s="1"/>
      <c r="K33" s="1"/>
    </row>
    <row r="34" spans="1:11" ht="15" customHeight="1" x14ac:dyDescent="0.25">
      <c r="A34" s="1"/>
      <c r="K34" s="1"/>
    </row>
    <row r="35" spans="1:11" ht="15" customHeight="1" x14ac:dyDescent="0.25">
      <c r="A35" s="1"/>
      <c r="K35" s="1"/>
    </row>
    <row r="36" spans="1:11" ht="15" customHeight="1" x14ac:dyDescent="0.25">
      <c r="A36" s="1"/>
      <c r="K36" s="1"/>
    </row>
    <row r="37" spans="1:11" ht="15" customHeight="1" x14ac:dyDescent="0.25">
      <c r="A37" s="1"/>
      <c r="K37" s="1"/>
    </row>
    <row r="38" spans="1:11" ht="15" customHeight="1" x14ac:dyDescent="0.25">
      <c r="A38" s="1"/>
      <c r="K38" s="1"/>
    </row>
    <row r="39" spans="1:11" ht="15" customHeight="1" x14ac:dyDescent="0.25">
      <c r="A39" s="1"/>
      <c r="K39" s="1"/>
    </row>
    <row r="40" spans="1:11" ht="15" customHeight="1" x14ac:dyDescent="0.25">
      <c r="A40" s="1"/>
      <c r="K40" s="1"/>
    </row>
    <row r="41" spans="1:11" ht="15" customHeight="1" x14ac:dyDescent="0.25">
      <c r="A41" s="1"/>
      <c r="K41" s="1"/>
    </row>
    <row r="42" spans="1:11" ht="15" customHeight="1" x14ac:dyDescent="0.25">
      <c r="A42" s="1"/>
      <c r="K42" s="1"/>
    </row>
    <row r="43" spans="1:11" ht="15" customHeight="1" x14ac:dyDescent="0.25">
      <c r="A43" s="1"/>
      <c r="K43" s="1"/>
    </row>
    <row r="44" spans="1:11" ht="15" customHeight="1" x14ac:dyDescent="0.25">
      <c r="A44" s="1"/>
      <c r="K44" s="1"/>
    </row>
    <row r="45" spans="1:11" ht="15" customHeight="1" x14ac:dyDescent="0.25">
      <c r="A45" s="1"/>
      <c r="K45" s="1"/>
    </row>
    <row r="46" spans="1:11" ht="15" customHeight="1" x14ac:dyDescent="0.25">
      <c r="A46" s="1"/>
      <c r="K46" s="1"/>
    </row>
    <row r="47" spans="1:11" ht="15" customHeight="1" x14ac:dyDescent="0.25">
      <c r="A47" s="1"/>
      <c r="K47" s="1"/>
    </row>
    <row r="48" spans="1:11" ht="15" customHeight="1" x14ac:dyDescent="0.25">
      <c r="A48" s="1"/>
      <c r="K48" s="1"/>
    </row>
    <row r="49" spans="1:11" ht="15" customHeight="1" x14ac:dyDescent="0.25">
      <c r="A49" s="1"/>
      <c r="K49" s="1"/>
    </row>
    <row r="50" spans="1:11" ht="15" customHeight="1" x14ac:dyDescent="0.25">
      <c r="A50" s="1"/>
      <c r="K50" s="1"/>
    </row>
    <row r="51" spans="1:11" ht="15" customHeight="1" x14ac:dyDescent="0.25">
      <c r="A51" s="1"/>
      <c r="K51" s="1"/>
    </row>
    <row r="52" spans="1:11" ht="15" customHeight="1" x14ac:dyDescent="0.25">
      <c r="A52" s="1"/>
      <c r="K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3"/>
  <sheetViews>
    <sheetView workbookViewId="0">
      <selection activeCell="AS25" sqref="AS25:AT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20" width="4.42578125" style="49" customWidth="1"/>
    <col min="21" max="21" width="4.140625" style="49" hidden="1" customWidth="1"/>
    <col min="22" max="24" width="4.28515625" style="49" hidden="1" customWidth="1"/>
    <col min="25" max="32" width="9.140625" style="49" hidden="1" customWidth="1"/>
    <col min="33" max="33" width="13.42578125" style="49" hidden="1" customWidth="1"/>
    <col min="34" max="34" width="0.7109375" style="32" customWidth="1"/>
    <col min="35" max="35" width="3.42578125" style="32" customWidth="1"/>
    <col min="36" max="37" width="4.42578125" style="32" customWidth="1"/>
    <col min="38" max="38" width="7" style="97" customWidth="1"/>
    <col min="39" max="39" width="15.42578125" style="32" customWidth="1"/>
    <col min="40" max="40" width="9.7109375" style="32" customWidth="1"/>
    <col min="41" max="42" width="6.42578125" style="32" customWidth="1"/>
    <col min="43" max="43" width="7" style="32" customWidth="1"/>
    <col min="44" max="44" width="9.7109375" style="32" customWidth="1"/>
    <col min="45" max="45" width="9.140625" style="32"/>
    <col min="46" max="46" width="13.28515625" style="32" customWidth="1"/>
  </cols>
  <sheetData>
    <row r="1" spans="1:47" s="55" customFormat="1" ht="18.75" customHeight="1" x14ac:dyDescent="0.25">
      <c r="A1" s="254" t="s">
        <v>485</v>
      </c>
      <c r="B1" s="255"/>
      <c r="C1" s="255"/>
      <c r="D1" s="255"/>
      <c r="E1" s="255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I1" s="245" t="s">
        <v>486</v>
      </c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  <c r="AU1" s="56"/>
    </row>
    <row r="2" spans="1:47" s="48" customFormat="1" ht="19.5" customHeight="1" x14ac:dyDescent="0.25">
      <c r="A2" s="230" t="s">
        <v>30</v>
      </c>
      <c r="B2" s="232" t="s">
        <v>23</v>
      </c>
      <c r="C2" s="232" t="s">
        <v>487</v>
      </c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7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I2" s="230" t="s">
        <v>488</v>
      </c>
      <c r="AJ2" s="246" t="s">
        <v>489</v>
      </c>
      <c r="AK2" s="246"/>
      <c r="AL2" s="248" t="s">
        <v>490</v>
      </c>
      <c r="AM2" s="246" t="s">
        <v>491</v>
      </c>
      <c r="AN2" s="246" t="s">
        <v>492</v>
      </c>
      <c r="AO2" s="246" t="s">
        <v>493</v>
      </c>
      <c r="AP2" s="246"/>
      <c r="AQ2" s="246"/>
      <c r="AR2" s="246" t="s">
        <v>494</v>
      </c>
      <c r="AS2" s="246" t="s">
        <v>495</v>
      </c>
      <c r="AT2" s="250"/>
    </row>
    <row r="3" spans="1:47" s="48" customFormat="1" ht="14.25" customHeight="1" x14ac:dyDescent="0.25">
      <c r="A3" s="231"/>
      <c r="B3" s="233"/>
      <c r="C3" s="233" t="s">
        <v>448</v>
      </c>
      <c r="D3" s="233" t="s">
        <v>449</v>
      </c>
      <c r="E3" s="233" t="s">
        <v>450</v>
      </c>
      <c r="F3" s="233" t="s">
        <v>451</v>
      </c>
      <c r="G3" s="233" t="s">
        <v>452</v>
      </c>
      <c r="H3" s="233" t="s">
        <v>453</v>
      </c>
      <c r="I3" s="233" t="s">
        <v>454</v>
      </c>
      <c r="J3" s="233" t="s">
        <v>455</v>
      </c>
      <c r="K3" s="233" t="s">
        <v>456</v>
      </c>
      <c r="L3" s="233" t="s">
        <v>426</v>
      </c>
      <c r="M3" s="233" t="s">
        <v>457</v>
      </c>
      <c r="N3" s="233" t="s">
        <v>458</v>
      </c>
      <c r="O3" s="233" t="s">
        <v>438</v>
      </c>
      <c r="P3" s="233" t="s">
        <v>496</v>
      </c>
      <c r="Q3" s="233" t="s">
        <v>497</v>
      </c>
      <c r="R3" s="233"/>
      <c r="S3" s="233"/>
      <c r="T3" s="257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I3" s="231"/>
      <c r="AJ3" s="247"/>
      <c r="AK3" s="247"/>
      <c r="AL3" s="249"/>
      <c r="AM3" s="247"/>
      <c r="AN3" s="247"/>
      <c r="AO3" s="247"/>
      <c r="AP3" s="247"/>
      <c r="AQ3" s="247"/>
      <c r="AR3" s="247"/>
      <c r="AS3" s="247"/>
      <c r="AT3" s="251"/>
    </row>
    <row r="4" spans="1:47" s="48" customFormat="1" ht="33" customHeight="1" x14ac:dyDescent="0.25">
      <c r="A4" s="231"/>
      <c r="B4" s="233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158"/>
      <c r="R4" s="158"/>
      <c r="S4" s="158"/>
      <c r="T4" s="159" t="s">
        <v>496</v>
      </c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I4" s="231"/>
      <c r="AJ4" s="72" t="s">
        <v>461</v>
      </c>
      <c r="AK4" s="72" t="s">
        <v>462</v>
      </c>
      <c r="AL4" s="249"/>
      <c r="AM4" s="247"/>
      <c r="AN4" s="247"/>
      <c r="AO4" s="72" t="s">
        <v>461</v>
      </c>
      <c r="AP4" s="72" t="s">
        <v>462</v>
      </c>
      <c r="AQ4" s="72" t="s">
        <v>498</v>
      </c>
      <c r="AR4" s="247"/>
      <c r="AS4" s="247"/>
      <c r="AT4" s="251"/>
    </row>
    <row r="5" spans="1:47" ht="16.149999999999999" customHeight="1" x14ac:dyDescent="0.25">
      <c r="A5" s="61">
        <v>1</v>
      </c>
      <c r="B5" s="154" t="s">
        <v>36</v>
      </c>
      <c r="C5" s="45" t="s">
        <v>347</v>
      </c>
      <c r="D5" s="45" t="s">
        <v>373</v>
      </c>
      <c r="E5" s="45" t="s">
        <v>386</v>
      </c>
      <c r="F5" s="45" t="s">
        <v>377</v>
      </c>
      <c r="G5" s="45" t="s">
        <v>353</v>
      </c>
      <c r="H5" s="45" t="s">
        <v>359</v>
      </c>
      <c r="I5" s="45" t="s">
        <v>362</v>
      </c>
      <c r="J5" s="45" t="s">
        <v>362</v>
      </c>
      <c r="K5" s="45" t="s">
        <v>344</v>
      </c>
      <c r="L5" s="45" t="s">
        <v>366</v>
      </c>
      <c r="M5" s="45" t="s">
        <v>366</v>
      </c>
      <c r="N5" s="45" t="s">
        <v>440</v>
      </c>
      <c r="O5" s="45" t="s">
        <v>396</v>
      </c>
      <c r="P5" s="45" t="s">
        <v>371</v>
      </c>
      <c r="Q5" s="155"/>
      <c r="R5" s="155"/>
      <c r="S5" s="155"/>
      <c r="T5" s="157"/>
      <c r="AI5" s="59">
        <v>1</v>
      </c>
      <c r="AJ5" s="60" t="s">
        <v>316</v>
      </c>
      <c r="AK5" s="60" t="s">
        <v>464</v>
      </c>
      <c r="AL5" s="92">
        <v>1</v>
      </c>
      <c r="AM5" s="60" t="s">
        <v>499</v>
      </c>
      <c r="AN5" s="60"/>
      <c r="AO5" s="60"/>
      <c r="AP5" s="60"/>
      <c r="AQ5" s="60"/>
      <c r="AR5" s="60" t="s">
        <v>500</v>
      </c>
      <c r="AS5" s="63"/>
      <c r="AT5" s="64"/>
    </row>
    <row r="6" spans="1:47" ht="16.149999999999999" customHeight="1" x14ac:dyDescent="0.25">
      <c r="A6" s="61">
        <v>2</v>
      </c>
      <c r="B6" s="154" t="s">
        <v>45</v>
      </c>
      <c r="C6" s="45" t="s">
        <v>362</v>
      </c>
      <c r="D6" s="45" t="s">
        <v>352</v>
      </c>
      <c r="E6" s="45" t="s">
        <v>357</v>
      </c>
      <c r="F6" s="45" t="s">
        <v>362</v>
      </c>
      <c r="G6" s="45" t="s">
        <v>343</v>
      </c>
      <c r="H6" s="45" t="s">
        <v>392</v>
      </c>
      <c r="I6" s="45" t="s">
        <v>390</v>
      </c>
      <c r="J6" s="45" t="s">
        <v>362</v>
      </c>
      <c r="K6" s="45" t="s">
        <v>344</v>
      </c>
      <c r="L6" s="45" t="s">
        <v>391</v>
      </c>
      <c r="M6" s="45" t="s">
        <v>353</v>
      </c>
      <c r="N6" s="45" t="s">
        <v>440</v>
      </c>
      <c r="O6" s="45" t="s">
        <v>396</v>
      </c>
      <c r="P6" s="45" t="s">
        <v>362</v>
      </c>
      <c r="Q6" s="155"/>
      <c r="R6" s="155"/>
      <c r="S6" s="155"/>
      <c r="T6" s="157"/>
      <c r="AI6" s="61">
        <v>2</v>
      </c>
      <c r="AJ6" s="62" t="s">
        <v>316</v>
      </c>
      <c r="AK6" s="62" t="s">
        <v>464</v>
      </c>
      <c r="AL6" s="93">
        <v>4</v>
      </c>
      <c r="AM6" s="62" t="s">
        <v>499</v>
      </c>
      <c r="AN6" s="62"/>
      <c r="AO6" s="62"/>
      <c r="AP6" s="62"/>
      <c r="AQ6" s="62"/>
      <c r="AR6" s="62" t="s">
        <v>500</v>
      </c>
      <c r="AS6" s="259" t="s">
        <v>501</v>
      </c>
      <c r="AT6" s="260"/>
    </row>
    <row r="7" spans="1:47" ht="16.149999999999999" customHeight="1" x14ac:dyDescent="0.25">
      <c r="A7" s="61">
        <v>3</v>
      </c>
      <c r="B7" s="154" t="s">
        <v>51</v>
      </c>
      <c r="C7" s="45" t="s">
        <v>362</v>
      </c>
      <c r="D7" s="45" t="s">
        <v>377</v>
      </c>
      <c r="E7" s="45" t="s">
        <v>345</v>
      </c>
      <c r="F7" s="45" t="s">
        <v>372</v>
      </c>
      <c r="G7" s="45" t="s">
        <v>381</v>
      </c>
      <c r="H7" s="45" t="s">
        <v>348</v>
      </c>
      <c r="I7" s="45" t="s">
        <v>390</v>
      </c>
      <c r="J7" s="45" t="s">
        <v>357</v>
      </c>
      <c r="K7" s="45" t="s">
        <v>344</v>
      </c>
      <c r="L7" s="45" t="s">
        <v>396</v>
      </c>
      <c r="M7" s="45" t="s">
        <v>350</v>
      </c>
      <c r="N7" s="45" t="s">
        <v>440</v>
      </c>
      <c r="O7" s="45" t="s">
        <v>353</v>
      </c>
      <c r="P7" s="45" t="s">
        <v>347</v>
      </c>
      <c r="Q7" s="155"/>
      <c r="R7" s="155"/>
      <c r="S7" s="155"/>
      <c r="T7" s="157"/>
      <c r="AI7" s="61">
        <v>3</v>
      </c>
      <c r="AJ7" s="62" t="s">
        <v>316</v>
      </c>
      <c r="AK7" s="62" t="s">
        <v>464</v>
      </c>
      <c r="AL7" s="93">
        <v>1</v>
      </c>
      <c r="AM7" s="62" t="s">
        <v>499</v>
      </c>
      <c r="AN7" s="62"/>
      <c r="AO7" s="62"/>
      <c r="AP7" s="62"/>
      <c r="AQ7" s="62"/>
      <c r="AR7" s="62" t="s">
        <v>500</v>
      </c>
      <c r="AS7" s="259"/>
      <c r="AT7" s="260"/>
    </row>
    <row r="8" spans="1:47" ht="16.149999999999999" customHeight="1" x14ac:dyDescent="0.25">
      <c r="A8" s="61">
        <v>4</v>
      </c>
      <c r="B8" s="154" t="s">
        <v>57</v>
      </c>
      <c r="C8" s="45" t="s">
        <v>350</v>
      </c>
      <c r="D8" s="45" t="s">
        <v>371</v>
      </c>
      <c r="E8" s="45" t="s">
        <v>345</v>
      </c>
      <c r="F8" s="45" t="s">
        <v>371</v>
      </c>
      <c r="G8" s="45" t="s">
        <v>390</v>
      </c>
      <c r="H8" s="45" t="s">
        <v>370</v>
      </c>
      <c r="I8" s="45" t="s">
        <v>362</v>
      </c>
      <c r="J8" s="45" t="s">
        <v>381</v>
      </c>
      <c r="K8" s="45" t="s">
        <v>398</v>
      </c>
      <c r="L8" s="45" t="s">
        <v>365</v>
      </c>
      <c r="M8" s="45" t="s">
        <v>356</v>
      </c>
      <c r="N8" s="45" t="s">
        <v>440</v>
      </c>
      <c r="O8" s="45" t="s">
        <v>380</v>
      </c>
      <c r="P8" s="45" t="s">
        <v>362</v>
      </c>
      <c r="Q8" s="155"/>
      <c r="R8" s="155"/>
      <c r="S8" s="155"/>
      <c r="T8" s="157"/>
      <c r="AI8" s="61">
        <v>4</v>
      </c>
      <c r="AJ8" s="62" t="s">
        <v>316</v>
      </c>
      <c r="AK8" s="62" t="s">
        <v>464</v>
      </c>
      <c r="AL8" s="93">
        <v>0</v>
      </c>
      <c r="AM8" s="62" t="s">
        <v>499</v>
      </c>
      <c r="AN8" s="62"/>
      <c r="AO8" s="62"/>
      <c r="AP8" s="62"/>
      <c r="AQ8" s="62"/>
      <c r="AR8" s="62" t="s">
        <v>500</v>
      </c>
      <c r="AS8" s="65"/>
      <c r="AT8" s="57"/>
    </row>
    <row r="9" spans="1:47" ht="16.149999999999999" customHeight="1" x14ac:dyDescent="0.25">
      <c r="A9" s="69">
        <v>5</v>
      </c>
      <c r="B9" s="160" t="s">
        <v>63</v>
      </c>
      <c r="C9" s="46" t="s">
        <v>372</v>
      </c>
      <c r="D9" s="46" t="s">
        <v>376</v>
      </c>
      <c r="E9" s="46" t="s">
        <v>390</v>
      </c>
      <c r="F9" s="46" t="s">
        <v>354</v>
      </c>
      <c r="G9" s="46" t="s">
        <v>379</v>
      </c>
      <c r="H9" s="46" t="s">
        <v>387</v>
      </c>
      <c r="I9" s="46" t="s">
        <v>353</v>
      </c>
      <c r="J9" s="46" t="s">
        <v>357</v>
      </c>
      <c r="K9" s="46" t="s">
        <v>387</v>
      </c>
      <c r="L9" s="46" t="s">
        <v>391</v>
      </c>
      <c r="M9" s="46" t="s">
        <v>381</v>
      </c>
      <c r="N9" s="46" t="s">
        <v>440</v>
      </c>
      <c r="O9" s="46" t="s">
        <v>391</v>
      </c>
      <c r="P9" s="46" t="s">
        <v>362</v>
      </c>
      <c r="Q9" s="164"/>
      <c r="R9" s="164"/>
      <c r="S9" s="164"/>
      <c r="T9" s="165"/>
      <c r="AI9" s="69">
        <v>5</v>
      </c>
      <c r="AJ9" s="70" t="s">
        <v>316</v>
      </c>
      <c r="AK9" s="70" t="s">
        <v>464</v>
      </c>
      <c r="AL9" s="94">
        <v>2</v>
      </c>
      <c r="AM9" s="70" t="s">
        <v>499</v>
      </c>
      <c r="AN9" s="70"/>
      <c r="AO9" s="70"/>
      <c r="AP9" s="70"/>
      <c r="AQ9" s="70"/>
      <c r="AR9" s="70" t="s">
        <v>500</v>
      </c>
      <c r="AS9" s="65"/>
      <c r="AT9" s="57"/>
    </row>
    <row r="10" spans="1:47" ht="16.149999999999999" customHeight="1" x14ac:dyDescent="0.25">
      <c r="A10" s="61">
        <v>6</v>
      </c>
      <c r="B10" s="154" t="s">
        <v>69</v>
      </c>
      <c r="C10" s="45" t="s">
        <v>395</v>
      </c>
      <c r="D10" s="45" t="s">
        <v>387</v>
      </c>
      <c r="E10" s="45" t="s">
        <v>352</v>
      </c>
      <c r="F10" s="45" t="s">
        <v>360</v>
      </c>
      <c r="G10" s="45" t="s">
        <v>396</v>
      </c>
      <c r="H10" s="45" t="s">
        <v>344</v>
      </c>
      <c r="I10" s="45" t="s">
        <v>364</v>
      </c>
      <c r="J10" s="45" t="s">
        <v>368</v>
      </c>
      <c r="K10" s="45" t="s">
        <v>382</v>
      </c>
      <c r="L10" s="45" t="s">
        <v>379</v>
      </c>
      <c r="M10" s="45" t="s">
        <v>352</v>
      </c>
      <c r="N10" s="45" t="s">
        <v>440</v>
      </c>
      <c r="O10" s="45" t="s">
        <v>365</v>
      </c>
      <c r="P10" s="45" t="s">
        <v>377</v>
      </c>
      <c r="Q10" s="155"/>
      <c r="R10" s="155"/>
      <c r="S10" s="155"/>
      <c r="T10" s="157"/>
      <c r="AI10" s="67">
        <v>6</v>
      </c>
      <c r="AJ10" s="68" t="s">
        <v>316</v>
      </c>
      <c r="AK10" s="68" t="s">
        <v>464</v>
      </c>
      <c r="AL10" s="95">
        <v>9</v>
      </c>
      <c r="AM10" s="68" t="s">
        <v>499</v>
      </c>
      <c r="AN10" s="68"/>
      <c r="AO10" s="68"/>
      <c r="AP10" s="68"/>
      <c r="AQ10" s="68"/>
      <c r="AR10" s="68" t="s">
        <v>500</v>
      </c>
      <c r="AS10" s="259" t="s">
        <v>502</v>
      </c>
      <c r="AT10" s="260"/>
    </row>
    <row r="11" spans="1:47" ht="16.149999999999999" customHeight="1" x14ac:dyDescent="0.25">
      <c r="A11" s="61">
        <v>7</v>
      </c>
      <c r="B11" s="154" t="s">
        <v>75</v>
      </c>
      <c r="C11" s="45" t="s">
        <v>362</v>
      </c>
      <c r="D11" s="45" t="s">
        <v>352</v>
      </c>
      <c r="E11" s="45" t="s">
        <v>368</v>
      </c>
      <c r="F11" s="45" t="s">
        <v>350</v>
      </c>
      <c r="G11" s="45" t="s">
        <v>356</v>
      </c>
      <c r="H11" s="45" t="s">
        <v>370</v>
      </c>
      <c r="I11" s="45" t="s">
        <v>386</v>
      </c>
      <c r="J11" s="45" t="s">
        <v>377</v>
      </c>
      <c r="K11" s="45" t="s">
        <v>348</v>
      </c>
      <c r="L11" s="45" t="s">
        <v>375</v>
      </c>
      <c r="M11" s="45" t="s">
        <v>343</v>
      </c>
      <c r="N11" s="45" t="s">
        <v>440</v>
      </c>
      <c r="O11" s="45" t="s">
        <v>357</v>
      </c>
      <c r="P11" s="45" t="s">
        <v>386</v>
      </c>
      <c r="Q11" s="155"/>
      <c r="R11" s="155"/>
      <c r="S11" s="155"/>
      <c r="T11" s="157"/>
      <c r="AI11" s="61">
        <v>7</v>
      </c>
      <c r="AJ11" s="62" t="s">
        <v>316</v>
      </c>
      <c r="AK11" s="62" t="s">
        <v>464</v>
      </c>
      <c r="AL11" s="93">
        <v>11</v>
      </c>
      <c r="AM11" s="62" t="s">
        <v>499</v>
      </c>
      <c r="AN11" s="62"/>
      <c r="AO11" s="62"/>
      <c r="AP11" s="62"/>
      <c r="AQ11" s="62"/>
      <c r="AR11" s="62" t="s">
        <v>500</v>
      </c>
      <c r="AS11" s="259"/>
      <c r="AT11" s="260"/>
    </row>
    <row r="12" spans="1:47" ht="16.149999999999999" customHeight="1" x14ac:dyDescent="0.25">
      <c r="A12" s="61">
        <v>8</v>
      </c>
      <c r="B12" s="154" t="s">
        <v>80</v>
      </c>
      <c r="C12" s="45" t="s">
        <v>362</v>
      </c>
      <c r="D12" s="45" t="s">
        <v>368</v>
      </c>
      <c r="E12" s="45" t="s">
        <v>350</v>
      </c>
      <c r="F12" s="45" t="s">
        <v>350</v>
      </c>
      <c r="G12" s="45" t="s">
        <v>393</v>
      </c>
      <c r="H12" s="45" t="s">
        <v>402</v>
      </c>
      <c r="I12" s="45" t="s">
        <v>366</v>
      </c>
      <c r="J12" s="45" t="s">
        <v>390</v>
      </c>
      <c r="K12" s="45" t="s">
        <v>352</v>
      </c>
      <c r="L12" s="45" t="s">
        <v>381</v>
      </c>
      <c r="M12" s="45" t="s">
        <v>380</v>
      </c>
      <c r="N12" s="45" t="s">
        <v>440</v>
      </c>
      <c r="O12" s="45" t="s">
        <v>385</v>
      </c>
      <c r="P12" s="45" t="s">
        <v>350</v>
      </c>
      <c r="Q12" s="155"/>
      <c r="R12" s="155"/>
      <c r="S12" s="155"/>
      <c r="T12" s="157"/>
      <c r="AI12" s="61">
        <v>8</v>
      </c>
      <c r="AJ12" s="62" t="s">
        <v>316</v>
      </c>
      <c r="AK12" s="62" t="s">
        <v>464</v>
      </c>
      <c r="AL12" s="93">
        <v>2</v>
      </c>
      <c r="AM12" s="62" t="s">
        <v>499</v>
      </c>
      <c r="AN12" s="62"/>
      <c r="AO12" s="62"/>
      <c r="AP12" s="62"/>
      <c r="AQ12" s="62"/>
      <c r="AR12" s="62" t="s">
        <v>500</v>
      </c>
      <c r="AS12" s="65"/>
      <c r="AT12" s="57"/>
    </row>
    <row r="13" spans="1:47" ht="16.149999999999999" customHeight="1" x14ac:dyDescent="0.25">
      <c r="A13" s="61">
        <v>9</v>
      </c>
      <c r="B13" s="154" t="s">
        <v>86</v>
      </c>
      <c r="C13" s="45" t="s">
        <v>357</v>
      </c>
      <c r="D13" s="45" t="s">
        <v>354</v>
      </c>
      <c r="E13" s="45" t="s">
        <v>375</v>
      </c>
      <c r="F13" s="45" t="s">
        <v>375</v>
      </c>
      <c r="G13" s="45" t="s">
        <v>375</v>
      </c>
      <c r="H13" s="45" t="s">
        <v>376</v>
      </c>
      <c r="I13" s="45" t="s">
        <v>357</v>
      </c>
      <c r="J13" s="45" t="s">
        <v>365</v>
      </c>
      <c r="K13" s="45" t="s">
        <v>372</v>
      </c>
      <c r="L13" s="45" t="s">
        <v>391</v>
      </c>
      <c r="M13" s="45" t="s">
        <v>375</v>
      </c>
      <c r="N13" s="45" t="s">
        <v>440</v>
      </c>
      <c r="O13" s="45" t="s">
        <v>365</v>
      </c>
      <c r="P13" s="45" t="s">
        <v>357</v>
      </c>
      <c r="Q13" s="155"/>
      <c r="R13" s="155"/>
      <c r="S13" s="155"/>
      <c r="T13" s="157"/>
      <c r="AI13" s="61">
        <v>9</v>
      </c>
      <c r="AJ13" s="62" t="s">
        <v>466</v>
      </c>
      <c r="AK13" s="62" t="s">
        <v>464</v>
      </c>
      <c r="AL13" s="93">
        <v>6</v>
      </c>
      <c r="AM13" s="62" t="s">
        <v>499</v>
      </c>
      <c r="AN13" s="62"/>
      <c r="AO13" s="62"/>
      <c r="AP13" s="62"/>
      <c r="AQ13" s="62"/>
      <c r="AR13" s="62" t="s">
        <v>503</v>
      </c>
      <c r="AS13" s="65"/>
      <c r="AT13" s="57"/>
    </row>
    <row r="14" spans="1:47" ht="16.149999999999999" customHeight="1" x14ac:dyDescent="0.25">
      <c r="A14" s="69">
        <v>10</v>
      </c>
      <c r="B14" s="160" t="s">
        <v>92</v>
      </c>
      <c r="C14" s="46" t="s">
        <v>353</v>
      </c>
      <c r="D14" s="46" t="s">
        <v>368</v>
      </c>
      <c r="E14" s="46" t="s">
        <v>350</v>
      </c>
      <c r="F14" s="46" t="s">
        <v>345</v>
      </c>
      <c r="G14" s="46" t="s">
        <v>343</v>
      </c>
      <c r="H14" s="46" t="s">
        <v>373</v>
      </c>
      <c r="I14" s="46" t="s">
        <v>379</v>
      </c>
      <c r="J14" s="46" t="s">
        <v>366</v>
      </c>
      <c r="K14" s="46" t="s">
        <v>392</v>
      </c>
      <c r="L14" s="46" t="s">
        <v>355</v>
      </c>
      <c r="M14" s="46" t="s">
        <v>365</v>
      </c>
      <c r="N14" s="46" t="s">
        <v>440</v>
      </c>
      <c r="O14" s="46" t="s">
        <v>356</v>
      </c>
      <c r="P14" s="46" t="s">
        <v>390</v>
      </c>
      <c r="Q14" s="164"/>
      <c r="R14" s="164"/>
      <c r="S14" s="164"/>
      <c r="T14" s="165"/>
      <c r="AI14" s="69">
        <v>10</v>
      </c>
      <c r="AJ14" s="70" t="s">
        <v>466</v>
      </c>
      <c r="AK14" s="70" t="s">
        <v>464</v>
      </c>
      <c r="AL14" s="94">
        <v>2</v>
      </c>
      <c r="AM14" s="70" t="s">
        <v>499</v>
      </c>
      <c r="AN14" s="70"/>
      <c r="AO14" s="70"/>
      <c r="AP14" s="70"/>
      <c r="AQ14" s="70"/>
      <c r="AR14" s="70" t="s">
        <v>503</v>
      </c>
      <c r="AS14" s="259" t="s">
        <v>504</v>
      </c>
      <c r="AT14" s="260"/>
    </row>
    <row r="15" spans="1:47" ht="16.149999999999999" customHeight="1" x14ac:dyDescent="0.25">
      <c r="A15" s="61">
        <v>11</v>
      </c>
      <c r="B15" s="154" t="s">
        <v>98</v>
      </c>
      <c r="C15" s="45" t="s">
        <v>379</v>
      </c>
      <c r="D15" s="45" t="s">
        <v>366</v>
      </c>
      <c r="E15" s="45" t="s">
        <v>357</v>
      </c>
      <c r="F15" s="45" t="s">
        <v>396</v>
      </c>
      <c r="G15" s="45" t="s">
        <v>381</v>
      </c>
      <c r="H15" s="45" t="s">
        <v>373</v>
      </c>
      <c r="I15" s="45" t="s">
        <v>356</v>
      </c>
      <c r="J15" s="45" t="s">
        <v>365</v>
      </c>
      <c r="K15" s="45" t="s">
        <v>350</v>
      </c>
      <c r="L15" s="45" t="s">
        <v>361</v>
      </c>
      <c r="M15" s="45" t="s">
        <v>385</v>
      </c>
      <c r="N15" s="45" t="s">
        <v>440</v>
      </c>
      <c r="O15" s="45" t="s">
        <v>391</v>
      </c>
      <c r="P15" s="45" t="s">
        <v>353</v>
      </c>
      <c r="Q15" s="155"/>
      <c r="R15" s="155"/>
      <c r="S15" s="155"/>
      <c r="T15" s="157"/>
      <c r="AI15" s="67">
        <v>11</v>
      </c>
      <c r="AJ15" s="68" t="s">
        <v>466</v>
      </c>
      <c r="AK15" s="68" t="s">
        <v>464</v>
      </c>
      <c r="AL15" s="95">
        <v>0</v>
      </c>
      <c r="AM15" s="68" t="s">
        <v>499</v>
      </c>
      <c r="AN15" s="68"/>
      <c r="AO15" s="68"/>
      <c r="AP15" s="68"/>
      <c r="AQ15" s="68"/>
      <c r="AR15" s="68" t="s">
        <v>503</v>
      </c>
      <c r="AS15" s="259"/>
      <c r="AT15" s="260"/>
    </row>
    <row r="16" spans="1:47" ht="16.149999999999999" customHeight="1" x14ac:dyDescent="0.25">
      <c r="A16" s="61">
        <v>12</v>
      </c>
      <c r="B16" s="154" t="s">
        <v>104</v>
      </c>
      <c r="C16" s="45" t="s">
        <v>366</v>
      </c>
      <c r="D16" s="45" t="s">
        <v>377</v>
      </c>
      <c r="E16" s="45" t="s">
        <v>386</v>
      </c>
      <c r="F16" s="45" t="s">
        <v>354</v>
      </c>
      <c r="G16" s="45" t="s">
        <v>356</v>
      </c>
      <c r="H16" s="45" t="s">
        <v>387</v>
      </c>
      <c r="I16" s="45" t="s">
        <v>357</v>
      </c>
      <c r="J16" s="45" t="s">
        <v>379</v>
      </c>
      <c r="K16" s="45" t="s">
        <v>367</v>
      </c>
      <c r="L16" s="45" t="s">
        <v>365</v>
      </c>
      <c r="M16" s="45" t="s">
        <v>379</v>
      </c>
      <c r="N16" s="45" t="s">
        <v>440</v>
      </c>
      <c r="O16" s="45" t="s">
        <v>365</v>
      </c>
      <c r="P16" s="45" t="s">
        <v>362</v>
      </c>
      <c r="Q16" s="155"/>
      <c r="R16" s="155"/>
      <c r="S16" s="155"/>
      <c r="T16" s="157"/>
      <c r="AI16" s="61">
        <v>12</v>
      </c>
      <c r="AJ16" s="62" t="s">
        <v>316</v>
      </c>
      <c r="AK16" s="62" t="s">
        <v>464</v>
      </c>
      <c r="AL16" s="93">
        <v>1</v>
      </c>
      <c r="AM16" s="62" t="s">
        <v>499</v>
      </c>
      <c r="AN16" s="62"/>
      <c r="AO16" s="62"/>
      <c r="AP16" s="62"/>
      <c r="AQ16" s="62"/>
      <c r="AR16" s="62" t="s">
        <v>500</v>
      </c>
      <c r="AS16" s="65"/>
      <c r="AT16" s="57"/>
    </row>
    <row r="17" spans="1:46" ht="16.149999999999999" customHeight="1" x14ac:dyDescent="0.25">
      <c r="A17" s="61">
        <v>13</v>
      </c>
      <c r="B17" s="154" t="s">
        <v>110</v>
      </c>
      <c r="C17" s="45" t="s">
        <v>347</v>
      </c>
      <c r="D17" s="45" t="s">
        <v>366</v>
      </c>
      <c r="E17" s="45" t="s">
        <v>357</v>
      </c>
      <c r="F17" s="45" t="s">
        <v>343</v>
      </c>
      <c r="G17" s="45" t="s">
        <v>343</v>
      </c>
      <c r="H17" s="45" t="s">
        <v>395</v>
      </c>
      <c r="I17" s="45" t="s">
        <v>353</v>
      </c>
      <c r="J17" s="45" t="s">
        <v>375</v>
      </c>
      <c r="K17" s="45" t="s">
        <v>360</v>
      </c>
      <c r="L17" s="45" t="s">
        <v>380</v>
      </c>
      <c r="M17" s="45" t="s">
        <v>393</v>
      </c>
      <c r="N17" s="45" t="s">
        <v>440</v>
      </c>
      <c r="O17" s="45" t="s">
        <v>353</v>
      </c>
      <c r="P17" s="45" t="s">
        <v>379</v>
      </c>
      <c r="Q17" s="155"/>
      <c r="R17" s="155"/>
      <c r="S17" s="155"/>
      <c r="T17" s="157"/>
      <c r="AI17" s="61">
        <v>13</v>
      </c>
      <c r="AJ17" s="62" t="s">
        <v>316</v>
      </c>
      <c r="AK17" s="62" t="s">
        <v>464</v>
      </c>
      <c r="AL17" s="93">
        <v>1</v>
      </c>
      <c r="AM17" s="62" t="s">
        <v>499</v>
      </c>
      <c r="AN17" s="62"/>
      <c r="AO17" s="62"/>
      <c r="AP17" s="62"/>
      <c r="AQ17" s="62"/>
      <c r="AR17" s="62" t="s">
        <v>500</v>
      </c>
      <c r="AS17" s="65"/>
      <c r="AT17" s="57"/>
    </row>
    <row r="18" spans="1:46" s="51" customFormat="1" ht="16.149999999999999" customHeight="1" x14ac:dyDescent="0.25">
      <c r="A18" s="61">
        <v>14</v>
      </c>
      <c r="B18" s="154" t="s">
        <v>116</v>
      </c>
      <c r="C18" s="45" t="s">
        <v>354</v>
      </c>
      <c r="D18" s="45" t="s">
        <v>372</v>
      </c>
      <c r="E18" s="45" t="s">
        <v>362</v>
      </c>
      <c r="F18" s="45" t="s">
        <v>347</v>
      </c>
      <c r="G18" s="45" t="s">
        <v>393</v>
      </c>
      <c r="H18" s="45" t="s">
        <v>395</v>
      </c>
      <c r="I18" s="45" t="s">
        <v>390</v>
      </c>
      <c r="J18" s="45" t="s">
        <v>390</v>
      </c>
      <c r="K18" s="45" t="s">
        <v>372</v>
      </c>
      <c r="L18" s="45" t="s">
        <v>353</v>
      </c>
      <c r="M18" s="45" t="s">
        <v>396</v>
      </c>
      <c r="N18" s="45" t="s">
        <v>440</v>
      </c>
      <c r="O18" s="45" t="s">
        <v>380</v>
      </c>
      <c r="P18" s="45" t="s">
        <v>390</v>
      </c>
      <c r="Q18" s="45"/>
      <c r="R18" s="45"/>
      <c r="S18" s="45"/>
      <c r="T18" s="156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I18" s="61">
        <v>14</v>
      </c>
      <c r="AJ18" s="45" t="s">
        <v>316</v>
      </c>
      <c r="AK18" s="45" t="s">
        <v>464</v>
      </c>
      <c r="AL18" s="93">
        <v>0</v>
      </c>
      <c r="AM18" s="45" t="s">
        <v>499</v>
      </c>
      <c r="AN18" s="45"/>
      <c r="AO18" s="45"/>
      <c r="AP18" s="45"/>
      <c r="AQ18" s="45"/>
      <c r="AR18" s="45" t="s">
        <v>500</v>
      </c>
      <c r="AS18" s="261" t="s">
        <v>505</v>
      </c>
      <c r="AT18" s="262"/>
    </row>
    <row r="19" spans="1:46" s="51" customFormat="1" ht="16.149999999999999" customHeight="1" x14ac:dyDescent="0.25">
      <c r="A19" s="69">
        <v>15</v>
      </c>
      <c r="B19" s="160" t="s">
        <v>122</v>
      </c>
      <c r="C19" s="46" t="s">
        <v>379</v>
      </c>
      <c r="D19" s="46" t="s">
        <v>360</v>
      </c>
      <c r="E19" s="46" t="s">
        <v>390</v>
      </c>
      <c r="F19" s="46" t="s">
        <v>354</v>
      </c>
      <c r="G19" s="46" t="s">
        <v>379</v>
      </c>
      <c r="H19" s="46" t="s">
        <v>382</v>
      </c>
      <c r="I19" s="46" t="s">
        <v>368</v>
      </c>
      <c r="J19" s="46" t="s">
        <v>354</v>
      </c>
      <c r="K19" s="46" t="s">
        <v>389</v>
      </c>
      <c r="L19" s="46" t="s">
        <v>393</v>
      </c>
      <c r="M19" s="46" t="s">
        <v>375</v>
      </c>
      <c r="N19" s="46" t="s">
        <v>440</v>
      </c>
      <c r="O19" s="46" t="s">
        <v>356</v>
      </c>
      <c r="P19" s="46" t="s">
        <v>347</v>
      </c>
      <c r="Q19" s="46"/>
      <c r="R19" s="46"/>
      <c r="S19" s="46"/>
      <c r="T19" s="161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I19" s="69">
        <v>15</v>
      </c>
      <c r="AJ19" s="46" t="s">
        <v>316</v>
      </c>
      <c r="AK19" s="46" t="s">
        <v>464</v>
      </c>
      <c r="AL19" s="94">
        <v>4</v>
      </c>
      <c r="AM19" s="46" t="s">
        <v>499</v>
      </c>
      <c r="AN19" s="46"/>
      <c r="AO19" s="46"/>
      <c r="AP19" s="46"/>
      <c r="AQ19" s="46"/>
      <c r="AR19" s="46" t="s">
        <v>500</v>
      </c>
      <c r="AS19" s="261"/>
      <c r="AT19" s="262"/>
    </row>
    <row r="20" spans="1:46" s="51" customFormat="1" ht="16.149999999999999" customHeight="1" x14ac:dyDescent="0.25">
      <c r="A20" s="61">
        <v>16</v>
      </c>
      <c r="B20" s="154" t="s">
        <v>128</v>
      </c>
      <c r="C20" s="45" t="s">
        <v>345</v>
      </c>
      <c r="D20" s="45" t="s">
        <v>392</v>
      </c>
      <c r="E20" s="45" t="s">
        <v>386</v>
      </c>
      <c r="F20" s="45" t="s">
        <v>360</v>
      </c>
      <c r="G20" s="45" t="s">
        <v>354</v>
      </c>
      <c r="H20" s="45" t="s">
        <v>382</v>
      </c>
      <c r="I20" s="45" t="s">
        <v>377</v>
      </c>
      <c r="J20" s="45" t="s">
        <v>368</v>
      </c>
      <c r="K20" s="45" t="s">
        <v>397</v>
      </c>
      <c r="L20" s="45" t="s">
        <v>357</v>
      </c>
      <c r="M20" s="45" t="s">
        <v>354</v>
      </c>
      <c r="N20" s="45" t="s">
        <v>440</v>
      </c>
      <c r="O20" s="45" t="s">
        <v>428</v>
      </c>
      <c r="P20" s="45" t="s">
        <v>368</v>
      </c>
      <c r="Q20" s="45"/>
      <c r="R20" s="45"/>
      <c r="S20" s="45"/>
      <c r="T20" s="156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I20" s="67">
        <v>16</v>
      </c>
      <c r="AJ20" s="44" t="s">
        <v>316</v>
      </c>
      <c r="AK20" s="44" t="s">
        <v>464</v>
      </c>
      <c r="AL20" s="95">
        <v>9</v>
      </c>
      <c r="AM20" s="44" t="s">
        <v>499</v>
      </c>
      <c r="AN20" s="44"/>
      <c r="AO20" s="44"/>
      <c r="AP20" s="44"/>
      <c r="AQ20" s="44"/>
      <c r="AR20" s="44" t="s">
        <v>500</v>
      </c>
      <c r="AS20" s="261"/>
      <c r="AT20" s="262"/>
    </row>
    <row r="21" spans="1:46" s="51" customFormat="1" ht="16.149999999999999" customHeight="1" x14ac:dyDescent="0.25">
      <c r="A21" s="61">
        <v>17</v>
      </c>
      <c r="B21" s="154" t="s">
        <v>134</v>
      </c>
      <c r="C21" s="45" t="s">
        <v>386</v>
      </c>
      <c r="D21" s="45" t="s">
        <v>370</v>
      </c>
      <c r="E21" s="45" t="s">
        <v>387</v>
      </c>
      <c r="F21" s="45" t="s">
        <v>372</v>
      </c>
      <c r="G21" s="45" t="s">
        <v>390</v>
      </c>
      <c r="H21" s="45" t="s">
        <v>397</v>
      </c>
      <c r="I21" s="45" t="s">
        <v>373</v>
      </c>
      <c r="J21" s="45" t="s">
        <v>371</v>
      </c>
      <c r="K21" s="45" t="s">
        <v>382</v>
      </c>
      <c r="L21" s="45" t="s">
        <v>365</v>
      </c>
      <c r="M21" s="45" t="s">
        <v>386</v>
      </c>
      <c r="N21" s="45" t="s">
        <v>440</v>
      </c>
      <c r="O21" s="45" t="s">
        <v>391</v>
      </c>
      <c r="P21" s="45" t="s">
        <v>368</v>
      </c>
      <c r="Q21" s="45"/>
      <c r="R21" s="45"/>
      <c r="S21" s="45"/>
      <c r="T21" s="156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I21" s="61">
        <v>17</v>
      </c>
      <c r="AJ21" s="45" t="s">
        <v>316</v>
      </c>
      <c r="AK21" s="45" t="s">
        <v>464</v>
      </c>
      <c r="AL21" s="93">
        <v>2</v>
      </c>
      <c r="AM21" s="45" t="s">
        <v>499</v>
      </c>
      <c r="AN21" s="45"/>
      <c r="AO21" s="45"/>
      <c r="AP21" s="45"/>
      <c r="AQ21" s="45"/>
      <c r="AR21" s="45" t="s">
        <v>500</v>
      </c>
      <c r="AS21" s="261"/>
      <c r="AT21" s="262"/>
    </row>
    <row r="22" spans="1:46" s="51" customFormat="1" ht="16.149999999999999" customHeight="1" x14ac:dyDescent="0.25">
      <c r="A22" s="61">
        <v>18</v>
      </c>
      <c r="B22" s="154" t="s">
        <v>140</v>
      </c>
      <c r="C22" s="45" t="s">
        <v>350</v>
      </c>
      <c r="D22" s="45" t="s">
        <v>344</v>
      </c>
      <c r="E22" s="45" t="s">
        <v>373</v>
      </c>
      <c r="F22" s="45" t="s">
        <v>348</v>
      </c>
      <c r="G22" s="45" t="s">
        <v>379</v>
      </c>
      <c r="H22" s="45" t="s">
        <v>402</v>
      </c>
      <c r="I22" s="45" t="s">
        <v>368</v>
      </c>
      <c r="J22" s="45" t="s">
        <v>372</v>
      </c>
      <c r="K22" s="45" t="s">
        <v>376</v>
      </c>
      <c r="L22" s="45" t="s">
        <v>353</v>
      </c>
      <c r="M22" s="45" t="s">
        <v>347</v>
      </c>
      <c r="N22" s="45" t="s">
        <v>440</v>
      </c>
      <c r="O22" s="45" t="s">
        <v>380</v>
      </c>
      <c r="P22" s="45" t="s">
        <v>372</v>
      </c>
      <c r="Q22" s="45"/>
      <c r="R22" s="45"/>
      <c r="S22" s="45"/>
      <c r="T22" s="156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I22" s="61">
        <v>18</v>
      </c>
      <c r="AJ22" s="45" t="s">
        <v>316</v>
      </c>
      <c r="AK22" s="45" t="s">
        <v>464</v>
      </c>
      <c r="AL22" s="93">
        <v>4</v>
      </c>
      <c r="AM22" s="45" t="s">
        <v>499</v>
      </c>
      <c r="AN22" s="45"/>
      <c r="AO22" s="45"/>
      <c r="AP22" s="45"/>
      <c r="AQ22" s="45"/>
      <c r="AR22" s="45" t="s">
        <v>500</v>
      </c>
      <c r="AS22" s="66"/>
      <c r="AT22" s="58"/>
    </row>
    <row r="23" spans="1:46" s="51" customFormat="1" ht="16.149999999999999" customHeight="1" x14ac:dyDescent="0.25">
      <c r="A23" s="61">
        <v>19</v>
      </c>
      <c r="B23" s="154" t="s">
        <v>145</v>
      </c>
      <c r="C23" s="45" t="s">
        <v>347</v>
      </c>
      <c r="D23" s="45" t="s">
        <v>377</v>
      </c>
      <c r="E23" s="45" t="s">
        <v>371</v>
      </c>
      <c r="F23" s="45" t="s">
        <v>350</v>
      </c>
      <c r="G23" s="45" t="s">
        <v>356</v>
      </c>
      <c r="H23" s="45" t="s">
        <v>389</v>
      </c>
      <c r="I23" s="45" t="s">
        <v>357</v>
      </c>
      <c r="J23" s="45" t="s">
        <v>386</v>
      </c>
      <c r="K23" s="45" t="s">
        <v>376</v>
      </c>
      <c r="L23" s="45" t="s">
        <v>391</v>
      </c>
      <c r="M23" s="45" t="s">
        <v>381</v>
      </c>
      <c r="N23" s="45" t="s">
        <v>440</v>
      </c>
      <c r="O23" s="45" t="s">
        <v>396</v>
      </c>
      <c r="P23" s="45" t="s">
        <v>362</v>
      </c>
      <c r="Q23" s="45"/>
      <c r="R23" s="45"/>
      <c r="S23" s="45"/>
      <c r="T23" s="156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I23" s="61">
        <v>19</v>
      </c>
      <c r="AJ23" s="45" t="s">
        <v>316</v>
      </c>
      <c r="AK23" s="45" t="s">
        <v>464</v>
      </c>
      <c r="AL23" s="93">
        <v>5</v>
      </c>
      <c r="AM23" s="45" t="s">
        <v>499</v>
      </c>
      <c r="AN23" s="45"/>
      <c r="AO23" s="45"/>
      <c r="AP23" s="45"/>
      <c r="AQ23" s="45"/>
      <c r="AR23" s="45" t="s">
        <v>500</v>
      </c>
      <c r="AS23" s="66"/>
      <c r="AT23" s="58"/>
    </row>
    <row r="24" spans="1:46" s="51" customFormat="1" ht="16.149999999999999" customHeight="1" x14ac:dyDescent="0.25">
      <c r="A24" s="69">
        <v>20</v>
      </c>
      <c r="B24" s="160" t="s">
        <v>151</v>
      </c>
      <c r="C24" s="46" t="s">
        <v>347</v>
      </c>
      <c r="D24" s="46" t="s">
        <v>395</v>
      </c>
      <c r="E24" s="46" t="s">
        <v>386</v>
      </c>
      <c r="F24" s="46" t="s">
        <v>362</v>
      </c>
      <c r="G24" s="46" t="s">
        <v>365</v>
      </c>
      <c r="H24" s="46" t="s">
        <v>398</v>
      </c>
      <c r="I24" s="46" t="s">
        <v>381</v>
      </c>
      <c r="J24" s="46" t="s">
        <v>366</v>
      </c>
      <c r="K24" s="46" t="s">
        <v>372</v>
      </c>
      <c r="L24" s="46" t="s">
        <v>380</v>
      </c>
      <c r="M24" s="46" t="s">
        <v>353</v>
      </c>
      <c r="N24" s="46" t="s">
        <v>440</v>
      </c>
      <c r="O24" s="46" t="s">
        <v>365</v>
      </c>
      <c r="P24" s="46" t="s">
        <v>350</v>
      </c>
      <c r="Q24" s="46"/>
      <c r="R24" s="46"/>
      <c r="S24" s="46"/>
      <c r="T24" s="161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I24" s="69">
        <v>20</v>
      </c>
      <c r="AJ24" s="46" t="s">
        <v>316</v>
      </c>
      <c r="AK24" s="46" t="s">
        <v>464</v>
      </c>
      <c r="AL24" s="94">
        <v>0</v>
      </c>
      <c r="AM24" s="46" t="s">
        <v>499</v>
      </c>
      <c r="AN24" s="46"/>
      <c r="AO24" s="46"/>
      <c r="AP24" s="46"/>
      <c r="AQ24" s="46"/>
      <c r="AR24" s="46" t="s">
        <v>500</v>
      </c>
      <c r="AS24" s="66"/>
      <c r="AT24" s="58"/>
    </row>
    <row r="25" spans="1:46" s="51" customFormat="1" ht="16.149999999999999" customHeight="1" x14ac:dyDescent="0.25">
      <c r="A25" s="61">
        <v>21</v>
      </c>
      <c r="B25" s="154" t="s">
        <v>157</v>
      </c>
      <c r="C25" s="45" t="s">
        <v>343</v>
      </c>
      <c r="D25" s="45" t="s">
        <v>345</v>
      </c>
      <c r="E25" s="45" t="s">
        <v>357</v>
      </c>
      <c r="F25" s="45" t="s">
        <v>379</v>
      </c>
      <c r="G25" s="45" t="s">
        <v>393</v>
      </c>
      <c r="H25" s="45" t="s">
        <v>395</v>
      </c>
      <c r="I25" s="45" t="s">
        <v>381</v>
      </c>
      <c r="J25" s="45" t="s">
        <v>396</v>
      </c>
      <c r="K25" s="45" t="s">
        <v>375</v>
      </c>
      <c r="L25" s="45" t="s">
        <v>380</v>
      </c>
      <c r="M25" s="45" t="s">
        <v>393</v>
      </c>
      <c r="N25" s="45" t="s">
        <v>440</v>
      </c>
      <c r="O25" s="45" t="s">
        <v>356</v>
      </c>
      <c r="P25" s="45" t="s">
        <v>381</v>
      </c>
      <c r="Q25" s="45"/>
      <c r="R25" s="45"/>
      <c r="S25" s="45"/>
      <c r="T25" s="156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I25" s="67">
        <v>21</v>
      </c>
      <c r="AJ25" s="44" t="s">
        <v>466</v>
      </c>
      <c r="AK25" s="44" t="s">
        <v>464</v>
      </c>
      <c r="AL25" s="95">
        <v>5</v>
      </c>
      <c r="AM25" s="44" t="s">
        <v>499</v>
      </c>
      <c r="AN25" s="44"/>
      <c r="AO25" s="44"/>
      <c r="AP25" s="44"/>
      <c r="AQ25" s="44"/>
      <c r="AR25" s="44" t="s">
        <v>503</v>
      </c>
      <c r="AS25" s="263" t="s">
        <v>506</v>
      </c>
      <c r="AT25" s="264"/>
    </row>
    <row r="26" spans="1:46" s="51" customFormat="1" ht="16.149999999999999" customHeight="1" x14ac:dyDescent="0.25">
      <c r="A26" s="61">
        <v>22</v>
      </c>
      <c r="B26" s="154" t="s">
        <v>162</v>
      </c>
      <c r="C26" s="45" t="s">
        <v>381</v>
      </c>
      <c r="D26" s="45" t="s">
        <v>350</v>
      </c>
      <c r="E26" s="45" t="s">
        <v>381</v>
      </c>
      <c r="F26" s="45" t="s">
        <v>343</v>
      </c>
      <c r="G26" s="45" t="s">
        <v>393</v>
      </c>
      <c r="H26" s="45" t="s">
        <v>386</v>
      </c>
      <c r="I26" s="45" t="s">
        <v>356</v>
      </c>
      <c r="J26" s="45" t="s">
        <v>393</v>
      </c>
      <c r="K26" s="45" t="s">
        <v>371</v>
      </c>
      <c r="L26" s="45" t="s">
        <v>385</v>
      </c>
      <c r="M26" s="45" t="s">
        <v>356</v>
      </c>
      <c r="N26" s="45" t="s">
        <v>440</v>
      </c>
      <c r="O26" s="45" t="s">
        <v>391</v>
      </c>
      <c r="P26" s="45" t="s">
        <v>353</v>
      </c>
      <c r="Q26" s="45"/>
      <c r="R26" s="45"/>
      <c r="S26" s="45"/>
      <c r="T26" s="156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I26" s="61">
        <v>22</v>
      </c>
      <c r="AJ26" s="45" t="s">
        <v>466</v>
      </c>
      <c r="AK26" s="45" t="s">
        <v>464</v>
      </c>
      <c r="AL26" s="93">
        <v>0</v>
      </c>
      <c r="AM26" s="45" t="s">
        <v>499</v>
      </c>
      <c r="AN26" s="45"/>
      <c r="AO26" s="45"/>
      <c r="AP26" s="45"/>
      <c r="AQ26" s="45"/>
      <c r="AR26" s="45" t="s">
        <v>503</v>
      </c>
      <c r="AS26" s="265" t="s">
        <v>507</v>
      </c>
      <c r="AT26" s="266"/>
    </row>
    <row r="27" spans="1:46" s="51" customFormat="1" ht="16.149999999999999" customHeight="1" x14ac:dyDescent="0.25">
      <c r="A27" s="61">
        <v>23</v>
      </c>
      <c r="B27" s="154" t="s">
        <v>168</v>
      </c>
      <c r="C27" s="45" t="s">
        <v>371</v>
      </c>
      <c r="D27" s="45" t="s">
        <v>373</v>
      </c>
      <c r="E27" s="45" t="s">
        <v>389</v>
      </c>
      <c r="F27" s="45" t="s">
        <v>347</v>
      </c>
      <c r="G27" s="45" t="s">
        <v>343</v>
      </c>
      <c r="H27" s="45" t="s">
        <v>364</v>
      </c>
      <c r="I27" s="45" t="s">
        <v>350</v>
      </c>
      <c r="J27" s="45" t="s">
        <v>353</v>
      </c>
      <c r="K27" s="45" t="s">
        <v>376</v>
      </c>
      <c r="L27" s="45" t="s">
        <v>380</v>
      </c>
      <c r="M27" s="45" t="s">
        <v>343</v>
      </c>
      <c r="N27" s="45" t="s">
        <v>440</v>
      </c>
      <c r="O27" s="45" t="s">
        <v>380</v>
      </c>
      <c r="P27" s="45" t="s">
        <v>354</v>
      </c>
      <c r="Q27" s="45"/>
      <c r="R27" s="45"/>
      <c r="S27" s="45"/>
      <c r="T27" s="156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I27" s="61">
        <v>23</v>
      </c>
      <c r="AJ27" s="45" t="s">
        <v>316</v>
      </c>
      <c r="AK27" s="45" t="s">
        <v>464</v>
      </c>
      <c r="AL27" s="93">
        <v>0</v>
      </c>
      <c r="AM27" s="45" t="s">
        <v>499</v>
      </c>
      <c r="AN27" s="45"/>
      <c r="AO27" s="45"/>
      <c r="AP27" s="45"/>
      <c r="AQ27" s="45"/>
      <c r="AR27" s="45" t="s">
        <v>500</v>
      </c>
      <c r="AS27" s="166"/>
      <c r="AT27" s="167"/>
    </row>
    <row r="28" spans="1:46" s="51" customFormat="1" ht="16.149999999999999" customHeight="1" x14ac:dyDescent="0.25">
      <c r="A28" s="61">
        <v>24</v>
      </c>
      <c r="B28" s="154" t="s">
        <v>174</v>
      </c>
      <c r="C28" s="45" t="s">
        <v>343</v>
      </c>
      <c r="D28" s="45" t="s">
        <v>372</v>
      </c>
      <c r="E28" s="45" t="s">
        <v>390</v>
      </c>
      <c r="F28" s="45" t="s">
        <v>354</v>
      </c>
      <c r="G28" s="45" t="s">
        <v>365</v>
      </c>
      <c r="H28" s="45" t="s">
        <v>387</v>
      </c>
      <c r="I28" s="45" t="s">
        <v>366</v>
      </c>
      <c r="J28" s="45" t="s">
        <v>357</v>
      </c>
      <c r="K28" s="45" t="s">
        <v>374</v>
      </c>
      <c r="L28" s="45" t="s">
        <v>353</v>
      </c>
      <c r="M28" s="45" t="s">
        <v>381</v>
      </c>
      <c r="N28" s="45" t="s">
        <v>440</v>
      </c>
      <c r="O28" s="45" t="s">
        <v>380</v>
      </c>
      <c r="P28" s="45" t="s">
        <v>350</v>
      </c>
      <c r="Q28" s="45"/>
      <c r="R28" s="45"/>
      <c r="S28" s="45"/>
      <c r="T28" s="156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I28" s="61">
        <v>24</v>
      </c>
      <c r="AJ28" s="45" t="s">
        <v>316</v>
      </c>
      <c r="AK28" s="45" t="s">
        <v>464</v>
      </c>
      <c r="AL28" s="93">
        <v>1</v>
      </c>
      <c r="AM28" s="45" t="s">
        <v>499</v>
      </c>
      <c r="AN28" s="45"/>
      <c r="AO28" s="45"/>
      <c r="AP28" s="45"/>
      <c r="AQ28" s="45"/>
      <c r="AR28" s="45" t="s">
        <v>500</v>
      </c>
      <c r="AS28" s="166"/>
      <c r="AT28" s="167"/>
    </row>
    <row r="29" spans="1:46" s="51" customFormat="1" ht="16.149999999999999" customHeight="1" x14ac:dyDescent="0.25">
      <c r="A29" s="69">
        <v>25</v>
      </c>
      <c r="B29" s="160" t="s">
        <v>180</v>
      </c>
      <c r="C29" s="46" t="s">
        <v>364</v>
      </c>
      <c r="D29" s="46" t="s">
        <v>352</v>
      </c>
      <c r="E29" s="46" t="s">
        <v>376</v>
      </c>
      <c r="F29" s="46" t="s">
        <v>352</v>
      </c>
      <c r="G29" s="46" t="s">
        <v>396</v>
      </c>
      <c r="H29" s="46" t="s">
        <v>397</v>
      </c>
      <c r="I29" s="46" t="s">
        <v>354</v>
      </c>
      <c r="J29" s="46" t="s">
        <v>350</v>
      </c>
      <c r="K29" s="46" t="s">
        <v>387</v>
      </c>
      <c r="L29" s="46" t="s">
        <v>396</v>
      </c>
      <c r="M29" s="46" t="s">
        <v>381</v>
      </c>
      <c r="N29" s="46" t="s">
        <v>440</v>
      </c>
      <c r="O29" s="46" t="s">
        <v>391</v>
      </c>
      <c r="P29" s="46" t="s">
        <v>371</v>
      </c>
      <c r="Q29" s="46"/>
      <c r="R29" s="46"/>
      <c r="S29" s="46"/>
      <c r="T29" s="161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I29" s="69">
        <v>25</v>
      </c>
      <c r="AJ29" s="46" t="s">
        <v>316</v>
      </c>
      <c r="AK29" s="46" t="s">
        <v>464</v>
      </c>
      <c r="AL29" s="94">
        <v>4</v>
      </c>
      <c r="AM29" s="46" t="s">
        <v>499</v>
      </c>
      <c r="AN29" s="46"/>
      <c r="AO29" s="46"/>
      <c r="AP29" s="46"/>
      <c r="AQ29" s="46"/>
      <c r="AR29" s="46" t="s">
        <v>500</v>
      </c>
      <c r="AS29" s="166"/>
      <c r="AT29" s="167"/>
    </row>
    <row r="30" spans="1:46" s="51" customFormat="1" ht="16.149999999999999" customHeight="1" x14ac:dyDescent="0.25">
      <c r="A30" s="61">
        <v>26</v>
      </c>
      <c r="B30" s="154" t="s">
        <v>186</v>
      </c>
      <c r="C30" s="45" t="s">
        <v>353</v>
      </c>
      <c r="D30" s="45" t="s">
        <v>345</v>
      </c>
      <c r="E30" s="45" t="s">
        <v>357</v>
      </c>
      <c r="F30" s="45" t="s">
        <v>362</v>
      </c>
      <c r="G30" s="45" t="s">
        <v>356</v>
      </c>
      <c r="H30" s="45" t="s">
        <v>344</v>
      </c>
      <c r="I30" s="45" t="s">
        <v>343</v>
      </c>
      <c r="J30" s="45" t="s">
        <v>381</v>
      </c>
      <c r="K30" s="45" t="s">
        <v>382</v>
      </c>
      <c r="L30" s="45" t="s">
        <v>356</v>
      </c>
      <c r="M30" s="45" t="s">
        <v>357</v>
      </c>
      <c r="N30" s="45" t="s">
        <v>440</v>
      </c>
      <c r="O30" s="45" t="s">
        <v>441</v>
      </c>
      <c r="P30" s="45" t="s">
        <v>390</v>
      </c>
      <c r="Q30" s="45"/>
      <c r="R30" s="45"/>
      <c r="S30" s="45"/>
      <c r="T30" s="156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I30" s="67">
        <v>26</v>
      </c>
      <c r="AJ30" s="44" t="s">
        <v>316</v>
      </c>
      <c r="AK30" s="44" t="s">
        <v>464</v>
      </c>
      <c r="AL30" s="95">
        <v>0</v>
      </c>
      <c r="AM30" s="44" t="s">
        <v>499</v>
      </c>
      <c r="AN30" s="44"/>
      <c r="AO30" s="44"/>
      <c r="AP30" s="44"/>
      <c r="AQ30" s="44"/>
      <c r="AR30" s="44" t="s">
        <v>500</v>
      </c>
      <c r="AS30" s="166"/>
      <c r="AT30" s="167"/>
    </row>
    <row r="31" spans="1:46" s="51" customFormat="1" ht="16.149999999999999" customHeight="1" x14ac:dyDescent="0.25">
      <c r="A31" s="61">
        <v>27</v>
      </c>
      <c r="B31" s="154" t="s">
        <v>193</v>
      </c>
      <c r="C31" s="45" t="s">
        <v>372</v>
      </c>
      <c r="D31" s="45" t="s">
        <v>370</v>
      </c>
      <c r="E31" s="45" t="s">
        <v>377</v>
      </c>
      <c r="F31" s="45" t="s">
        <v>352</v>
      </c>
      <c r="G31" s="45" t="s">
        <v>343</v>
      </c>
      <c r="H31" s="45" t="s">
        <v>384</v>
      </c>
      <c r="I31" s="45" t="s">
        <v>376</v>
      </c>
      <c r="J31" s="45" t="s">
        <v>392</v>
      </c>
      <c r="K31" s="45" t="s">
        <v>370</v>
      </c>
      <c r="L31" s="45" t="s">
        <v>381</v>
      </c>
      <c r="M31" s="45" t="s">
        <v>364</v>
      </c>
      <c r="N31" s="45" t="s">
        <v>440</v>
      </c>
      <c r="O31" s="45" t="s">
        <v>377</v>
      </c>
      <c r="P31" s="45" t="s">
        <v>395</v>
      </c>
      <c r="Q31" s="45"/>
      <c r="R31" s="45"/>
      <c r="S31" s="45"/>
      <c r="T31" s="156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I31" s="61">
        <v>27</v>
      </c>
      <c r="AJ31" s="45" t="s">
        <v>316</v>
      </c>
      <c r="AK31" s="45" t="s">
        <v>464</v>
      </c>
      <c r="AL31" s="93">
        <v>0</v>
      </c>
      <c r="AM31" s="45" t="s">
        <v>499</v>
      </c>
      <c r="AN31" s="45"/>
      <c r="AO31" s="45"/>
      <c r="AP31" s="45"/>
      <c r="AQ31" s="45"/>
      <c r="AR31" s="45" t="s">
        <v>500</v>
      </c>
      <c r="AS31" s="166"/>
      <c r="AT31" s="167"/>
    </row>
    <row r="32" spans="1:46" s="51" customFormat="1" ht="16.149999999999999" customHeight="1" x14ac:dyDescent="0.25">
      <c r="A32" s="61">
        <v>28</v>
      </c>
      <c r="B32" s="154" t="s">
        <v>199</v>
      </c>
      <c r="C32" s="45" t="s">
        <v>379</v>
      </c>
      <c r="D32" s="45" t="s">
        <v>395</v>
      </c>
      <c r="E32" s="45" t="s">
        <v>354</v>
      </c>
      <c r="F32" s="45" t="s">
        <v>368</v>
      </c>
      <c r="G32" s="45" t="s">
        <v>396</v>
      </c>
      <c r="H32" s="45" t="s">
        <v>367</v>
      </c>
      <c r="I32" s="45" t="s">
        <v>372</v>
      </c>
      <c r="J32" s="45" t="s">
        <v>386</v>
      </c>
      <c r="K32" s="45" t="s">
        <v>368</v>
      </c>
      <c r="L32" s="45" t="s">
        <v>356</v>
      </c>
      <c r="M32" s="45" t="s">
        <v>348</v>
      </c>
      <c r="N32" s="45" t="s">
        <v>440</v>
      </c>
      <c r="O32" s="45" t="s">
        <v>356</v>
      </c>
      <c r="P32" s="45" t="s">
        <v>386</v>
      </c>
      <c r="Q32" s="45"/>
      <c r="R32" s="45"/>
      <c r="S32" s="45"/>
      <c r="T32" s="156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I32" s="61">
        <v>28</v>
      </c>
      <c r="AJ32" s="45" t="s">
        <v>316</v>
      </c>
      <c r="AK32" s="45" t="s">
        <v>464</v>
      </c>
      <c r="AL32" s="93">
        <v>5</v>
      </c>
      <c r="AM32" s="45" t="s">
        <v>499</v>
      </c>
      <c r="AN32" s="45"/>
      <c r="AO32" s="45"/>
      <c r="AP32" s="45"/>
      <c r="AQ32" s="45"/>
      <c r="AR32" s="45" t="s">
        <v>500</v>
      </c>
      <c r="AS32" s="267" t="s">
        <v>19</v>
      </c>
      <c r="AT32" s="268"/>
    </row>
    <row r="33" spans="1:46" s="51" customFormat="1" ht="16.149999999999999" customHeight="1" x14ac:dyDescent="0.25">
      <c r="A33" s="61">
        <v>29</v>
      </c>
      <c r="B33" s="154" t="s">
        <v>205</v>
      </c>
      <c r="C33" s="45" t="s">
        <v>368</v>
      </c>
      <c r="D33" s="45" t="s">
        <v>364</v>
      </c>
      <c r="E33" s="45" t="s">
        <v>377</v>
      </c>
      <c r="F33" s="45" t="s">
        <v>372</v>
      </c>
      <c r="G33" s="45" t="s">
        <v>379</v>
      </c>
      <c r="H33" s="45" t="s">
        <v>367</v>
      </c>
      <c r="I33" s="45" t="s">
        <v>386</v>
      </c>
      <c r="J33" s="45" t="s">
        <v>372</v>
      </c>
      <c r="K33" s="45" t="s">
        <v>382</v>
      </c>
      <c r="L33" s="45" t="s">
        <v>396</v>
      </c>
      <c r="M33" s="45" t="s">
        <v>350</v>
      </c>
      <c r="N33" s="45" t="s">
        <v>440</v>
      </c>
      <c r="O33" s="45" t="s">
        <v>365</v>
      </c>
      <c r="P33" s="45" t="s">
        <v>345</v>
      </c>
      <c r="Q33" s="45"/>
      <c r="R33" s="45"/>
      <c r="S33" s="45"/>
      <c r="T33" s="156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I33" s="61">
        <v>29</v>
      </c>
      <c r="AJ33" s="45" t="s">
        <v>316</v>
      </c>
      <c r="AK33" s="45" t="s">
        <v>464</v>
      </c>
      <c r="AL33" s="93">
        <v>3</v>
      </c>
      <c r="AM33" s="45" t="s">
        <v>499</v>
      </c>
      <c r="AN33" s="45"/>
      <c r="AO33" s="45"/>
      <c r="AP33" s="45"/>
      <c r="AQ33" s="45"/>
      <c r="AR33" s="45" t="s">
        <v>500</v>
      </c>
      <c r="AS33" s="166"/>
      <c r="AT33" s="167"/>
    </row>
    <row r="34" spans="1:46" s="51" customFormat="1" ht="16.149999999999999" customHeight="1" x14ac:dyDescent="0.25">
      <c r="A34" s="69">
        <v>30</v>
      </c>
      <c r="B34" s="160" t="s">
        <v>210</v>
      </c>
      <c r="C34" s="46" t="s">
        <v>364</v>
      </c>
      <c r="D34" s="46" t="s">
        <v>398</v>
      </c>
      <c r="E34" s="46" t="s">
        <v>373</v>
      </c>
      <c r="F34" s="46" t="s">
        <v>377</v>
      </c>
      <c r="G34" s="46" t="s">
        <v>345</v>
      </c>
      <c r="H34" s="46" t="s">
        <v>409</v>
      </c>
      <c r="I34" s="46" t="s">
        <v>372</v>
      </c>
      <c r="J34" s="46" t="s">
        <v>345</v>
      </c>
      <c r="K34" s="46" t="s">
        <v>359</v>
      </c>
      <c r="L34" s="46" t="s">
        <v>356</v>
      </c>
      <c r="M34" s="46" t="s">
        <v>350</v>
      </c>
      <c r="N34" s="46" t="s">
        <v>440</v>
      </c>
      <c r="O34" s="46" t="s">
        <v>343</v>
      </c>
      <c r="P34" s="46" t="s">
        <v>364</v>
      </c>
      <c r="Q34" s="46"/>
      <c r="R34" s="46"/>
      <c r="S34" s="46"/>
      <c r="T34" s="161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I34" s="69">
        <v>30</v>
      </c>
      <c r="AJ34" s="46" t="s">
        <v>468</v>
      </c>
      <c r="AK34" s="46" t="s">
        <v>464</v>
      </c>
      <c r="AL34" s="94">
        <v>10</v>
      </c>
      <c r="AM34" s="46" t="s">
        <v>499</v>
      </c>
      <c r="AN34" s="46"/>
      <c r="AO34" s="46"/>
      <c r="AP34" s="46"/>
      <c r="AQ34" s="46"/>
      <c r="AR34" s="46"/>
      <c r="AS34" s="166"/>
      <c r="AT34" s="167"/>
    </row>
    <row r="35" spans="1:46" s="51" customFormat="1" ht="16.149999999999999" customHeight="1" x14ac:dyDescent="0.25">
      <c r="A35" s="61">
        <v>31</v>
      </c>
      <c r="B35" s="154" t="s">
        <v>216</v>
      </c>
      <c r="C35" s="45" t="s">
        <v>354</v>
      </c>
      <c r="D35" s="45" t="s">
        <v>371</v>
      </c>
      <c r="E35" s="45" t="s">
        <v>371</v>
      </c>
      <c r="F35" s="45" t="s">
        <v>377</v>
      </c>
      <c r="G35" s="45" t="s">
        <v>356</v>
      </c>
      <c r="H35" s="45" t="s">
        <v>344</v>
      </c>
      <c r="I35" s="45" t="s">
        <v>396</v>
      </c>
      <c r="J35" s="45" t="s">
        <v>381</v>
      </c>
      <c r="K35" s="45" t="s">
        <v>348</v>
      </c>
      <c r="L35" s="45" t="s">
        <v>355</v>
      </c>
      <c r="M35" s="45" t="s">
        <v>365</v>
      </c>
      <c r="N35" s="45" t="s">
        <v>440</v>
      </c>
      <c r="O35" s="45" t="s">
        <v>380</v>
      </c>
      <c r="P35" s="45" t="s">
        <v>350</v>
      </c>
      <c r="Q35" s="45"/>
      <c r="R35" s="45"/>
      <c r="S35" s="45"/>
      <c r="T35" s="156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I35" s="67">
        <v>31</v>
      </c>
      <c r="AJ35" s="44" t="s">
        <v>316</v>
      </c>
      <c r="AK35" s="44" t="s">
        <v>464</v>
      </c>
      <c r="AL35" s="95">
        <v>1</v>
      </c>
      <c r="AM35" s="44" t="s">
        <v>499</v>
      </c>
      <c r="AN35" s="44"/>
      <c r="AO35" s="44"/>
      <c r="AP35" s="44"/>
      <c r="AQ35" s="44"/>
      <c r="AR35" s="44" t="s">
        <v>500</v>
      </c>
      <c r="AS35" s="267" t="s">
        <v>508</v>
      </c>
      <c r="AT35" s="268"/>
    </row>
    <row r="36" spans="1:46" s="51" customFormat="1" ht="16.149999999999999" customHeight="1" x14ac:dyDescent="0.25">
      <c r="A36" s="61">
        <v>32</v>
      </c>
      <c r="B36" s="154" t="s">
        <v>222</v>
      </c>
      <c r="C36" s="45" t="s">
        <v>347</v>
      </c>
      <c r="D36" s="45" t="s">
        <v>395</v>
      </c>
      <c r="E36" s="45" t="s">
        <v>371</v>
      </c>
      <c r="F36" s="45" t="s">
        <v>347</v>
      </c>
      <c r="G36" s="45" t="s">
        <v>396</v>
      </c>
      <c r="H36" s="45" t="s">
        <v>382</v>
      </c>
      <c r="I36" s="45" t="s">
        <v>353</v>
      </c>
      <c r="J36" s="45" t="s">
        <v>357</v>
      </c>
      <c r="K36" s="45" t="s">
        <v>398</v>
      </c>
      <c r="L36" s="45" t="s">
        <v>393</v>
      </c>
      <c r="M36" s="45" t="s">
        <v>366</v>
      </c>
      <c r="N36" s="45" t="s">
        <v>440</v>
      </c>
      <c r="O36" s="45" t="s">
        <v>353</v>
      </c>
      <c r="P36" s="45" t="s">
        <v>354</v>
      </c>
      <c r="Q36" s="45"/>
      <c r="R36" s="45"/>
      <c r="S36" s="45"/>
      <c r="T36" s="156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I36" s="61">
        <v>32</v>
      </c>
      <c r="AJ36" s="45" t="s">
        <v>316</v>
      </c>
      <c r="AK36" s="45" t="s">
        <v>464</v>
      </c>
      <c r="AL36" s="93">
        <v>1</v>
      </c>
      <c r="AM36" s="45" t="s">
        <v>499</v>
      </c>
      <c r="AN36" s="45"/>
      <c r="AO36" s="45"/>
      <c r="AP36" s="45"/>
      <c r="AQ36" s="45"/>
      <c r="AR36" s="45" t="s">
        <v>500</v>
      </c>
      <c r="AS36" s="265" t="s">
        <v>509</v>
      </c>
      <c r="AT36" s="266"/>
    </row>
    <row r="37" spans="1:46" s="51" customFormat="1" ht="16.149999999999999" customHeight="1" x14ac:dyDescent="0.25">
      <c r="A37" s="61">
        <v>33</v>
      </c>
      <c r="B37" s="154" t="s">
        <v>228</v>
      </c>
      <c r="C37" s="45" t="s">
        <v>390</v>
      </c>
      <c r="D37" s="45" t="s">
        <v>359</v>
      </c>
      <c r="E37" s="45" t="s">
        <v>395</v>
      </c>
      <c r="F37" s="45" t="s">
        <v>344</v>
      </c>
      <c r="G37" s="45" t="s">
        <v>353</v>
      </c>
      <c r="H37" s="45" t="s">
        <v>410</v>
      </c>
      <c r="I37" s="45" t="s">
        <v>387</v>
      </c>
      <c r="J37" s="45" t="s">
        <v>360</v>
      </c>
      <c r="K37" s="45" t="s">
        <v>412</v>
      </c>
      <c r="L37" s="45" t="s">
        <v>381</v>
      </c>
      <c r="M37" s="45" t="s">
        <v>387</v>
      </c>
      <c r="N37" s="45" t="s">
        <v>440</v>
      </c>
      <c r="O37" s="45" t="s">
        <v>350</v>
      </c>
      <c r="P37" s="45" t="s">
        <v>376</v>
      </c>
      <c r="Q37" s="45"/>
      <c r="R37" s="45"/>
      <c r="S37" s="45"/>
      <c r="T37" s="156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I37" s="61">
        <v>33</v>
      </c>
      <c r="AJ37" s="45" t="s">
        <v>468</v>
      </c>
      <c r="AK37" s="45" t="s">
        <v>464</v>
      </c>
      <c r="AL37" s="93">
        <v>3</v>
      </c>
      <c r="AM37" s="45" t="s">
        <v>499</v>
      </c>
      <c r="AN37" s="45"/>
      <c r="AO37" s="45"/>
      <c r="AP37" s="45"/>
      <c r="AQ37" s="45"/>
      <c r="AR37" s="45"/>
      <c r="AS37" s="166"/>
      <c r="AT37" s="167"/>
    </row>
    <row r="38" spans="1:46" s="51" customFormat="1" ht="16.149999999999999" customHeight="1" x14ac:dyDescent="0.25">
      <c r="A38" s="61">
        <v>34</v>
      </c>
      <c r="B38" s="154" t="s">
        <v>234</v>
      </c>
      <c r="C38" s="45" t="s">
        <v>368</v>
      </c>
      <c r="D38" s="45" t="s">
        <v>387</v>
      </c>
      <c r="E38" s="45" t="s">
        <v>392</v>
      </c>
      <c r="F38" s="45" t="s">
        <v>376</v>
      </c>
      <c r="G38" s="45" t="s">
        <v>393</v>
      </c>
      <c r="H38" s="45" t="s">
        <v>412</v>
      </c>
      <c r="I38" s="45" t="s">
        <v>372</v>
      </c>
      <c r="J38" s="45" t="s">
        <v>364</v>
      </c>
      <c r="K38" s="45" t="s">
        <v>367</v>
      </c>
      <c r="L38" s="45" t="s">
        <v>343</v>
      </c>
      <c r="M38" s="45" t="s">
        <v>395</v>
      </c>
      <c r="N38" s="45" t="s">
        <v>440</v>
      </c>
      <c r="O38" s="45" t="s">
        <v>350</v>
      </c>
      <c r="P38" s="45" t="s">
        <v>364</v>
      </c>
      <c r="Q38" s="45"/>
      <c r="R38" s="45"/>
      <c r="S38" s="45"/>
      <c r="T38" s="156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I38" s="61">
        <v>34</v>
      </c>
      <c r="AJ38" s="45" t="s">
        <v>468</v>
      </c>
      <c r="AK38" s="45" t="s">
        <v>464</v>
      </c>
      <c r="AL38" s="93">
        <v>9</v>
      </c>
      <c r="AM38" s="45" t="s">
        <v>499</v>
      </c>
      <c r="AN38" s="45"/>
      <c r="AO38" s="45"/>
      <c r="AP38" s="45"/>
      <c r="AQ38" s="45"/>
      <c r="AR38" s="45"/>
      <c r="AS38" s="166"/>
      <c r="AT38" s="167"/>
    </row>
    <row r="39" spans="1:46" s="51" customFormat="1" ht="16.149999999999999" customHeight="1" x14ac:dyDescent="0.25">
      <c r="A39" s="69">
        <v>35</v>
      </c>
      <c r="B39" s="160" t="s">
        <v>240</v>
      </c>
      <c r="C39" s="46" t="s">
        <v>373</v>
      </c>
      <c r="D39" s="46" t="s">
        <v>360</v>
      </c>
      <c r="E39" s="46" t="s">
        <v>398</v>
      </c>
      <c r="F39" s="46" t="s">
        <v>359</v>
      </c>
      <c r="G39" s="46" t="s">
        <v>356</v>
      </c>
      <c r="H39" s="46" t="s">
        <v>412</v>
      </c>
      <c r="I39" s="46" t="s">
        <v>370</v>
      </c>
      <c r="J39" s="46" t="s">
        <v>392</v>
      </c>
      <c r="K39" s="46" t="s">
        <v>359</v>
      </c>
      <c r="L39" s="46" t="s">
        <v>354</v>
      </c>
      <c r="M39" s="46" t="s">
        <v>348</v>
      </c>
      <c r="N39" s="46" t="s">
        <v>440</v>
      </c>
      <c r="O39" s="46" t="s">
        <v>379</v>
      </c>
      <c r="P39" s="46" t="s">
        <v>392</v>
      </c>
      <c r="Q39" s="46"/>
      <c r="R39" s="46"/>
      <c r="S39" s="46"/>
      <c r="T39" s="161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I39" s="69">
        <v>35</v>
      </c>
      <c r="AJ39" s="46" t="s">
        <v>468</v>
      </c>
      <c r="AK39" s="46" t="s">
        <v>464</v>
      </c>
      <c r="AL39" s="94">
        <v>5</v>
      </c>
      <c r="AM39" s="46" t="s">
        <v>499</v>
      </c>
      <c r="AN39" s="46"/>
      <c r="AO39" s="46"/>
      <c r="AP39" s="46"/>
      <c r="AQ39" s="46"/>
      <c r="AR39" s="46"/>
      <c r="AS39" s="166"/>
      <c r="AT39" s="167"/>
    </row>
    <row r="40" spans="1:46" s="51" customFormat="1" ht="16.149999999999999" customHeight="1" x14ac:dyDescent="0.25">
      <c r="A40" s="61">
        <v>36</v>
      </c>
      <c r="B40" s="154" t="s">
        <v>246</v>
      </c>
      <c r="C40" s="45" t="s">
        <v>379</v>
      </c>
      <c r="D40" s="45" t="s">
        <v>387</v>
      </c>
      <c r="E40" s="45" t="s">
        <v>345</v>
      </c>
      <c r="F40" s="45" t="s">
        <v>371</v>
      </c>
      <c r="G40" s="45" t="s">
        <v>379</v>
      </c>
      <c r="H40" s="45" t="s">
        <v>374</v>
      </c>
      <c r="I40" s="45" t="s">
        <v>372</v>
      </c>
      <c r="J40" s="45" t="s">
        <v>386</v>
      </c>
      <c r="K40" s="45" t="s">
        <v>374</v>
      </c>
      <c r="L40" s="45" t="s">
        <v>353</v>
      </c>
      <c r="M40" s="45" t="s">
        <v>354</v>
      </c>
      <c r="N40" s="45" t="s">
        <v>440</v>
      </c>
      <c r="O40" s="45" t="s">
        <v>396</v>
      </c>
      <c r="P40" s="45" t="s">
        <v>371</v>
      </c>
      <c r="Q40" s="45"/>
      <c r="R40" s="45"/>
      <c r="S40" s="45"/>
      <c r="T40" s="156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I40" s="67">
        <v>36</v>
      </c>
      <c r="AJ40" s="44" t="s">
        <v>316</v>
      </c>
      <c r="AK40" s="44" t="s">
        <v>464</v>
      </c>
      <c r="AL40" s="95">
        <v>3</v>
      </c>
      <c r="AM40" s="44" t="s">
        <v>499</v>
      </c>
      <c r="AN40" s="44"/>
      <c r="AO40" s="44"/>
      <c r="AP40" s="44"/>
      <c r="AQ40" s="44"/>
      <c r="AR40" s="44" t="s">
        <v>500</v>
      </c>
      <c r="AS40" s="166"/>
      <c r="AT40" s="167"/>
    </row>
    <row r="41" spans="1:46" s="51" customFormat="1" ht="16.149999999999999" customHeight="1" x14ac:dyDescent="0.25">
      <c r="A41" s="61">
        <v>37</v>
      </c>
      <c r="B41" s="154" t="s">
        <v>252</v>
      </c>
      <c r="C41" s="45" t="s">
        <v>377</v>
      </c>
      <c r="D41" s="45" t="s">
        <v>402</v>
      </c>
      <c r="E41" s="45" t="s">
        <v>360</v>
      </c>
      <c r="F41" s="45" t="s">
        <v>395</v>
      </c>
      <c r="G41" s="45" t="s">
        <v>375</v>
      </c>
      <c r="H41" s="45" t="s">
        <v>370</v>
      </c>
      <c r="I41" s="45" t="s">
        <v>352</v>
      </c>
      <c r="J41" s="45" t="s">
        <v>368</v>
      </c>
      <c r="K41" s="45" t="s">
        <v>345</v>
      </c>
      <c r="L41" s="45" t="s">
        <v>353</v>
      </c>
      <c r="M41" s="45" t="s">
        <v>352</v>
      </c>
      <c r="N41" s="45" t="s">
        <v>440</v>
      </c>
      <c r="O41" s="45" t="s">
        <v>357</v>
      </c>
      <c r="P41" s="45" t="s">
        <v>377</v>
      </c>
      <c r="Q41" s="45"/>
      <c r="R41" s="45"/>
      <c r="S41" s="45"/>
      <c r="T41" s="156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I41" s="61">
        <v>37</v>
      </c>
      <c r="AJ41" s="45" t="s">
        <v>316</v>
      </c>
      <c r="AK41" s="45" t="s">
        <v>464</v>
      </c>
      <c r="AL41" s="93">
        <v>7</v>
      </c>
      <c r="AM41" s="45" t="s">
        <v>499</v>
      </c>
      <c r="AN41" s="45"/>
      <c r="AO41" s="45"/>
      <c r="AP41" s="45"/>
      <c r="AQ41" s="45"/>
      <c r="AR41" s="45" t="s">
        <v>500</v>
      </c>
      <c r="AS41" s="166"/>
      <c r="AT41" s="167"/>
    </row>
    <row r="42" spans="1:46" s="51" customFormat="1" ht="16.149999999999999" customHeight="1" x14ac:dyDescent="0.25">
      <c r="A42" s="61">
        <v>38</v>
      </c>
      <c r="B42" s="154" t="s">
        <v>258</v>
      </c>
      <c r="C42" s="45" t="s">
        <v>354</v>
      </c>
      <c r="D42" s="45" t="s">
        <v>377</v>
      </c>
      <c r="E42" s="45" t="s">
        <v>364</v>
      </c>
      <c r="F42" s="45" t="s">
        <v>344</v>
      </c>
      <c r="G42" s="45" t="s">
        <v>375</v>
      </c>
      <c r="H42" s="45" t="s">
        <v>359</v>
      </c>
      <c r="I42" s="45" t="s">
        <v>364</v>
      </c>
      <c r="J42" s="45" t="s">
        <v>387</v>
      </c>
      <c r="K42" s="45" t="s">
        <v>359</v>
      </c>
      <c r="L42" s="45" t="s">
        <v>390</v>
      </c>
      <c r="M42" s="45" t="s">
        <v>360</v>
      </c>
      <c r="N42" s="45" t="s">
        <v>440</v>
      </c>
      <c r="O42" s="45" t="s">
        <v>390</v>
      </c>
      <c r="P42" s="45" t="s">
        <v>395</v>
      </c>
      <c r="Q42" s="45"/>
      <c r="R42" s="45"/>
      <c r="S42" s="45"/>
      <c r="T42" s="156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I42" s="61">
        <v>38</v>
      </c>
      <c r="AJ42" s="45" t="s">
        <v>316</v>
      </c>
      <c r="AK42" s="45" t="s">
        <v>464</v>
      </c>
      <c r="AL42" s="93">
        <v>0</v>
      </c>
      <c r="AM42" s="45" t="s">
        <v>499</v>
      </c>
      <c r="AN42" s="45"/>
      <c r="AO42" s="45"/>
      <c r="AP42" s="45"/>
      <c r="AQ42" s="45"/>
      <c r="AR42" s="45" t="s">
        <v>500</v>
      </c>
      <c r="AS42" s="166"/>
      <c r="AT42" s="167"/>
    </row>
    <row r="43" spans="1:46" s="51" customFormat="1" ht="16.149999999999999" customHeight="1" x14ac:dyDescent="0.25">
      <c r="A43" s="61">
        <v>39</v>
      </c>
      <c r="B43" s="154" t="s">
        <v>264</v>
      </c>
      <c r="C43" s="45" t="s">
        <v>347</v>
      </c>
      <c r="D43" s="45" t="s">
        <v>377</v>
      </c>
      <c r="E43" s="45" t="s">
        <v>368</v>
      </c>
      <c r="F43" s="45" t="s">
        <v>364</v>
      </c>
      <c r="G43" s="45" t="s">
        <v>375</v>
      </c>
      <c r="H43" s="45" t="s">
        <v>405</v>
      </c>
      <c r="I43" s="45" t="s">
        <v>347</v>
      </c>
      <c r="J43" s="45" t="s">
        <v>366</v>
      </c>
      <c r="K43" s="45" t="s">
        <v>373</v>
      </c>
      <c r="L43" s="45" t="s">
        <v>365</v>
      </c>
      <c r="M43" s="45" t="s">
        <v>377</v>
      </c>
      <c r="N43" s="45" t="s">
        <v>440</v>
      </c>
      <c r="O43" s="45" t="s">
        <v>343</v>
      </c>
      <c r="P43" s="45" t="s">
        <v>371</v>
      </c>
      <c r="Q43" s="45"/>
      <c r="R43" s="45"/>
      <c r="S43" s="45"/>
      <c r="T43" s="156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I43" s="61">
        <v>39</v>
      </c>
      <c r="AJ43" s="45" t="s">
        <v>468</v>
      </c>
      <c r="AK43" s="45" t="s">
        <v>464</v>
      </c>
      <c r="AL43" s="93">
        <v>3</v>
      </c>
      <c r="AM43" s="45" t="s">
        <v>499</v>
      </c>
      <c r="AN43" s="45"/>
      <c r="AO43" s="45"/>
      <c r="AP43" s="45"/>
      <c r="AQ43" s="45"/>
      <c r="AR43" s="45"/>
      <c r="AS43" s="267"/>
      <c r="AT43" s="268"/>
    </row>
    <row r="44" spans="1:46" s="51" customFormat="1" ht="16.149999999999999" customHeight="1" x14ac:dyDescent="0.25">
      <c r="A44" s="69">
        <v>40</v>
      </c>
      <c r="B44" s="160" t="s">
        <v>269</v>
      </c>
      <c r="C44" s="46" t="s">
        <v>379</v>
      </c>
      <c r="D44" s="46" t="s">
        <v>386</v>
      </c>
      <c r="E44" s="46" t="s">
        <v>379</v>
      </c>
      <c r="F44" s="46" t="s">
        <v>373</v>
      </c>
      <c r="G44" s="46" t="s">
        <v>365</v>
      </c>
      <c r="H44" s="46" t="s">
        <v>389</v>
      </c>
      <c r="I44" s="46" t="s">
        <v>362</v>
      </c>
      <c r="J44" s="46" t="s">
        <v>350</v>
      </c>
      <c r="K44" s="46" t="s">
        <v>347</v>
      </c>
      <c r="L44" s="46" t="s">
        <v>393</v>
      </c>
      <c r="M44" s="46" t="s">
        <v>366</v>
      </c>
      <c r="N44" s="46" t="s">
        <v>440</v>
      </c>
      <c r="O44" s="46" t="s">
        <v>343</v>
      </c>
      <c r="P44" s="46" t="s">
        <v>350</v>
      </c>
      <c r="Q44" s="46"/>
      <c r="R44" s="46"/>
      <c r="S44" s="46"/>
      <c r="T44" s="161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I44" s="69">
        <v>40</v>
      </c>
      <c r="AJ44" s="46" t="s">
        <v>316</v>
      </c>
      <c r="AK44" s="46" t="s">
        <v>464</v>
      </c>
      <c r="AL44" s="94">
        <v>0</v>
      </c>
      <c r="AM44" s="46" t="s">
        <v>499</v>
      </c>
      <c r="AN44" s="46"/>
      <c r="AO44" s="46"/>
      <c r="AP44" s="46"/>
      <c r="AQ44" s="46"/>
      <c r="AR44" s="46" t="s">
        <v>500</v>
      </c>
      <c r="AS44" s="66"/>
      <c r="AT44" s="58"/>
    </row>
    <row r="45" spans="1:46" s="51" customFormat="1" ht="16.149999999999999" customHeight="1" x14ac:dyDescent="0.25">
      <c r="A45" s="61">
        <v>41</v>
      </c>
      <c r="B45" s="154" t="s">
        <v>274</v>
      </c>
      <c r="C45" s="45" t="s">
        <v>357</v>
      </c>
      <c r="D45" s="45" t="s">
        <v>352</v>
      </c>
      <c r="E45" s="45" t="s">
        <v>386</v>
      </c>
      <c r="F45" s="45" t="s">
        <v>376</v>
      </c>
      <c r="G45" s="45" t="s">
        <v>393</v>
      </c>
      <c r="H45" s="45" t="s">
        <v>397</v>
      </c>
      <c r="I45" s="45" t="s">
        <v>372</v>
      </c>
      <c r="J45" s="45" t="s">
        <v>345</v>
      </c>
      <c r="K45" s="45" t="s">
        <v>367</v>
      </c>
      <c r="L45" s="45" t="s">
        <v>396</v>
      </c>
      <c r="M45" s="45" t="s">
        <v>376</v>
      </c>
      <c r="N45" s="45" t="s">
        <v>440</v>
      </c>
      <c r="O45" s="45" t="s">
        <v>365</v>
      </c>
      <c r="P45" s="45" t="s">
        <v>345</v>
      </c>
      <c r="Q45" s="45"/>
      <c r="R45" s="45"/>
      <c r="S45" s="45"/>
      <c r="T45" s="156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I45" s="67">
        <v>41</v>
      </c>
      <c r="AJ45" s="44" t="s">
        <v>316</v>
      </c>
      <c r="AK45" s="44" t="s">
        <v>464</v>
      </c>
      <c r="AL45" s="95">
        <v>1</v>
      </c>
      <c r="AM45" s="44" t="s">
        <v>499</v>
      </c>
      <c r="AN45" s="44"/>
      <c r="AO45" s="44"/>
      <c r="AP45" s="44"/>
      <c r="AQ45" s="44"/>
      <c r="AR45" s="44" t="s">
        <v>500</v>
      </c>
      <c r="AS45" s="66"/>
      <c r="AT45" s="58"/>
    </row>
    <row r="46" spans="1:46" s="51" customFormat="1" ht="16.149999999999999" customHeight="1" x14ac:dyDescent="0.25">
      <c r="A46" s="61">
        <v>42</v>
      </c>
      <c r="B46" s="154" t="s">
        <v>280</v>
      </c>
      <c r="C46" s="45" t="s">
        <v>357</v>
      </c>
      <c r="D46" s="45" t="s">
        <v>377</v>
      </c>
      <c r="E46" s="45" t="s">
        <v>381</v>
      </c>
      <c r="F46" s="45" t="s">
        <v>354</v>
      </c>
      <c r="G46" s="45" t="s">
        <v>362</v>
      </c>
      <c r="H46" s="45" t="s">
        <v>352</v>
      </c>
      <c r="I46" s="45" t="s">
        <v>379</v>
      </c>
      <c r="J46" s="45" t="s">
        <v>366</v>
      </c>
      <c r="K46" s="45" t="s">
        <v>398</v>
      </c>
      <c r="L46" s="45" t="s">
        <v>355</v>
      </c>
      <c r="M46" s="45" t="s">
        <v>375</v>
      </c>
      <c r="N46" s="45" t="s">
        <v>440</v>
      </c>
      <c r="O46" s="45" t="s">
        <v>380</v>
      </c>
      <c r="P46" s="45" t="s">
        <v>390</v>
      </c>
      <c r="Q46" s="45"/>
      <c r="R46" s="45"/>
      <c r="S46" s="45"/>
      <c r="T46" s="156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I46" s="61">
        <v>42</v>
      </c>
      <c r="AJ46" s="45" t="s">
        <v>316</v>
      </c>
      <c r="AK46" s="45" t="s">
        <v>464</v>
      </c>
      <c r="AL46" s="93">
        <v>0</v>
      </c>
      <c r="AM46" s="45" t="s">
        <v>499</v>
      </c>
      <c r="AN46" s="45"/>
      <c r="AO46" s="45"/>
      <c r="AP46" s="45"/>
      <c r="AQ46" s="45"/>
      <c r="AR46" s="45" t="s">
        <v>500</v>
      </c>
      <c r="AS46" s="66"/>
      <c r="AT46" s="58"/>
    </row>
    <row r="47" spans="1:46" s="51" customFormat="1" ht="16.149999999999999" customHeight="1" x14ac:dyDescent="0.25">
      <c r="A47" s="61">
        <v>43</v>
      </c>
      <c r="B47" s="154" t="s">
        <v>285</v>
      </c>
      <c r="C47" s="45" t="s">
        <v>381</v>
      </c>
      <c r="D47" s="45" t="s">
        <v>390</v>
      </c>
      <c r="E47" s="45" t="s">
        <v>362</v>
      </c>
      <c r="F47" s="45" t="s">
        <v>390</v>
      </c>
      <c r="G47" s="45" t="s">
        <v>375</v>
      </c>
      <c r="H47" s="45" t="s">
        <v>372</v>
      </c>
      <c r="I47" s="45" t="s">
        <v>390</v>
      </c>
      <c r="J47" s="45" t="s">
        <v>381</v>
      </c>
      <c r="K47" s="45" t="s">
        <v>343</v>
      </c>
      <c r="L47" s="45" t="s">
        <v>391</v>
      </c>
      <c r="M47" s="45" t="s">
        <v>357</v>
      </c>
      <c r="N47" s="45" t="s">
        <v>440</v>
      </c>
      <c r="O47" s="45" t="s">
        <v>356</v>
      </c>
      <c r="P47" s="45" t="s">
        <v>357</v>
      </c>
      <c r="Q47" s="45"/>
      <c r="R47" s="45"/>
      <c r="S47" s="45"/>
      <c r="T47" s="156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I47" s="61">
        <v>43</v>
      </c>
      <c r="AJ47" s="45" t="s">
        <v>466</v>
      </c>
      <c r="AK47" s="45" t="s">
        <v>464</v>
      </c>
      <c r="AL47" s="93">
        <v>2</v>
      </c>
      <c r="AM47" s="45" t="s">
        <v>499</v>
      </c>
      <c r="AN47" s="45"/>
      <c r="AO47" s="45"/>
      <c r="AP47" s="45"/>
      <c r="AQ47" s="45"/>
      <c r="AR47" s="45" t="s">
        <v>503</v>
      </c>
      <c r="AS47" s="66"/>
      <c r="AT47" s="58"/>
    </row>
    <row r="48" spans="1:46" s="53" customFormat="1" ht="19.5" hidden="1" customHeight="1" x14ac:dyDescent="0.25">
      <c r="A48" s="238" t="s">
        <v>469</v>
      </c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58" t="s">
        <v>470</v>
      </c>
      <c r="O48" s="239"/>
      <c r="P48" s="239"/>
      <c r="Q48" s="239"/>
      <c r="R48" s="239"/>
      <c r="S48" s="239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I48" s="252" t="s">
        <v>510</v>
      </c>
      <c r="AJ48" s="252"/>
      <c r="AK48" s="253" t="s">
        <v>511</v>
      </c>
      <c r="AL48" s="253"/>
      <c r="AM48" s="253"/>
      <c r="AN48" s="253"/>
      <c r="AO48" s="253"/>
      <c r="AP48" s="253"/>
      <c r="AQ48" s="253"/>
      <c r="AR48" s="253"/>
      <c r="AS48" s="253"/>
      <c r="AT48" s="253"/>
    </row>
    <row r="49" spans="1:46" s="53" customFormat="1" ht="13.5" customHeight="1" x14ac:dyDescent="0.25">
      <c r="A49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I49"/>
      <c r="AJ49"/>
      <c r="AK49"/>
      <c r="AL49" s="96"/>
      <c r="AM49"/>
      <c r="AN49"/>
      <c r="AO49"/>
      <c r="AP49"/>
      <c r="AQ49"/>
      <c r="AR49"/>
      <c r="AS49"/>
      <c r="AT49"/>
    </row>
    <row r="50" spans="1:46" ht="12.9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 ht="12.9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 s="236" t="s">
        <v>19</v>
      </c>
      <c r="O51" s="236"/>
      <c r="P51" s="236"/>
      <c r="Q51" s="236"/>
      <c r="R51" s="236"/>
      <c r="S51" s="236"/>
      <c r="T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ht="12.9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ht="12.9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 ht="12.9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 ht="12.9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 ht="12.9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 ht="12.9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 ht="12.9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 ht="12.9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 ht="13.7" customHeight="1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L61"/>
    </row>
    <row r="63" spans="1:46" ht="13.7" customHeight="1" x14ac:dyDescent="0.25">
      <c r="N63"/>
      <c r="O63"/>
      <c r="P63"/>
      <c r="Q63"/>
      <c r="R63"/>
      <c r="S63"/>
    </row>
  </sheetData>
  <mergeCells count="43">
    <mergeCell ref="AS43:AT43"/>
    <mergeCell ref="N51:S51"/>
    <mergeCell ref="AS6:AT7"/>
    <mergeCell ref="AS10:AT11"/>
    <mergeCell ref="AS14:AT15"/>
    <mergeCell ref="AS18:AT21"/>
    <mergeCell ref="AS25:AT25"/>
    <mergeCell ref="AS26:AT26"/>
    <mergeCell ref="AS32:AT32"/>
    <mergeCell ref="AS35:AT35"/>
    <mergeCell ref="AS36:AT36"/>
    <mergeCell ref="N3:N4"/>
    <mergeCell ref="O3:O4"/>
    <mergeCell ref="P3:P4"/>
    <mergeCell ref="Q3:T3"/>
    <mergeCell ref="A48:M48"/>
    <mergeCell ref="N48:S48"/>
    <mergeCell ref="H3:H4"/>
    <mergeCell ref="I3:I4"/>
    <mergeCell ref="J3:J4"/>
    <mergeCell ref="K3:K4"/>
    <mergeCell ref="L3:L4"/>
    <mergeCell ref="M3:M4"/>
    <mergeCell ref="AS2:AT4"/>
    <mergeCell ref="AI48:AJ48"/>
    <mergeCell ref="AK48:AT48"/>
    <mergeCell ref="A1:T1"/>
    <mergeCell ref="C2:T2"/>
    <mergeCell ref="C3:C4"/>
    <mergeCell ref="D3:D4"/>
    <mergeCell ref="E3:E4"/>
    <mergeCell ref="F3:F4"/>
    <mergeCell ref="G3:G4"/>
    <mergeCell ref="AI1:AT1"/>
    <mergeCell ref="A2:A4"/>
    <mergeCell ref="B2:B4"/>
    <mergeCell ref="AI2:AI4"/>
    <mergeCell ref="AJ2:AK3"/>
    <mergeCell ref="AL2:AL4"/>
    <mergeCell ref="AM2:AM4"/>
    <mergeCell ref="AN2:AN4"/>
    <mergeCell ref="AO2:AQ3"/>
    <mergeCell ref="AR2:AR4"/>
  </mergeCells>
  <pageMargins left="0.25" right="0.25" top="0.25" bottom="0" header="0" footer="0"/>
  <pageSetup paperSize="9" pageOrder="overThenDown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F3" sqref="F3:F47"/>
    </sheetView>
  </sheetViews>
  <sheetFormatPr defaultRowHeight="15" customHeight="1" x14ac:dyDescent="0.25"/>
  <cols>
    <col min="1" max="1" width="12" style="2" customWidth="1"/>
    <col min="2" max="2" width="62.85546875" style="2" customWidth="1"/>
    <col min="3" max="3" width="22" style="2" customWidth="1"/>
    <col min="4" max="4" width="1.28515625" style="2" customWidth="1"/>
    <col min="5" max="5" width="12" style="2" customWidth="1"/>
    <col min="6" max="6" width="63.7109375" style="2" customWidth="1"/>
    <col min="7" max="7" width="22.140625" style="2" customWidth="1"/>
  </cols>
  <sheetData>
    <row r="1" spans="1:7" ht="51" customHeight="1" x14ac:dyDescent="0.25">
      <c r="A1" s="275" t="s">
        <v>512</v>
      </c>
      <c r="B1" s="275"/>
      <c r="C1" s="275"/>
      <c r="E1" s="275" t="s">
        <v>512</v>
      </c>
      <c r="F1" s="275"/>
      <c r="G1" s="275"/>
    </row>
    <row r="2" spans="1:7" ht="26.25" customHeight="1" x14ac:dyDescent="0.25">
      <c r="A2" s="71" t="s">
        <v>513</v>
      </c>
      <c r="B2" s="71" t="s">
        <v>514</v>
      </c>
      <c r="C2" s="71" t="s">
        <v>515</v>
      </c>
      <c r="E2" s="71" t="s">
        <v>513</v>
      </c>
      <c r="F2" s="71" t="s">
        <v>514</v>
      </c>
      <c r="G2" s="71" t="s">
        <v>515</v>
      </c>
    </row>
    <row r="3" spans="1:7" ht="15.75" customHeight="1" x14ac:dyDescent="0.25">
      <c r="A3" s="269">
        <v>8</v>
      </c>
      <c r="B3" s="272"/>
      <c r="C3" s="269"/>
      <c r="E3" s="269">
        <v>1</v>
      </c>
      <c r="F3" s="272" t="s">
        <v>516</v>
      </c>
      <c r="G3" s="269"/>
    </row>
    <row r="4" spans="1:7" ht="15.75" customHeight="1" x14ac:dyDescent="0.25">
      <c r="A4" s="270"/>
      <c r="B4" s="273"/>
      <c r="C4" s="270"/>
      <c r="E4" s="270"/>
      <c r="F4" s="273"/>
      <c r="G4" s="270"/>
    </row>
    <row r="5" spans="1:7" ht="15.75" customHeight="1" x14ac:dyDescent="0.25">
      <c r="A5" s="270"/>
      <c r="B5" s="273"/>
      <c r="C5" s="270"/>
      <c r="E5" s="270"/>
      <c r="F5" s="273"/>
      <c r="G5" s="270"/>
    </row>
    <row r="6" spans="1:7" ht="15.75" customHeight="1" x14ac:dyDescent="0.25">
      <c r="A6" s="270"/>
      <c r="B6" s="273"/>
      <c r="C6" s="270"/>
      <c r="E6" s="270"/>
      <c r="F6" s="273"/>
      <c r="G6" s="270"/>
    </row>
    <row r="7" spans="1:7" ht="15.75" customHeight="1" x14ac:dyDescent="0.25">
      <c r="A7" s="270"/>
      <c r="B7" s="273"/>
      <c r="C7" s="270"/>
      <c r="E7" s="270"/>
      <c r="F7" s="273"/>
      <c r="G7" s="270"/>
    </row>
    <row r="8" spans="1:7" ht="15.75" customHeight="1" x14ac:dyDescent="0.25">
      <c r="A8" s="270"/>
      <c r="B8" s="273"/>
      <c r="C8" s="270"/>
      <c r="E8" s="270"/>
      <c r="F8" s="273"/>
      <c r="G8" s="270"/>
    </row>
    <row r="9" spans="1:7" ht="15.75" customHeight="1" x14ac:dyDescent="0.25">
      <c r="A9" s="270"/>
      <c r="B9" s="273"/>
      <c r="C9" s="270"/>
      <c r="E9" s="270"/>
      <c r="F9" s="273"/>
      <c r="G9" s="270"/>
    </row>
    <row r="10" spans="1:7" ht="15.75" customHeight="1" x14ac:dyDescent="0.25">
      <c r="A10" s="270"/>
      <c r="B10" s="273"/>
      <c r="C10" s="270"/>
      <c r="E10" s="270"/>
      <c r="F10" s="273"/>
      <c r="G10" s="270"/>
    </row>
    <row r="11" spans="1:7" ht="15.75" customHeight="1" x14ac:dyDescent="0.25">
      <c r="A11" s="271"/>
      <c r="B11" s="274"/>
      <c r="C11" s="271"/>
      <c r="E11" s="271"/>
      <c r="F11" s="274"/>
      <c r="G11" s="271"/>
    </row>
    <row r="12" spans="1:7" ht="15.75" customHeight="1" x14ac:dyDescent="0.25">
      <c r="A12" s="269">
        <v>9</v>
      </c>
      <c r="B12" s="272" t="s">
        <v>516</v>
      </c>
      <c r="C12" s="269"/>
      <c r="E12" s="269">
        <v>2</v>
      </c>
      <c r="F12" s="272" t="s">
        <v>516</v>
      </c>
      <c r="G12" s="269"/>
    </row>
    <row r="13" spans="1:7" ht="15.75" customHeight="1" x14ac:dyDescent="0.25">
      <c r="A13" s="270"/>
      <c r="B13" s="273"/>
      <c r="C13" s="270"/>
      <c r="E13" s="270"/>
      <c r="F13" s="273"/>
      <c r="G13" s="270"/>
    </row>
    <row r="14" spans="1:7" ht="15.75" customHeight="1" x14ac:dyDescent="0.25">
      <c r="A14" s="270"/>
      <c r="B14" s="273"/>
      <c r="C14" s="270"/>
      <c r="E14" s="270"/>
      <c r="F14" s="273"/>
      <c r="G14" s="270"/>
    </row>
    <row r="15" spans="1:7" ht="15.75" customHeight="1" x14ac:dyDescent="0.25">
      <c r="A15" s="270"/>
      <c r="B15" s="273"/>
      <c r="C15" s="270"/>
      <c r="E15" s="270"/>
      <c r="F15" s="273"/>
      <c r="G15" s="270"/>
    </row>
    <row r="16" spans="1:7" ht="15.75" customHeight="1" x14ac:dyDescent="0.25">
      <c r="A16" s="270"/>
      <c r="B16" s="273"/>
      <c r="C16" s="270"/>
      <c r="E16" s="270"/>
      <c r="F16" s="273"/>
      <c r="G16" s="270"/>
    </row>
    <row r="17" spans="1:7" ht="15.75" customHeight="1" x14ac:dyDescent="0.25">
      <c r="A17" s="270"/>
      <c r="B17" s="273"/>
      <c r="C17" s="270"/>
      <c r="E17" s="270"/>
      <c r="F17" s="273"/>
      <c r="G17" s="270"/>
    </row>
    <row r="18" spans="1:7" ht="15.75" customHeight="1" x14ac:dyDescent="0.25">
      <c r="A18" s="270"/>
      <c r="B18" s="273"/>
      <c r="C18" s="270"/>
      <c r="E18" s="270"/>
      <c r="F18" s="273"/>
      <c r="G18" s="270"/>
    </row>
    <row r="19" spans="1:7" ht="15.75" customHeight="1" x14ac:dyDescent="0.25">
      <c r="A19" s="270"/>
      <c r="B19" s="273"/>
      <c r="C19" s="270"/>
      <c r="E19" s="270"/>
      <c r="F19" s="273"/>
      <c r="G19" s="270"/>
    </row>
    <row r="20" spans="1:7" ht="15.75" customHeight="1" x14ac:dyDescent="0.25">
      <c r="A20" s="271"/>
      <c r="B20" s="274"/>
      <c r="C20" s="271"/>
      <c r="E20" s="271"/>
      <c r="F20" s="274"/>
      <c r="G20" s="271"/>
    </row>
    <row r="21" spans="1:7" ht="15.75" customHeight="1" x14ac:dyDescent="0.25">
      <c r="A21" s="269">
        <v>10</v>
      </c>
      <c r="B21" s="272" t="s">
        <v>516</v>
      </c>
      <c r="C21" s="269"/>
      <c r="E21" s="269">
        <v>3</v>
      </c>
      <c r="F21" s="272" t="s">
        <v>516</v>
      </c>
      <c r="G21" s="269"/>
    </row>
    <row r="22" spans="1:7" ht="15.75" customHeight="1" x14ac:dyDescent="0.25">
      <c r="A22" s="270"/>
      <c r="B22" s="273"/>
      <c r="C22" s="270"/>
      <c r="E22" s="270"/>
      <c r="F22" s="273"/>
      <c r="G22" s="270"/>
    </row>
    <row r="23" spans="1:7" ht="15.75" customHeight="1" x14ac:dyDescent="0.25">
      <c r="A23" s="270"/>
      <c r="B23" s="273"/>
      <c r="C23" s="270"/>
      <c r="E23" s="270"/>
      <c r="F23" s="273"/>
      <c r="G23" s="270"/>
    </row>
    <row r="24" spans="1:7" ht="15.75" customHeight="1" x14ac:dyDescent="0.25">
      <c r="A24" s="270"/>
      <c r="B24" s="273"/>
      <c r="C24" s="270"/>
      <c r="E24" s="270"/>
      <c r="F24" s="273"/>
      <c r="G24" s="270"/>
    </row>
    <row r="25" spans="1:7" ht="15.75" customHeight="1" x14ac:dyDescent="0.25">
      <c r="A25" s="270"/>
      <c r="B25" s="273"/>
      <c r="C25" s="270"/>
      <c r="E25" s="270"/>
      <c r="F25" s="273"/>
      <c r="G25" s="270"/>
    </row>
    <row r="26" spans="1:7" ht="15.75" customHeight="1" x14ac:dyDescent="0.25">
      <c r="A26" s="270"/>
      <c r="B26" s="273"/>
      <c r="C26" s="270"/>
      <c r="E26" s="270"/>
      <c r="F26" s="273"/>
      <c r="G26" s="270"/>
    </row>
    <row r="27" spans="1:7" ht="15.75" customHeight="1" x14ac:dyDescent="0.25">
      <c r="A27" s="270"/>
      <c r="B27" s="273"/>
      <c r="C27" s="270"/>
      <c r="E27" s="270"/>
      <c r="F27" s="273"/>
      <c r="G27" s="270"/>
    </row>
    <row r="28" spans="1:7" ht="15.75" customHeight="1" x14ac:dyDescent="0.25">
      <c r="A28" s="270"/>
      <c r="B28" s="273"/>
      <c r="C28" s="270"/>
      <c r="E28" s="270"/>
      <c r="F28" s="273"/>
      <c r="G28" s="270"/>
    </row>
    <row r="29" spans="1:7" ht="15.75" customHeight="1" x14ac:dyDescent="0.25">
      <c r="A29" s="271"/>
      <c r="B29" s="274"/>
      <c r="C29" s="271"/>
      <c r="E29" s="271"/>
      <c r="F29" s="274"/>
      <c r="G29" s="271"/>
    </row>
    <row r="30" spans="1:7" ht="15.75" customHeight="1" x14ac:dyDescent="0.25">
      <c r="A30" s="269">
        <v>11</v>
      </c>
      <c r="B30" s="272" t="s">
        <v>516</v>
      </c>
      <c r="C30" s="269"/>
      <c r="E30" s="269">
        <v>4</v>
      </c>
      <c r="F30" s="272" t="s">
        <v>516</v>
      </c>
      <c r="G30" s="269"/>
    </row>
    <row r="31" spans="1:7" ht="15.75" customHeight="1" x14ac:dyDescent="0.25">
      <c r="A31" s="270"/>
      <c r="B31" s="273"/>
      <c r="C31" s="270"/>
      <c r="E31" s="270"/>
      <c r="F31" s="273"/>
      <c r="G31" s="270"/>
    </row>
    <row r="32" spans="1:7" ht="15.75" customHeight="1" x14ac:dyDescent="0.25">
      <c r="A32" s="270"/>
      <c r="B32" s="273"/>
      <c r="C32" s="270"/>
      <c r="E32" s="270"/>
      <c r="F32" s="273"/>
      <c r="G32" s="270"/>
    </row>
    <row r="33" spans="1:7" ht="15.75" customHeight="1" x14ac:dyDescent="0.25">
      <c r="A33" s="270"/>
      <c r="B33" s="273"/>
      <c r="C33" s="270"/>
      <c r="E33" s="270"/>
      <c r="F33" s="273"/>
      <c r="G33" s="270"/>
    </row>
    <row r="34" spans="1:7" ht="15.75" customHeight="1" x14ac:dyDescent="0.25">
      <c r="A34" s="270"/>
      <c r="B34" s="273"/>
      <c r="C34" s="270"/>
      <c r="E34" s="270"/>
      <c r="F34" s="273"/>
      <c r="G34" s="270"/>
    </row>
    <row r="35" spans="1:7" ht="15.75" customHeight="1" x14ac:dyDescent="0.25">
      <c r="A35" s="270"/>
      <c r="B35" s="273"/>
      <c r="C35" s="270"/>
      <c r="E35" s="270"/>
      <c r="F35" s="273"/>
      <c r="G35" s="270"/>
    </row>
    <row r="36" spans="1:7" ht="15.75" customHeight="1" x14ac:dyDescent="0.25">
      <c r="A36" s="270"/>
      <c r="B36" s="273"/>
      <c r="C36" s="270"/>
      <c r="E36" s="270"/>
      <c r="F36" s="273"/>
      <c r="G36" s="270"/>
    </row>
    <row r="37" spans="1:7" ht="15.75" customHeight="1" x14ac:dyDescent="0.25">
      <c r="A37" s="270"/>
      <c r="B37" s="273"/>
      <c r="C37" s="270"/>
      <c r="E37" s="270"/>
      <c r="F37" s="273"/>
      <c r="G37" s="270"/>
    </row>
    <row r="38" spans="1:7" ht="15.75" customHeight="1" x14ac:dyDescent="0.25">
      <c r="A38" s="271"/>
      <c r="B38" s="274"/>
      <c r="C38" s="271"/>
      <c r="E38" s="271"/>
      <c r="F38" s="274"/>
      <c r="G38" s="271"/>
    </row>
    <row r="39" spans="1:7" ht="15.75" customHeight="1" x14ac:dyDescent="0.25">
      <c r="A39" s="269">
        <v>12</v>
      </c>
      <c r="B39" s="272" t="s">
        <v>516</v>
      </c>
      <c r="C39" s="269"/>
      <c r="E39" s="269">
        <v>5</v>
      </c>
      <c r="F39" s="272" t="s">
        <v>516</v>
      </c>
      <c r="G39" s="269"/>
    </row>
    <row r="40" spans="1:7" ht="15.75" customHeight="1" x14ac:dyDescent="0.25">
      <c r="A40" s="270"/>
      <c r="B40" s="273"/>
      <c r="C40" s="270"/>
      <c r="E40" s="270"/>
      <c r="F40" s="273"/>
      <c r="G40" s="270"/>
    </row>
    <row r="41" spans="1:7" ht="15.75" customHeight="1" x14ac:dyDescent="0.25">
      <c r="A41" s="270"/>
      <c r="B41" s="273"/>
      <c r="C41" s="270"/>
      <c r="E41" s="270"/>
      <c r="F41" s="273"/>
      <c r="G41" s="270"/>
    </row>
    <row r="42" spans="1:7" ht="15.75" customHeight="1" x14ac:dyDescent="0.25">
      <c r="A42" s="270"/>
      <c r="B42" s="273"/>
      <c r="C42" s="270"/>
      <c r="E42" s="270"/>
      <c r="F42" s="273"/>
      <c r="G42" s="270"/>
    </row>
    <row r="43" spans="1:7" ht="15.75" customHeight="1" x14ac:dyDescent="0.25">
      <c r="A43" s="270"/>
      <c r="B43" s="273"/>
      <c r="C43" s="270"/>
      <c r="E43" s="270"/>
      <c r="F43" s="273"/>
      <c r="G43" s="270"/>
    </row>
    <row r="44" spans="1:7" ht="15.75" customHeight="1" x14ac:dyDescent="0.25">
      <c r="A44" s="270"/>
      <c r="B44" s="273"/>
      <c r="C44" s="270"/>
      <c r="E44" s="270"/>
      <c r="F44" s="273"/>
      <c r="G44" s="270"/>
    </row>
    <row r="45" spans="1:7" ht="15.75" customHeight="1" x14ac:dyDescent="0.25">
      <c r="A45" s="270"/>
      <c r="B45" s="273"/>
      <c r="C45" s="270"/>
      <c r="E45" s="270"/>
      <c r="F45" s="273"/>
      <c r="G45" s="270"/>
    </row>
    <row r="46" spans="1:7" ht="15.75" customHeight="1" x14ac:dyDescent="0.25">
      <c r="A46" s="270"/>
      <c r="B46" s="273"/>
      <c r="C46" s="270"/>
      <c r="E46" s="270"/>
      <c r="F46" s="273"/>
      <c r="G46" s="270"/>
    </row>
    <row r="47" spans="1:7" ht="8.25" customHeight="1" x14ac:dyDescent="0.25">
      <c r="A47" s="271"/>
      <c r="B47" s="274"/>
      <c r="C47" s="271"/>
      <c r="E47" s="271"/>
      <c r="F47" s="274"/>
      <c r="G47" s="271"/>
    </row>
  </sheetData>
  <mergeCells count="32">
    <mergeCell ref="A1:C1"/>
    <mergeCell ref="A3:A11"/>
    <mergeCell ref="B3:B11"/>
    <mergeCell ref="C3:C11"/>
    <mergeCell ref="A12:A20"/>
    <mergeCell ref="B12:B20"/>
    <mergeCell ref="C12:C20"/>
    <mergeCell ref="A21:A29"/>
    <mergeCell ref="B21:B29"/>
    <mergeCell ref="C21:C29"/>
    <mergeCell ref="A30:A38"/>
    <mergeCell ref="B30:B38"/>
    <mergeCell ref="C30:C38"/>
    <mergeCell ref="A39:A47"/>
    <mergeCell ref="B39:B47"/>
    <mergeCell ref="C39:C47"/>
    <mergeCell ref="E1:G1"/>
    <mergeCell ref="E3:E11"/>
    <mergeCell ref="F3:F11"/>
    <mergeCell ref="G3:G11"/>
    <mergeCell ref="E12:E20"/>
    <mergeCell ref="F12:F20"/>
    <mergeCell ref="G12:G20"/>
    <mergeCell ref="E39:E47"/>
    <mergeCell ref="F39:F47"/>
    <mergeCell ref="G39:G47"/>
    <mergeCell ref="E21:E29"/>
    <mergeCell ref="F21:F29"/>
    <mergeCell ref="G21:G29"/>
    <mergeCell ref="E30:E38"/>
    <mergeCell ref="F30:F38"/>
    <mergeCell ref="G30:G38"/>
  </mergeCells>
  <pageMargins left="0.25" right="0.25" top="0.25" bottom="0.25" header="0.16" footer="0.16"/>
  <pageSetup paperSize="9" pageOrder="overThenDown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A17" sqref="A17:K17"/>
    </sheetView>
  </sheetViews>
  <sheetFormatPr defaultRowHeight="15" customHeight="1" x14ac:dyDescent="0.25"/>
  <cols>
    <col min="1" max="1" width="10.28515625" style="1" customWidth="1"/>
    <col min="2" max="2" width="11" style="1" customWidth="1"/>
    <col min="3" max="3" width="5" style="1" customWidth="1"/>
    <col min="4" max="4" width="10.28515625" style="1" customWidth="1"/>
    <col min="5" max="5" width="6.85546875" style="1" customWidth="1"/>
    <col min="6" max="6" width="10.28515625" style="1" customWidth="1"/>
    <col min="7" max="7" width="12" style="1" customWidth="1"/>
    <col min="8" max="8" width="9.7109375" style="1" customWidth="1"/>
    <col min="9" max="9" width="8.85546875" style="1" customWidth="1"/>
    <col min="10" max="10" width="7.140625" style="1" customWidth="1"/>
    <col min="11" max="11" width="6.85546875" style="1" customWidth="1"/>
  </cols>
  <sheetData>
    <row r="1" spans="1:13" ht="27" customHeight="1" x14ac:dyDescent="0.25">
      <c r="A1" s="76"/>
      <c r="L1" s="1"/>
      <c r="M1" s="1"/>
    </row>
    <row r="2" spans="1:13" ht="22.5" customHeight="1" x14ac:dyDescent="0.25">
      <c r="A2" s="169" t="s">
        <v>7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79"/>
      <c r="M2" s="79"/>
    </row>
    <row r="3" spans="1:13" ht="18.75" customHeight="1" x14ac:dyDescent="0.25">
      <c r="A3" s="173" t="s">
        <v>8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78"/>
      <c r="M3" s="78"/>
    </row>
    <row r="4" spans="1:13" ht="18.75" customHeight="1" x14ac:dyDescent="0.25">
      <c r="A4" s="178" t="s">
        <v>9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79"/>
      <c r="M4" s="79"/>
    </row>
    <row r="5" spans="1:13" ht="15" customHeight="1" x14ac:dyDescent="0.25">
      <c r="A5" s="79"/>
      <c r="B5" s="79"/>
      <c r="C5" s="79"/>
      <c r="D5" s="79"/>
      <c r="E5" s="79"/>
      <c r="F5" s="79"/>
      <c r="G5" s="78"/>
      <c r="H5" s="79"/>
      <c r="I5" s="79"/>
      <c r="J5" s="79"/>
      <c r="K5" s="79"/>
      <c r="L5" s="79"/>
      <c r="M5" s="79"/>
    </row>
    <row r="6" spans="1:13" ht="15" customHeight="1" x14ac:dyDescent="0.25">
      <c r="A6" s="79"/>
      <c r="B6" s="79"/>
      <c r="C6" s="79"/>
      <c r="D6" s="79"/>
      <c r="E6" s="79"/>
      <c r="F6" s="79"/>
      <c r="G6" s="78"/>
      <c r="H6" s="79"/>
      <c r="I6" s="79"/>
      <c r="J6" s="79"/>
      <c r="K6" s="79"/>
      <c r="L6" s="79"/>
      <c r="M6" s="79"/>
    </row>
    <row r="7" spans="1:13" ht="15" customHeight="1" x14ac:dyDescent="0.25">
      <c r="A7" s="79"/>
      <c r="B7" s="79"/>
      <c r="C7" s="79"/>
      <c r="D7" s="80"/>
      <c r="E7" s="79"/>
      <c r="F7" s="79"/>
      <c r="G7" s="78"/>
      <c r="H7" s="79"/>
      <c r="I7" s="79"/>
      <c r="J7" s="79"/>
      <c r="K7" s="79"/>
      <c r="L7" s="79"/>
      <c r="M7" s="79"/>
    </row>
    <row r="8" spans="1:13" ht="15.75" customHeight="1" x14ac:dyDescent="0.25">
      <c r="A8" s="79"/>
      <c r="B8" s="79"/>
      <c r="C8" s="79"/>
      <c r="D8" s="79"/>
      <c r="E8" s="79"/>
      <c r="F8" s="79"/>
      <c r="G8" s="78"/>
      <c r="H8" s="79"/>
      <c r="I8" s="79"/>
      <c r="J8" s="79"/>
      <c r="K8" s="79"/>
      <c r="L8" s="79"/>
      <c r="M8" s="79"/>
    </row>
    <row r="9" spans="1:13" ht="15" customHeight="1" x14ac:dyDescent="0.25">
      <c r="A9" s="79"/>
      <c r="B9" s="79"/>
      <c r="C9" s="79"/>
      <c r="D9" s="79"/>
      <c r="E9" s="79"/>
      <c r="F9" s="79"/>
      <c r="G9" s="78"/>
      <c r="H9" s="79"/>
      <c r="I9" s="79"/>
      <c r="J9" s="79"/>
      <c r="K9" s="79"/>
      <c r="L9" s="79"/>
      <c r="M9" s="79"/>
    </row>
    <row r="10" spans="1:13" ht="15" customHeight="1" x14ac:dyDescent="0.25">
      <c r="A10" s="81"/>
      <c r="B10" s="82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3"/>
    </row>
    <row r="11" spans="1:13" ht="15" customHeight="1" x14ac:dyDescent="0.25">
      <c r="A11" s="79"/>
      <c r="B11" s="79"/>
      <c r="C11" s="79"/>
      <c r="D11" s="79"/>
      <c r="E11" s="79"/>
      <c r="F11" s="80"/>
      <c r="G11" s="79"/>
      <c r="H11" s="79"/>
      <c r="I11" s="79"/>
      <c r="J11" s="79"/>
      <c r="K11" s="79"/>
      <c r="L11" s="79"/>
      <c r="M11" s="79"/>
    </row>
    <row r="12" spans="1:13" ht="15" customHeight="1" x14ac:dyDescent="0.25">
      <c r="A12" s="79"/>
      <c r="B12" s="79"/>
      <c r="C12" s="79"/>
      <c r="D12" s="84"/>
      <c r="E12" s="84"/>
      <c r="F12" s="80"/>
      <c r="G12" s="79"/>
      <c r="H12" s="79"/>
      <c r="I12" s="79"/>
      <c r="J12" s="79"/>
      <c r="K12" s="79"/>
      <c r="L12" s="79"/>
      <c r="M12" s="79"/>
    </row>
    <row r="13" spans="1:13" ht="15" customHeight="1" x14ac:dyDescent="0.25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</row>
    <row r="14" spans="1:13" ht="15" customHeight="1" x14ac:dyDescent="0.25">
      <c r="A14" s="79"/>
      <c r="B14" s="79"/>
      <c r="C14" s="79"/>
      <c r="D14" s="79"/>
      <c r="E14" s="79"/>
      <c r="F14" s="79"/>
      <c r="G14" s="79"/>
      <c r="H14" s="80"/>
      <c r="I14" s="79"/>
      <c r="J14" s="79"/>
      <c r="K14" s="79"/>
      <c r="L14" s="79"/>
      <c r="M14" s="79"/>
    </row>
    <row r="15" spans="1:13" ht="15" customHeight="1" x14ac:dyDescent="0.25">
      <c r="A15" s="79"/>
      <c r="B15" s="79"/>
      <c r="C15" s="79"/>
      <c r="D15" s="79"/>
      <c r="E15" s="79"/>
      <c r="F15" s="79"/>
      <c r="G15" s="79"/>
      <c r="H15" s="80"/>
      <c r="I15" s="79"/>
      <c r="J15" s="79"/>
      <c r="K15" s="79"/>
      <c r="L15" s="79"/>
      <c r="M15" s="79"/>
    </row>
    <row r="16" spans="1:13" ht="15" customHeight="1" x14ac:dyDescent="0.25">
      <c r="A16" s="79"/>
      <c r="B16" s="79"/>
      <c r="C16" s="79"/>
      <c r="D16" s="79"/>
      <c r="E16" s="79"/>
      <c r="F16" s="79"/>
      <c r="G16" s="79"/>
      <c r="H16" s="80"/>
      <c r="I16" s="79"/>
      <c r="J16" s="79"/>
      <c r="K16" s="79"/>
      <c r="L16" s="79"/>
      <c r="M16" s="79"/>
    </row>
    <row r="17" spans="1:13" ht="33" customHeight="1" x14ac:dyDescent="0.25">
      <c r="A17" s="170" t="s">
        <v>1</v>
      </c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79"/>
      <c r="M17" s="79"/>
    </row>
    <row r="18" spans="1:13" ht="22.5" customHeight="1" x14ac:dyDescent="0.25">
      <c r="A18" s="169" t="s">
        <v>2</v>
      </c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79"/>
      <c r="M18" s="79"/>
    </row>
    <row r="19" spans="1:13" ht="15" customHeight="1" x14ac:dyDescent="0.25">
      <c r="A19" s="79"/>
      <c r="B19" s="79"/>
      <c r="C19" s="79"/>
      <c r="D19" s="79"/>
      <c r="E19" s="79"/>
      <c r="F19" s="79"/>
      <c r="G19" s="79"/>
      <c r="H19" s="80"/>
      <c r="I19" s="79"/>
      <c r="J19" s="79"/>
      <c r="K19" s="79"/>
      <c r="L19" s="79"/>
      <c r="M19" s="79"/>
    </row>
    <row r="20" spans="1:13" ht="15" customHeight="1" x14ac:dyDescent="0.25">
      <c r="A20" s="79"/>
      <c r="B20" s="79"/>
      <c r="C20" s="79"/>
      <c r="D20" s="79"/>
      <c r="E20" s="79"/>
      <c r="F20" s="79"/>
      <c r="G20" s="79"/>
      <c r="H20" s="80"/>
      <c r="I20" s="79"/>
      <c r="J20" s="79"/>
      <c r="K20" s="79"/>
      <c r="L20" s="79"/>
      <c r="M20" s="79"/>
    </row>
    <row r="21" spans="1:13" ht="15" customHeight="1" x14ac:dyDescent="0.25">
      <c r="A21" s="79"/>
      <c r="B21" s="79"/>
      <c r="C21" s="79"/>
      <c r="D21" s="79"/>
      <c r="E21" s="79"/>
      <c r="F21" s="79"/>
      <c r="G21" s="79"/>
      <c r="H21" s="80"/>
      <c r="I21" s="79"/>
      <c r="J21" s="79"/>
      <c r="K21" s="79"/>
      <c r="L21" s="79"/>
      <c r="M21" s="79"/>
    </row>
    <row r="22" spans="1:13" ht="15" customHeight="1" x14ac:dyDescent="0.25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1:13" ht="15" customHeight="1" x14ac:dyDescent="0.25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1:13" ht="19.5" customHeight="1" x14ac:dyDescent="0.25">
      <c r="A24" s="172" t="s">
        <v>3</v>
      </c>
      <c r="B24" s="172"/>
      <c r="C24" s="172"/>
      <c r="D24" s="172"/>
      <c r="E24" s="172"/>
      <c r="F24" s="172"/>
      <c r="G24" s="172"/>
      <c r="H24" s="172"/>
      <c r="I24" s="172"/>
      <c r="J24" s="172"/>
      <c r="K24" s="172"/>
      <c r="L24" s="79"/>
      <c r="M24" s="79"/>
    </row>
    <row r="25" spans="1:13" ht="19.5" customHeight="1" x14ac:dyDescent="0.25">
      <c r="A25" s="177" t="s">
        <v>10</v>
      </c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79"/>
      <c r="M25" s="79"/>
    </row>
    <row r="26" spans="1:13" ht="22.5" customHeight="1" x14ac:dyDescent="0.2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9"/>
      <c r="M26" s="79"/>
    </row>
    <row r="27" spans="1:13" ht="22.5" customHeight="1" x14ac:dyDescent="0.2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9"/>
      <c r="M27" s="79"/>
    </row>
    <row r="28" spans="1:13" ht="15" customHeight="1" x14ac:dyDescent="0.25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1:13" ht="15" customHeight="1" x14ac:dyDescent="0.25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1:13" s="7" customFormat="1" ht="15" customHeight="1" x14ac:dyDescent="0.2">
      <c r="A30" s="175" t="s">
        <v>11</v>
      </c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09"/>
      <c r="M30" s="109"/>
    </row>
    <row r="31" spans="1:13" s="7" customFormat="1" ht="25.5" customHeight="1" x14ac:dyDescent="0.2">
      <c r="A31" s="175" t="s">
        <v>12</v>
      </c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09"/>
      <c r="M31" s="109"/>
    </row>
    <row r="32" spans="1:13" s="7" customFormat="1" ht="21" customHeight="1" x14ac:dyDescent="0.2">
      <c r="A32" s="175" t="s">
        <v>13</v>
      </c>
      <c r="B32" s="175"/>
      <c r="C32" s="175"/>
      <c r="D32" s="175"/>
      <c r="E32" s="175"/>
      <c r="F32" s="175"/>
      <c r="G32" s="175"/>
      <c r="H32" s="175" t="s">
        <v>14</v>
      </c>
      <c r="I32" s="175"/>
      <c r="J32" s="175"/>
      <c r="K32" s="175"/>
      <c r="L32" s="109"/>
      <c r="M32" s="109"/>
    </row>
    <row r="33" spans="1:13" ht="9.75" customHeight="1" x14ac:dyDescent="0.25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1:13" ht="74.25" customHeight="1" x14ac:dyDescent="0.25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1:13" ht="18.75" customHeight="1" x14ac:dyDescent="0.25">
      <c r="A35" s="173" t="s">
        <v>15</v>
      </c>
      <c r="B35" s="173"/>
      <c r="C35" s="173"/>
      <c r="D35" s="173"/>
      <c r="E35" s="89"/>
      <c r="F35" s="89"/>
      <c r="G35" s="79"/>
      <c r="H35" s="173" t="s">
        <v>16</v>
      </c>
      <c r="I35" s="173"/>
      <c r="J35" s="173"/>
      <c r="K35" s="173"/>
      <c r="L35" s="79"/>
      <c r="M35" s="79"/>
    </row>
    <row r="36" spans="1:13" ht="15.75" customHeight="1" x14ac:dyDescent="0.25">
      <c r="A36" s="174" t="s">
        <v>17</v>
      </c>
      <c r="B36" s="174"/>
      <c r="C36" s="174"/>
      <c r="D36" s="174"/>
      <c r="E36" s="88"/>
      <c r="F36" s="88"/>
      <c r="G36" s="79"/>
      <c r="H36" s="174" t="s">
        <v>18</v>
      </c>
      <c r="I36" s="174"/>
      <c r="J36" s="174"/>
      <c r="K36" s="174"/>
      <c r="L36" s="79"/>
      <c r="M36" s="79"/>
    </row>
    <row r="37" spans="1:13" ht="15" customHeight="1" x14ac:dyDescent="0.2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1:13" ht="15" customHeight="1" x14ac:dyDescent="0.25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1:13" ht="15" customHeight="1" x14ac:dyDescent="0.25">
      <c r="A39" s="79"/>
      <c r="B39" s="79"/>
      <c r="C39" s="79"/>
      <c r="D39" s="79"/>
      <c r="E39" s="79"/>
      <c r="F39" s="79"/>
      <c r="H39" s="79"/>
      <c r="I39" s="79"/>
      <c r="J39" s="79"/>
      <c r="K39" s="79"/>
      <c r="L39" s="79"/>
      <c r="M39" s="79"/>
    </row>
    <row r="40" spans="1:13" ht="15" customHeight="1" x14ac:dyDescent="0.25">
      <c r="A40" s="79"/>
      <c r="B40" s="79"/>
      <c r="C40" s="79"/>
      <c r="D40" s="79"/>
      <c r="E40" s="79"/>
      <c r="F40" s="79"/>
      <c r="H40" s="79"/>
      <c r="I40" s="79"/>
      <c r="J40" s="79"/>
      <c r="K40" s="79"/>
      <c r="L40" s="79"/>
      <c r="M40" s="79"/>
    </row>
    <row r="41" spans="1:13" ht="15" customHeight="1" x14ac:dyDescent="0.25">
      <c r="A41" s="79"/>
      <c r="B41" s="79"/>
      <c r="C41" s="79"/>
      <c r="D41" s="79"/>
      <c r="E41" s="79"/>
      <c r="F41" s="79"/>
      <c r="H41" s="79"/>
      <c r="I41" s="79"/>
      <c r="J41" s="79"/>
      <c r="K41" s="79"/>
      <c r="L41" s="79"/>
      <c r="M41" s="79"/>
    </row>
    <row r="42" spans="1:13" ht="18.75" customHeight="1" x14ac:dyDescent="0.25">
      <c r="A42" s="173" t="s">
        <v>19</v>
      </c>
      <c r="B42" s="173"/>
      <c r="C42" s="173"/>
      <c r="D42" s="173"/>
      <c r="F42" s="79"/>
      <c r="H42" s="173"/>
      <c r="I42" s="173"/>
      <c r="J42" s="173"/>
      <c r="K42" s="173"/>
      <c r="L42" s="79"/>
      <c r="M42" s="79"/>
    </row>
    <row r="43" spans="1:13" ht="15" customHeight="1" x14ac:dyDescent="0.25">
      <c r="L43" s="79"/>
      <c r="M43" s="79"/>
    </row>
    <row r="44" spans="1:13" ht="15" customHeight="1" x14ac:dyDescent="0.25">
      <c r="L44" s="79"/>
      <c r="M44" s="79"/>
    </row>
    <row r="45" spans="1:13" ht="15" customHeight="1" x14ac:dyDescent="0.25">
      <c r="L45" s="79"/>
      <c r="M45" s="79"/>
    </row>
    <row r="46" spans="1:13" ht="15" customHeight="1" x14ac:dyDescent="0.25">
      <c r="L46" s="79"/>
      <c r="M46" s="79"/>
    </row>
    <row r="47" spans="1:13" ht="15" customHeight="1" x14ac:dyDescent="0.25">
      <c r="G47" s="79"/>
      <c r="H47" s="79"/>
      <c r="L47" s="79"/>
      <c r="M47" s="79"/>
    </row>
    <row r="48" spans="1:13" ht="15" customHeight="1" x14ac:dyDescent="0.25">
      <c r="G48" s="79"/>
      <c r="H48" s="79"/>
      <c r="L48" s="79"/>
      <c r="M48" s="79"/>
    </row>
    <row r="49" spans="1:13" ht="15" customHeight="1" x14ac:dyDescent="0.25">
      <c r="G49" s="79"/>
      <c r="H49" s="79"/>
      <c r="I49" s="79"/>
      <c r="J49" s="79"/>
      <c r="K49" s="79"/>
      <c r="L49" s="79"/>
      <c r="M49" s="79"/>
    </row>
    <row r="50" spans="1:13" ht="15" customHeight="1" x14ac:dyDescent="0.25">
      <c r="G50" s="79"/>
      <c r="H50" s="79"/>
      <c r="I50" s="79"/>
      <c r="J50" s="79"/>
      <c r="K50" s="79"/>
      <c r="L50" s="79"/>
      <c r="M50" s="79"/>
    </row>
    <row r="51" spans="1:13" ht="15" customHeight="1" x14ac:dyDescent="0.25">
      <c r="G51" s="79"/>
      <c r="H51" s="79"/>
      <c r="I51" s="79"/>
      <c r="J51" s="79"/>
      <c r="K51" s="79"/>
      <c r="L51" s="79"/>
      <c r="M51" s="79"/>
    </row>
    <row r="52" spans="1:13" ht="15" customHeight="1" x14ac:dyDescent="0.25">
      <c r="G52" s="79"/>
      <c r="H52" s="79"/>
      <c r="I52" s="79"/>
      <c r="J52" s="79"/>
      <c r="K52" s="79"/>
      <c r="L52" s="79"/>
      <c r="M52" s="79"/>
    </row>
    <row r="53" spans="1:13" ht="15" customHeight="1" x14ac:dyDescent="0.25">
      <c r="G53" s="79"/>
      <c r="H53" s="79"/>
      <c r="I53" s="79"/>
      <c r="J53" s="79"/>
      <c r="K53" s="79"/>
      <c r="L53" s="79"/>
      <c r="M53" s="79"/>
    </row>
    <row r="54" spans="1:13" ht="15" customHeight="1" x14ac:dyDescent="0.25">
      <c r="G54" s="79"/>
      <c r="H54" s="79"/>
      <c r="I54" s="79"/>
      <c r="J54" s="79"/>
      <c r="K54" s="79"/>
      <c r="L54" s="79"/>
      <c r="M54" s="79"/>
    </row>
    <row r="55" spans="1:13" ht="15" customHeight="1" x14ac:dyDescent="0.2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1:13" ht="15" customHeight="1" x14ac:dyDescent="0.25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</sheetData>
  <mergeCells count="16">
    <mergeCell ref="A31:K31"/>
    <mergeCell ref="A32:K32"/>
    <mergeCell ref="A30:K30"/>
    <mergeCell ref="A25:K25"/>
    <mergeCell ref="A2:K2"/>
    <mergeCell ref="A3:K3"/>
    <mergeCell ref="A4:K4"/>
    <mergeCell ref="A17:K17"/>
    <mergeCell ref="A18:K18"/>
    <mergeCell ref="A24:K24"/>
    <mergeCell ref="A42:D42"/>
    <mergeCell ref="H42:K42"/>
    <mergeCell ref="A35:D35"/>
    <mergeCell ref="H35:K35"/>
    <mergeCell ref="A36:D36"/>
    <mergeCell ref="H36:K36"/>
  </mergeCells>
  <pageMargins left="0.25" right="0.25" top="0.25" bottom="0.25" header="0" footer="0"/>
  <pageSetup paperSize="9" pageOrder="overThenDown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L4" sqref="L4"/>
    </sheetView>
  </sheetViews>
  <sheetFormatPr defaultRowHeight="15" customHeight="1" x14ac:dyDescent="0.25"/>
  <cols>
    <col min="1" max="1" width="3.7109375" style="2" customWidth="1"/>
    <col min="2" max="2" width="19.5703125" style="1" customWidth="1"/>
    <col min="3" max="3" width="9.140625" style="1"/>
    <col min="4" max="4" width="13" style="1" customWidth="1"/>
    <col min="5" max="5" width="6.7109375" style="1" customWidth="1"/>
    <col min="6" max="6" width="7.28515625" style="1" customWidth="1"/>
    <col min="7" max="7" width="16.85546875" style="2" customWidth="1"/>
    <col min="8" max="8" width="22.28515625" style="98" customWidth="1"/>
    <col min="9" max="9" width="1.28515625" style="1" customWidth="1"/>
    <col min="10" max="10" width="3.5703125" style="2" customWidth="1"/>
    <col min="11" max="12" width="29.140625" style="1" customWidth="1"/>
    <col min="13" max="13" width="35.140625" style="1" customWidth="1"/>
  </cols>
  <sheetData>
    <row r="1" spans="1:13" ht="24.75" customHeight="1" x14ac:dyDescent="0.25">
      <c r="G1" s="187" t="s">
        <v>20</v>
      </c>
      <c r="H1" s="187"/>
      <c r="J1" s="188" t="s">
        <v>21</v>
      </c>
      <c r="K1" s="188"/>
    </row>
    <row r="2" spans="1:13" ht="6.75" customHeight="1" x14ac:dyDescent="0.25">
      <c r="J2" s="33"/>
    </row>
    <row r="3" spans="1:13" s="7" customFormat="1" ht="31.5" customHeight="1" x14ac:dyDescent="0.2">
      <c r="A3" s="189" t="s">
        <v>22</v>
      </c>
      <c r="B3" s="191" t="s">
        <v>23</v>
      </c>
      <c r="C3" s="179" t="s">
        <v>24</v>
      </c>
      <c r="D3" s="191" t="s">
        <v>25</v>
      </c>
      <c r="E3" s="179" t="s">
        <v>26</v>
      </c>
      <c r="F3" s="179" t="s">
        <v>27</v>
      </c>
      <c r="G3" s="183" t="s">
        <v>28</v>
      </c>
      <c r="H3" s="185" t="s">
        <v>29</v>
      </c>
      <c r="J3" s="181" t="s">
        <v>30</v>
      </c>
      <c r="K3" s="101" t="s">
        <v>31</v>
      </c>
      <c r="L3" s="102" t="s">
        <v>32</v>
      </c>
      <c r="M3" s="103" t="s">
        <v>33</v>
      </c>
    </row>
    <row r="4" spans="1:13" s="7" customFormat="1" ht="35.25" customHeight="1" x14ac:dyDescent="0.2">
      <c r="A4" s="190"/>
      <c r="B4" s="192"/>
      <c r="C4" s="180"/>
      <c r="D4" s="192"/>
      <c r="E4" s="180"/>
      <c r="F4" s="180"/>
      <c r="G4" s="184"/>
      <c r="H4" s="186"/>
      <c r="J4" s="182"/>
      <c r="K4" s="104" t="s">
        <v>34</v>
      </c>
      <c r="L4" s="105" t="s">
        <v>34</v>
      </c>
      <c r="M4" s="106" t="s">
        <v>35</v>
      </c>
    </row>
    <row r="5" spans="1:13" s="7" customFormat="1" ht="17.100000000000001" customHeight="1" x14ac:dyDescent="0.2">
      <c r="A5" s="8">
        <v>1</v>
      </c>
      <c r="B5" s="9" t="s">
        <v>36</v>
      </c>
      <c r="C5" s="9" t="s">
        <v>37</v>
      </c>
      <c r="D5" s="9" t="s">
        <v>38</v>
      </c>
      <c r="E5" s="9" t="s">
        <v>39</v>
      </c>
      <c r="F5" s="9" t="s">
        <v>40</v>
      </c>
      <c r="G5" s="10" t="s">
        <v>41</v>
      </c>
      <c r="H5" s="99" t="s">
        <v>42</v>
      </c>
      <c r="J5" s="8">
        <v>1</v>
      </c>
      <c r="K5" s="90" t="s">
        <v>43</v>
      </c>
      <c r="L5" s="9" t="s">
        <v>44</v>
      </c>
      <c r="M5" s="11"/>
    </row>
    <row r="6" spans="1:13" s="7" customFormat="1" ht="17.100000000000001" customHeight="1" x14ac:dyDescent="0.2">
      <c r="A6" s="3">
        <v>2</v>
      </c>
      <c r="B6" s="4" t="s">
        <v>45</v>
      </c>
      <c r="C6" s="4" t="s">
        <v>46</v>
      </c>
      <c r="D6" s="4" t="s">
        <v>47</v>
      </c>
      <c r="E6" s="4" t="s">
        <v>39</v>
      </c>
      <c r="F6" s="4" t="s">
        <v>40</v>
      </c>
      <c r="G6" s="5" t="s">
        <v>41</v>
      </c>
      <c r="H6" s="100" t="s">
        <v>48</v>
      </c>
      <c r="J6" s="3">
        <v>2</v>
      </c>
      <c r="K6" s="91" t="s">
        <v>49</v>
      </c>
      <c r="L6" s="4" t="s">
        <v>50</v>
      </c>
      <c r="M6" s="6"/>
    </row>
    <row r="7" spans="1:13" s="7" customFormat="1" ht="17.100000000000001" customHeight="1" x14ac:dyDescent="0.2">
      <c r="A7" s="3">
        <v>3</v>
      </c>
      <c r="B7" s="4" t="s">
        <v>51</v>
      </c>
      <c r="C7" s="4" t="s">
        <v>52</v>
      </c>
      <c r="D7" s="4" t="s">
        <v>53</v>
      </c>
      <c r="E7" s="4" t="s">
        <v>39</v>
      </c>
      <c r="F7" s="4" t="s">
        <v>40</v>
      </c>
      <c r="G7" s="5" t="s">
        <v>41</v>
      </c>
      <c r="H7" s="100" t="s">
        <v>54</v>
      </c>
      <c r="J7" s="8">
        <v>3</v>
      </c>
      <c r="K7" s="91" t="s">
        <v>55</v>
      </c>
      <c r="L7" s="4" t="s">
        <v>56</v>
      </c>
      <c r="M7" s="6"/>
    </row>
    <row r="8" spans="1:13" s="7" customFormat="1" ht="17.100000000000001" customHeight="1" x14ac:dyDescent="0.2">
      <c r="A8" s="3">
        <v>4</v>
      </c>
      <c r="B8" s="4" t="s">
        <v>57</v>
      </c>
      <c r="C8" s="4" t="s">
        <v>58</v>
      </c>
      <c r="D8" s="4" t="s">
        <v>59</v>
      </c>
      <c r="E8" s="4" t="s">
        <v>39</v>
      </c>
      <c r="F8" s="4" t="s">
        <v>40</v>
      </c>
      <c r="G8" s="5" t="s">
        <v>41</v>
      </c>
      <c r="H8" s="100" t="s">
        <v>60</v>
      </c>
      <c r="J8" s="3">
        <v>4</v>
      </c>
      <c r="K8" s="91" t="s">
        <v>61</v>
      </c>
      <c r="L8" s="4" t="s">
        <v>62</v>
      </c>
      <c r="M8" s="6"/>
    </row>
    <row r="9" spans="1:13" s="7" customFormat="1" ht="17.100000000000001" customHeight="1" x14ac:dyDescent="0.2">
      <c r="A9" s="3">
        <v>5</v>
      </c>
      <c r="B9" s="4" t="s">
        <v>63</v>
      </c>
      <c r="C9" s="4" t="s">
        <v>64</v>
      </c>
      <c r="D9" s="4" t="s">
        <v>65</v>
      </c>
      <c r="E9" s="4" t="s">
        <v>39</v>
      </c>
      <c r="F9" s="4" t="s">
        <v>40</v>
      </c>
      <c r="G9" s="5" t="s">
        <v>41</v>
      </c>
      <c r="H9" s="100" t="s">
        <v>66</v>
      </c>
      <c r="J9" s="8">
        <v>5</v>
      </c>
      <c r="K9" s="91" t="s">
        <v>67</v>
      </c>
      <c r="L9" s="4" t="s">
        <v>68</v>
      </c>
      <c r="M9" s="6"/>
    </row>
    <row r="10" spans="1:13" s="7" customFormat="1" ht="17.100000000000001" customHeight="1" x14ac:dyDescent="0.2">
      <c r="A10" s="3">
        <v>6</v>
      </c>
      <c r="B10" s="4" t="s">
        <v>69</v>
      </c>
      <c r="C10" s="4" t="s">
        <v>70</v>
      </c>
      <c r="D10" s="4" t="s">
        <v>71</v>
      </c>
      <c r="E10" s="4" t="s">
        <v>39</v>
      </c>
      <c r="F10" s="4" t="s">
        <v>40</v>
      </c>
      <c r="G10" s="5" t="s">
        <v>41</v>
      </c>
      <c r="H10" s="100" t="s">
        <v>72</v>
      </c>
      <c r="J10" s="3">
        <v>6</v>
      </c>
      <c r="K10" s="91" t="s">
        <v>73</v>
      </c>
      <c r="L10" s="4" t="s">
        <v>74</v>
      </c>
      <c r="M10" s="6"/>
    </row>
    <row r="11" spans="1:13" s="7" customFormat="1" ht="17.100000000000001" customHeight="1" x14ac:dyDescent="0.2">
      <c r="A11" s="3">
        <v>7</v>
      </c>
      <c r="B11" s="4" t="s">
        <v>75</v>
      </c>
      <c r="C11" s="4" t="s">
        <v>58</v>
      </c>
      <c r="D11" s="4" t="s">
        <v>76</v>
      </c>
      <c r="E11" s="4" t="s">
        <v>39</v>
      </c>
      <c r="F11" s="4" t="s">
        <v>40</v>
      </c>
      <c r="G11" s="5" t="s">
        <v>41</v>
      </c>
      <c r="H11" s="100" t="s">
        <v>77</v>
      </c>
      <c r="J11" s="8">
        <v>7</v>
      </c>
      <c r="K11" s="91" t="s">
        <v>78</v>
      </c>
      <c r="L11" s="4" t="s">
        <v>79</v>
      </c>
      <c r="M11" s="6"/>
    </row>
    <row r="12" spans="1:13" s="7" customFormat="1" ht="17.100000000000001" customHeight="1" x14ac:dyDescent="0.2">
      <c r="A12" s="3">
        <v>8</v>
      </c>
      <c r="B12" s="4" t="s">
        <v>80</v>
      </c>
      <c r="C12" s="4" t="s">
        <v>81</v>
      </c>
      <c r="D12" s="4" t="s">
        <v>82</v>
      </c>
      <c r="E12" s="4" t="s">
        <v>39</v>
      </c>
      <c r="F12" s="4" t="s">
        <v>40</v>
      </c>
      <c r="G12" s="5" t="s">
        <v>41</v>
      </c>
      <c r="H12" s="100" t="s">
        <v>83</v>
      </c>
      <c r="J12" s="3">
        <v>8</v>
      </c>
      <c r="K12" s="91" t="s">
        <v>84</v>
      </c>
      <c r="L12" s="4" t="s">
        <v>85</v>
      </c>
      <c r="M12" s="6"/>
    </row>
    <row r="13" spans="1:13" s="7" customFormat="1" ht="17.100000000000001" customHeight="1" x14ac:dyDescent="0.2">
      <c r="A13" s="3">
        <v>9</v>
      </c>
      <c r="B13" s="4" t="s">
        <v>86</v>
      </c>
      <c r="C13" s="4" t="s">
        <v>87</v>
      </c>
      <c r="D13" s="4" t="s">
        <v>88</v>
      </c>
      <c r="E13" s="4" t="s">
        <v>39</v>
      </c>
      <c r="F13" s="4" t="s">
        <v>40</v>
      </c>
      <c r="G13" s="5" t="s">
        <v>41</v>
      </c>
      <c r="H13" s="100" t="s">
        <v>89</v>
      </c>
      <c r="J13" s="8">
        <v>9</v>
      </c>
      <c r="K13" s="91" t="s">
        <v>90</v>
      </c>
      <c r="L13" s="4" t="s">
        <v>91</v>
      </c>
      <c r="M13" s="6"/>
    </row>
    <row r="14" spans="1:13" s="7" customFormat="1" ht="17.100000000000001" customHeight="1" x14ac:dyDescent="0.2">
      <c r="A14" s="3">
        <v>10</v>
      </c>
      <c r="B14" s="4" t="s">
        <v>92</v>
      </c>
      <c r="C14" s="4" t="s">
        <v>93</v>
      </c>
      <c r="D14" s="4" t="s">
        <v>94</v>
      </c>
      <c r="E14" s="4" t="s">
        <v>39</v>
      </c>
      <c r="F14" s="4" t="s">
        <v>40</v>
      </c>
      <c r="G14" s="5" t="s">
        <v>41</v>
      </c>
      <c r="H14" s="100" t="s">
        <v>95</v>
      </c>
      <c r="J14" s="3">
        <v>10</v>
      </c>
      <c r="K14" s="91" t="s">
        <v>96</v>
      </c>
      <c r="L14" s="4" t="s">
        <v>97</v>
      </c>
      <c r="M14" s="6"/>
    </row>
    <row r="15" spans="1:13" s="7" customFormat="1" ht="17.100000000000001" customHeight="1" x14ac:dyDescent="0.2">
      <c r="A15" s="3">
        <v>11</v>
      </c>
      <c r="B15" s="4" t="s">
        <v>98</v>
      </c>
      <c r="C15" s="4" t="s">
        <v>99</v>
      </c>
      <c r="D15" s="4" t="s">
        <v>100</v>
      </c>
      <c r="E15" s="4" t="s">
        <v>39</v>
      </c>
      <c r="F15" s="4" t="s">
        <v>40</v>
      </c>
      <c r="G15" s="5" t="s">
        <v>41</v>
      </c>
      <c r="H15" s="100" t="s">
        <v>101</v>
      </c>
      <c r="J15" s="8">
        <v>11</v>
      </c>
      <c r="K15" s="91" t="s">
        <v>102</v>
      </c>
      <c r="L15" s="4" t="s">
        <v>103</v>
      </c>
      <c r="M15" s="6"/>
    </row>
    <row r="16" spans="1:13" s="7" customFormat="1" ht="17.100000000000001" customHeight="1" x14ac:dyDescent="0.2">
      <c r="A16" s="3">
        <v>12</v>
      </c>
      <c r="B16" s="4" t="s">
        <v>104</v>
      </c>
      <c r="C16" s="4" t="s">
        <v>105</v>
      </c>
      <c r="D16" s="4" t="s">
        <v>106</v>
      </c>
      <c r="E16" s="4" t="s">
        <v>39</v>
      </c>
      <c r="F16" s="4" t="s">
        <v>40</v>
      </c>
      <c r="G16" s="5" t="s">
        <v>41</v>
      </c>
      <c r="H16" s="100" t="s">
        <v>107</v>
      </c>
      <c r="J16" s="3">
        <v>12</v>
      </c>
      <c r="K16" s="91" t="s">
        <v>108</v>
      </c>
      <c r="L16" s="4" t="s">
        <v>109</v>
      </c>
      <c r="M16" s="6"/>
    </row>
    <row r="17" spans="1:13" s="7" customFormat="1" ht="17.100000000000001" customHeight="1" x14ac:dyDescent="0.2">
      <c r="A17" s="3">
        <v>13</v>
      </c>
      <c r="B17" s="4" t="s">
        <v>110</v>
      </c>
      <c r="C17" s="4" t="s">
        <v>111</v>
      </c>
      <c r="D17" s="4" t="s">
        <v>112</v>
      </c>
      <c r="E17" s="4" t="s">
        <v>39</v>
      </c>
      <c r="F17" s="4" t="s">
        <v>40</v>
      </c>
      <c r="G17" s="5" t="s">
        <v>41</v>
      </c>
      <c r="H17" s="100" t="s">
        <v>113</v>
      </c>
      <c r="J17" s="8">
        <v>13</v>
      </c>
      <c r="K17" s="91" t="s">
        <v>114</v>
      </c>
      <c r="L17" s="4" t="s">
        <v>115</v>
      </c>
      <c r="M17" s="6"/>
    </row>
    <row r="18" spans="1:13" s="7" customFormat="1" ht="17.100000000000001" customHeight="1" x14ac:dyDescent="0.2">
      <c r="A18" s="3">
        <v>14</v>
      </c>
      <c r="B18" s="4" t="s">
        <v>116</v>
      </c>
      <c r="C18" s="4" t="s">
        <v>117</v>
      </c>
      <c r="D18" s="4" t="s">
        <v>118</v>
      </c>
      <c r="E18" s="4" t="s">
        <v>39</v>
      </c>
      <c r="F18" s="4" t="s">
        <v>40</v>
      </c>
      <c r="G18" s="5" t="s">
        <v>41</v>
      </c>
      <c r="H18" s="100" t="s">
        <v>119</v>
      </c>
      <c r="J18" s="3">
        <v>14</v>
      </c>
      <c r="K18" s="91" t="s">
        <v>120</v>
      </c>
      <c r="L18" s="4" t="s">
        <v>121</v>
      </c>
      <c r="M18" s="6"/>
    </row>
    <row r="19" spans="1:13" s="7" customFormat="1" ht="17.100000000000001" customHeight="1" x14ac:dyDescent="0.2">
      <c r="A19" s="3">
        <v>15</v>
      </c>
      <c r="B19" s="4" t="s">
        <v>122</v>
      </c>
      <c r="C19" s="4" t="s">
        <v>123</v>
      </c>
      <c r="D19" s="4" t="s">
        <v>124</v>
      </c>
      <c r="E19" s="4" t="s">
        <v>39</v>
      </c>
      <c r="F19" s="4" t="s">
        <v>40</v>
      </c>
      <c r="G19" s="5" t="s">
        <v>41</v>
      </c>
      <c r="H19" s="100" t="s">
        <v>125</v>
      </c>
      <c r="J19" s="8">
        <v>15</v>
      </c>
      <c r="K19" s="91" t="s">
        <v>126</v>
      </c>
      <c r="L19" s="4" t="s">
        <v>127</v>
      </c>
      <c r="M19" s="6"/>
    </row>
    <row r="20" spans="1:13" s="7" customFormat="1" ht="17.100000000000001" customHeight="1" x14ac:dyDescent="0.2">
      <c r="A20" s="3">
        <v>16</v>
      </c>
      <c r="B20" s="4" t="s">
        <v>128</v>
      </c>
      <c r="C20" s="4" t="s">
        <v>129</v>
      </c>
      <c r="D20" s="5" t="s">
        <v>130</v>
      </c>
      <c r="E20" s="4" t="s">
        <v>39</v>
      </c>
      <c r="F20" s="4" t="s">
        <v>40</v>
      </c>
      <c r="G20" s="5" t="s">
        <v>41</v>
      </c>
      <c r="H20" s="100" t="s">
        <v>131</v>
      </c>
      <c r="J20" s="3">
        <v>16</v>
      </c>
      <c r="K20" s="91" t="s">
        <v>132</v>
      </c>
      <c r="L20" s="4" t="s">
        <v>133</v>
      </c>
      <c r="M20" s="6"/>
    </row>
    <row r="21" spans="1:13" s="7" customFormat="1" ht="17.100000000000001" customHeight="1" x14ac:dyDescent="0.2">
      <c r="A21" s="3">
        <v>17</v>
      </c>
      <c r="B21" s="4" t="s">
        <v>134</v>
      </c>
      <c r="C21" s="4" t="s">
        <v>135</v>
      </c>
      <c r="D21" s="4" t="s">
        <v>136</v>
      </c>
      <c r="E21" s="4" t="s">
        <v>39</v>
      </c>
      <c r="F21" s="4" t="s">
        <v>40</v>
      </c>
      <c r="G21" s="5" t="s">
        <v>41</v>
      </c>
      <c r="H21" s="100" t="s">
        <v>137</v>
      </c>
      <c r="J21" s="8">
        <v>17</v>
      </c>
      <c r="K21" s="91" t="s">
        <v>138</v>
      </c>
      <c r="L21" s="4" t="s">
        <v>139</v>
      </c>
      <c r="M21" s="6"/>
    </row>
    <row r="22" spans="1:13" s="7" customFormat="1" ht="17.100000000000001" customHeight="1" x14ac:dyDescent="0.2">
      <c r="A22" s="3">
        <v>18</v>
      </c>
      <c r="B22" s="4" t="s">
        <v>140</v>
      </c>
      <c r="C22" s="4" t="s">
        <v>99</v>
      </c>
      <c r="D22" s="4" t="s">
        <v>141</v>
      </c>
      <c r="E22" s="4" t="s">
        <v>39</v>
      </c>
      <c r="F22" s="4" t="s">
        <v>40</v>
      </c>
      <c r="G22" s="5" t="s">
        <v>41</v>
      </c>
      <c r="H22" s="100" t="s">
        <v>142</v>
      </c>
      <c r="J22" s="3">
        <v>18</v>
      </c>
      <c r="K22" s="91" t="s">
        <v>143</v>
      </c>
      <c r="L22" s="4" t="s">
        <v>144</v>
      </c>
      <c r="M22" s="6"/>
    </row>
    <row r="23" spans="1:13" s="7" customFormat="1" ht="17.100000000000001" customHeight="1" x14ac:dyDescent="0.2">
      <c r="A23" s="3">
        <v>19</v>
      </c>
      <c r="B23" s="4" t="s">
        <v>145</v>
      </c>
      <c r="C23" s="4" t="s">
        <v>146</v>
      </c>
      <c r="D23" s="4" t="s">
        <v>147</v>
      </c>
      <c r="E23" s="4" t="s">
        <v>39</v>
      </c>
      <c r="F23" s="4" t="s">
        <v>40</v>
      </c>
      <c r="G23" s="5" t="s">
        <v>41</v>
      </c>
      <c r="H23" s="100" t="s">
        <v>148</v>
      </c>
      <c r="J23" s="8">
        <v>19</v>
      </c>
      <c r="K23" s="91" t="s">
        <v>149</v>
      </c>
      <c r="L23" s="4" t="s">
        <v>150</v>
      </c>
      <c r="M23" s="6"/>
    </row>
    <row r="24" spans="1:13" s="7" customFormat="1" ht="17.100000000000001" customHeight="1" x14ac:dyDescent="0.2">
      <c r="A24" s="3">
        <v>20</v>
      </c>
      <c r="B24" s="4" t="s">
        <v>151</v>
      </c>
      <c r="C24" s="4" t="s">
        <v>152</v>
      </c>
      <c r="D24" s="4" t="s">
        <v>153</v>
      </c>
      <c r="E24" s="4" t="s">
        <v>39</v>
      </c>
      <c r="F24" s="4" t="s">
        <v>40</v>
      </c>
      <c r="G24" s="5" t="s">
        <v>41</v>
      </c>
      <c r="H24" s="100" t="s">
        <v>154</v>
      </c>
      <c r="J24" s="3">
        <v>20</v>
      </c>
      <c r="K24" s="91" t="s">
        <v>155</v>
      </c>
      <c r="L24" s="4" t="s">
        <v>156</v>
      </c>
      <c r="M24" s="6"/>
    </row>
    <row r="25" spans="1:13" s="7" customFormat="1" ht="17.100000000000001" customHeight="1" x14ac:dyDescent="0.2">
      <c r="A25" s="3">
        <v>21</v>
      </c>
      <c r="B25" s="4" t="s">
        <v>157</v>
      </c>
      <c r="C25" s="4" t="s">
        <v>158</v>
      </c>
      <c r="D25" s="4" t="s">
        <v>71</v>
      </c>
      <c r="E25" s="4" t="s">
        <v>39</v>
      </c>
      <c r="F25" s="4" t="s">
        <v>40</v>
      </c>
      <c r="G25" s="5" t="s">
        <v>41</v>
      </c>
      <c r="H25" s="100" t="s">
        <v>159</v>
      </c>
      <c r="J25" s="8">
        <v>21</v>
      </c>
      <c r="K25" s="91" t="s">
        <v>160</v>
      </c>
      <c r="L25" s="4" t="s">
        <v>161</v>
      </c>
      <c r="M25" s="6"/>
    </row>
    <row r="26" spans="1:13" s="7" customFormat="1" ht="17.100000000000001" customHeight="1" x14ac:dyDescent="0.2">
      <c r="A26" s="3">
        <v>22</v>
      </c>
      <c r="B26" s="4" t="s">
        <v>162</v>
      </c>
      <c r="C26" s="4" t="s">
        <v>163</v>
      </c>
      <c r="D26" s="4" t="s">
        <v>164</v>
      </c>
      <c r="E26" s="4" t="s">
        <v>39</v>
      </c>
      <c r="F26" s="4" t="s">
        <v>40</v>
      </c>
      <c r="G26" s="5" t="s">
        <v>41</v>
      </c>
      <c r="H26" s="100" t="s">
        <v>165</v>
      </c>
      <c r="J26" s="3">
        <v>22</v>
      </c>
      <c r="K26" s="91" t="s">
        <v>166</v>
      </c>
      <c r="L26" s="4" t="s">
        <v>167</v>
      </c>
      <c r="M26" s="6"/>
    </row>
    <row r="27" spans="1:13" s="7" customFormat="1" ht="17.100000000000001" customHeight="1" x14ac:dyDescent="0.2">
      <c r="A27" s="3">
        <v>23</v>
      </c>
      <c r="B27" s="4" t="s">
        <v>168</v>
      </c>
      <c r="C27" s="4" t="s">
        <v>169</v>
      </c>
      <c r="D27" s="4" t="s">
        <v>170</v>
      </c>
      <c r="E27" s="4" t="s">
        <v>39</v>
      </c>
      <c r="F27" s="4" t="s">
        <v>40</v>
      </c>
      <c r="G27" s="5" t="s">
        <v>41</v>
      </c>
      <c r="H27" s="100" t="s">
        <v>171</v>
      </c>
      <c r="J27" s="8">
        <v>23</v>
      </c>
      <c r="K27" s="91" t="s">
        <v>172</v>
      </c>
      <c r="L27" s="4" t="s">
        <v>173</v>
      </c>
      <c r="M27" s="6"/>
    </row>
    <row r="28" spans="1:13" s="7" customFormat="1" ht="17.100000000000001" customHeight="1" x14ac:dyDescent="0.2">
      <c r="A28" s="3">
        <v>24</v>
      </c>
      <c r="B28" s="4" t="s">
        <v>174</v>
      </c>
      <c r="C28" s="4" t="s">
        <v>175</v>
      </c>
      <c r="D28" s="4" t="s">
        <v>176</v>
      </c>
      <c r="E28" s="4" t="s">
        <v>39</v>
      </c>
      <c r="F28" s="4" t="s">
        <v>40</v>
      </c>
      <c r="G28" s="5" t="s">
        <v>41</v>
      </c>
      <c r="H28" s="100" t="s">
        <v>177</v>
      </c>
      <c r="J28" s="3">
        <v>24</v>
      </c>
      <c r="K28" s="91" t="s">
        <v>178</v>
      </c>
      <c r="L28" s="4" t="s">
        <v>179</v>
      </c>
      <c r="M28" s="6"/>
    </row>
    <row r="29" spans="1:13" s="7" customFormat="1" ht="17.100000000000001" customHeight="1" x14ac:dyDescent="0.2">
      <c r="A29" s="3">
        <v>25</v>
      </c>
      <c r="B29" s="4" t="s">
        <v>180</v>
      </c>
      <c r="C29" s="4" t="s">
        <v>181</v>
      </c>
      <c r="D29" s="4" t="s">
        <v>182</v>
      </c>
      <c r="E29" s="4" t="s">
        <v>39</v>
      </c>
      <c r="F29" s="4" t="s">
        <v>40</v>
      </c>
      <c r="G29" s="5" t="s">
        <v>41</v>
      </c>
      <c r="H29" s="100" t="s">
        <v>183</v>
      </c>
      <c r="J29" s="8">
        <v>25</v>
      </c>
      <c r="K29" s="91" t="s">
        <v>184</v>
      </c>
      <c r="L29" s="4" t="s">
        <v>185</v>
      </c>
      <c r="M29" s="6"/>
    </row>
    <row r="30" spans="1:13" s="7" customFormat="1" ht="17.100000000000001" customHeight="1" x14ac:dyDescent="0.2">
      <c r="A30" s="3">
        <v>26</v>
      </c>
      <c r="B30" s="4" t="s">
        <v>186</v>
      </c>
      <c r="C30" s="4" t="s">
        <v>187</v>
      </c>
      <c r="D30" s="4" t="s">
        <v>188</v>
      </c>
      <c r="E30" s="4" t="s">
        <v>189</v>
      </c>
      <c r="F30" s="4" t="s">
        <v>40</v>
      </c>
      <c r="G30" s="5" t="s">
        <v>41</v>
      </c>
      <c r="H30" s="100" t="s">
        <v>190</v>
      </c>
      <c r="J30" s="3">
        <v>26</v>
      </c>
      <c r="K30" s="91" t="s">
        <v>191</v>
      </c>
      <c r="L30" s="4" t="s">
        <v>192</v>
      </c>
      <c r="M30" s="6"/>
    </row>
    <row r="31" spans="1:13" s="7" customFormat="1" ht="17.100000000000001" customHeight="1" x14ac:dyDescent="0.2">
      <c r="A31" s="3">
        <v>27</v>
      </c>
      <c r="B31" s="4" t="s">
        <v>193</v>
      </c>
      <c r="C31" s="4" t="s">
        <v>194</v>
      </c>
      <c r="D31" s="4" t="s">
        <v>195</v>
      </c>
      <c r="E31" s="4" t="s">
        <v>189</v>
      </c>
      <c r="F31" s="4" t="s">
        <v>40</v>
      </c>
      <c r="G31" s="5" t="s">
        <v>41</v>
      </c>
      <c r="H31" s="100" t="s">
        <v>196</v>
      </c>
      <c r="J31" s="8">
        <v>27</v>
      </c>
      <c r="K31" s="91" t="s">
        <v>197</v>
      </c>
      <c r="L31" s="4" t="s">
        <v>198</v>
      </c>
      <c r="M31" s="6"/>
    </row>
    <row r="32" spans="1:13" s="7" customFormat="1" ht="17.100000000000001" customHeight="1" x14ac:dyDescent="0.2">
      <c r="A32" s="3">
        <v>28</v>
      </c>
      <c r="B32" s="4" t="s">
        <v>199</v>
      </c>
      <c r="C32" s="4" t="s">
        <v>200</v>
      </c>
      <c r="D32" s="4" t="s">
        <v>201</v>
      </c>
      <c r="E32" s="4" t="s">
        <v>189</v>
      </c>
      <c r="F32" s="4" t="s">
        <v>40</v>
      </c>
      <c r="G32" s="5" t="s">
        <v>41</v>
      </c>
      <c r="H32" s="100" t="s">
        <v>202</v>
      </c>
      <c r="J32" s="3">
        <v>28</v>
      </c>
      <c r="K32" s="91" t="s">
        <v>203</v>
      </c>
      <c r="L32" s="4" t="s">
        <v>204</v>
      </c>
      <c r="M32" s="6"/>
    </row>
    <row r="33" spans="1:13" s="7" customFormat="1" ht="17.100000000000001" customHeight="1" x14ac:dyDescent="0.2">
      <c r="A33" s="3">
        <v>29</v>
      </c>
      <c r="B33" s="4" t="s">
        <v>205</v>
      </c>
      <c r="C33" s="4" t="s">
        <v>206</v>
      </c>
      <c r="D33" s="4" t="s">
        <v>207</v>
      </c>
      <c r="E33" s="4" t="s">
        <v>189</v>
      </c>
      <c r="F33" s="4" t="s">
        <v>40</v>
      </c>
      <c r="G33" s="5" t="s">
        <v>41</v>
      </c>
      <c r="H33" s="100" t="s">
        <v>190</v>
      </c>
      <c r="J33" s="8">
        <v>29</v>
      </c>
      <c r="K33" s="91" t="s">
        <v>208</v>
      </c>
      <c r="L33" s="4" t="s">
        <v>209</v>
      </c>
      <c r="M33" s="6"/>
    </row>
    <row r="34" spans="1:13" s="7" customFormat="1" ht="17.100000000000001" customHeight="1" x14ac:dyDescent="0.2">
      <c r="A34" s="3">
        <v>30</v>
      </c>
      <c r="B34" s="4" t="s">
        <v>210</v>
      </c>
      <c r="C34" s="4" t="s">
        <v>211</v>
      </c>
      <c r="D34" s="4" t="s">
        <v>212</v>
      </c>
      <c r="E34" s="4" t="s">
        <v>189</v>
      </c>
      <c r="F34" s="4" t="s">
        <v>40</v>
      </c>
      <c r="G34" s="5" t="s">
        <v>41</v>
      </c>
      <c r="H34" s="100" t="s">
        <v>213</v>
      </c>
      <c r="J34" s="3">
        <v>30</v>
      </c>
      <c r="K34" s="91" t="s">
        <v>214</v>
      </c>
      <c r="L34" s="4" t="s">
        <v>215</v>
      </c>
      <c r="M34" s="6"/>
    </row>
    <row r="35" spans="1:13" s="7" customFormat="1" ht="17.100000000000001" customHeight="1" x14ac:dyDescent="0.2">
      <c r="A35" s="3">
        <v>31</v>
      </c>
      <c r="B35" s="4" t="s">
        <v>216</v>
      </c>
      <c r="C35" s="4" t="s">
        <v>217</v>
      </c>
      <c r="D35" s="4" t="s">
        <v>218</v>
      </c>
      <c r="E35" s="4" t="s">
        <v>189</v>
      </c>
      <c r="F35" s="4" t="s">
        <v>40</v>
      </c>
      <c r="G35" s="5" t="s">
        <v>41</v>
      </c>
      <c r="H35" s="100" t="s">
        <v>219</v>
      </c>
      <c r="J35" s="8">
        <v>31</v>
      </c>
      <c r="K35" s="91" t="s">
        <v>220</v>
      </c>
      <c r="L35" s="4" t="s">
        <v>221</v>
      </c>
      <c r="M35" s="6"/>
    </row>
    <row r="36" spans="1:13" s="7" customFormat="1" ht="17.100000000000001" customHeight="1" x14ac:dyDescent="0.2">
      <c r="A36" s="3">
        <v>32</v>
      </c>
      <c r="B36" s="4" t="s">
        <v>222</v>
      </c>
      <c r="C36" s="4" t="s">
        <v>223</v>
      </c>
      <c r="D36" s="4" t="s">
        <v>224</v>
      </c>
      <c r="E36" s="4" t="s">
        <v>189</v>
      </c>
      <c r="F36" s="4" t="s">
        <v>40</v>
      </c>
      <c r="G36" s="5" t="s">
        <v>41</v>
      </c>
      <c r="H36" s="100" t="s">
        <v>225</v>
      </c>
      <c r="J36" s="3">
        <v>32</v>
      </c>
      <c r="K36" s="91" t="s">
        <v>226</v>
      </c>
      <c r="L36" s="4" t="s">
        <v>227</v>
      </c>
      <c r="M36" s="6"/>
    </row>
    <row r="37" spans="1:13" s="7" customFormat="1" ht="17.100000000000001" customHeight="1" x14ac:dyDescent="0.2">
      <c r="A37" s="3">
        <v>33</v>
      </c>
      <c r="B37" s="4" t="s">
        <v>228</v>
      </c>
      <c r="C37" s="4" t="s">
        <v>229</v>
      </c>
      <c r="D37" s="4" t="s">
        <v>230</v>
      </c>
      <c r="E37" s="4" t="s">
        <v>189</v>
      </c>
      <c r="F37" s="4" t="s">
        <v>40</v>
      </c>
      <c r="G37" s="5" t="s">
        <v>41</v>
      </c>
      <c r="H37" s="100" t="s">
        <v>231</v>
      </c>
      <c r="J37" s="8">
        <v>33</v>
      </c>
      <c r="K37" s="91" t="s">
        <v>232</v>
      </c>
      <c r="L37" s="4" t="s">
        <v>233</v>
      </c>
      <c r="M37" s="6"/>
    </row>
    <row r="38" spans="1:13" s="7" customFormat="1" ht="17.100000000000001" customHeight="1" x14ac:dyDescent="0.2">
      <c r="A38" s="3">
        <v>34</v>
      </c>
      <c r="B38" s="4" t="s">
        <v>234</v>
      </c>
      <c r="C38" s="4" t="s">
        <v>235</v>
      </c>
      <c r="D38" s="4" t="s">
        <v>236</v>
      </c>
      <c r="E38" s="4" t="s">
        <v>189</v>
      </c>
      <c r="F38" s="4" t="s">
        <v>40</v>
      </c>
      <c r="G38" s="5" t="s">
        <v>41</v>
      </c>
      <c r="H38" s="100" t="s">
        <v>237</v>
      </c>
      <c r="J38" s="3">
        <v>34</v>
      </c>
      <c r="K38" s="91" t="s">
        <v>238</v>
      </c>
      <c r="L38" s="4" t="s">
        <v>239</v>
      </c>
      <c r="M38" s="6"/>
    </row>
    <row r="39" spans="1:13" s="7" customFormat="1" ht="17.100000000000001" customHeight="1" x14ac:dyDescent="0.2">
      <c r="A39" s="3">
        <v>35</v>
      </c>
      <c r="B39" s="4" t="s">
        <v>240</v>
      </c>
      <c r="C39" s="4" t="s">
        <v>241</v>
      </c>
      <c r="D39" s="4" t="s">
        <v>242</v>
      </c>
      <c r="E39" s="4" t="s">
        <v>189</v>
      </c>
      <c r="F39" s="4" t="s">
        <v>40</v>
      </c>
      <c r="G39" s="5" t="s">
        <v>41</v>
      </c>
      <c r="H39" s="100" t="s">
        <v>243</v>
      </c>
      <c r="J39" s="8">
        <v>35</v>
      </c>
      <c r="K39" s="91" t="s">
        <v>244</v>
      </c>
      <c r="L39" s="4" t="s">
        <v>245</v>
      </c>
      <c r="M39" s="6"/>
    </row>
    <row r="40" spans="1:13" s="7" customFormat="1" ht="17.100000000000001" customHeight="1" x14ac:dyDescent="0.2">
      <c r="A40" s="3">
        <v>36</v>
      </c>
      <c r="B40" s="4" t="s">
        <v>246</v>
      </c>
      <c r="C40" s="4" t="s">
        <v>247</v>
      </c>
      <c r="D40" s="4" t="s">
        <v>248</v>
      </c>
      <c r="E40" s="4" t="s">
        <v>189</v>
      </c>
      <c r="F40" s="4" t="s">
        <v>40</v>
      </c>
      <c r="G40" s="5" t="s">
        <v>41</v>
      </c>
      <c r="H40" s="100" t="s">
        <v>249</v>
      </c>
      <c r="J40" s="3">
        <v>36</v>
      </c>
      <c r="K40" s="91" t="s">
        <v>250</v>
      </c>
      <c r="L40" s="4" t="s">
        <v>251</v>
      </c>
      <c r="M40" s="6"/>
    </row>
    <row r="41" spans="1:13" s="7" customFormat="1" ht="17.100000000000001" customHeight="1" x14ac:dyDescent="0.2">
      <c r="A41" s="3">
        <v>37</v>
      </c>
      <c r="B41" s="4" t="s">
        <v>252</v>
      </c>
      <c r="C41" s="4" t="s">
        <v>253</v>
      </c>
      <c r="D41" s="4" t="s">
        <v>254</v>
      </c>
      <c r="E41" s="4" t="s">
        <v>189</v>
      </c>
      <c r="F41" s="4" t="s">
        <v>40</v>
      </c>
      <c r="G41" s="5" t="s">
        <v>41</v>
      </c>
      <c r="H41" s="100" t="s">
        <v>255</v>
      </c>
      <c r="J41" s="8">
        <v>37</v>
      </c>
      <c r="K41" s="91" t="s">
        <v>256</v>
      </c>
      <c r="L41" s="4" t="s">
        <v>257</v>
      </c>
      <c r="M41" s="6"/>
    </row>
    <row r="42" spans="1:13" s="7" customFormat="1" ht="17.100000000000001" customHeight="1" x14ac:dyDescent="0.2">
      <c r="A42" s="3">
        <v>38</v>
      </c>
      <c r="B42" s="4" t="s">
        <v>258</v>
      </c>
      <c r="C42" s="4" t="s">
        <v>259</v>
      </c>
      <c r="D42" s="4" t="s">
        <v>260</v>
      </c>
      <c r="E42" s="4" t="s">
        <v>189</v>
      </c>
      <c r="F42" s="4" t="s">
        <v>40</v>
      </c>
      <c r="G42" s="5" t="s">
        <v>41</v>
      </c>
      <c r="H42" s="100" t="s">
        <v>261</v>
      </c>
      <c r="J42" s="3">
        <v>38</v>
      </c>
      <c r="K42" s="91" t="s">
        <v>262</v>
      </c>
      <c r="L42" s="4" t="s">
        <v>263</v>
      </c>
      <c r="M42" s="6"/>
    </row>
    <row r="43" spans="1:13" s="7" customFormat="1" ht="17.100000000000001" customHeight="1" x14ac:dyDescent="0.2">
      <c r="A43" s="3">
        <v>39</v>
      </c>
      <c r="B43" s="4" t="s">
        <v>264</v>
      </c>
      <c r="C43" s="4" t="s">
        <v>265</v>
      </c>
      <c r="D43" s="4" t="s">
        <v>266</v>
      </c>
      <c r="E43" s="4" t="s">
        <v>189</v>
      </c>
      <c r="F43" s="4" t="s">
        <v>40</v>
      </c>
      <c r="G43" s="5" t="s">
        <v>41</v>
      </c>
      <c r="H43" s="100" t="s">
        <v>243</v>
      </c>
      <c r="J43" s="8">
        <v>39</v>
      </c>
      <c r="K43" s="91" t="s">
        <v>267</v>
      </c>
      <c r="L43" s="4" t="s">
        <v>268</v>
      </c>
      <c r="M43" s="6"/>
    </row>
    <row r="44" spans="1:13" s="7" customFormat="1" ht="17.100000000000001" customHeight="1" x14ac:dyDescent="0.2">
      <c r="A44" s="3">
        <v>40</v>
      </c>
      <c r="B44" s="4" t="s">
        <v>269</v>
      </c>
      <c r="C44" s="4" t="s">
        <v>270</v>
      </c>
      <c r="D44" s="4" t="s">
        <v>271</v>
      </c>
      <c r="E44" s="4" t="s">
        <v>189</v>
      </c>
      <c r="F44" s="4" t="s">
        <v>40</v>
      </c>
      <c r="G44" s="5" t="s">
        <v>41</v>
      </c>
      <c r="H44" s="100" t="s">
        <v>125</v>
      </c>
      <c r="J44" s="3">
        <v>40</v>
      </c>
      <c r="K44" s="91" t="s">
        <v>272</v>
      </c>
      <c r="L44" s="4" t="s">
        <v>273</v>
      </c>
      <c r="M44" s="6"/>
    </row>
    <row r="45" spans="1:13" s="7" customFormat="1" ht="17.100000000000001" customHeight="1" x14ac:dyDescent="0.2">
      <c r="A45" s="3">
        <v>41</v>
      </c>
      <c r="B45" s="4" t="s">
        <v>274</v>
      </c>
      <c r="C45" s="4" t="s">
        <v>275</v>
      </c>
      <c r="D45" s="4" t="s">
        <v>276</v>
      </c>
      <c r="E45" s="4" t="s">
        <v>189</v>
      </c>
      <c r="F45" s="4" t="s">
        <v>40</v>
      </c>
      <c r="G45" s="5" t="s">
        <v>41</v>
      </c>
      <c r="H45" s="100" t="s">
        <v>277</v>
      </c>
      <c r="J45" s="8">
        <v>41</v>
      </c>
      <c r="K45" s="91" t="s">
        <v>278</v>
      </c>
      <c r="L45" s="4" t="s">
        <v>279</v>
      </c>
      <c r="M45" s="6"/>
    </row>
    <row r="46" spans="1:13" s="7" customFormat="1" ht="17.100000000000001" customHeight="1" x14ac:dyDescent="0.2">
      <c r="A46" s="3">
        <v>42</v>
      </c>
      <c r="B46" s="4" t="s">
        <v>280</v>
      </c>
      <c r="C46" s="4" t="s">
        <v>281</v>
      </c>
      <c r="D46" s="4" t="s">
        <v>282</v>
      </c>
      <c r="E46" s="4" t="s">
        <v>189</v>
      </c>
      <c r="F46" s="4" t="s">
        <v>40</v>
      </c>
      <c r="G46" s="5" t="s">
        <v>41</v>
      </c>
      <c r="H46" s="100" t="s">
        <v>131</v>
      </c>
      <c r="J46" s="3">
        <v>42</v>
      </c>
      <c r="K46" s="91" t="s">
        <v>283</v>
      </c>
      <c r="L46" s="4" t="s">
        <v>284</v>
      </c>
      <c r="M46" s="6"/>
    </row>
    <row r="47" spans="1:13" s="7" customFormat="1" ht="17.100000000000001" customHeight="1" x14ac:dyDescent="0.2">
      <c r="A47" s="3">
        <v>43</v>
      </c>
      <c r="B47" s="4" t="s">
        <v>285</v>
      </c>
      <c r="C47" s="4" t="s">
        <v>286</v>
      </c>
      <c r="D47" s="4" t="s">
        <v>287</v>
      </c>
      <c r="E47" s="4" t="s">
        <v>189</v>
      </c>
      <c r="F47" s="4" t="s">
        <v>40</v>
      </c>
      <c r="G47" s="5" t="s">
        <v>41</v>
      </c>
      <c r="H47" s="100" t="s">
        <v>288</v>
      </c>
      <c r="J47" s="8">
        <v>43</v>
      </c>
      <c r="K47" s="91" t="s">
        <v>289</v>
      </c>
      <c r="L47" s="4" t="s">
        <v>290</v>
      </c>
      <c r="M47" s="6"/>
    </row>
    <row r="48" spans="1:13" ht="15.75" customHeight="1" x14ac:dyDescent="0.25">
      <c r="A48"/>
      <c r="B48"/>
      <c r="C48"/>
      <c r="D48"/>
      <c r="E48"/>
      <c r="F48"/>
      <c r="G48"/>
      <c r="H48"/>
      <c r="J48"/>
      <c r="K48"/>
      <c r="L48"/>
      <c r="M48"/>
    </row>
    <row r="49" spans="1:13" s="7" customFormat="1" ht="13.35" customHeight="1" x14ac:dyDescent="0.25">
      <c r="A49"/>
      <c r="B49"/>
      <c r="C49"/>
      <c r="D49"/>
      <c r="E49"/>
      <c r="F49"/>
      <c r="G49"/>
      <c r="H49"/>
      <c r="J49"/>
      <c r="K49"/>
      <c r="L49"/>
      <c r="M49"/>
    </row>
    <row r="50" spans="1:13" s="7" customFormat="1" ht="13.35" customHeight="1" x14ac:dyDescent="0.25">
      <c r="A50"/>
      <c r="B50"/>
      <c r="C50"/>
      <c r="D50"/>
      <c r="E50"/>
      <c r="F50"/>
      <c r="G50"/>
      <c r="H50"/>
      <c r="J50"/>
      <c r="K50"/>
      <c r="L50"/>
      <c r="M50"/>
    </row>
    <row r="51" spans="1:13" s="7" customFormat="1" ht="13.35" customHeight="1" x14ac:dyDescent="0.25">
      <c r="A51"/>
      <c r="B51"/>
      <c r="C51"/>
      <c r="D51"/>
      <c r="E51"/>
      <c r="F51"/>
      <c r="G51"/>
      <c r="H51"/>
      <c r="J51"/>
      <c r="K51"/>
      <c r="L51"/>
      <c r="M51"/>
    </row>
    <row r="52" spans="1:13" s="7" customFormat="1" ht="13.35" customHeight="1" x14ac:dyDescent="0.25">
      <c r="A52"/>
      <c r="B52"/>
      <c r="C52"/>
      <c r="D52"/>
      <c r="E52"/>
      <c r="F52"/>
      <c r="G52"/>
      <c r="H52"/>
      <c r="J52"/>
      <c r="K52"/>
      <c r="L52"/>
      <c r="M52"/>
    </row>
    <row r="53" spans="1:13" s="7" customFormat="1" ht="13.35" customHeight="1" x14ac:dyDescent="0.25">
      <c r="A53"/>
      <c r="B53"/>
      <c r="C53"/>
      <c r="D53"/>
      <c r="E53"/>
      <c r="F53"/>
      <c r="G53"/>
      <c r="H53"/>
      <c r="J53"/>
      <c r="K53"/>
      <c r="L53"/>
      <c r="M53"/>
    </row>
    <row r="54" spans="1:13" s="7" customFormat="1" ht="13.35" customHeight="1" x14ac:dyDescent="0.25">
      <c r="A54"/>
      <c r="B54"/>
      <c r="C54"/>
      <c r="D54"/>
      <c r="E54"/>
      <c r="F54"/>
      <c r="G54"/>
      <c r="H54"/>
      <c r="J54"/>
      <c r="K54"/>
      <c r="L54"/>
      <c r="M54"/>
    </row>
    <row r="55" spans="1:13" s="7" customFormat="1" ht="13.35" customHeight="1" x14ac:dyDescent="0.25">
      <c r="A55"/>
      <c r="B55"/>
      <c r="C55"/>
      <c r="D55"/>
      <c r="E55"/>
      <c r="F55"/>
      <c r="G55"/>
      <c r="H55"/>
      <c r="J55"/>
      <c r="K55"/>
      <c r="L55"/>
      <c r="M55"/>
    </row>
    <row r="56" spans="1:13" s="7" customFormat="1" ht="13.35" customHeight="1" x14ac:dyDescent="0.25">
      <c r="A56"/>
      <c r="B56"/>
      <c r="C56"/>
      <c r="D56"/>
      <c r="E56"/>
      <c r="F56"/>
      <c r="G56"/>
      <c r="H56"/>
      <c r="J56"/>
      <c r="K56"/>
      <c r="L56"/>
      <c r="M56"/>
    </row>
    <row r="57" spans="1:13" s="7" customFormat="1" ht="13.35" customHeight="1" x14ac:dyDescent="0.25">
      <c r="A57"/>
      <c r="B57"/>
      <c r="C57"/>
      <c r="D57"/>
      <c r="E57"/>
      <c r="F57"/>
      <c r="G57"/>
      <c r="H57"/>
      <c r="J57"/>
      <c r="K57"/>
      <c r="L57"/>
      <c r="M57"/>
    </row>
    <row r="58" spans="1:13" s="7" customFormat="1" ht="13.35" customHeight="1" x14ac:dyDescent="0.25">
      <c r="A58"/>
      <c r="B58"/>
      <c r="C58"/>
      <c r="D58"/>
      <c r="E58"/>
      <c r="F58"/>
      <c r="G58"/>
      <c r="H58"/>
      <c r="J58"/>
      <c r="K58"/>
      <c r="L58"/>
      <c r="M58"/>
    </row>
    <row r="59" spans="1:13" s="7" customFormat="1" ht="12.75" customHeight="1" x14ac:dyDescent="0.25">
      <c r="A59"/>
      <c r="B59"/>
      <c r="C59"/>
      <c r="D59"/>
      <c r="E59"/>
      <c r="F59"/>
      <c r="G59"/>
      <c r="H59"/>
      <c r="J59"/>
      <c r="K59"/>
      <c r="L59"/>
      <c r="M59"/>
    </row>
  </sheetData>
  <mergeCells count="11">
    <mergeCell ref="A3:A4"/>
    <mergeCell ref="B3:B4"/>
    <mergeCell ref="C3:C4"/>
    <mergeCell ref="D3:D4"/>
    <mergeCell ref="E3:E4"/>
    <mergeCell ref="F3:F4"/>
    <mergeCell ref="J3:J4"/>
    <mergeCell ref="G3:G4"/>
    <mergeCell ref="H3:H4"/>
    <mergeCell ref="G1:H1"/>
    <mergeCell ref="J1:K1"/>
  </mergeCells>
  <pageMargins left="0.25" right="0.25" top="0.25" bottom="0.25" header="0" footer="0"/>
  <pageSetup paperSize="9" pageOrder="overThenDown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2"/>
  <sheetViews>
    <sheetView workbookViewId="0">
      <selection activeCell="B589" sqref="B589:B652"/>
    </sheetView>
  </sheetViews>
  <sheetFormatPr defaultRowHeight="13.35" customHeight="1" x14ac:dyDescent="0.25"/>
  <cols>
    <col min="1" max="1" width="3.28515625" style="13" customWidth="1"/>
    <col min="2" max="2" width="12.85546875" style="14" customWidth="1"/>
    <col min="3" max="3" width="5.140625" style="14" customWidth="1"/>
    <col min="4" max="8" width="2.28515625" style="7" customWidth="1"/>
    <col min="9" max="9" width="2.5703125" style="7" customWidth="1"/>
    <col min="10" max="37" width="2.28515625" style="7" customWidth="1"/>
    <col min="38" max="38" width="0" style="7" hidden="1" customWidth="1"/>
  </cols>
  <sheetData>
    <row r="1" spans="1:38" s="73" customFormat="1" ht="21" customHeight="1" x14ac:dyDescent="0.3">
      <c r="A1" s="193" t="s">
        <v>291</v>
      </c>
      <c r="B1" s="193"/>
      <c r="C1" s="193"/>
      <c r="D1" s="193"/>
      <c r="E1" s="193"/>
      <c r="F1" s="193"/>
      <c r="G1" s="193"/>
      <c r="H1" s="193"/>
      <c r="I1" s="193"/>
      <c r="J1" s="75"/>
      <c r="K1" s="74"/>
      <c r="L1" s="74"/>
      <c r="M1" s="74"/>
      <c r="N1" s="74"/>
      <c r="O1" s="74"/>
      <c r="P1" s="74"/>
      <c r="Q1" s="74"/>
      <c r="R1" s="74"/>
      <c r="S1" s="74"/>
      <c r="T1" s="74"/>
      <c r="U1" s="194" t="s">
        <v>292</v>
      </c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3">
        <v>43</v>
      </c>
      <c r="AJ1" s="193"/>
      <c r="AK1" s="193"/>
    </row>
    <row r="2" spans="1:38" ht="21" customHeight="1" x14ac:dyDescent="0.25">
      <c r="A2" s="181" t="s">
        <v>30</v>
      </c>
      <c r="B2" s="17"/>
      <c r="C2" s="107" t="s">
        <v>293</v>
      </c>
      <c r="D2" s="19">
        <v>1</v>
      </c>
      <c r="E2" s="19">
        <v>2</v>
      </c>
      <c r="F2" s="19">
        <v>3</v>
      </c>
      <c r="G2" s="19">
        <v>4</v>
      </c>
      <c r="H2" s="19">
        <v>5</v>
      </c>
      <c r="I2" s="19">
        <v>6</v>
      </c>
      <c r="J2" s="19">
        <v>7</v>
      </c>
      <c r="K2" s="19">
        <v>8</v>
      </c>
      <c r="L2" s="19">
        <v>9</v>
      </c>
      <c r="M2" s="19">
        <v>10</v>
      </c>
      <c r="N2" s="19">
        <v>11</v>
      </c>
      <c r="O2" s="19">
        <v>12</v>
      </c>
      <c r="P2" s="19">
        <v>13</v>
      </c>
      <c r="Q2" s="19">
        <v>14</v>
      </c>
      <c r="R2" s="19">
        <v>15</v>
      </c>
      <c r="S2" s="19">
        <v>16</v>
      </c>
      <c r="T2" s="19">
        <v>17</v>
      </c>
      <c r="U2" s="19">
        <v>18</v>
      </c>
      <c r="V2" s="19">
        <v>19</v>
      </c>
      <c r="W2" s="19">
        <v>20</v>
      </c>
      <c r="X2" s="19">
        <v>21</v>
      </c>
      <c r="Y2" s="19">
        <v>22</v>
      </c>
      <c r="Z2" s="19">
        <v>23</v>
      </c>
      <c r="AA2" s="19">
        <v>24</v>
      </c>
      <c r="AB2" s="19">
        <v>25</v>
      </c>
      <c r="AC2" s="19">
        <v>26</v>
      </c>
      <c r="AD2" s="19">
        <v>27</v>
      </c>
      <c r="AE2" s="19">
        <v>28</v>
      </c>
      <c r="AF2" s="19">
        <v>29</v>
      </c>
      <c r="AG2" s="19">
        <v>30</v>
      </c>
      <c r="AH2" s="19">
        <v>31</v>
      </c>
      <c r="AI2" s="196" t="s">
        <v>294</v>
      </c>
      <c r="AJ2" s="197"/>
      <c r="AK2" s="198"/>
    </row>
    <row r="3" spans="1:38" ht="12.6" customHeight="1" x14ac:dyDescent="0.25">
      <c r="A3" s="195"/>
      <c r="B3" s="18" t="s">
        <v>23</v>
      </c>
      <c r="C3" s="108" t="s">
        <v>295</v>
      </c>
      <c r="D3" s="34" t="s">
        <v>296</v>
      </c>
      <c r="E3" s="34" t="s">
        <v>297</v>
      </c>
      <c r="F3" s="34" t="s">
        <v>298</v>
      </c>
      <c r="G3" s="34" t="s">
        <v>299</v>
      </c>
      <c r="H3" s="34" t="s">
        <v>300</v>
      </c>
      <c r="I3" s="34" t="s">
        <v>301</v>
      </c>
      <c r="J3" s="34" t="s">
        <v>302</v>
      </c>
      <c r="K3" s="34" t="s">
        <v>296</v>
      </c>
      <c r="L3" s="34" t="s">
        <v>297</v>
      </c>
      <c r="M3" s="34" t="s">
        <v>298</v>
      </c>
      <c r="N3" s="34" t="s">
        <v>299</v>
      </c>
      <c r="O3" s="34" t="s">
        <v>300</v>
      </c>
      <c r="P3" s="34" t="s">
        <v>301</v>
      </c>
      <c r="Q3" s="34" t="s">
        <v>302</v>
      </c>
      <c r="R3" s="34" t="s">
        <v>296</v>
      </c>
      <c r="S3" s="34" t="s">
        <v>297</v>
      </c>
      <c r="T3" s="34" t="s">
        <v>298</v>
      </c>
      <c r="U3" s="34" t="s">
        <v>299</v>
      </c>
      <c r="V3" s="34" t="s">
        <v>300</v>
      </c>
      <c r="W3" s="34" t="s">
        <v>301</v>
      </c>
      <c r="X3" s="34" t="s">
        <v>302</v>
      </c>
      <c r="Y3" s="34" t="s">
        <v>296</v>
      </c>
      <c r="Z3" s="34" t="s">
        <v>297</v>
      </c>
      <c r="AA3" s="34" t="s">
        <v>298</v>
      </c>
      <c r="AB3" s="34" t="s">
        <v>299</v>
      </c>
      <c r="AC3" s="34" t="s">
        <v>300</v>
      </c>
      <c r="AD3" s="34" t="s">
        <v>301</v>
      </c>
      <c r="AE3" s="34" t="s">
        <v>302</v>
      </c>
      <c r="AF3" s="34" t="s">
        <v>296</v>
      </c>
      <c r="AG3" s="34" t="s">
        <v>297</v>
      </c>
      <c r="AH3" s="34" t="s">
        <v>298</v>
      </c>
      <c r="AI3" s="34" t="s">
        <v>303</v>
      </c>
      <c r="AJ3" s="34" t="s">
        <v>304</v>
      </c>
      <c r="AK3" s="35" t="s">
        <v>305</v>
      </c>
    </row>
    <row r="4" spans="1:38" ht="15.95" customHeight="1" x14ac:dyDescent="0.25">
      <c r="A4" s="8">
        <v>1</v>
      </c>
      <c r="B4" s="199" t="s">
        <v>36</v>
      </c>
      <c r="C4" s="20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 t="str">
        <f t="shared" ref="AI4:AI35" si="0">IF(SUM(AJ4:AK4)&gt;0,SUM(AJ4:AK4),"")</f>
        <v/>
      </c>
      <c r="AJ4" s="10">
        <v>0</v>
      </c>
      <c r="AK4" s="16">
        <v>0</v>
      </c>
      <c r="AL4" s="7">
        <v>0</v>
      </c>
    </row>
    <row r="5" spans="1:38" ht="15.95" customHeight="1" x14ac:dyDescent="0.25">
      <c r="A5" s="3">
        <v>2</v>
      </c>
      <c r="B5" s="201" t="s">
        <v>45</v>
      </c>
      <c r="C5" s="20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0" t="str">
        <f t="shared" si="0"/>
        <v/>
      </c>
      <c r="AJ5" s="5">
        <v>0</v>
      </c>
      <c r="AK5" s="15">
        <v>0</v>
      </c>
      <c r="AL5" s="7">
        <v>0</v>
      </c>
    </row>
    <row r="6" spans="1:38" ht="15.95" customHeight="1" x14ac:dyDescent="0.25">
      <c r="A6" s="3">
        <v>3</v>
      </c>
      <c r="B6" s="201" t="s">
        <v>51</v>
      </c>
      <c r="C6" s="202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10" t="str">
        <f t="shared" si="0"/>
        <v/>
      </c>
      <c r="AJ6" s="5">
        <v>0</v>
      </c>
      <c r="AK6" s="15">
        <v>0</v>
      </c>
      <c r="AL6" s="7">
        <v>0</v>
      </c>
    </row>
    <row r="7" spans="1:38" ht="15.95" customHeight="1" x14ac:dyDescent="0.25">
      <c r="A7" s="3">
        <v>4</v>
      </c>
      <c r="B7" s="201" t="s">
        <v>57</v>
      </c>
      <c r="C7" s="202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10" t="str">
        <f t="shared" si="0"/>
        <v/>
      </c>
      <c r="AJ7" s="5"/>
      <c r="AK7" s="15"/>
      <c r="AL7" s="7">
        <v>0</v>
      </c>
    </row>
    <row r="8" spans="1:38" ht="15.95" customHeight="1" x14ac:dyDescent="0.25">
      <c r="A8" s="3">
        <v>5</v>
      </c>
      <c r="B8" s="201" t="s">
        <v>63</v>
      </c>
      <c r="C8" s="202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10" t="str">
        <f t="shared" si="0"/>
        <v/>
      </c>
      <c r="AJ8" s="5">
        <v>0</v>
      </c>
      <c r="AK8" s="15">
        <v>0</v>
      </c>
      <c r="AL8" s="7">
        <v>0</v>
      </c>
    </row>
    <row r="9" spans="1:38" ht="15.95" customHeight="1" x14ac:dyDescent="0.25">
      <c r="A9" s="3">
        <v>6</v>
      </c>
      <c r="B9" s="201" t="s">
        <v>69</v>
      </c>
      <c r="C9" s="202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10" t="str">
        <f t="shared" si="0"/>
        <v/>
      </c>
      <c r="AJ9" s="5">
        <v>0</v>
      </c>
      <c r="AK9" s="15">
        <v>0</v>
      </c>
      <c r="AL9" s="7">
        <v>0</v>
      </c>
    </row>
    <row r="10" spans="1:38" ht="15.95" customHeight="1" x14ac:dyDescent="0.25">
      <c r="A10" s="3">
        <v>7</v>
      </c>
      <c r="B10" s="201" t="s">
        <v>75</v>
      </c>
      <c r="C10" s="202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10" t="str">
        <f t="shared" si="0"/>
        <v/>
      </c>
      <c r="AJ10" s="5">
        <v>0</v>
      </c>
      <c r="AK10" s="15">
        <v>0</v>
      </c>
      <c r="AL10" s="7">
        <v>0</v>
      </c>
    </row>
    <row r="11" spans="1:38" ht="15.95" customHeight="1" x14ac:dyDescent="0.25">
      <c r="A11" s="3">
        <v>8</v>
      </c>
      <c r="B11" s="201" t="s">
        <v>80</v>
      </c>
      <c r="C11" s="202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0" t="str">
        <f t="shared" si="0"/>
        <v/>
      </c>
      <c r="AJ11" s="5">
        <v>0</v>
      </c>
      <c r="AK11" s="15">
        <v>0</v>
      </c>
      <c r="AL11" s="7">
        <v>0</v>
      </c>
    </row>
    <row r="12" spans="1:38" ht="15.95" customHeight="1" x14ac:dyDescent="0.25">
      <c r="A12" s="3">
        <v>9</v>
      </c>
      <c r="B12" s="201" t="s">
        <v>86</v>
      </c>
      <c r="C12" s="202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10" t="str">
        <f t="shared" si="0"/>
        <v/>
      </c>
      <c r="AJ12" s="5">
        <v>0</v>
      </c>
      <c r="AK12" s="15">
        <v>0</v>
      </c>
      <c r="AL12" s="7">
        <v>0</v>
      </c>
    </row>
    <row r="13" spans="1:38" ht="15.95" customHeight="1" x14ac:dyDescent="0.25">
      <c r="A13" s="3">
        <v>10</v>
      </c>
      <c r="B13" s="201" t="s">
        <v>92</v>
      </c>
      <c r="C13" s="202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10" t="str">
        <f t="shared" si="0"/>
        <v/>
      </c>
      <c r="AJ13" s="5">
        <v>0</v>
      </c>
      <c r="AK13" s="15">
        <v>0</v>
      </c>
      <c r="AL13" s="7">
        <v>0</v>
      </c>
    </row>
    <row r="14" spans="1:38" ht="15.95" customHeight="1" x14ac:dyDescent="0.25">
      <c r="A14" s="3">
        <v>11</v>
      </c>
      <c r="B14" s="201" t="s">
        <v>98</v>
      </c>
      <c r="C14" s="202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10" t="str">
        <f t="shared" si="0"/>
        <v/>
      </c>
      <c r="AJ14" s="5"/>
      <c r="AK14" s="15"/>
      <c r="AL14" s="7">
        <v>0</v>
      </c>
    </row>
    <row r="15" spans="1:38" ht="15.95" customHeight="1" x14ac:dyDescent="0.25">
      <c r="A15" s="3">
        <v>12</v>
      </c>
      <c r="B15" s="201" t="s">
        <v>104</v>
      </c>
      <c r="C15" s="202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10" t="str">
        <f t="shared" si="0"/>
        <v/>
      </c>
      <c r="AJ15" s="5">
        <v>0</v>
      </c>
      <c r="AK15" s="15">
        <v>0</v>
      </c>
      <c r="AL15" s="7">
        <v>0</v>
      </c>
    </row>
    <row r="16" spans="1:38" ht="15.95" customHeight="1" x14ac:dyDescent="0.25">
      <c r="A16" s="3">
        <v>13</v>
      </c>
      <c r="B16" s="201" t="s">
        <v>110</v>
      </c>
      <c r="C16" s="202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10" t="str">
        <f t="shared" si="0"/>
        <v/>
      </c>
      <c r="AJ16" s="5">
        <v>0</v>
      </c>
      <c r="AK16" s="15">
        <v>0</v>
      </c>
      <c r="AL16" s="7">
        <v>0</v>
      </c>
    </row>
    <row r="17" spans="1:38" ht="15.95" customHeight="1" x14ac:dyDescent="0.25">
      <c r="A17" s="3">
        <v>14</v>
      </c>
      <c r="B17" s="201" t="s">
        <v>116</v>
      </c>
      <c r="C17" s="202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10" t="str">
        <f t="shared" si="0"/>
        <v/>
      </c>
      <c r="AJ17" s="5"/>
      <c r="AK17" s="15"/>
      <c r="AL17" s="7">
        <v>0</v>
      </c>
    </row>
    <row r="18" spans="1:38" ht="15.95" customHeight="1" x14ac:dyDescent="0.25">
      <c r="A18" s="3">
        <v>15</v>
      </c>
      <c r="B18" s="201" t="s">
        <v>122</v>
      </c>
      <c r="C18" s="202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10" t="str">
        <f t="shared" si="0"/>
        <v/>
      </c>
      <c r="AJ18" s="5">
        <v>0</v>
      </c>
      <c r="AK18" s="15">
        <v>0</v>
      </c>
      <c r="AL18" s="7">
        <v>0</v>
      </c>
    </row>
    <row r="19" spans="1:38" ht="15.95" customHeight="1" x14ac:dyDescent="0.25">
      <c r="A19" s="3">
        <v>16</v>
      </c>
      <c r="B19" s="201" t="s">
        <v>128</v>
      </c>
      <c r="C19" s="202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10" t="str">
        <f t="shared" si="0"/>
        <v/>
      </c>
      <c r="AJ19" s="5">
        <v>0</v>
      </c>
      <c r="AK19" s="15">
        <v>0</v>
      </c>
      <c r="AL19" s="7">
        <v>0</v>
      </c>
    </row>
    <row r="20" spans="1:38" ht="15.95" customHeight="1" x14ac:dyDescent="0.25">
      <c r="A20" s="3">
        <v>17</v>
      </c>
      <c r="B20" s="201" t="s">
        <v>134</v>
      </c>
      <c r="C20" s="202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10" t="str">
        <f t="shared" si="0"/>
        <v/>
      </c>
      <c r="AJ20" s="5">
        <v>0</v>
      </c>
      <c r="AK20" s="15">
        <v>0</v>
      </c>
      <c r="AL20" s="7">
        <v>0</v>
      </c>
    </row>
    <row r="21" spans="1:38" ht="15.95" customHeight="1" x14ac:dyDescent="0.25">
      <c r="A21" s="3">
        <v>18</v>
      </c>
      <c r="B21" s="201" t="s">
        <v>140</v>
      </c>
      <c r="C21" s="202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10" t="str">
        <f t="shared" si="0"/>
        <v/>
      </c>
      <c r="AJ21" s="5">
        <v>0</v>
      </c>
      <c r="AK21" s="15">
        <v>0</v>
      </c>
      <c r="AL21" s="7">
        <v>0</v>
      </c>
    </row>
    <row r="22" spans="1:38" ht="15.95" customHeight="1" x14ac:dyDescent="0.25">
      <c r="A22" s="3">
        <v>19</v>
      </c>
      <c r="B22" s="201" t="s">
        <v>145</v>
      </c>
      <c r="C22" s="202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10" t="str">
        <f t="shared" si="0"/>
        <v/>
      </c>
      <c r="AJ22" s="5">
        <v>0</v>
      </c>
      <c r="AK22" s="15">
        <v>0</v>
      </c>
      <c r="AL22" s="7">
        <v>0</v>
      </c>
    </row>
    <row r="23" spans="1:38" ht="15.95" customHeight="1" x14ac:dyDescent="0.25">
      <c r="A23" s="3">
        <v>20</v>
      </c>
      <c r="B23" s="201" t="s">
        <v>151</v>
      </c>
      <c r="C23" s="20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10" t="str">
        <f t="shared" si="0"/>
        <v/>
      </c>
      <c r="AJ23" s="5"/>
      <c r="AK23" s="15"/>
      <c r="AL23" s="7">
        <v>0</v>
      </c>
    </row>
    <row r="24" spans="1:38" ht="15.95" customHeight="1" x14ac:dyDescent="0.25">
      <c r="A24" s="3">
        <v>21</v>
      </c>
      <c r="B24" s="201" t="s">
        <v>157</v>
      </c>
      <c r="C24" s="202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10" t="str">
        <f t="shared" si="0"/>
        <v/>
      </c>
      <c r="AJ24" s="5">
        <v>0</v>
      </c>
      <c r="AK24" s="15">
        <v>0</v>
      </c>
      <c r="AL24" s="7">
        <v>0</v>
      </c>
    </row>
    <row r="25" spans="1:38" ht="15.95" customHeight="1" x14ac:dyDescent="0.25">
      <c r="A25" s="3">
        <v>22</v>
      </c>
      <c r="B25" s="201" t="s">
        <v>162</v>
      </c>
      <c r="C25" s="202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10" t="str">
        <f t="shared" si="0"/>
        <v/>
      </c>
      <c r="AJ25" s="5"/>
      <c r="AK25" s="15"/>
      <c r="AL25" s="7">
        <v>0</v>
      </c>
    </row>
    <row r="26" spans="1:38" ht="15.95" customHeight="1" x14ac:dyDescent="0.25">
      <c r="A26" s="3">
        <v>23</v>
      </c>
      <c r="B26" s="201" t="s">
        <v>168</v>
      </c>
      <c r="C26" s="202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10" t="str">
        <f t="shared" si="0"/>
        <v/>
      </c>
      <c r="AJ26" s="5"/>
      <c r="AK26" s="15"/>
      <c r="AL26" s="7">
        <v>0</v>
      </c>
    </row>
    <row r="27" spans="1:38" ht="15.95" customHeight="1" x14ac:dyDescent="0.25">
      <c r="A27" s="3">
        <v>24</v>
      </c>
      <c r="B27" s="201" t="s">
        <v>174</v>
      </c>
      <c r="C27" s="202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10" t="str">
        <f t="shared" si="0"/>
        <v/>
      </c>
      <c r="AJ27" s="5">
        <v>0</v>
      </c>
      <c r="AK27" s="15">
        <v>0</v>
      </c>
      <c r="AL27" s="7">
        <v>0</v>
      </c>
    </row>
    <row r="28" spans="1:38" ht="15.95" customHeight="1" x14ac:dyDescent="0.25">
      <c r="A28" s="3">
        <v>25</v>
      </c>
      <c r="B28" s="201" t="s">
        <v>180</v>
      </c>
      <c r="C28" s="202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10" t="str">
        <f t="shared" si="0"/>
        <v/>
      </c>
      <c r="AJ28" s="5">
        <v>0</v>
      </c>
      <c r="AK28" s="15">
        <v>0</v>
      </c>
      <c r="AL28" s="7">
        <v>0</v>
      </c>
    </row>
    <row r="29" spans="1:38" ht="15.95" customHeight="1" x14ac:dyDescent="0.25">
      <c r="A29" s="3">
        <v>26</v>
      </c>
      <c r="B29" s="201" t="s">
        <v>186</v>
      </c>
      <c r="C29" s="202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10" t="str">
        <f t="shared" si="0"/>
        <v/>
      </c>
      <c r="AJ29" s="5"/>
      <c r="AK29" s="15"/>
      <c r="AL29" s="7">
        <v>0</v>
      </c>
    </row>
    <row r="30" spans="1:38" ht="15.95" customHeight="1" x14ac:dyDescent="0.25">
      <c r="A30" s="3">
        <v>27</v>
      </c>
      <c r="B30" s="201" t="s">
        <v>193</v>
      </c>
      <c r="C30" s="202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10" t="str">
        <f t="shared" si="0"/>
        <v/>
      </c>
      <c r="AJ30" s="5"/>
      <c r="AK30" s="15"/>
      <c r="AL30" s="7">
        <v>0</v>
      </c>
    </row>
    <row r="31" spans="1:38" ht="15.95" customHeight="1" x14ac:dyDescent="0.25">
      <c r="A31" s="3">
        <v>28</v>
      </c>
      <c r="B31" s="201" t="s">
        <v>199</v>
      </c>
      <c r="C31" s="202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10" t="str">
        <f t="shared" si="0"/>
        <v/>
      </c>
      <c r="AJ31" s="5">
        <v>0</v>
      </c>
      <c r="AK31" s="15">
        <v>0</v>
      </c>
      <c r="AL31" s="7">
        <v>0</v>
      </c>
    </row>
    <row r="32" spans="1:38" ht="15.95" customHeight="1" x14ac:dyDescent="0.25">
      <c r="A32" s="3">
        <v>29</v>
      </c>
      <c r="B32" s="201" t="s">
        <v>205</v>
      </c>
      <c r="C32" s="202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10" t="str">
        <f t="shared" si="0"/>
        <v/>
      </c>
      <c r="AJ32" s="5">
        <v>0</v>
      </c>
      <c r="AK32" s="15">
        <v>0</v>
      </c>
      <c r="AL32" s="7">
        <v>0</v>
      </c>
    </row>
    <row r="33" spans="1:38" ht="15.95" customHeight="1" x14ac:dyDescent="0.25">
      <c r="A33" s="3">
        <v>30</v>
      </c>
      <c r="B33" s="201" t="s">
        <v>210</v>
      </c>
      <c r="C33" s="20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10" t="str">
        <f t="shared" si="0"/>
        <v/>
      </c>
      <c r="AJ33" s="5">
        <v>0</v>
      </c>
      <c r="AK33" s="15">
        <v>0</v>
      </c>
      <c r="AL33" s="7">
        <v>0</v>
      </c>
    </row>
    <row r="34" spans="1:38" ht="15.95" customHeight="1" x14ac:dyDescent="0.25">
      <c r="A34" s="3">
        <v>31</v>
      </c>
      <c r="B34" s="201" t="s">
        <v>216</v>
      </c>
      <c r="C34" s="20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10" t="str">
        <f t="shared" si="0"/>
        <v/>
      </c>
      <c r="AJ34" s="5">
        <v>0</v>
      </c>
      <c r="AK34" s="15">
        <v>0</v>
      </c>
      <c r="AL34" s="7">
        <v>0</v>
      </c>
    </row>
    <row r="35" spans="1:38" ht="15.95" customHeight="1" x14ac:dyDescent="0.25">
      <c r="A35" s="3">
        <v>32</v>
      </c>
      <c r="B35" s="201" t="s">
        <v>222</v>
      </c>
      <c r="C35" s="20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10" t="str">
        <f t="shared" si="0"/>
        <v/>
      </c>
      <c r="AJ35" s="5">
        <v>0</v>
      </c>
      <c r="AK35" s="15">
        <v>0</v>
      </c>
      <c r="AL35" s="7">
        <v>0</v>
      </c>
    </row>
    <row r="36" spans="1:38" ht="15.95" customHeight="1" x14ac:dyDescent="0.25">
      <c r="A36" s="3">
        <v>33</v>
      </c>
      <c r="B36" s="201" t="s">
        <v>228</v>
      </c>
      <c r="C36" s="202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10" t="str">
        <f t="shared" ref="AI36:AI67" si="1">IF(SUM(AJ36:AK36)&gt;0,SUM(AJ36:AK36),"")</f>
        <v/>
      </c>
      <c r="AJ36" s="5">
        <v>0</v>
      </c>
      <c r="AK36" s="15">
        <v>0</v>
      </c>
      <c r="AL36" s="7">
        <v>0</v>
      </c>
    </row>
    <row r="37" spans="1:38" ht="15.95" customHeight="1" x14ac:dyDescent="0.25">
      <c r="A37" s="3">
        <v>34</v>
      </c>
      <c r="B37" s="201" t="s">
        <v>234</v>
      </c>
      <c r="C37" s="202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10" t="str">
        <f t="shared" si="1"/>
        <v/>
      </c>
      <c r="AJ37" s="5">
        <v>0</v>
      </c>
      <c r="AK37" s="15">
        <v>0</v>
      </c>
      <c r="AL37" s="7">
        <v>0</v>
      </c>
    </row>
    <row r="38" spans="1:38" ht="15.95" customHeight="1" x14ac:dyDescent="0.25">
      <c r="A38" s="3">
        <v>35</v>
      </c>
      <c r="B38" s="201" t="s">
        <v>240</v>
      </c>
      <c r="C38" s="202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10" t="str">
        <f t="shared" si="1"/>
        <v/>
      </c>
      <c r="AJ38" s="5">
        <v>0</v>
      </c>
      <c r="AK38" s="15">
        <v>0</v>
      </c>
      <c r="AL38" s="7">
        <v>0</v>
      </c>
    </row>
    <row r="39" spans="1:38" ht="15.95" customHeight="1" x14ac:dyDescent="0.25">
      <c r="A39" s="3">
        <v>36</v>
      </c>
      <c r="B39" s="201" t="s">
        <v>246</v>
      </c>
      <c r="C39" s="202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10" t="str">
        <f t="shared" si="1"/>
        <v/>
      </c>
      <c r="AJ39" s="5">
        <v>0</v>
      </c>
      <c r="AK39" s="15">
        <v>0</v>
      </c>
      <c r="AL39" s="7">
        <v>0</v>
      </c>
    </row>
    <row r="40" spans="1:38" ht="15.95" customHeight="1" x14ac:dyDescent="0.25">
      <c r="A40" s="3">
        <v>37</v>
      </c>
      <c r="B40" s="201" t="s">
        <v>252</v>
      </c>
      <c r="C40" s="202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10" t="str">
        <f t="shared" si="1"/>
        <v/>
      </c>
      <c r="AJ40" s="5">
        <v>0</v>
      </c>
      <c r="AK40" s="15">
        <v>0</v>
      </c>
      <c r="AL40" s="7">
        <v>0</v>
      </c>
    </row>
    <row r="41" spans="1:38" ht="15.95" customHeight="1" x14ac:dyDescent="0.25">
      <c r="A41" s="3">
        <v>38</v>
      </c>
      <c r="B41" s="201" t="s">
        <v>258</v>
      </c>
      <c r="C41" s="202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10" t="str">
        <f t="shared" si="1"/>
        <v/>
      </c>
      <c r="AJ41" s="5"/>
      <c r="AK41" s="15"/>
      <c r="AL41" s="7">
        <v>0</v>
      </c>
    </row>
    <row r="42" spans="1:38" ht="15.95" customHeight="1" x14ac:dyDescent="0.25">
      <c r="A42" s="3">
        <v>39</v>
      </c>
      <c r="B42" s="201" t="s">
        <v>264</v>
      </c>
      <c r="C42" s="202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10" t="str">
        <f t="shared" si="1"/>
        <v/>
      </c>
      <c r="AJ42" s="5">
        <v>0</v>
      </c>
      <c r="AK42" s="15">
        <v>0</v>
      </c>
      <c r="AL42" s="7">
        <v>0</v>
      </c>
    </row>
    <row r="43" spans="1:38" ht="15.95" customHeight="1" x14ac:dyDescent="0.25">
      <c r="A43" s="3">
        <v>40</v>
      </c>
      <c r="B43" s="201" t="s">
        <v>269</v>
      </c>
      <c r="C43" s="202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10" t="str">
        <f t="shared" si="1"/>
        <v/>
      </c>
      <c r="AJ43" s="5"/>
      <c r="AK43" s="15"/>
      <c r="AL43" s="7">
        <v>0</v>
      </c>
    </row>
    <row r="44" spans="1:38" ht="15.95" customHeight="1" x14ac:dyDescent="0.25">
      <c r="A44" s="3">
        <v>41</v>
      </c>
      <c r="B44" s="201" t="s">
        <v>274</v>
      </c>
      <c r="C44" s="202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10" t="str">
        <f t="shared" si="1"/>
        <v/>
      </c>
      <c r="AJ44" s="5">
        <v>0</v>
      </c>
      <c r="AK44" s="15">
        <v>0</v>
      </c>
      <c r="AL44" s="7">
        <v>0</v>
      </c>
    </row>
    <row r="45" spans="1:38" ht="15.95" customHeight="1" x14ac:dyDescent="0.25">
      <c r="A45" s="3">
        <v>42</v>
      </c>
      <c r="B45" s="201" t="s">
        <v>280</v>
      </c>
      <c r="C45" s="202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10" t="str">
        <f t="shared" si="1"/>
        <v/>
      </c>
      <c r="AJ45" s="5"/>
      <c r="AK45" s="15"/>
      <c r="AL45" s="7">
        <v>0</v>
      </c>
    </row>
    <row r="46" spans="1:38" ht="15.95" customHeight="1" x14ac:dyDescent="0.25">
      <c r="A46" s="3">
        <v>43</v>
      </c>
      <c r="B46" s="201" t="s">
        <v>285</v>
      </c>
      <c r="C46" s="202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10" t="str">
        <f t="shared" si="1"/>
        <v/>
      </c>
      <c r="AJ46" s="5">
        <v>0</v>
      </c>
      <c r="AK46" s="15">
        <v>0</v>
      </c>
      <c r="AL46" s="7">
        <v>0</v>
      </c>
    </row>
    <row r="47" spans="1:38" ht="12.6" hidden="1" customHeight="1" x14ac:dyDescent="0.25">
      <c r="A47" s="3">
        <v>44</v>
      </c>
      <c r="B47" s="201"/>
      <c r="C47" s="202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10" t="str">
        <f t="shared" si="1"/>
        <v/>
      </c>
      <c r="AJ47" s="5"/>
      <c r="AK47" s="15"/>
    </row>
    <row r="48" spans="1:38" ht="12.6" hidden="1" customHeight="1" x14ac:dyDescent="0.25">
      <c r="A48" s="3">
        <v>45</v>
      </c>
      <c r="B48" s="201"/>
      <c r="C48" s="202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10" t="str">
        <f t="shared" si="1"/>
        <v/>
      </c>
      <c r="AJ48" s="5"/>
      <c r="AK48" s="15"/>
    </row>
    <row r="49" spans="1:37" ht="12.6" hidden="1" customHeight="1" x14ac:dyDescent="0.25">
      <c r="A49" s="3">
        <v>46</v>
      </c>
      <c r="B49" s="201"/>
      <c r="C49" s="202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10" t="str">
        <f t="shared" si="1"/>
        <v/>
      </c>
      <c r="AJ49" s="5"/>
      <c r="AK49" s="15"/>
    </row>
    <row r="50" spans="1:37" ht="12.6" hidden="1" customHeight="1" x14ac:dyDescent="0.25">
      <c r="A50" s="3">
        <v>47</v>
      </c>
      <c r="B50" s="201"/>
      <c r="C50" s="202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10" t="str">
        <f t="shared" si="1"/>
        <v/>
      </c>
      <c r="AJ50" s="5"/>
      <c r="AK50" s="15"/>
    </row>
    <row r="51" spans="1:37" ht="12.6" hidden="1" customHeight="1" x14ac:dyDescent="0.25">
      <c r="A51" s="3">
        <v>48</v>
      </c>
      <c r="B51" s="201"/>
      <c r="C51" s="202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10" t="str">
        <f t="shared" si="1"/>
        <v/>
      </c>
      <c r="AJ51" s="5"/>
      <c r="AK51" s="15"/>
    </row>
    <row r="52" spans="1:37" ht="12.6" hidden="1" customHeight="1" x14ac:dyDescent="0.25">
      <c r="A52" s="3">
        <v>49</v>
      </c>
      <c r="B52" s="201"/>
      <c r="C52" s="202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10" t="str">
        <f t="shared" si="1"/>
        <v/>
      </c>
      <c r="AJ52" s="5"/>
      <c r="AK52" s="15"/>
    </row>
    <row r="53" spans="1:37" ht="12.6" hidden="1" customHeight="1" x14ac:dyDescent="0.25">
      <c r="A53" s="3">
        <v>50</v>
      </c>
      <c r="B53" s="201"/>
      <c r="C53" s="202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10" t="str">
        <f t="shared" si="1"/>
        <v/>
      </c>
      <c r="AJ53" s="5"/>
      <c r="AK53" s="15"/>
    </row>
    <row r="54" spans="1:37" ht="12.6" hidden="1" customHeight="1" x14ac:dyDescent="0.25">
      <c r="A54" s="3">
        <v>51</v>
      </c>
      <c r="B54" s="201"/>
      <c r="C54" s="202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10" t="str">
        <f t="shared" si="1"/>
        <v/>
      </c>
      <c r="AJ54" s="5"/>
      <c r="AK54" s="15"/>
    </row>
    <row r="55" spans="1:37" ht="12.6" hidden="1" customHeight="1" x14ac:dyDescent="0.25">
      <c r="A55" s="3">
        <v>52</v>
      </c>
      <c r="B55" s="201"/>
      <c r="C55" s="202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10" t="str">
        <f t="shared" si="1"/>
        <v/>
      </c>
      <c r="AJ55" s="5"/>
      <c r="AK55" s="15"/>
    </row>
    <row r="56" spans="1:37" ht="12.6" hidden="1" customHeight="1" x14ac:dyDescent="0.25">
      <c r="A56" s="3">
        <v>53</v>
      </c>
      <c r="B56" s="201"/>
      <c r="C56" s="202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10" t="str">
        <f t="shared" si="1"/>
        <v/>
      </c>
      <c r="AJ56" s="5"/>
      <c r="AK56" s="15"/>
    </row>
    <row r="57" spans="1:37" ht="12.6" hidden="1" customHeight="1" x14ac:dyDescent="0.25">
      <c r="A57" s="3">
        <v>54</v>
      </c>
      <c r="B57" s="201"/>
      <c r="C57" s="202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10" t="str">
        <f t="shared" si="1"/>
        <v/>
      </c>
      <c r="AJ57" s="5"/>
      <c r="AK57" s="15"/>
    </row>
    <row r="58" spans="1:37" ht="12.6" hidden="1" customHeight="1" x14ac:dyDescent="0.25">
      <c r="A58" s="20">
        <v>55</v>
      </c>
      <c r="B58" s="201"/>
      <c r="C58" s="202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10" t="str">
        <f t="shared" si="1"/>
        <v/>
      </c>
      <c r="AJ58" s="21"/>
      <c r="AK58" s="22"/>
    </row>
    <row r="59" spans="1:37" s="39" customFormat="1" ht="12.6" customHeight="1" x14ac:dyDescent="0.2">
      <c r="A59" s="36"/>
      <c r="B59" s="203" t="s">
        <v>306</v>
      </c>
      <c r="C59" s="204"/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7">
        <v>0</v>
      </c>
      <c r="AK59" s="38">
        <v>0</v>
      </c>
    </row>
    <row r="60" spans="1:37" s="39" customFormat="1" ht="12.6" customHeight="1" x14ac:dyDescent="0.2">
      <c r="A60" s="111"/>
      <c r="B60" s="150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</row>
    <row r="61" spans="1:37" s="39" customFormat="1" ht="12.6" customHeight="1" x14ac:dyDescent="0.2">
      <c r="A61" s="205" t="s">
        <v>307</v>
      </c>
      <c r="B61" s="208"/>
      <c r="C61" s="205"/>
      <c r="D61" s="205" t="s">
        <v>308</v>
      </c>
      <c r="E61" s="205"/>
      <c r="F61" s="205"/>
      <c r="G61" s="205"/>
      <c r="H61" s="205"/>
      <c r="I61" s="205"/>
      <c r="J61" s="205"/>
      <c r="K61" s="205"/>
      <c r="L61" s="205"/>
      <c r="M61" s="205"/>
      <c r="N61" s="112"/>
      <c r="O61" s="112"/>
      <c r="P61" s="205" t="s">
        <v>308</v>
      </c>
      <c r="Q61" s="205"/>
      <c r="R61" s="205"/>
      <c r="S61" s="205"/>
      <c r="T61" s="205"/>
      <c r="U61" s="205"/>
      <c r="V61" s="205"/>
      <c r="W61" s="205"/>
      <c r="X61" s="205"/>
      <c r="Y61" s="205"/>
      <c r="Z61" s="112"/>
      <c r="AA61" s="112"/>
      <c r="AB61" s="205" t="s">
        <v>308</v>
      </c>
      <c r="AC61" s="205"/>
      <c r="AD61" s="205"/>
      <c r="AE61" s="205"/>
      <c r="AF61" s="205"/>
      <c r="AG61" s="205"/>
      <c r="AH61" s="205"/>
      <c r="AI61" s="205"/>
      <c r="AJ61" s="205"/>
      <c r="AK61" s="205"/>
    </row>
    <row r="62" spans="1:37" s="39" customFormat="1" ht="12.6" customHeight="1" x14ac:dyDescent="0.2">
      <c r="A62" s="112"/>
      <c r="B62" s="151"/>
      <c r="C62" s="112"/>
      <c r="D62" s="205" t="s">
        <v>309</v>
      </c>
      <c r="E62" s="205"/>
      <c r="F62" s="205"/>
      <c r="G62" s="205"/>
      <c r="H62" s="205"/>
      <c r="I62" s="205"/>
      <c r="J62" s="205"/>
      <c r="K62" s="205"/>
      <c r="L62" s="205"/>
      <c r="M62" s="205"/>
      <c r="N62" s="112"/>
      <c r="O62" s="112"/>
      <c r="P62" s="205" t="s">
        <v>15</v>
      </c>
      <c r="Q62" s="205"/>
      <c r="R62" s="205"/>
      <c r="S62" s="205"/>
      <c r="T62" s="205"/>
      <c r="U62" s="205"/>
      <c r="V62" s="205"/>
      <c r="W62" s="205"/>
      <c r="X62" s="205"/>
      <c r="Y62" s="205"/>
      <c r="Z62" s="112"/>
      <c r="AA62" s="112"/>
      <c r="AB62" s="205" t="s">
        <v>16</v>
      </c>
      <c r="AC62" s="205"/>
      <c r="AD62" s="205"/>
      <c r="AE62" s="205"/>
      <c r="AF62" s="205"/>
      <c r="AG62" s="205"/>
      <c r="AH62" s="205"/>
      <c r="AI62" s="205"/>
      <c r="AJ62" s="205"/>
      <c r="AK62" s="205"/>
    </row>
    <row r="63" spans="1:37" s="39" customFormat="1" ht="12.6" customHeight="1" x14ac:dyDescent="0.2">
      <c r="A63" s="112"/>
      <c r="B63" s="151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</row>
    <row r="64" spans="1:37" s="39" customFormat="1" ht="12.6" customHeight="1" x14ac:dyDescent="0.2">
      <c r="A64" s="112"/>
      <c r="B64" s="151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</row>
    <row r="65" spans="1:38" s="39" customFormat="1" ht="12.6" customHeight="1" x14ac:dyDescent="0.2">
      <c r="A65" s="112"/>
      <c r="B65" s="151"/>
      <c r="C65" s="112"/>
      <c r="D65" s="206" t="s">
        <v>310</v>
      </c>
      <c r="E65" s="206"/>
      <c r="F65" s="206"/>
      <c r="G65" s="206"/>
      <c r="H65" s="206"/>
      <c r="I65" s="206"/>
      <c r="J65" s="206"/>
      <c r="K65" s="206"/>
      <c r="L65" s="206"/>
      <c r="M65" s="206"/>
      <c r="N65" s="112"/>
      <c r="O65" s="112"/>
      <c r="P65" s="206" t="s">
        <v>19</v>
      </c>
      <c r="Q65" s="206"/>
      <c r="R65" s="206"/>
      <c r="S65" s="206"/>
      <c r="T65" s="206"/>
      <c r="U65" s="206"/>
      <c r="V65" s="206"/>
      <c r="W65" s="206"/>
      <c r="X65" s="206"/>
      <c r="Y65" s="206"/>
      <c r="Z65" s="112"/>
      <c r="AA65" s="112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</row>
    <row r="66" spans="1:38" s="73" customFormat="1" ht="21" customHeight="1" x14ac:dyDescent="0.3">
      <c r="A66" s="193" t="s">
        <v>311</v>
      </c>
      <c r="B66" s="207"/>
      <c r="C66" s="193"/>
      <c r="D66" s="193"/>
      <c r="E66" s="193"/>
      <c r="F66" s="193"/>
      <c r="G66" s="193"/>
      <c r="H66" s="193"/>
      <c r="I66" s="193"/>
      <c r="J66" s="75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194" t="s">
        <v>292</v>
      </c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3">
        <v>43</v>
      </c>
      <c r="AJ66" s="193"/>
      <c r="AK66" s="193"/>
    </row>
    <row r="67" spans="1:38" ht="21" customHeight="1" x14ac:dyDescent="0.25">
      <c r="A67" s="181" t="s">
        <v>30</v>
      </c>
      <c r="B67" s="152"/>
      <c r="C67" s="113" t="s">
        <v>293</v>
      </c>
      <c r="D67" s="19">
        <v>1</v>
      </c>
      <c r="E67" s="19">
        <v>2</v>
      </c>
      <c r="F67" s="19">
        <v>3</v>
      </c>
      <c r="G67" s="19">
        <v>4</v>
      </c>
      <c r="H67" s="19">
        <v>5</v>
      </c>
      <c r="I67" s="19">
        <v>6</v>
      </c>
      <c r="J67" s="19">
        <v>7</v>
      </c>
      <c r="K67" s="19">
        <v>8</v>
      </c>
      <c r="L67" s="19">
        <v>9</v>
      </c>
      <c r="M67" s="19">
        <v>10</v>
      </c>
      <c r="N67" s="19">
        <v>11</v>
      </c>
      <c r="O67" s="19">
        <v>12</v>
      </c>
      <c r="P67" s="19">
        <v>13</v>
      </c>
      <c r="Q67" s="19">
        <v>14</v>
      </c>
      <c r="R67" s="19">
        <v>15</v>
      </c>
      <c r="S67" s="19">
        <v>16</v>
      </c>
      <c r="T67" s="19">
        <v>17</v>
      </c>
      <c r="U67" s="19">
        <v>18</v>
      </c>
      <c r="V67" s="19">
        <v>19</v>
      </c>
      <c r="W67" s="19">
        <v>20</v>
      </c>
      <c r="X67" s="19">
        <v>21</v>
      </c>
      <c r="Y67" s="19">
        <v>22</v>
      </c>
      <c r="Z67" s="19">
        <v>23</v>
      </c>
      <c r="AA67" s="19">
        <v>24</v>
      </c>
      <c r="AB67" s="19">
        <v>25</v>
      </c>
      <c r="AC67" s="19">
        <v>26</v>
      </c>
      <c r="AD67" s="19">
        <v>27</v>
      </c>
      <c r="AE67" s="19">
        <v>28</v>
      </c>
      <c r="AF67" s="19">
        <v>29</v>
      </c>
      <c r="AG67" s="19">
        <v>30</v>
      </c>
      <c r="AH67" s="19">
        <v>31</v>
      </c>
      <c r="AI67" s="196" t="s">
        <v>294</v>
      </c>
      <c r="AJ67" s="197"/>
      <c r="AK67" s="198"/>
    </row>
    <row r="68" spans="1:38" ht="12.6" customHeight="1" x14ac:dyDescent="0.25">
      <c r="A68" s="195"/>
      <c r="B68" s="18" t="s">
        <v>23</v>
      </c>
      <c r="C68" s="114" t="s">
        <v>295</v>
      </c>
      <c r="D68" s="34" t="s">
        <v>299</v>
      </c>
      <c r="E68" s="34" t="s">
        <v>300</v>
      </c>
      <c r="F68" s="34" t="s">
        <v>301</v>
      </c>
      <c r="G68" s="34" t="s">
        <v>302</v>
      </c>
      <c r="H68" s="34" t="s">
        <v>296</v>
      </c>
      <c r="I68" s="34" t="s">
        <v>297</v>
      </c>
      <c r="J68" s="34" t="s">
        <v>298</v>
      </c>
      <c r="K68" s="34" t="s">
        <v>299</v>
      </c>
      <c r="L68" s="34" t="s">
        <v>300</v>
      </c>
      <c r="M68" s="34" t="s">
        <v>301</v>
      </c>
      <c r="N68" s="34" t="s">
        <v>302</v>
      </c>
      <c r="O68" s="34" t="s">
        <v>296</v>
      </c>
      <c r="P68" s="34" t="s">
        <v>297</v>
      </c>
      <c r="Q68" s="34" t="s">
        <v>298</v>
      </c>
      <c r="R68" s="34" t="s">
        <v>299</v>
      </c>
      <c r="S68" s="34" t="s">
        <v>300</v>
      </c>
      <c r="T68" s="34" t="s">
        <v>301</v>
      </c>
      <c r="U68" s="34" t="s">
        <v>302</v>
      </c>
      <c r="V68" s="34" t="s">
        <v>296</v>
      </c>
      <c r="W68" s="34" t="s">
        <v>297</v>
      </c>
      <c r="X68" s="34" t="s">
        <v>298</v>
      </c>
      <c r="Y68" s="34" t="s">
        <v>299</v>
      </c>
      <c r="Z68" s="34" t="s">
        <v>300</v>
      </c>
      <c r="AA68" s="34" t="s">
        <v>301</v>
      </c>
      <c r="AB68" s="34" t="s">
        <v>302</v>
      </c>
      <c r="AC68" s="34" t="s">
        <v>296</v>
      </c>
      <c r="AD68" s="34" t="s">
        <v>297</v>
      </c>
      <c r="AE68" s="34" t="s">
        <v>298</v>
      </c>
      <c r="AF68" s="34" t="s">
        <v>299</v>
      </c>
      <c r="AG68" s="34" t="s">
        <v>300</v>
      </c>
      <c r="AH68" s="34" t="s">
        <v>312</v>
      </c>
      <c r="AI68" s="34" t="s">
        <v>303</v>
      </c>
      <c r="AJ68" s="34" t="s">
        <v>304</v>
      </c>
      <c r="AK68" s="35" t="s">
        <v>305</v>
      </c>
    </row>
    <row r="69" spans="1:38" ht="15.95" customHeight="1" x14ac:dyDescent="0.25">
      <c r="A69" s="8">
        <v>1</v>
      </c>
      <c r="B69" s="199" t="s">
        <v>36</v>
      </c>
      <c r="C69" s="20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 t="str">
        <f t="shared" ref="AI69:AI100" si="2">IF(SUM(AJ69:AK69)&gt;0,SUM(AJ69:AK69),"")</f>
        <v/>
      </c>
      <c r="AJ69" s="10">
        <v>0</v>
      </c>
      <c r="AK69" s="16">
        <v>0</v>
      </c>
      <c r="AL69" s="7">
        <v>0</v>
      </c>
    </row>
    <row r="70" spans="1:38" ht="15.95" customHeight="1" x14ac:dyDescent="0.25">
      <c r="A70" s="3">
        <v>2</v>
      </c>
      <c r="B70" s="201" t="s">
        <v>45</v>
      </c>
      <c r="C70" s="202"/>
      <c r="D70" s="5"/>
      <c r="E70" s="5"/>
      <c r="F70" s="5"/>
      <c r="G70" s="5"/>
      <c r="H70" s="5"/>
      <c r="I70" s="5"/>
      <c r="J70" s="5" t="s">
        <v>313</v>
      </c>
      <c r="K70" s="5"/>
      <c r="L70" s="5"/>
      <c r="M70" s="5"/>
      <c r="N70" s="5" t="s">
        <v>313</v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10">
        <f t="shared" si="2"/>
        <v>2</v>
      </c>
      <c r="AJ70" s="5">
        <v>2</v>
      </c>
      <c r="AK70" s="15">
        <v>0</v>
      </c>
      <c r="AL70" s="7">
        <v>0</v>
      </c>
    </row>
    <row r="71" spans="1:38" ht="15.95" customHeight="1" x14ac:dyDescent="0.25">
      <c r="A71" s="3">
        <v>3</v>
      </c>
      <c r="B71" s="201" t="s">
        <v>51</v>
      </c>
      <c r="C71" s="202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10" t="str">
        <f t="shared" si="2"/>
        <v/>
      </c>
      <c r="AJ71" s="5">
        <v>0</v>
      </c>
      <c r="AK71" s="15">
        <v>0</v>
      </c>
      <c r="AL71" s="7">
        <v>0</v>
      </c>
    </row>
    <row r="72" spans="1:38" ht="15.95" customHeight="1" x14ac:dyDescent="0.25">
      <c r="A72" s="3">
        <v>4</v>
      </c>
      <c r="B72" s="201" t="s">
        <v>57</v>
      </c>
      <c r="C72" s="202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10" t="str">
        <f t="shared" si="2"/>
        <v/>
      </c>
      <c r="AJ72" s="5"/>
      <c r="AK72" s="15"/>
      <c r="AL72" s="7">
        <v>0</v>
      </c>
    </row>
    <row r="73" spans="1:38" ht="15.95" customHeight="1" x14ac:dyDescent="0.25">
      <c r="A73" s="3">
        <v>5</v>
      </c>
      <c r="B73" s="201" t="s">
        <v>63</v>
      </c>
      <c r="C73" s="202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10" t="str">
        <f t="shared" si="2"/>
        <v/>
      </c>
      <c r="AJ73" s="5">
        <v>0</v>
      </c>
      <c r="AK73" s="15">
        <v>0</v>
      </c>
      <c r="AL73" s="7">
        <v>0</v>
      </c>
    </row>
    <row r="74" spans="1:38" ht="15.95" customHeight="1" x14ac:dyDescent="0.25">
      <c r="A74" s="3">
        <v>6</v>
      </c>
      <c r="B74" s="201" t="s">
        <v>69</v>
      </c>
      <c r="C74" s="202"/>
      <c r="D74" s="5"/>
      <c r="E74" s="5"/>
      <c r="F74" s="5"/>
      <c r="G74" s="5"/>
      <c r="H74" s="5"/>
      <c r="I74" s="5"/>
      <c r="J74" s="5"/>
      <c r="K74" s="5"/>
      <c r="L74" s="5" t="s">
        <v>313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10">
        <f t="shared" si="2"/>
        <v>1</v>
      </c>
      <c r="AJ74" s="5">
        <v>1</v>
      </c>
      <c r="AK74" s="15">
        <v>0</v>
      </c>
      <c r="AL74" s="7">
        <v>0</v>
      </c>
    </row>
    <row r="75" spans="1:38" ht="15.95" customHeight="1" x14ac:dyDescent="0.25">
      <c r="A75" s="3">
        <v>7</v>
      </c>
      <c r="B75" s="201" t="s">
        <v>75</v>
      </c>
      <c r="C75" s="202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10" t="str">
        <f t="shared" si="2"/>
        <v/>
      </c>
      <c r="AJ75" s="5">
        <v>0</v>
      </c>
      <c r="AK75" s="15">
        <v>0</v>
      </c>
      <c r="AL75" s="7">
        <v>0</v>
      </c>
    </row>
    <row r="76" spans="1:38" ht="15.95" customHeight="1" x14ac:dyDescent="0.25">
      <c r="A76" s="3">
        <v>8</v>
      </c>
      <c r="B76" s="201" t="s">
        <v>80</v>
      </c>
      <c r="C76" s="202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10" t="str">
        <f t="shared" si="2"/>
        <v/>
      </c>
      <c r="AJ76" s="5">
        <v>0</v>
      </c>
      <c r="AK76" s="15">
        <v>0</v>
      </c>
      <c r="AL76" s="7">
        <v>0</v>
      </c>
    </row>
    <row r="77" spans="1:38" ht="15.95" customHeight="1" x14ac:dyDescent="0.25">
      <c r="A77" s="3">
        <v>9</v>
      </c>
      <c r="B77" s="201" t="s">
        <v>86</v>
      </c>
      <c r="C77" s="202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 t="s">
        <v>313</v>
      </c>
      <c r="AB77" s="5"/>
      <c r="AC77" s="5"/>
      <c r="AD77" s="5"/>
      <c r="AE77" s="5"/>
      <c r="AF77" s="5"/>
      <c r="AG77" s="5"/>
      <c r="AH77" s="5"/>
      <c r="AI77" s="10">
        <f t="shared" si="2"/>
        <v>1</v>
      </c>
      <c r="AJ77" s="5">
        <v>1</v>
      </c>
      <c r="AK77" s="15">
        <v>0</v>
      </c>
      <c r="AL77" s="7">
        <v>0</v>
      </c>
    </row>
    <row r="78" spans="1:38" ht="15.95" customHeight="1" x14ac:dyDescent="0.25">
      <c r="A78" s="3">
        <v>10</v>
      </c>
      <c r="B78" s="201" t="s">
        <v>92</v>
      </c>
      <c r="C78" s="202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10" t="str">
        <f t="shared" si="2"/>
        <v/>
      </c>
      <c r="AJ78" s="5">
        <v>0</v>
      </c>
      <c r="AK78" s="15">
        <v>0</v>
      </c>
      <c r="AL78" s="7">
        <v>0</v>
      </c>
    </row>
    <row r="79" spans="1:38" ht="15.95" customHeight="1" x14ac:dyDescent="0.25">
      <c r="A79" s="3">
        <v>11</v>
      </c>
      <c r="B79" s="201" t="s">
        <v>98</v>
      </c>
      <c r="C79" s="202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10" t="str">
        <f t="shared" si="2"/>
        <v/>
      </c>
      <c r="AJ79" s="5"/>
      <c r="AK79" s="15"/>
      <c r="AL79" s="7">
        <v>0</v>
      </c>
    </row>
    <row r="80" spans="1:38" ht="15.95" customHeight="1" x14ac:dyDescent="0.25">
      <c r="A80" s="3">
        <v>12</v>
      </c>
      <c r="B80" s="201" t="s">
        <v>104</v>
      </c>
      <c r="C80" s="202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10" t="str">
        <f t="shared" si="2"/>
        <v/>
      </c>
      <c r="AJ80" s="5">
        <v>0</v>
      </c>
      <c r="AK80" s="15">
        <v>0</v>
      </c>
      <c r="AL80" s="7">
        <v>0</v>
      </c>
    </row>
    <row r="81" spans="1:38" ht="15.95" customHeight="1" x14ac:dyDescent="0.25">
      <c r="A81" s="3">
        <v>13</v>
      </c>
      <c r="B81" s="201" t="s">
        <v>110</v>
      </c>
      <c r="C81" s="202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10" t="str">
        <f t="shared" si="2"/>
        <v/>
      </c>
      <c r="AJ81" s="5">
        <v>0</v>
      </c>
      <c r="AK81" s="15">
        <v>0</v>
      </c>
      <c r="AL81" s="7">
        <v>0</v>
      </c>
    </row>
    <row r="82" spans="1:38" ht="15.95" customHeight="1" x14ac:dyDescent="0.25">
      <c r="A82" s="3">
        <v>14</v>
      </c>
      <c r="B82" s="201" t="s">
        <v>116</v>
      </c>
      <c r="C82" s="202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10" t="str">
        <f t="shared" si="2"/>
        <v/>
      </c>
      <c r="AJ82" s="5"/>
      <c r="AK82" s="15"/>
      <c r="AL82" s="7">
        <v>0</v>
      </c>
    </row>
    <row r="83" spans="1:38" ht="15.95" customHeight="1" x14ac:dyDescent="0.25">
      <c r="A83" s="3">
        <v>15</v>
      </c>
      <c r="B83" s="201" t="s">
        <v>122</v>
      </c>
      <c r="C83" s="202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10" t="str">
        <f t="shared" si="2"/>
        <v/>
      </c>
      <c r="AJ83" s="5">
        <v>0</v>
      </c>
      <c r="AK83" s="15">
        <v>0</v>
      </c>
      <c r="AL83" s="7">
        <v>0</v>
      </c>
    </row>
    <row r="84" spans="1:38" ht="15.95" customHeight="1" x14ac:dyDescent="0.25">
      <c r="A84" s="3">
        <v>16</v>
      </c>
      <c r="B84" s="201" t="s">
        <v>128</v>
      </c>
      <c r="C84" s="202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10" t="str">
        <f t="shared" si="2"/>
        <v/>
      </c>
      <c r="AJ84" s="5">
        <v>0</v>
      </c>
      <c r="AK84" s="15">
        <v>0</v>
      </c>
      <c r="AL84" s="7">
        <v>0</v>
      </c>
    </row>
    <row r="85" spans="1:38" ht="15.95" customHeight="1" x14ac:dyDescent="0.25">
      <c r="A85" s="3">
        <v>17</v>
      </c>
      <c r="B85" s="201" t="s">
        <v>134</v>
      </c>
      <c r="C85" s="202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10" t="str">
        <f t="shared" si="2"/>
        <v/>
      </c>
      <c r="AJ85" s="5">
        <v>0</v>
      </c>
      <c r="AK85" s="15">
        <v>0</v>
      </c>
      <c r="AL85" s="7">
        <v>0</v>
      </c>
    </row>
    <row r="86" spans="1:38" ht="15.95" customHeight="1" x14ac:dyDescent="0.25">
      <c r="A86" s="3">
        <v>18</v>
      </c>
      <c r="B86" s="201" t="s">
        <v>140</v>
      </c>
      <c r="C86" s="202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10" t="str">
        <f t="shared" si="2"/>
        <v/>
      </c>
      <c r="AJ86" s="5">
        <v>0</v>
      </c>
      <c r="AK86" s="15">
        <v>0</v>
      </c>
      <c r="AL86" s="7">
        <v>0</v>
      </c>
    </row>
    <row r="87" spans="1:38" ht="15.95" customHeight="1" x14ac:dyDescent="0.25">
      <c r="A87" s="3">
        <v>19</v>
      </c>
      <c r="B87" s="201" t="s">
        <v>145</v>
      </c>
      <c r="C87" s="202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10" t="str">
        <f t="shared" si="2"/>
        <v/>
      </c>
      <c r="AJ87" s="5">
        <v>0</v>
      </c>
      <c r="AK87" s="15">
        <v>0</v>
      </c>
      <c r="AL87" s="7">
        <v>0</v>
      </c>
    </row>
    <row r="88" spans="1:38" ht="15.95" customHeight="1" x14ac:dyDescent="0.25">
      <c r="A88" s="3">
        <v>20</v>
      </c>
      <c r="B88" s="201" t="s">
        <v>151</v>
      </c>
      <c r="C88" s="202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10" t="str">
        <f t="shared" si="2"/>
        <v/>
      </c>
      <c r="AJ88" s="5"/>
      <c r="AK88" s="15"/>
      <c r="AL88" s="7">
        <v>0</v>
      </c>
    </row>
    <row r="89" spans="1:38" ht="15.95" customHeight="1" x14ac:dyDescent="0.25">
      <c r="A89" s="3">
        <v>21</v>
      </c>
      <c r="B89" s="201" t="s">
        <v>157</v>
      </c>
      <c r="C89" s="202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10" t="str">
        <f t="shared" si="2"/>
        <v/>
      </c>
      <c r="AJ89" s="5">
        <v>0</v>
      </c>
      <c r="AK89" s="15">
        <v>0</v>
      </c>
      <c r="AL89" s="7">
        <v>0</v>
      </c>
    </row>
    <row r="90" spans="1:38" ht="15.95" customHeight="1" x14ac:dyDescent="0.25">
      <c r="A90" s="3">
        <v>22</v>
      </c>
      <c r="B90" s="201" t="s">
        <v>162</v>
      </c>
      <c r="C90" s="202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10" t="str">
        <f t="shared" si="2"/>
        <v/>
      </c>
      <c r="AJ90" s="5"/>
      <c r="AK90" s="15"/>
      <c r="AL90" s="7">
        <v>0</v>
      </c>
    </row>
    <row r="91" spans="1:38" ht="15.95" customHeight="1" x14ac:dyDescent="0.25">
      <c r="A91" s="3">
        <v>23</v>
      </c>
      <c r="B91" s="201" t="s">
        <v>168</v>
      </c>
      <c r="C91" s="202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10" t="str">
        <f t="shared" si="2"/>
        <v/>
      </c>
      <c r="AJ91" s="5"/>
      <c r="AK91" s="15"/>
      <c r="AL91" s="7">
        <v>0</v>
      </c>
    </row>
    <row r="92" spans="1:38" ht="15.95" customHeight="1" x14ac:dyDescent="0.25">
      <c r="A92" s="3">
        <v>24</v>
      </c>
      <c r="B92" s="201" t="s">
        <v>174</v>
      </c>
      <c r="C92" s="202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10" t="str">
        <f t="shared" si="2"/>
        <v/>
      </c>
      <c r="AJ92" s="5">
        <v>0</v>
      </c>
      <c r="AK92" s="15">
        <v>0</v>
      </c>
      <c r="AL92" s="7">
        <v>0</v>
      </c>
    </row>
    <row r="93" spans="1:38" ht="15.95" customHeight="1" x14ac:dyDescent="0.25">
      <c r="A93" s="3">
        <v>25</v>
      </c>
      <c r="B93" s="201" t="s">
        <v>180</v>
      </c>
      <c r="C93" s="202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 t="s">
        <v>313</v>
      </c>
      <c r="AG93" s="5"/>
      <c r="AH93" s="5"/>
      <c r="AI93" s="10">
        <f t="shared" si="2"/>
        <v>1</v>
      </c>
      <c r="AJ93" s="5">
        <v>1</v>
      </c>
      <c r="AK93" s="15">
        <v>0</v>
      </c>
      <c r="AL93" s="7">
        <v>0</v>
      </c>
    </row>
    <row r="94" spans="1:38" ht="15.95" customHeight="1" x14ac:dyDescent="0.25">
      <c r="A94" s="3">
        <v>26</v>
      </c>
      <c r="B94" s="201" t="s">
        <v>186</v>
      </c>
      <c r="C94" s="202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10" t="str">
        <f t="shared" si="2"/>
        <v/>
      </c>
      <c r="AJ94" s="5"/>
      <c r="AK94" s="15"/>
      <c r="AL94" s="7">
        <v>0</v>
      </c>
    </row>
    <row r="95" spans="1:38" ht="15.95" customHeight="1" x14ac:dyDescent="0.25">
      <c r="A95" s="3">
        <v>27</v>
      </c>
      <c r="B95" s="201" t="s">
        <v>193</v>
      </c>
      <c r="C95" s="202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10" t="str">
        <f t="shared" si="2"/>
        <v/>
      </c>
      <c r="AJ95" s="5"/>
      <c r="AK95" s="15"/>
      <c r="AL95" s="7">
        <v>0</v>
      </c>
    </row>
    <row r="96" spans="1:38" ht="15.95" customHeight="1" x14ac:dyDescent="0.25">
      <c r="A96" s="3">
        <v>28</v>
      </c>
      <c r="B96" s="201" t="s">
        <v>199</v>
      </c>
      <c r="C96" s="202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 t="s">
        <v>313</v>
      </c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10">
        <f t="shared" si="2"/>
        <v>1</v>
      </c>
      <c r="AJ96" s="5">
        <v>1</v>
      </c>
      <c r="AK96" s="15">
        <v>0</v>
      </c>
      <c r="AL96" s="7">
        <v>0</v>
      </c>
    </row>
    <row r="97" spans="1:38" ht="15.95" customHeight="1" x14ac:dyDescent="0.25">
      <c r="A97" s="3">
        <v>29</v>
      </c>
      <c r="B97" s="201" t="s">
        <v>205</v>
      </c>
      <c r="C97" s="202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10" t="str">
        <f t="shared" si="2"/>
        <v/>
      </c>
      <c r="AJ97" s="5">
        <v>0</v>
      </c>
      <c r="AK97" s="15">
        <v>0</v>
      </c>
      <c r="AL97" s="7">
        <v>0</v>
      </c>
    </row>
    <row r="98" spans="1:38" ht="15.95" customHeight="1" x14ac:dyDescent="0.25">
      <c r="A98" s="3">
        <v>30</v>
      </c>
      <c r="B98" s="201" t="s">
        <v>210</v>
      </c>
      <c r="C98" s="202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 t="s">
        <v>313</v>
      </c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10">
        <f t="shared" si="2"/>
        <v>1</v>
      </c>
      <c r="AJ98" s="5">
        <v>1</v>
      </c>
      <c r="AK98" s="15">
        <v>0</v>
      </c>
      <c r="AL98" s="7">
        <v>0</v>
      </c>
    </row>
    <row r="99" spans="1:38" ht="15.95" customHeight="1" x14ac:dyDescent="0.25">
      <c r="A99" s="3">
        <v>31</v>
      </c>
      <c r="B99" s="201" t="s">
        <v>216</v>
      </c>
      <c r="C99" s="202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10" t="str">
        <f t="shared" si="2"/>
        <v/>
      </c>
      <c r="AJ99" s="5">
        <v>0</v>
      </c>
      <c r="AK99" s="15">
        <v>0</v>
      </c>
      <c r="AL99" s="7">
        <v>0</v>
      </c>
    </row>
    <row r="100" spans="1:38" ht="15.95" customHeight="1" x14ac:dyDescent="0.25">
      <c r="A100" s="3">
        <v>32</v>
      </c>
      <c r="B100" s="201" t="s">
        <v>222</v>
      </c>
      <c r="C100" s="202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10" t="str">
        <f t="shared" si="2"/>
        <v/>
      </c>
      <c r="AJ100" s="5">
        <v>0</v>
      </c>
      <c r="AK100" s="15">
        <v>0</v>
      </c>
      <c r="AL100" s="7">
        <v>0</v>
      </c>
    </row>
    <row r="101" spans="1:38" ht="15.95" customHeight="1" x14ac:dyDescent="0.25">
      <c r="A101" s="3">
        <v>33</v>
      </c>
      <c r="B101" s="201" t="s">
        <v>228</v>
      </c>
      <c r="C101" s="202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10" t="str">
        <f t="shared" ref="AI101:AI132" si="3">IF(SUM(AJ101:AK101)&gt;0,SUM(AJ101:AK101),"")</f>
        <v/>
      </c>
      <c r="AJ101" s="5">
        <v>0</v>
      </c>
      <c r="AK101" s="15">
        <v>0</v>
      </c>
      <c r="AL101" s="7">
        <v>0</v>
      </c>
    </row>
    <row r="102" spans="1:38" ht="15.95" customHeight="1" x14ac:dyDescent="0.25">
      <c r="A102" s="3">
        <v>34</v>
      </c>
      <c r="B102" s="201" t="s">
        <v>234</v>
      </c>
      <c r="C102" s="202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10" t="str">
        <f t="shared" si="3"/>
        <v/>
      </c>
      <c r="AJ102" s="5">
        <v>0</v>
      </c>
      <c r="AK102" s="15">
        <v>0</v>
      </c>
      <c r="AL102" s="7">
        <v>0</v>
      </c>
    </row>
    <row r="103" spans="1:38" ht="15.95" customHeight="1" x14ac:dyDescent="0.25">
      <c r="A103" s="3">
        <v>35</v>
      </c>
      <c r="B103" s="201" t="s">
        <v>240</v>
      </c>
      <c r="C103" s="202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10" t="str">
        <f t="shared" si="3"/>
        <v/>
      </c>
      <c r="AJ103" s="5">
        <v>0</v>
      </c>
      <c r="AK103" s="15">
        <v>0</v>
      </c>
      <c r="AL103" s="7">
        <v>0</v>
      </c>
    </row>
    <row r="104" spans="1:38" ht="15.95" customHeight="1" x14ac:dyDescent="0.25">
      <c r="A104" s="3">
        <v>36</v>
      </c>
      <c r="B104" s="201" t="s">
        <v>246</v>
      </c>
      <c r="C104" s="202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10" t="str">
        <f t="shared" si="3"/>
        <v/>
      </c>
      <c r="AJ104" s="5">
        <v>0</v>
      </c>
      <c r="AK104" s="15">
        <v>0</v>
      </c>
      <c r="AL104" s="7">
        <v>0</v>
      </c>
    </row>
    <row r="105" spans="1:38" ht="15.95" customHeight="1" x14ac:dyDescent="0.25">
      <c r="A105" s="3">
        <v>37</v>
      </c>
      <c r="B105" s="201" t="s">
        <v>252</v>
      </c>
      <c r="C105" s="202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 t="s">
        <v>313</v>
      </c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10">
        <f t="shared" si="3"/>
        <v>1</v>
      </c>
      <c r="AJ105" s="5">
        <v>1</v>
      </c>
      <c r="AK105" s="15">
        <v>0</v>
      </c>
      <c r="AL105" s="7">
        <v>0</v>
      </c>
    </row>
    <row r="106" spans="1:38" ht="15.95" customHeight="1" x14ac:dyDescent="0.25">
      <c r="A106" s="3">
        <v>38</v>
      </c>
      <c r="B106" s="201" t="s">
        <v>258</v>
      </c>
      <c r="C106" s="202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10" t="str">
        <f t="shared" si="3"/>
        <v/>
      </c>
      <c r="AJ106" s="5"/>
      <c r="AK106" s="15"/>
      <c r="AL106" s="7">
        <v>0</v>
      </c>
    </row>
    <row r="107" spans="1:38" ht="15.95" customHeight="1" x14ac:dyDescent="0.25">
      <c r="A107" s="3">
        <v>39</v>
      </c>
      <c r="B107" s="201" t="s">
        <v>264</v>
      </c>
      <c r="C107" s="202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 t="s">
        <v>313</v>
      </c>
      <c r="Z107" s="5"/>
      <c r="AA107" s="5"/>
      <c r="AB107" s="5"/>
      <c r="AC107" s="5"/>
      <c r="AD107" s="5"/>
      <c r="AE107" s="5"/>
      <c r="AF107" s="5"/>
      <c r="AG107" s="5"/>
      <c r="AH107" s="5"/>
      <c r="AI107" s="10">
        <f t="shared" si="3"/>
        <v>1</v>
      </c>
      <c r="AJ107" s="5">
        <v>1</v>
      </c>
      <c r="AK107" s="15">
        <v>0</v>
      </c>
      <c r="AL107" s="7">
        <v>0</v>
      </c>
    </row>
    <row r="108" spans="1:38" ht="15.95" customHeight="1" x14ac:dyDescent="0.25">
      <c r="A108" s="3">
        <v>40</v>
      </c>
      <c r="B108" s="201" t="s">
        <v>269</v>
      </c>
      <c r="C108" s="202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10" t="str">
        <f t="shared" si="3"/>
        <v/>
      </c>
      <c r="AJ108" s="5"/>
      <c r="AK108" s="15"/>
      <c r="AL108" s="7">
        <v>0</v>
      </c>
    </row>
    <row r="109" spans="1:38" ht="15.95" customHeight="1" x14ac:dyDescent="0.25">
      <c r="A109" s="3">
        <v>41</v>
      </c>
      <c r="B109" s="201" t="s">
        <v>274</v>
      </c>
      <c r="C109" s="202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10" t="str">
        <f t="shared" si="3"/>
        <v/>
      </c>
      <c r="AJ109" s="5">
        <v>0</v>
      </c>
      <c r="AK109" s="15">
        <v>0</v>
      </c>
      <c r="AL109" s="7">
        <v>0</v>
      </c>
    </row>
    <row r="110" spans="1:38" ht="15.95" customHeight="1" x14ac:dyDescent="0.25">
      <c r="A110" s="3">
        <v>42</v>
      </c>
      <c r="B110" s="201" t="s">
        <v>280</v>
      </c>
      <c r="C110" s="202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10" t="str">
        <f t="shared" si="3"/>
        <v/>
      </c>
      <c r="AJ110" s="5"/>
      <c r="AK110" s="15"/>
      <c r="AL110" s="7">
        <v>0</v>
      </c>
    </row>
    <row r="111" spans="1:38" ht="15.95" customHeight="1" x14ac:dyDescent="0.25">
      <c r="A111" s="3">
        <v>43</v>
      </c>
      <c r="B111" s="201" t="s">
        <v>285</v>
      </c>
      <c r="C111" s="202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10" t="str">
        <f t="shared" si="3"/>
        <v/>
      </c>
      <c r="AJ111" s="5">
        <v>0</v>
      </c>
      <c r="AK111" s="15">
        <v>0</v>
      </c>
      <c r="AL111" s="7">
        <v>0</v>
      </c>
    </row>
    <row r="112" spans="1:38" ht="12.6" hidden="1" customHeight="1" x14ac:dyDescent="0.25">
      <c r="A112" s="3">
        <v>44</v>
      </c>
      <c r="B112" s="201"/>
      <c r="C112" s="202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10" t="str">
        <f t="shared" si="3"/>
        <v/>
      </c>
      <c r="AJ112" s="5"/>
      <c r="AK112" s="15"/>
    </row>
    <row r="113" spans="1:37" ht="12.6" hidden="1" customHeight="1" x14ac:dyDescent="0.25">
      <c r="A113" s="3">
        <v>45</v>
      </c>
      <c r="B113" s="201"/>
      <c r="C113" s="202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10" t="str">
        <f t="shared" si="3"/>
        <v/>
      </c>
      <c r="AJ113" s="5"/>
      <c r="AK113" s="15"/>
    </row>
    <row r="114" spans="1:37" ht="12.6" hidden="1" customHeight="1" x14ac:dyDescent="0.25">
      <c r="A114" s="3">
        <v>46</v>
      </c>
      <c r="B114" s="201"/>
      <c r="C114" s="202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10" t="str">
        <f t="shared" si="3"/>
        <v/>
      </c>
      <c r="AJ114" s="5"/>
      <c r="AK114" s="15"/>
    </row>
    <row r="115" spans="1:37" ht="12.6" hidden="1" customHeight="1" x14ac:dyDescent="0.25">
      <c r="A115" s="3">
        <v>47</v>
      </c>
      <c r="B115" s="201"/>
      <c r="C115" s="202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10" t="str">
        <f t="shared" si="3"/>
        <v/>
      </c>
      <c r="AJ115" s="5"/>
      <c r="AK115" s="15"/>
    </row>
    <row r="116" spans="1:37" ht="12.6" hidden="1" customHeight="1" x14ac:dyDescent="0.25">
      <c r="A116" s="3">
        <v>48</v>
      </c>
      <c r="B116" s="201"/>
      <c r="C116" s="202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10" t="str">
        <f t="shared" si="3"/>
        <v/>
      </c>
      <c r="AJ116" s="5"/>
      <c r="AK116" s="15"/>
    </row>
    <row r="117" spans="1:37" ht="12.6" hidden="1" customHeight="1" x14ac:dyDescent="0.25">
      <c r="A117" s="3">
        <v>49</v>
      </c>
      <c r="B117" s="201"/>
      <c r="C117" s="202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10" t="str">
        <f t="shared" si="3"/>
        <v/>
      </c>
      <c r="AJ117" s="5"/>
      <c r="AK117" s="15"/>
    </row>
    <row r="118" spans="1:37" ht="12.6" hidden="1" customHeight="1" x14ac:dyDescent="0.25">
      <c r="A118" s="3">
        <v>50</v>
      </c>
      <c r="B118" s="201"/>
      <c r="C118" s="202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10" t="str">
        <f t="shared" si="3"/>
        <v/>
      </c>
      <c r="AJ118" s="5"/>
      <c r="AK118" s="15"/>
    </row>
    <row r="119" spans="1:37" ht="12.6" hidden="1" customHeight="1" x14ac:dyDescent="0.25">
      <c r="A119" s="3">
        <v>51</v>
      </c>
      <c r="B119" s="201"/>
      <c r="C119" s="202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10" t="str">
        <f t="shared" si="3"/>
        <v/>
      </c>
      <c r="AJ119" s="5"/>
      <c r="AK119" s="15"/>
    </row>
    <row r="120" spans="1:37" ht="12.6" hidden="1" customHeight="1" x14ac:dyDescent="0.25">
      <c r="A120" s="3">
        <v>52</v>
      </c>
      <c r="B120" s="201"/>
      <c r="C120" s="202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10" t="str">
        <f t="shared" si="3"/>
        <v/>
      </c>
      <c r="AJ120" s="5"/>
      <c r="AK120" s="15"/>
    </row>
    <row r="121" spans="1:37" ht="12.6" hidden="1" customHeight="1" x14ac:dyDescent="0.25">
      <c r="A121" s="3">
        <v>53</v>
      </c>
      <c r="B121" s="201"/>
      <c r="C121" s="202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10" t="str">
        <f t="shared" si="3"/>
        <v/>
      </c>
      <c r="AJ121" s="5"/>
      <c r="AK121" s="15"/>
    </row>
    <row r="122" spans="1:37" ht="12.6" hidden="1" customHeight="1" x14ac:dyDescent="0.25">
      <c r="A122" s="3">
        <v>54</v>
      </c>
      <c r="B122" s="201"/>
      <c r="C122" s="202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10" t="str">
        <f t="shared" si="3"/>
        <v/>
      </c>
      <c r="AJ122" s="5"/>
      <c r="AK122" s="15"/>
    </row>
    <row r="123" spans="1:37" ht="12.6" hidden="1" customHeight="1" x14ac:dyDescent="0.25">
      <c r="A123" s="20">
        <v>55</v>
      </c>
      <c r="B123" s="201"/>
      <c r="C123" s="202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10" t="str">
        <f t="shared" si="3"/>
        <v/>
      </c>
      <c r="AJ123" s="21"/>
      <c r="AK123" s="22"/>
    </row>
    <row r="124" spans="1:37" s="39" customFormat="1" ht="12.6" customHeight="1" x14ac:dyDescent="0.2">
      <c r="A124" s="36"/>
      <c r="B124" s="203" t="s">
        <v>306</v>
      </c>
      <c r="C124" s="204"/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1</v>
      </c>
      <c r="K124" s="37">
        <v>0</v>
      </c>
      <c r="L124" s="37">
        <v>1</v>
      </c>
      <c r="M124" s="37">
        <v>0</v>
      </c>
      <c r="N124" s="37">
        <v>1</v>
      </c>
      <c r="O124" s="37">
        <v>0</v>
      </c>
      <c r="P124" s="37">
        <v>0</v>
      </c>
      <c r="Q124" s="37">
        <v>1</v>
      </c>
      <c r="R124" s="37">
        <v>0</v>
      </c>
      <c r="S124" s="37">
        <v>0</v>
      </c>
      <c r="T124" s="37">
        <v>1</v>
      </c>
      <c r="U124" s="37">
        <v>1</v>
      </c>
      <c r="V124" s="37">
        <v>0</v>
      </c>
      <c r="W124" s="37">
        <v>0</v>
      </c>
      <c r="X124" s="37">
        <v>0</v>
      </c>
      <c r="Y124" s="37">
        <v>1</v>
      </c>
      <c r="Z124" s="37">
        <v>0</v>
      </c>
      <c r="AA124" s="37">
        <v>1</v>
      </c>
      <c r="AB124" s="37">
        <v>0</v>
      </c>
      <c r="AC124" s="37">
        <v>0</v>
      </c>
      <c r="AD124" s="37">
        <v>0</v>
      </c>
      <c r="AE124" s="37">
        <v>0</v>
      </c>
      <c r="AF124" s="37">
        <v>1</v>
      </c>
      <c r="AG124" s="37">
        <v>0</v>
      </c>
      <c r="AH124" s="37">
        <v>0</v>
      </c>
      <c r="AI124" s="37">
        <v>9</v>
      </c>
      <c r="AJ124" s="37">
        <v>9</v>
      </c>
      <c r="AK124" s="38">
        <v>0</v>
      </c>
    </row>
    <row r="125" spans="1:37" s="39" customFormat="1" ht="12.6" customHeight="1" x14ac:dyDescent="0.2">
      <c r="A125" s="111"/>
      <c r="B125" s="150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</row>
    <row r="126" spans="1:37" s="39" customFormat="1" ht="12.6" customHeight="1" x14ac:dyDescent="0.2">
      <c r="A126" s="205" t="s">
        <v>314</v>
      </c>
      <c r="B126" s="208"/>
      <c r="C126" s="205"/>
      <c r="D126" s="205" t="s">
        <v>308</v>
      </c>
      <c r="E126" s="205"/>
      <c r="F126" s="205"/>
      <c r="G126" s="205"/>
      <c r="H126" s="205"/>
      <c r="I126" s="205"/>
      <c r="J126" s="205"/>
      <c r="K126" s="205"/>
      <c r="L126" s="205"/>
      <c r="M126" s="205"/>
      <c r="N126" s="112"/>
      <c r="O126" s="112"/>
      <c r="P126" s="205" t="s">
        <v>308</v>
      </c>
      <c r="Q126" s="205"/>
      <c r="R126" s="205"/>
      <c r="S126" s="205"/>
      <c r="T126" s="205"/>
      <c r="U126" s="205"/>
      <c r="V126" s="205"/>
      <c r="W126" s="205"/>
      <c r="X126" s="205"/>
      <c r="Y126" s="205"/>
      <c r="Z126" s="112"/>
      <c r="AA126" s="112"/>
      <c r="AB126" s="205" t="s">
        <v>308</v>
      </c>
      <c r="AC126" s="205"/>
      <c r="AD126" s="205"/>
      <c r="AE126" s="205"/>
      <c r="AF126" s="205"/>
      <c r="AG126" s="205"/>
      <c r="AH126" s="205"/>
      <c r="AI126" s="205"/>
      <c r="AJ126" s="205"/>
      <c r="AK126" s="205"/>
    </row>
    <row r="127" spans="1:37" s="39" customFormat="1" ht="12.6" customHeight="1" x14ac:dyDescent="0.2">
      <c r="A127" s="112"/>
      <c r="B127" s="151"/>
      <c r="C127" s="112"/>
      <c r="D127" s="205" t="s">
        <v>309</v>
      </c>
      <c r="E127" s="205"/>
      <c r="F127" s="205"/>
      <c r="G127" s="205"/>
      <c r="H127" s="205"/>
      <c r="I127" s="205"/>
      <c r="J127" s="205"/>
      <c r="K127" s="205"/>
      <c r="L127" s="205"/>
      <c r="M127" s="205"/>
      <c r="N127" s="112"/>
      <c r="O127" s="112"/>
      <c r="P127" s="205" t="s">
        <v>15</v>
      </c>
      <c r="Q127" s="205"/>
      <c r="R127" s="205"/>
      <c r="S127" s="205"/>
      <c r="T127" s="205"/>
      <c r="U127" s="205"/>
      <c r="V127" s="205"/>
      <c r="W127" s="205"/>
      <c r="X127" s="205"/>
      <c r="Y127" s="205"/>
      <c r="Z127" s="112"/>
      <c r="AA127" s="112"/>
      <c r="AB127" s="205" t="s">
        <v>16</v>
      </c>
      <c r="AC127" s="205"/>
      <c r="AD127" s="205"/>
      <c r="AE127" s="205"/>
      <c r="AF127" s="205"/>
      <c r="AG127" s="205"/>
      <c r="AH127" s="205"/>
      <c r="AI127" s="205"/>
      <c r="AJ127" s="205"/>
      <c r="AK127" s="205"/>
    </row>
    <row r="128" spans="1:37" s="39" customFormat="1" ht="12.6" customHeight="1" x14ac:dyDescent="0.2">
      <c r="A128" s="112"/>
      <c r="B128" s="151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2"/>
      <c r="AG128" s="112"/>
      <c r="AH128" s="112"/>
      <c r="AI128" s="112"/>
      <c r="AJ128" s="112"/>
      <c r="AK128" s="112"/>
    </row>
    <row r="129" spans="1:38" s="39" customFormat="1" ht="12.6" customHeight="1" x14ac:dyDescent="0.2">
      <c r="A129" s="112"/>
      <c r="B129" s="151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/>
      <c r="AD129" s="112"/>
      <c r="AE129" s="112"/>
      <c r="AF129" s="112"/>
      <c r="AG129" s="112"/>
      <c r="AH129" s="112"/>
      <c r="AI129" s="112"/>
      <c r="AJ129" s="112"/>
      <c r="AK129" s="112"/>
    </row>
    <row r="130" spans="1:38" s="39" customFormat="1" ht="12.6" customHeight="1" x14ac:dyDescent="0.2">
      <c r="A130" s="112"/>
      <c r="B130" s="151"/>
      <c r="C130" s="112"/>
      <c r="D130" s="206" t="s">
        <v>310</v>
      </c>
      <c r="E130" s="206"/>
      <c r="F130" s="206"/>
      <c r="G130" s="206"/>
      <c r="H130" s="206"/>
      <c r="I130" s="206"/>
      <c r="J130" s="206"/>
      <c r="K130" s="206"/>
      <c r="L130" s="206"/>
      <c r="M130" s="206"/>
      <c r="N130" s="112"/>
      <c r="O130" s="112"/>
      <c r="P130" s="206" t="s">
        <v>19</v>
      </c>
      <c r="Q130" s="206"/>
      <c r="R130" s="206"/>
      <c r="S130" s="206"/>
      <c r="T130" s="206"/>
      <c r="U130" s="206"/>
      <c r="V130" s="206"/>
      <c r="W130" s="206"/>
      <c r="X130" s="206"/>
      <c r="Y130" s="206"/>
      <c r="Z130" s="112"/>
      <c r="AA130" s="112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</row>
    <row r="131" spans="1:38" s="73" customFormat="1" ht="21" customHeight="1" x14ac:dyDescent="0.3">
      <c r="A131" s="193" t="s">
        <v>315</v>
      </c>
      <c r="B131" s="207"/>
      <c r="C131" s="193"/>
      <c r="D131" s="193"/>
      <c r="E131" s="193"/>
      <c r="F131" s="193"/>
      <c r="G131" s="193"/>
      <c r="H131" s="193"/>
      <c r="I131" s="193"/>
      <c r="J131" s="75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194" t="s">
        <v>292</v>
      </c>
      <c r="V131" s="194"/>
      <c r="W131" s="194"/>
      <c r="X131" s="194"/>
      <c r="Y131" s="194"/>
      <c r="Z131" s="194"/>
      <c r="AA131" s="194"/>
      <c r="AB131" s="194"/>
      <c r="AC131" s="194"/>
      <c r="AD131" s="194"/>
      <c r="AE131" s="194"/>
      <c r="AF131" s="194"/>
      <c r="AG131" s="194"/>
      <c r="AH131" s="194"/>
      <c r="AI131" s="193">
        <v>43</v>
      </c>
      <c r="AJ131" s="193"/>
      <c r="AK131" s="193"/>
    </row>
    <row r="132" spans="1:38" ht="21" customHeight="1" x14ac:dyDescent="0.25">
      <c r="A132" s="181" t="s">
        <v>30</v>
      </c>
      <c r="B132" s="152"/>
      <c r="C132" s="107" t="s">
        <v>293</v>
      </c>
      <c r="D132" s="19">
        <v>1</v>
      </c>
      <c r="E132" s="19">
        <v>2</v>
      </c>
      <c r="F132" s="19">
        <v>3</v>
      </c>
      <c r="G132" s="19">
        <v>4</v>
      </c>
      <c r="H132" s="19">
        <v>5</v>
      </c>
      <c r="I132" s="19">
        <v>6</v>
      </c>
      <c r="J132" s="19">
        <v>7</v>
      </c>
      <c r="K132" s="19">
        <v>8</v>
      </c>
      <c r="L132" s="19">
        <v>9</v>
      </c>
      <c r="M132" s="19">
        <v>10</v>
      </c>
      <c r="N132" s="19">
        <v>11</v>
      </c>
      <c r="O132" s="19">
        <v>12</v>
      </c>
      <c r="P132" s="19">
        <v>13</v>
      </c>
      <c r="Q132" s="19">
        <v>14</v>
      </c>
      <c r="R132" s="19">
        <v>15</v>
      </c>
      <c r="S132" s="19">
        <v>16</v>
      </c>
      <c r="T132" s="19">
        <v>17</v>
      </c>
      <c r="U132" s="19">
        <v>18</v>
      </c>
      <c r="V132" s="19">
        <v>19</v>
      </c>
      <c r="W132" s="19">
        <v>20</v>
      </c>
      <c r="X132" s="19">
        <v>21</v>
      </c>
      <c r="Y132" s="19">
        <v>22</v>
      </c>
      <c r="Z132" s="19">
        <v>23</v>
      </c>
      <c r="AA132" s="19">
        <v>24</v>
      </c>
      <c r="AB132" s="19">
        <v>25</v>
      </c>
      <c r="AC132" s="19">
        <v>26</v>
      </c>
      <c r="AD132" s="19">
        <v>27</v>
      </c>
      <c r="AE132" s="19">
        <v>28</v>
      </c>
      <c r="AF132" s="19">
        <v>29</v>
      </c>
      <c r="AG132" s="19">
        <v>30</v>
      </c>
      <c r="AH132" s="19">
        <v>31</v>
      </c>
      <c r="AI132" s="196" t="s">
        <v>294</v>
      </c>
      <c r="AJ132" s="197"/>
      <c r="AK132" s="198"/>
    </row>
    <row r="133" spans="1:38" ht="12.6" customHeight="1" x14ac:dyDescent="0.25">
      <c r="A133" s="195"/>
      <c r="B133" s="18" t="s">
        <v>23</v>
      </c>
      <c r="C133" s="108" t="s">
        <v>295</v>
      </c>
      <c r="D133" s="34" t="s">
        <v>301</v>
      </c>
      <c r="E133" s="34" t="s">
        <v>302</v>
      </c>
      <c r="F133" s="34" t="s">
        <v>296</v>
      </c>
      <c r="G133" s="34" t="s">
        <v>297</v>
      </c>
      <c r="H133" s="34" t="s">
        <v>298</v>
      </c>
      <c r="I133" s="34" t="s">
        <v>299</v>
      </c>
      <c r="J133" s="34" t="s">
        <v>300</v>
      </c>
      <c r="K133" s="34" t="s">
        <v>301</v>
      </c>
      <c r="L133" s="34" t="s">
        <v>302</v>
      </c>
      <c r="M133" s="34" t="s">
        <v>296</v>
      </c>
      <c r="N133" s="34" t="s">
        <v>297</v>
      </c>
      <c r="O133" s="34" t="s">
        <v>298</v>
      </c>
      <c r="P133" s="34" t="s">
        <v>299</v>
      </c>
      <c r="Q133" s="34" t="s">
        <v>300</v>
      </c>
      <c r="R133" s="34" t="s">
        <v>301</v>
      </c>
      <c r="S133" s="34" t="s">
        <v>302</v>
      </c>
      <c r="T133" s="34" t="s">
        <v>296</v>
      </c>
      <c r="U133" s="34" t="s">
        <v>297</v>
      </c>
      <c r="V133" s="34" t="s">
        <v>298</v>
      </c>
      <c r="W133" s="34" t="s">
        <v>299</v>
      </c>
      <c r="X133" s="34" t="s">
        <v>300</v>
      </c>
      <c r="Y133" s="34" t="s">
        <v>301</v>
      </c>
      <c r="Z133" s="34" t="s">
        <v>302</v>
      </c>
      <c r="AA133" s="34" t="s">
        <v>296</v>
      </c>
      <c r="AB133" s="34" t="s">
        <v>297</v>
      </c>
      <c r="AC133" s="34" t="s">
        <v>298</v>
      </c>
      <c r="AD133" s="34" t="s">
        <v>299</v>
      </c>
      <c r="AE133" s="34" t="s">
        <v>300</v>
      </c>
      <c r="AF133" s="34" t="s">
        <v>301</v>
      </c>
      <c r="AG133" s="34" t="s">
        <v>302</v>
      </c>
      <c r="AH133" s="34" t="s">
        <v>296</v>
      </c>
      <c r="AI133" s="34" t="s">
        <v>303</v>
      </c>
      <c r="AJ133" s="34" t="s">
        <v>304</v>
      </c>
      <c r="AK133" s="35" t="s">
        <v>305</v>
      </c>
    </row>
    <row r="134" spans="1:38" ht="15.95" customHeight="1" x14ac:dyDescent="0.25">
      <c r="A134" s="8">
        <v>1</v>
      </c>
      <c r="B134" s="199" t="s">
        <v>36</v>
      </c>
      <c r="C134" s="20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 t="str">
        <f t="shared" ref="AI134:AI165" si="4">IF(SUM(AJ134:AK134)&gt;0,SUM(AJ134:AK134),"")</f>
        <v/>
      </c>
      <c r="AJ134" s="10">
        <v>0</v>
      </c>
      <c r="AK134" s="16">
        <v>0</v>
      </c>
      <c r="AL134" s="7">
        <v>0</v>
      </c>
    </row>
    <row r="135" spans="1:38" ht="15.95" customHeight="1" x14ac:dyDescent="0.25">
      <c r="A135" s="3">
        <v>2</v>
      </c>
      <c r="B135" s="201" t="s">
        <v>45</v>
      </c>
      <c r="C135" s="202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10" t="str">
        <f t="shared" si="4"/>
        <v/>
      </c>
      <c r="AJ135" s="5">
        <v>0</v>
      </c>
      <c r="AK135" s="15">
        <v>0</v>
      </c>
      <c r="AL135" s="7">
        <v>0</v>
      </c>
    </row>
    <row r="136" spans="1:38" ht="15.95" customHeight="1" x14ac:dyDescent="0.25">
      <c r="A136" s="3">
        <v>3</v>
      </c>
      <c r="B136" s="201" t="s">
        <v>51</v>
      </c>
      <c r="C136" s="202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10" t="str">
        <f t="shared" si="4"/>
        <v/>
      </c>
      <c r="AJ136" s="5">
        <v>0</v>
      </c>
      <c r="AK136" s="15">
        <v>0</v>
      </c>
      <c r="AL136" s="7">
        <v>0</v>
      </c>
    </row>
    <row r="137" spans="1:38" ht="15.95" customHeight="1" x14ac:dyDescent="0.25">
      <c r="A137" s="3">
        <v>4</v>
      </c>
      <c r="B137" s="201" t="s">
        <v>57</v>
      </c>
      <c r="C137" s="202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10" t="str">
        <f t="shared" si="4"/>
        <v/>
      </c>
      <c r="AJ137" s="5"/>
      <c r="AK137" s="15"/>
      <c r="AL137" s="7">
        <v>0</v>
      </c>
    </row>
    <row r="138" spans="1:38" ht="15.95" customHeight="1" x14ac:dyDescent="0.25">
      <c r="A138" s="3">
        <v>5</v>
      </c>
      <c r="B138" s="201" t="s">
        <v>63</v>
      </c>
      <c r="C138" s="202"/>
      <c r="D138" s="5" t="s">
        <v>313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 t="s">
        <v>313</v>
      </c>
      <c r="AF138" s="5"/>
      <c r="AG138" s="5"/>
      <c r="AH138" s="5"/>
      <c r="AI138" s="10">
        <f t="shared" si="4"/>
        <v>2</v>
      </c>
      <c r="AJ138" s="5">
        <v>2</v>
      </c>
      <c r="AK138" s="15">
        <v>0</v>
      </c>
      <c r="AL138" s="7">
        <v>0</v>
      </c>
    </row>
    <row r="139" spans="1:38" ht="15.95" customHeight="1" x14ac:dyDescent="0.25">
      <c r="A139" s="3">
        <v>6</v>
      </c>
      <c r="B139" s="201" t="s">
        <v>69</v>
      </c>
      <c r="C139" s="202"/>
      <c r="D139" s="5" t="s">
        <v>316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 t="s">
        <v>313</v>
      </c>
      <c r="Z139" s="5"/>
      <c r="AA139" s="5"/>
      <c r="AB139" s="5"/>
      <c r="AC139" s="5"/>
      <c r="AD139" s="5"/>
      <c r="AE139" s="5" t="s">
        <v>313</v>
      </c>
      <c r="AF139" s="5"/>
      <c r="AG139" s="5"/>
      <c r="AH139" s="5"/>
      <c r="AI139" s="10">
        <f t="shared" si="4"/>
        <v>3</v>
      </c>
      <c r="AJ139" s="5">
        <v>2</v>
      </c>
      <c r="AK139" s="15">
        <v>1</v>
      </c>
      <c r="AL139" s="7">
        <v>0</v>
      </c>
    </row>
    <row r="140" spans="1:38" ht="15.95" customHeight="1" x14ac:dyDescent="0.25">
      <c r="A140" s="3">
        <v>7</v>
      </c>
      <c r="B140" s="201" t="s">
        <v>75</v>
      </c>
      <c r="C140" s="202"/>
      <c r="D140" s="5" t="s">
        <v>316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10">
        <f t="shared" si="4"/>
        <v>1</v>
      </c>
      <c r="AJ140" s="5">
        <v>0</v>
      </c>
      <c r="AK140" s="15">
        <v>1</v>
      </c>
      <c r="AL140" s="7">
        <v>0</v>
      </c>
    </row>
    <row r="141" spans="1:38" ht="15.95" customHeight="1" x14ac:dyDescent="0.25">
      <c r="A141" s="3">
        <v>8</v>
      </c>
      <c r="B141" s="201" t="s">
        <v>80</v>
      </c>
      <c r="C141" s="202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10" t="str">
        <f t="shared" si="4"/>
        <v/>
      </c>
      <c r="AJ141" s="5">
        <v>0</v>
      </c>
      <c r="AK141" s="15">
        <v>0</v>
      </c>
      <c r="AL141" s="7">
        <v>0</v>
      </c>
    </row>
    <row r="142" spans="1:38" ht="15.95" customHeight="1" x14ac:dyDescent="0.25">
      <c r="A142" s="3">
        <v>9</v>
      </c>
      <c r="B142" s="201" t="s">
        <v>86</v>
      </c>
      <c r="C142" s="202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10" t="str">
        <f t="shared" si="4"/>
        <v/>
      </c>
      <c r="AJ142" s="5">
        <v>0</v>
      </c>
      <c r="AK142" s="15">
        <v>0</v>
      </c>
      <c r="AL142" s="7">
        <v>0</v>
      </c>
    </row>
    <row r="143" spans="1:38" ht="15.95" customHeight="1" x14ac:dyDescent="0.25">
      <c r="A143" s="3">
        <v>10</v>
      </c>
      <c r="B143" s="201" t="s">
        <v>92</v>
      </c>
      <c r="C143" s="202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10" t="str">
        <f t="shared" si="4"/>
        <v/>
      </c>
      <c r="AJ143" s="5">
        <v>0</v>
      </c>
      <c r="AK143" s="15">
        <v>0</v>
      </c>
      <c r="AL143" s="7">
        <v>0</v>
      </c>
    </row>
    <row r="144" spans="1:38" ht="15.95" customHeight="1" x14ac:dyDescent="0.25">
      <c r="A144" s="3">
        <v>11</v>
      </c>
      <c r="B144" s="201" t="s">
        <v>98</v>
      </c>
      <c r="C144" s="202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10" t="str">
        <f t="shared" si="4"/>
        <v/>
      </c>
      <c r="AJ144" s="5"/>
      <c r="AK144" s="15"/>
      <c r="AL144" s="7">
        <v>0</v>
      </c>
    </row>
    <row r="145" spans="1:38" ht="15.95" customHeight="1" x14ac:dyDescent="0.25">
      <c r="A145" s="3">
        <v>12</v>
      </c>
      <c r="B145" s="201" t="s">
        <v>104</v>
      </c>
      <c r="C145" s="202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10" t="str">
        <f t="shared" si="4"/>
        <v/>
      </c>
      <c r="AJ145" s="5">
        <v>0</v>
      </c>
      <c r="AK145" s="15">
        <v>0</v>
      </c>
      <c r="AL145" s="7">
        <v>0</v>
      </c>
    </row>
    <row r="146" spans="1:38" ht="15.95" customHeight="1" x14ac:dyDescent="0.25">
      <c r="A146" s="3">
        <v>13</v>
      </c>
      <c r="B146" s="201" t="s">
        <v>110</v>
      </c>
      <c r="C146" s="202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10" t="str">
        <f t="shared" si="4"/>
        <v/>
      </c>
      <c r="AJ146" s="5">
        <v>0</v>
      </c>
      <c r="AK146" s="15">
        <v>0</v>
      </c>
      <c r="AL146" s="7">
        <v>0</v>
      </c>
    </row>
    <row r="147" spans="1:38" ht="15.95" customHeight="1" x14ac:dyDescent="0.25">
      <c r="A147" s="3">
        <v>14</v>
      </c>
      <c r="B147" s="201" t="s">
        <v>116</v>
      </c>
      <c r="C147" s="202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10" t="str">
        <f t="shared" si="4"/>
        <v/>
      </c>
      <c r="AJ147" s="5"/>
      <c r="AK147" s="15"/>
      <c r="AL147" s="7">
        <v>0</v>
      </c>
    </row>
    <row r="148" spans="1:38" ht="15.95" customHeight="1" x14ac:dyDescent="0.25">
      <c r="A148" s="3">
        <v>15</v>
      </c>
      <c r="B148" s="201" t="s">
        <v>122</v>
      </c>
      <c r="C148" s="202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10" t="str">
        <f t="shared" si="4"/>
        <v/>
      </c>
      <c r="AJ148" s="5">
        <v>0</v>
      </c>
      <c r="AK148" s="15">
        <v>0</v>
      </c>
      <c r="AL148" s="7">
        <v>0</v>
      </c>
    </row>
    <row r="149" spans="1:38" ht="15.95" customHeight="1" x14ac:dyDescent="0.25">
      <c r="A149" s="3">
        <v>16</v>
      </c>
      <c r="B149" s="201" t="s">
        <v>128</v>
      </c>
      <c r="C149" s="202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10" t="str">
        <f t="shared" si="4"/>
        <v/>
      </c>
      <c r="AJ149" s="5">
        <v>0</v>
      </c>
      <c r="AK149" s="15">
        <v>0</v>
      </c>
      <c r="AL149" s="7">
        <v>0</v>
      </c>
    </row>
    <row r="150" spans="1:38" ht="15.95" customHeight="1" x14ac:dyDescent="0.25">
      <c r="A150" s="3">
        <v>17</v>
      </c>
      <c r="B150" s="201" t="s">
        <v>134</v>
      </c>
      <c r="C150" s="202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10" t="str">
        <f t="shared" si="4"/>
        <v/>
      </c>
      <c r="AJ150" s="5">
        <v>0</v>
      </c>
      <c r="AK150" s="15">
        <v>0</v>
      </c>
      <c r="AL150" s="7">
        <v>0</v>
      </c>
    </row>
    <row r="151" spans="1:38" ht="15.95" customHeight="1" x14ac:dyDescent="0.25">
      <c r="A151" s="3">
        <v>18</v>
      </c>
      <c r="B151" s="201" t="s">
        <v>140</v>
      </c>
      <c r="C151" s="202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10" t="str">
        <f t="shared" si="4"/>
        <v/>
      </c>
      <c r="AJ151" s="5">
        <v>0</v>
      </c>
      <c r="AK151" s="15">
        <v>0</v>
      </c>
      <c r="AL151" s="7">
        <v>0</v>
      </c>
    </row>
    <row r="152" spans="1:38" ht="15.95" customHeight="1" x14ac:dyDescent="0.25">
      <c r="A152" s="3">
        <v>19</v>
      </c>
      <c r="B152" s="201" t="s">
        <v>145</v>
      </c>
      <c r="C152" s="202"/>
      <c r="D152" s="5"/>
      <c r="E152" s="5"/>
      <c r="F152" s="5"/>
      <c r="G152" s="5"/>
      <c r="H152" s="5" t="s">
        <v>313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 t="s">
        <v>313</v>
      </c>
      <c r="AD152" s="5" t="s">
        <v>313</v>
      </c>
      <c r="AE152" s="5"/>
      <c r="AF152" s="5"/>
      <c r="AG152" s="5"/>
      <c r="AH152" s="5"/>
      <c r="AI152" s="10">
        <f t="shared" si="4"/>
        <v>3</v>
      </c>
      <c r="AJ152" s="5">
        <v>3</v>
      </c>
      <c r="AK152" s="15">
        <v>0</v>
      </c>
      <c r="AL152" s="7">
        <v>0</v>
      </c>
    </row>
    <row r="153" spans="1:38" ht="15.95" customHeight="1" x14ac:dyDescent="0.25">
      <c r="A153" s="3">
        <v>20</v>
      </c>
      <c r="B153" s="201" t="s">
        <v>151</v>
      </c>
      <c r="C153" s="202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10" t="str">
        <f t="shared" si="4"/>
        <v/>
      </c>
      <c r="AJ153" s="5"/>
      <c r="AK153" s="15"/>
      <c r="AL153" s="7">
        <v>0</v>
      </c>
    </row>
    <row r="154" spans="1:38" ht="15.95" customHeight="1" x14ac:dyDescent="0.25">
      <c r="A154" s="3">
        <v>21</v>
      </c>
      <c r="B154" s="201" t="s">
        <v>157</v>
      </c>
      <c r="C154" s="202"/>
      <c r="D154" s="5"/>
      <c r="E154" s="5"/>
      <c r="F154" s="5"/>
      <c r="G154" s="5"/>
      <c r="H154" s="5"/>
      <c r="I154" s="5"/>
      <c r="J154" s="5" t="s">
        <v>316</v>
      </c>
      <c r="K154" s="5"/>
      <c r="L154" s="5"/>
      <c r="M154" s="5" t="s">
        <v>313</v>
      </c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 t="s">
        <v>313</v>
      </c>
      <c r="AE154" s="5"/>
      <c r="AF154" s="5"/>
      <c r="AG154" s="5"/>
      <c r="AH154" s="5"/>
      <c r="AI154" s="10">
        <f t="shared" si="4"/>
        <v>3</v>
      </c>
      <c r="AJ154" s="5">
        <v>2</v>
      </c>
      <c r="AK154" s="15">
        <v>1</v>
      </c>
      <c r="AL154" s="7">
        <v>0</v>
      </c>
    </row>
    <row r="155" spans="1:38" ht="15.95" customHeight="1" x14ac:dyDescent="0.25">
      <c r="A155" s="3">
        <v>22</v>
      </c>
      <c r="B155" s="201" t="s">
        <v>162</v>
      </c>
      <c r="C155" s="202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10" t="str">
        <f t="shared" si="4"/>
        <v/>
      </c>
      <c r="AJ155" s="5"/>
      <c r="AK155" s="15"/>
      <c r="AL155" s="7">
        <v>0</v>
      </c>
    </row>
    <row r="156" spans="1:38" ht="15.95" customHeight="1" x14ac:dyDescent="0.25">
      <c r="A156" s="3">
        <v>23</v>
      </c>
      <c r="B156" s="201" t="s">
        <v>168</v>
      </c>
      <c r="C156" s="202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10" t="str">
        <f t="shared" si="4"/>
        <v/>
      </c>
      <c r="AJ156" s="5"/>
      <c r="AK156" s="15"/>
      <c r="AL156" s="7">
        <v>0</v>
      </c>
    </row>
    <row r="157" spans="1:38" ht="15.95" customHeight="1" x14ac:dyDescent="0.25">
      <c r="A157" s="3">
        <v>24</v>
      </c>
      <c r="B157" s="201" t="s">
        <v>174</v>
      </c>
      <c r="C157" s="202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10" t="str">
        <f t="shared" si="4"/>
        <v/>
      </c>
      <c r="AJ157" s="5">
        <v>0</v>
      </c>
      <c r="AK157" s="15">
        <v>0</v>
      </c>
      <c r="AL157" s="7">
        <v>0</v>
      </c>
    </row>
    <row r="158" spans="1:38" ht="15.95" customHeight="1" x14ac:dyDescent="0.25">
      <c r="A158" s="3">
        <v>25</v>
      </c>
      <c r="B158" s="201" t="s">
        <v>180</v>
      </c>
      <c r="C158" s="202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10" t="str">
        <f t="shared" si="4"/>
        <v/>
      </c>
      <c r="AJ158" s="5">
        <v>0</v>
      </c>
      <c r="AK158" s="15">
        <v>0</v>
      </c>
      <c r="AL158" s="7">
        <v>0</v>
      </c>
    </row>
    <row r="159" spans="1:38" ht="15.95" customHeight="1" x14ac:dyDescent="0.25">
      <c r="A159" s="3">
        <v>26</v>
      </c>
      <c r="B159" s="201" t="s">
        <v>186</v>
      </c>
      <c r="C159" s="202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10" t="str">
        <f t="shared" si="4"/>
        <v/>
      </c>
      <c r="AJ159" s="5"/>
      <c r="AK159" s="15"/>
      <c r="AL159" s="7">
        <v>0</v>
      </c>
    </row>
    <row r="160" spans="1:38" ht="15.95" customHeight="1" x14ac:dyDescent="0.25">
      <c r="A160" s="3">
        <v>27</v>
      </c>
      <c r="B160" s="201" t="s">
        <v>193</v>
      </c>
      <c r="C160" s="202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10" t="str">
        <f t="shared" si="4"/>
        <v/>
      </c>
      <c r="AJ160" s="5"/>
      <c r="AK160" s="15"/>
      <c r="AL160" s="7">
        <v>0</v>
      </c>
    </row>
    <row r="161" spans="1:38" ht="15.95" customHeight="1" x14ac:dyDescent="0.25">
      <c r="A161" s="3">
        <v>28</v>
      </c>
      <c r="B161" s="201" t="s">
        <v>199</v>
      </c>
      <c r="C161" s="202"/>
      <c r="D161" s="5"/>
      <c r="E161" s="5"/>
      <c r="F161" s="5"/>
      <c r="G161" s="5"/>
      <c r="H161" s="5"/>
      <c r="I161" s="5"/>
      <c r="J161" s="5" t="s">
        <v>316</v>
      </c>
      <c r="K161" s="5"/>
      <c r="L161" s="5"/>
      <c r="M161" s="5"/>
      <c r="N161" s="5"/>
      <c r="O161" s="5"/>
      <c r="P161" s="5"/>
      <c r="Q161" s="5"/>
      <c r="R161" s="5"/>
      <c r="S161" s="5" t="s">
        <v>316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10">
        <f t="shared" si="4"/>
        <v>2</v>
      </c>
      <c r="AJ161" s="5">
        <v>0</v>
      </c>
      <c r="AK161" s="15">
        <v>2</v>
      </c>
      <c r="AL161" s="7">
        <v>0</v>
      </c>
    </row>
    <row r="162" spans="1:38" ht="15.95" customHeight="1" x14ac:dyDescent="0.25">
      <c r="A162" s="3">
        <v>29</v>
      </c>
      <c r="B162" s="201" t="s">
        <v>205</v>
      </c>
      <c r="C162" s="202"/>
      <c r="D162" s="5"/>
      <c r="E162" s="5"/>
      <c r="F162" s="5"/>
      <c r="G162" s="5"/>
      <c r="H162" s="5" t="s">
        <v>313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10">
        <f t="shared" si="4"/>
        <v>1</v>
      </c>
      <c r="AJ162" s="5">
        <v>1</v>
      </c>
      <c r="AK162" s="15">
        <v>0</v>
      </c>
      <c r="AL162" s="7">
        <v>0</v>
      </c>
    </row>
    <row r="163" spans="1:38" ht="15.95" customHeight="1" x14ac:dyDescent="0.25">
      <c r="A163" s="3">
        <v>30</v>
      </c>
      <c r="B163" s="201" t="s">
        <v>210</v>
      </c>
      <c r="C163" s="202"/>
      <c r="D163" s="5"/>
      <c r="E163" s="5"/>
      <c r="F163" s="5"/>
      <c r="G163" s="5"/>
      <c r="H163" s="5"/>
      <c r="I163" s="5"/>
      <c r="J163" s="5" t="s">
        <v>313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 t="s">
        <v>313</v>
      </c>
      <c r="AF163" s="5"/>
      <c r="AG163" s="5"/>
      <c r="AH163" s="5"/>
      <c r="AI163" s="10">
        <f t="shared" si="4"/>
        <v>2</v>
      </c>
      <c r="AJ163" s="5">
        <v>2</v>
      </c>
      <c r="AK163" s="15">
        <v>0</v>
      </c>
      <c r="AL163" s="7">
        <v>0</v>
      </c>
    </row>
    <row r="164" spans="1:38" ht="15.95" customHeight="1" x14ac:dyDescent="0.25">
      <c r="A164" s="3">
        <v>31</v>
      </c>
      <c r="B164" s="201" t="s">
        <v>216</v>
      </c>
      <c r="C164" s="202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10" t="str">
        <f t="shared" si="4"/>
        <v/>
      </c>
      <c r="AJ164" s="5">
        <v>0</v>
      </c>
      <c r="AK164" s="15">
        <v>0</v>
      </c>
      <c r="AL164" s="7">
        <v>0</v>
      </c>
    </row>
    <row r="165" spans="1:38" ht="15.95" customHeight="1" x14ac:dyDescent="0.25">
      <c r="A165" s="3">
        <v>32</v>
      </c>
      <c r="B165" s="201" t="s">
        <v>222</v>
      </c>
      <c r="C165" s="202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10" t="str">
        <f t="shared" si="4"/>
        <v/>
      </c>
      <c r="AJ165" s="5">
        <v>0</v>
      </c>
      <c r="AK165" s="15">
        <v>0</v>
      </c>
      <c r="AL165" s="7">
        <v>0</v>
      </c>
    </row>
    <row r="166" spans="1:38" ht="15.95" customHeight="1" x14ac:dyDescent="0.25">
      <c r="A166" s="3">
        <v>33</v>
      </c>
      <c r="B166" s="201" t="s">
        <v>228</v>
      </c>
      <c r="C166" s="202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10" t="str">
        <f t="shared" ref="AI166:AI197" si="5">IF(SUM(AJ166:AK166)&gt;0,SUM(AJ166:AK166),"")</f>
        <v/>
      </c>
      <c r="AJ166" s="5">
        <v>0</v>
      </c>
      <c r="AK166" s="15">
        <v>0</v>
      </c>
      <c r="AL166" s="7">
        <v>0</v>
      </c>
    </row>
    <row r="167" spans="1:38" ht="15.95" customHeight="1" x14ac:dyDescent="0.25">
      <c r="A167" s="3">
        <v>34</v>
      </c>
      <c r="B167" s="201" t="s">
        <v>234</v>
      </c>
      <c r="C167" s="202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10" t="str">
        <f t="shared" si="5"/>
        <v/>
      </c>
      <c r="AJ167" s="5">
        <v>0</v>
      </c>
      <c r="AK167" s="15">
        <v>0</v>
      </c>
      <c r="AL167" s="7">
        <v>0</v>
      </c>
    </row>
    <row r="168" spans="1:38" ht="15.95" customHeight="1" x14ac:dyDescent="0.25">
      <c r="A168" s="3">
        <v>35</v>
      </c>
      <c r="B168" s="201" t="s">
        <v>240</v>
      </c>
      <c r="C168" s="202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10" t="str">
        <f t="shared" si="5"/>
        <v/>
      </c>
      <c r="AJ168" s="5">
        <v>0</v>
      </c>
      <c r="AK168" s="15">
        <v>0</v>
      </c>
      <c r="AL168" s="7">
        <v>0</v>
      </c>
    </row>
    <row r="169" spans="1:38" ht="15.95" customHeight="1" x14ac:dyDescent="0.25">
      <c r="A169" s="3">
        <v>36</v>
      </c>
      <c r="B169" s="201" t="s">
        <v>246</v>
      </c>
      <c r="C169" s="202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 t="s">
        <v>313</v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10">
        <f t="shared" si="5"/>
        <v>1</v>
      </c>
      <c r="AJ169" s="5">
        <v>1</v>
      </c>
      <c r="AK169" s="15">
        <v>0</v>
      </c>
      <c r="AL169" s="7">
        <v>0</v>
      </c>
    </row>
    <row r="170" spans="1:38" ht="15.95" customHeight="1" x14ac:dyDescent="0.25">
      <c r="A170" s="3">
        <v>37</v>
      </c>
      <c r="B170" s="201" t="s">
        <v>252</v>
      </c>
      <c r="C170" s="202"/>
      <c r="D170" s="5"/>
      <c r="E170" s="5" t="s">
        <v>313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 t="s">
        <v>313</v>
      </c>
      <c r="Z170" s="5"/>
      <c r="AA170" s="5"/>
      <c r="AB170" s="5"/>
      <c r="AC170" s="5"/>
      <c r="AD170" s="5"/>
      <c r="AE170" s="5"/>
      <c r="AF170" s="5"/>
      <c r="AG170" s="5"/>
      <c r="AH170" s="5"/>
      <c r="AI170" s="10">
        <f t="shared" si="5"/>
        <v>2</v>
      </c>
      <c r="AJ170" s="5">
        <v>2</v>
      </c>
      <c r="AK170" s="15">
        <v>0</v>
      </c>
      <c r="AL170" s="7">
        <v>0</v>
      </c>
    </row>
    <row r="171" spans="1:38" ht="15.95" customHeight="1" x14ac:dyDescent="0.25">
      <c r="A171" s="3">
        <v>38</v>
      </c>
      <c r="B171" s="201" t="s">
        <v>258</v>
      </c>
      <c r="C171" s="202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10" t="str">
        <f t="shared" si="5"/>
        <v/>
      </c>
      <c r="AJ171" s="5"/>
      <c r="AK171" s="15"/>
      <c r="AL171" s="7">
        <v>0</v>
      </c>
    </row>
    <row r="172" spans="1:38" ht="15.95" customHeight="1" x14ac:dyDescent="0.25">
      <c r="A172" s="3">
        <v>39</v>
      </c>
      <c r="B172" s="201" t="s">
        <v>264</v>
      </c>
      <c r="C172" s="202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10" t="str">
        <f t="shared" si="5"/>
        <v/>
      </c>
      <c r="AJ172" s="5">
        <v>0</v>
      </c>
      <c r="AK172" s="15">
        <v>0</v>
      </c>
      <c r="AL172" s="7">
        <v>0</v>
      </c>
    </row>
    <row r="173" spans="1:38" ht="15.95" customHeight="1" x14ac:dyDescent="0.25">
      <c r="A173" s="3">
        <v>40</v>
      </c>
      <c r="B173" s="201" t="s">
        <v>269</v>
      </c>
      <c r="C173" s="202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10" t="str">
        <f t="shared" si="5"/>
        <v/>
      </c>
      <c r="AJ173" s="5"/>
      <c r="AK173" s="15"/>
      <c r="AL173" s="7">
        <v>0</v>
      </c>
    </row>
    <row r="174" spans="1:38" ht="15.95" customHeight="1" x14ac:dyDescent="0.25">
      <c r="A174" s="3">
        <v>41</v>
      </c>
      <c r="B174" s="201" t="s">
        <v>274</v>
      </c>
      <c r="C174" s="202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10" t="str">
        <f t="shared" si="5"/>
        <v/>
      </c>
      <c r="AJ174" s="5">
        <v>0</v>
      </c>
      <c r="AK174" s="15">
        <v>0</v>
      </c>
      <c r="AL174" s="7">
        <v>0</v>
      </c>
    </row>
    <row r="175" spans="1:38" ht="15.95" customHeight="1" x14ac:dyDescent="0.25">
      <c r="A175" s="3">
        <v>42</v>
      </c>
      <c r="B175" s="201" t="s">
        <v>280</v>
      </c>
      <c r="C175" s="202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10" t="str">
        <f t="shared" si="5"/>
        <v/>
      </c>
      <c r="AJ175" s="5"/>
      <c r="AK175" s="15"/>
      <c r="AL175" s="7">
        <v>0</v>
      </c>
    </row>
    <row r="176" spans="1:38" ht="15.95" customHeight="1" x14ac:dyDescent="0.25">
      <c r="A176" s="3">
        <v>43</v>
      </c>
      <c r="B176" s="201" t="s">
        <v>285</v>
      </c>
      <c r="C176" s="202"/>
      <c r="D176" s="5"/>
      <c r="E176" s="5"/>
      <c r="F176" s="5"/>
      <c r="G176" s="5"/>
      <c r="H176" s="5"/>
      <c r="I176" s="5"/>
      <c r="J176" s="5"/>
      <c r="K176" s="5"/>
      <c r="L176" s="5" t="s">
        <v>313</v>
      </c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10">
        <f t="shared" si="5"/>
        <v>1</v>
      </c>
      <c r="AJ176" s="5">
        <v>1</v>
      </c>
      <c r="AK176" s="15">
        <v>0</v>
      </c>
      <c r="AL176" s="7">
        <v>0</v>
      </c>
    </row>
    <row r="177" spans="1:37" ht="12.6" hidden="1" customHeight="1" x14ac:dyDescent="0.25">
      <c r="A177" s="3">
        <v>44</v>
      </c>
      <c r="B177" s="201"/>
      <c r="C177" s="202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10" t="str">
        <f t="shared" si="5"/>
        <v/>
      </c>
      <c r="AJ177" s="5"/>
      <c r="AK177" s="15"/>
    </row>
    <row r="178" spans="1:37" ht="12.6" hidden="1" customHeight="1" x14ac:dyDescent="0.25">
      <c r="A178" s="3">
        <v>45</v>
      </c>
      <c r="B178" s="201"/>
      <c r="C178" s="202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10" t="str">
        <f t="shared" si="5"/>
        <v/>
      </c>
      <c r="AJ178" s="5"/>
      <c r="AK178" s="15"/>
    </row>
    <row r="179" spans="1:37" ht="12.6" hidden="1" customHeight="1" x14ac:dyDescent="0.25">
      <c r="A179" s="3">
        <v>46</v>
      </c>
      <c r="B179" s="201"/>
      <c r="C179" s="202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10" t="str">
        <f t="shared" si="5"/>
        <v/>
      </c>
      <c r="AJ179" s="5"/>
      <c r="AK179" s="15"/>
    </row>
    <row r="180" spans="1:37" ht="12.6" hidden="1" customHeight="1" x14ac:dyDescent="0.25">
      <c r="A180" s="3">
        <v>47</v>
      </c>
      <c r="B180" s="201"/>
      <c r="C180" s="202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10" t="str">
        <f t="shared" si="5"/>
        <v/>
      </c>
      <c r="AJ180" s="5"/>
      <c r="AK180" s="15"/>
    </row>
    <row r="181" spans="1:37" ht="12.6" hidden="1" customHeight="1" x14ac:dyDescent="0.25">
      <c r="A181" s="3">
        <v>48</v>
      </c>
      <c r="B181" s="201"/>
      <c r="C181" s="202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10" t="str">
        <f t="shared" si="5"/>
        <v/>
      </c>
      <c r="AJ181" s="5"/>
      <c r="AK181" s="15"/>
    </row>
    <row r="182" spans="1:37" ht="12.6" hidden="1" customHeight="1" x14ac:dyDescent="0.25">
      <c r="A182" s="3">
        <v>49</v>
      </c>
      <c r="B182" s="201"/>
      <c r="C182" s="202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10" t="str">
        <f t="shared" si="5"/>
        <v/>
      </c>
      <c r="AJ182" s="5"/>
      <c r="AK182" s="15"/>
    </row>
    <row r="183" spans="1:37" ht="12.6" hidden="1" customHeight="1" x14ac:dyDescent="0.25">
      <c r="A183" s="3">
        <v>50</v>
      </c>
      <c r="B183" s="201"/>
      <c r="C183" s="202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10" t="str">
        <f t="shared" si="5"/>
        <v/>
      </c>
      <c r="AJ183" s="5"/>
      <c r="AK183" s="15"/>
    </row>
    <row r="184" spans="1:37" ht="12.6" hidden="1" customHeight="1" x14ac:dyDescent="0.25">
      <c r="A184" s="3">
        <v>51</v>
      </c>
      <c r="B184" s="201"/>
      <c r="C184" s="202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10" t="str">
        <f t="shared" si="5"/>
        <v/>
      </c>
      <c r="AJ184" s="5"/>
      <c r="AK184" s="15"/>
    </row>
    <row r="185" spans="1:37" ht="12.6" hidden="1" customHeight="1" x14ac:dyDescent="0.25">
      <c r="A185" s="3">
        <v>52</v>
      </c>
      <c r="B185" s="201"/>
      <c r="C185" s="202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10" t="str">
        <f t="shared" si="5"/>
        <v/>
      </c>
      <c r="AJ185" s="5"/>
      <c r="AK185" s="15"/>
    </row>
    <row r="186" spans="1:37" ht="12.6" hidden="1" customHeight="1" x14ac:dyDescent="0.25">
      <c r="A186" s="3">
        <v>53</v>
      </c>
      <c r="B186" s="201"/>
      <c r="C186" s="202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10" t="str">
        <f t="shared" si="5"/>
        <v/>
      </c>
      <c r="AJ186" s="5"/>
      <c r="AK186" s="15"/>
    </row>
    <row r="187" spans="1:37" ht="12.6" hidden="1" customHeight="1" x14ac:dyDescent="0.25">
      <c r="A187" s="3">
        <v>54</v>
      </c>
      <c r="B187" s="201"/>
      <c r="C187" s="202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10" t="str">
        <f t="shared" si="5"/>
        <v/>
      </c>
      <c r="AJ187" s="5"/>
      <c r="AK187" s="15"/>
    </row>
    <row r="188" spans="1:37" ht="12.6" hidden="1" customHeight="1" x14ac:dyDescent="0.25">
      <c r="A188" s="20">
        <v>55</v>
      </c>
      <c r="B188" s="201"/>
      <c r="C188" s="202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10" t="str">
        <f t="shared" si="5"/>
        <v/>
      </c>
      <c r="AJ188" s="21"/>
      <c r="AK188" s="22"/>
    </row>
    <row r="189" spans="1:37" s="39" customFormat="1" ht="12.6" customHeight="1" x14ac:dyDescent="0.2">
      <c r="A189" s="36"/>
      <c r="B189" s="203" t="s">
        <v>306</v>
      </c>
      <c r="C189" s="204"/>
      <c r="D189" s="37">
        <v>3</v>
      </c>
      <c r="E189" s="37">
        <v>1</v>
      </c>
      <c r="F189" s="37">
        <v>0</v>
      </c>
      <c r="G189" s="37">
        <v>0</v>
      </c>
      <c r="H189" s="37">
        <v>2</v>
      </c>
      <c r="I189" s="37">
        <v>0</v>
      </c>
      <c r="J189" s="37">
        <v>3</v>
      </c>
      <c r="K189" s="37">
        <v>0</v>
      </c>
      <c r="L189" s="37">
        <v>1</v>
      </c>
      <c r="M189" s="37">
        <v>1</v>
      </c>
      <c r="N189" s="37">
        <v>0</v>
      </c>
      <c r="O189" s="37">
        <v>0</v>
      </c>
      <c r="P189" s="37">
        <v>0</v>
      </c>
      <c r="Q189" s="37">
        <v>0</v>
      </c>
      <c r="R189" s="37">
        <v>1</v>
      </c>
      <c r="S189" s="37">
        <v>1</v>
      </c>
      <c r="T189" s="37">
        <v>0</v>
      </c>
      <c r="U189" s="37">
        <v>0</v>
      </c>
      <c r="V189" s="37">
        <v>0</v>
      </c>
      <c r="W189" s="37">
        <v>0</v>
      </c>
      <c r="X189" s="37">
        <v>0</v>
      </c>
      <c r="Y189" s="37">
        <v>2</v>
      </c>
      <c r="Z189" s="37">
        <v>0</v>
      </c>
      <c r="AA189" s="37">
        <v>0</v>
      </c>
      <c r="AB189" s="37">
        <v>0</v>
      </c>
      <c r="AC189" s="37">
        <v>1</v>
      </c>
      <c r="AD189" s="37">
        <v>2</v>
      </c>
      <c r="AE189" s="37">
        <v>3</v>
      </c>
      <c r="AF189" s="37">
        <v>0</v>
      </c>
      <c r="AG189" s="37">
        <v>0</v>
      </c>
      <c r="AH189" s="37">
        <v>0</v>
      </c>
      <c r="AI189" s="37">
        <v>21</v>
      </c>
      <c r="AJ189" s="37">
        <v>16</v>
      </c>
      <c r="AK189" s="38">
        <v>5</v>
      </c>
    </row>
    <row r="190" spans="1:37" s="39" customFormat="1" ht="12.6" customHeight="1" x14ac:dyDescent="0.2">
      <c r="A190" s="111"/>
      <c r="B190" s="150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  <c r="AC190" s="111"/>
      <c r="AD190" s="111"/>
      <c r="AE190" s="111"/>
      <c r="AF190" s="111"/>
      <c r="AG190" s="111"/>
      <c r="AH190" s="111"/>
      <c r="AI190" s="111"/>
      <c r="AJ190" s="111"/>
      <c r="AK190" s="111"/>
    </row>
    <row r="191" spans="1:37" s="39" customFormat="1" ht="12.6" customHeight="1" x14ac:dyDescent="0.2">
      <c r="A191" s="205" t="s">
        <v>317</v>
      </c>
      <c r="B191" s="208"/>
      <c r="C191" s="205"/>
      <c r="D191" s="205" t="s">
        <v>308</v>
      </c>
      <c r="E191" s="205"/>
      <c r="F191" s="205"/>
      <c r="G191" s="205"/>
      <c r="H191" s="205"/>
      <c r="I191" s="205"/>
      <c r="J191" s="205"/>
      <c r="K191" s="205"/>
      <c r="L191" s="205"/>
      <c r="M191" s="205"/>
      <c r="N191" s="112"/>
      <c r="O191" s="112"/>
      <c r="P191" s="205" t="s">
        <v>308</v>
      </c>
      <c r="Q191" s="205"/>
      <c r="R191" s="205"/>
      <c r="S191" s="205"/>
      <c r="T191" s="205"/>
      <c r="U191" s="205"/>
      <c r="V191" s="205"/>
      <c r="W191" s="205"/>
      <c r="X191" s="205"/>
      <c r="Y191" s="205"/>
      <c r="Z191" s="112"/>
      <c r="AA191" s="112"/>
      <c r="AB191" s="205" t="s">
        <v>308</v>
      </c>
      <c r="AC191" s="205"/>
      <c r="AD191" s="205"/>
      <c r="AE191" s="205"/>
      <c r="AF191" s="205"/>
      <c r="AG191" s="205"/>
      <c r="AH191" s="205"/>
      <c r="AI191" s="205"/>
      <c r="AJ191" s="205"/>
      <c r="AK191" s="205"/>
    </row>
    <row r="192" spans="1:37" s="39" customFormat="1" ht="12.6" customHeight="1" x14ac:dyDescent="0.2">
      <c r="A192" s="112"/>
      <c r="B192" s="151"/>
      <c r="C192" s="112"/>
      <c r="D192" s="205" t="s">
        <v>309</v>
      </c>
      <c r="E192" s="205"/>
      <c r="F192" s="205"/>
      <c r="G192" s="205"/>
      <c r="H192" s="205"/>
      <c r="I192" s="205"/>
      <c r="J192" s="205"/>
      <c r="K192" s="205"/>
      <c r="L192" s="205"/>
      <c r="M192" s="205"/>
      <c r="N192" s="112"/>
      <c r="O192" s="112"/>
      <c r="P192" s="205" t="s">
        <v>15</v>
      </c>
      <c r="Q192" s="205"/>
      <c r="R192" s="205"/>
      <c r="S192" s="205"/>
      <c r="T192" s="205"/>
      <c r="U192" s="205"/>
      <c r="V192" s="205"/>
      <c r="W192" s="205"/>
      <c r="X192" s="205"/>
      <c r="Y192" s="205"/>
      <c r="Z192" s="112"/>
      <c r="AA192" s="112"/>
      <c r="AB192" s="205" t="s">
        <v>16</v>
      </c>
      <c r="AC192" s="205"/>
      <c r="AD192" s="205"/>
      <c r="AE192" s="205"/>
      <c r="AF192" s="205"/>
      <c r="AG192" s="205"/>
      <c r="AH192" s="205"/>
      <c r="AI192" s="205"/>
      <c r="AJ192" s="205"/>
      <c r="AK192" s="205"/>
    </row>
    <row r="193" spans="1:38" s="39" customFormat="1" ht="12.6" customHeight="1" x14ac:dyDescent="0.2">
      <c r="A193" s="112"/>
      <c r="B193" s="151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/>
      <c r="AD193" s="112"/>
      <c r="AE193" s="112"/>
      <c r="AF193" s="112"/>
      <c r="AG193" s="112"/>
      <c r="AH193" s="112"/>
      <c r="AI193" s="112"/>
      <c r="AJ193" s="112"/>
      <c r="AK193" s="112"/>
    </row>
    <row r="194" spans="1:38" s="39" customFormat="1" ht="12.6" customHeight="1" x14ac:dyDescent="0.2">
      <c r="A194" s="112"/>
      <c r="B194" s="151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A194" s="11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/>
    </row>
    <row r="195" spans="1:38" s="39" customFormat="1" ht="12.6" customHeight="1" x14ac:dyDescent="0.2">
      <c r="A195" s="112"/>
      <c r="B195" s="151"/>
      <c r="C195" s="112"/>
      <c r="D195" s="206" t="s">
        <v>310</v>
      </c>
      <c r="E195" s="206"/>
      <c r="F195" s="206"/>
      <c r="G195" s="206"/>
      <c r="H195" s="206"/>
      <c r="I195" s="206"/>
      <c r="J195" s="206"/>
      <c r="K195" s="206"/>
      <c r="L195" s="206"/>
      <c r="M195" s="206"/>
      <c r="N195" s="112"/>
      <c r="O195" s="112"/>
      <c r="P195" s="206" t="s">
        <v>19</v>
      </c>
      <c r="Q195" s="206"/>
      <c r="R195" s="206"/>
      <c r="S195" s="206"/>
      <c r="T195" s="206"/>
      <c r="U195" s="206"/>
      <c r="V195" s="206"/>
      <c r="W195" s="206"/>
      <c r="X195" s="206"/>
      <c r="Y195" s="206"/>
      <c r="Z195" s="112"/>
      <c r="AA195" s="112"/>
      <c r="AB195" s="206"/>
      <c r="AC195" s="206"/>
      <c r="AD195" s="206"/>
      <c r="AE195" s="206"/>
      <c r="AF195" s="206"/>
      <c r="AG195" s="206"/>
      <c r="AH195" s="206"/>
      <c r="AI195" s="206"/>
      <c r="AJ195" s="206"/>
      <c r="AK195" s="206"/>
    </row>
    <row r="196" spans="1:38" s="73" customFormat="1" ht="21" customHeight="1" x14ac:dyDescent="0.3">
      <c r="A196" s="193" t="s">
        <v>318</v>
      </c>
      <c r="B196" s="207"/>
      <c r="C196" s="193"/>
      <c r="D196" s="193"/>
      <c r="E196" s="193"/>
      <c r="F196" s="193"/>
      <c r="G196" s="193"/>
      <c r="H196" s="193"/>
      <c r="I196" s="193"/>
      <c r="J196" s="75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194" t="s">
        <v>292</v>
      </c>
      <c r="V196" s="194"/>
      <c r="W196" s="194"/>
      <c r="X196" s="194"/>
      <c r="Y196" s="194"/>
      <c r="Z196" s="194"/>
      <c r="AA196" s="194"/>
      <c r="AB196" s="194"/>
      <c r="AC196" s="194"/>
      <c r="AD196" s="194"/>
      <c r="AE196" s="194"/>
      <c r="AF196" s="194"/>
      <c r="AG196" s="194"/>
      <c r="AH196" s="194"/>
      <c r="AI196" s="193">
        <v>43</v>
      </c>
      <c r="AJ196" s="193"/>
      <c r="AK196" s="193"/>
    </row>
    <row r="197" spans="1:38" ht="21" customHeight="1" x14ac:dyDescent="0.25">
      <c r="A197" s="181" t="s">
        <v>30</v>
      </c>
      <c r="B197" s="152"/>
      <c r="C197" s="107" t="s">
        <v>293</v>
      </c>
      <c r="D197" s="19">
        <v>1</v>
      </c>
      <c r="E197" s="19">
        <v>2</v>
      </c>
      <c r="F197" s="19">
        <v>3</v>
      </c>
      <c r="G197" s="19">
        <v>4</v>
      </c>
      <c r="H197" s="19">
        <v>5</v>
      </c>
      <c r="I197" s="19">
        <v>6</v>
      </c>
      <c r="J197" s="19">
        <v>7</v>
      </c>
      <c r="K197" s="19">
        <v>8</v>
      </c>
      <c r="L197" s="19">
        <v>9</v>
      </c>
      <c r="M197" s="19">
        <v>10</v>
      </c>
      <c r="N197" s="19">
        <v>11</v>
      </c>
      <c r="O197" s="19">
        <v>12</v>
      </c>
      <c r="P197" s="19">
        <v>13</v>
      </c>
      <c r="Q197" s="19">
        <v>14</v>
      </c>
      <c r="R197" s="19">
        <v>15</v>
      </c>
      <c r="S197" s="19">
        <v>16</v>
      </c>
      <c r="T197" s="19">
        <v>17</v>
      </c>
      <c r="U197" s="19">
        <v>18</v>
      </c>
      <c r="V197" s="19">
        <v>19</v>
      </c>
      <c r="W197" s="19">
        <v>20</v>
      </c>
      <c r="X197" s="19">
        <v>21</v>
      </c>
      <c r="Y197" s="19">
        <v>22</v>
      </c>
      <c r="Z197" s="19">
        <v>23</v>
      </c>
      <c r="AA197" s="19">
        <v>24</v>
      </c>
      <c r="AB197" s="19">
        <v>25</v>
      </c>
      <c r="AC197" s="19">
        <v>26</v>
      </c>
      <c r="AD197" s="19">
        <v>27</v>
      </c>
      <c r="AE197" s="19">
        <v>28</v>
      </c>
      <c r="AF197" s="19">
        <v>29</v>
      </c>
      <c r="AG197" s="19">
        <v>30</v>
      </c>
      <c r="AH197" s="19">
        <v>31</v>
      </c>
      <c r="AI197" s="196" t="s">
        <v>294</v>
      </c>
      <c r="AJ197" s="197"/>
      <c r="AK197" s="198"/>
    </row>
    <row r="198" spans="1:38" ht="12.6" customHeight="1" x14ac:dyDescent="0.25">
      <c r="A198" s="195"/>
      <c r="B198" s="18" t="s">
        <v>23</v>
      </c>
      <c r="C198" s="108" t="s">
        <v>295</v>
      </c>
      <c r="D198" s="34" t="s">
        <v>297</v>
      </c>
      <c r="E198" s="34" t="s">
        <v>298</v>
      </c>
      <c r="F198" s="34" t="s">
        <v>299</v>
      </c>
      <c r="G198" s="34" t="s">
        <v>300</v>
      </c>
      <c r="H198" s="34" t="s">
        <v>301</v>
      </c>
      <c r="I198" s="34" t="s">
        <v>302</v>
      </c>
      <c r="J198" s="34" t="s">
        <v>296</v>
      </c>
      <c r="K198" s="34" t="s">
        <v>297</v>
      </c>
      <c r="L198" s="34" t="s">
        <v>298</v>
      </c>
      <c r="M198" s="34" t="s">
        <v>299</v>
      </c>
      <c r="N198" s="34" t="s">
        <v>300</v>
      </c>
      <c r="O198" s="34" t="s">
        <v>301</v>
      </c>
      <c r="P198" s="34" t="s">
        <v>302</v>
      </c>
      <c r="Q198" s="34" t="s">
        <v>296</v>
      </c>
      <c r="R198" s="34" t="s">
        <v>297</v>
      </c>
      <c r="S198" s="34" t="s">
        <v>298</v>
      </c>
      <c r="T198" s="34" t="s">
        <v>299</v>
      </c>
      <c r="U198" s="34" t="s">
        <v>300</v>
      </c>
      <c r="V198" s="34" t="s">
        <v>301</v>
      </c>
      <c r="W198" s="34" t="s">
        <v>302</v>
      </c>
      <c r="X198" s="34" t="s">
        <v>296</v>
      </c>
      <c r="Y198" s="34" t="s">
        <v>297</v>
      </c>
      <c r="Z198" s="34" t="s">
        <v>298</v>
      </c>
      <c r="AA198" s="34" t="s">
        <v>299</v>
      </c>
      <c r="AB198" s="34" t="s">
        <v>300</v>
      </c>
      <c r="AC198" s="34" t="s">
        <v>301</v>
      </c>
      <c r="AD198" s="34" t="s">
        <v>302</v>
      </c>
      <c r="AE198" s="34" t="s">
        <v>296</v>
      </c>
      <c r="AF198" s="34" t="s">
        <v>297</v>
      </c>
      <c r="AG198" s="34" t="s">
        <v>298</v>
      </c>
      <c r="AH198" s="34" t="s">
        <v>312</v>
      </c>
      <c r="AI198" s="34" t="s">
        <v>303</v>
      </c>
      <c r="AJ198" s="34" t="s">
        <v>304</v>
      </c>
      <c r="AK198" s="35" t="s">
        <v>305</v>
      </c>
    </row>
    <row r="199" spans="1:38" ht="15.95" customHeight="1" x14ac:dyDescent="0.25">
      <c r="A199" s="8">
        <v>1</v>
      </c>
      <c r="B199" s="199" t="s">
        <v>36</v>
      </c>
      <c r="C199" s="20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 t="s">
        <v>313</v>
      </c>
      <c r="AD199" s="10"/>
      <c r="AE199" s="10"/>
      <c r="AF199" s="10"/>
      <c r="AG199" s="10"/>
      <c r="AH199" s="10"/>
      <c r="AI199" s="10">
        <f t="shared" ref="AI199:AI230" si="6">IF(SUM(AJ199:AK199)&gt;0,SUM(AJ199:AK199),"")</f>
        <v>1</v>
      </c>
      <c r="AJ199" s="10">
        <v>1</v>
      </c>
      <c r="AK199" s="16">
        <v>0</v>
      </c>
      <c r="AL199" s="7">
        <v>0</v>
      </c>
    </row>
    <row r="200" spans="1:38" ht="15.95" customHeight="1" x14ac:dyDescent="0.25">
      <c r="A200" s="3">
        <v>2</v>
      </c>
      <c r="B200" s="201" t="s">
        <v>45</v>
      </c>
      <c r="C200" s="202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10" t="str">
        <f t="shared" si="6"/>
        <v/>
      </c>
      <c r="AJ200" s="5">
        <v>0</v>
      </c>
      <c r="AK200" s="15">
        <v>0</v>
      </c>
      <c r="AL200" s="7">
        <v>0</v>
      </c>
    </row>
    <row r="201" spans="1:38" ht="15.95" customHeight="1" x14ac:dyDescent="0.25">
      <c r="A201" s="3">
        <v>3</v>
      </c>
      <c r="B201" s="201" t="s">
        <v>51</v>
      </c>
      <c r="C201" s="202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 t="s">
        <v>313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10">
        <f t="shared" si="6"/>
        <v>1</v>
      </c>
      <c r="AJ201" s="5">
        <v>1</v>
      </c>
      <c r="AK201" s="15">
        <v>0</v>
      </c>
      <c r="AL201" s="7">
        <v>0</v>
      </c>
    </row>
    <row r="202" spans="1:38" ht="15.95" customHeight="1" x14ac:dyDescent="0.25">
      <c r="A202" s="3">
        <v>4</v>
      </c>
      <c r="B202" s="201" t="s">
        <v>57</v>
      </c>
      <c r="C202" s="202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10" t="str">
        <f t="shared" si="6"/>
        <v/>
      </c>
      <c r="AJ202" s="5"/>
      <c r="AK202" s="15"/>
      <c r="AL202" s="7">
        <v>0</v>
      </c>
    </row>
    <row r="203" spans="1:38" ht="15.95" customHeight="1" x14ac:dyDescent="0.25">
      <c r="A203" s="3">
        <v>5</v>
      </c>
      <c r="B203" s="201" t="s">
        <v>63</v>
      </c>
      <c r="C203" s="202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10" t="str">
        <f t="shared" si="6"/>
        <v/>
      </c>
      <c r="AJ203" s="5">
        <v>0</v>
      </c>
      <c r="AK203" s="15">
        <v>0</v>
      </c>
      <c r="AL203" s="7">
        <v>0</v>
      </c>
    </row>
    <row r="204" spans="1:38" ht="15.95" customHeight="1" x14ac:dyDescent="0.25">
      <c r="A204" s="3">
        <v>6</v>
      </c>
      <c r="B204" s="201" t="s">
        <v>69</v>
      </c>
      <c r="C204" s="202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10" t="str">
        <f t="shared" si="6"/>
        <v/>
      </c>
      <c r="AJ204" s="5">
        <v>0</v>
      </c>
      <c r="AK204" s="15">
        <v>0</v>
      </c>
      <c r="AL204" s="7">
        <v>0</v>
      </c>
    </row>
    <row r="205" spans="1:38" ht="15.95" customHeight="1" x14ac:dyDescent="0.25">
      <c r="A205" s="3">
        <v>7</v>
      </c>
      <c r="B205" s="201" t="s">
        <v>75</v>
      </c>
      <c r="C205" s="202"/>
      <c r="D205" s="5"/>
      <c r="E205" s="5"/>
      <c r="F205" s="5"/>
      <c r="G205" s="5" t="s">
        <v>313</v>
      </c>
      <c r="H205" s="5"/>
      <c r="I205" s="5"/>
      <c r="J205" s="5"/>
      <c r="K205" s="5"/>
      <c r="L205" s="5"/>
      <c r="M205" s="5"/>
      <c r="N205" s="5"/>
      <c r="O205" s="5" t="s">
        <v>313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10">
        <f t="shared" si="6"/>
        <v>2</v>
      </c>
      <c r="AJ205" s="5">
        <v>2</v>
      </c>
      <c r="AK205" s="15">
        <v>0</v>
      </c>
      <c r="AL205" s="7">
        <v>0</v>
      </c>
    </row>
    <row r="206" spans="1:38" ht="15.95" customHeight="1" x14ac:dyDescent="0.25">
      <c r="A206" s="3">
        <v>8</v>
      </c>
      <c r="B206" s="201" t="s">
        <v>80</v>
      </c>
      <c r="C206" s="202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10" t="str">
        <f t="shared" si="6"/>
        <v/>
      </c>
      <c r="AJ206" s="5">
        <v>0</v>
      </c>
      <c r="AK206" s="15">
        <v>0</v>
      </c>
      <c r="AL206" s="7">
        <v>0</v>
      </c>
    </row>
    <row r="207" spans="1:38" ht="15.95" customHeight="1" x14ac:dyDescent="0.25">
      <c r="A207" s="3">
        <v>9</v>
      </c>
      <c r="B207" s="201" t="s">
        <v>86</v>
      </c>
      <c r="C207" s="202"/>
      <c r="D207" s="5"/>
      <c r="E207" s="5"/>
      <c r="F207" s="5"/>
      <c r="G207" s="5"/>
      <c r="H207" s="5" t="s">
        <v>313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10">
        <f t="shared" si="6"/>
        <v>1</v>
      </c>
      <c r="AJ207" s="5">
        <v>1</v>
      </c>
      <c r="AK207" s="15">
        <v>0</v>
      </c>
      <c r="AL207" s="7">
        <v>0</v>
      </c>
    </row>
    <row r="208" spans="1:38" ht="15.95" customHeight="1" x14ac:dyDescent="0.25">
      <c r="A208" s="3">
        <v>10</v>
      </c>
      <c r="B208" s="201" t="s">
        <v>92</v>
      </c>
      <c r="C208" s="202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10" t="str">
        <f t="shared" si="6"/>
        <v/>
      </c>
      <c r="AJ208" s="5">
        <v>0</v>
      </c>
      <c r="AK208" s="15">
        <v>0</v>
      </c>
      <c r="AL208" s="7">
        <v>0</v>
      </c>
    </row>
    <row r="209" spans="1:38" ht="15.95" customHeight="1" x14ac:dyDescent="0.25">
      <c r="A209" s="3">
        <v>11</v>
      </c>
      <c r="B209" s="201" t="s">
        <v>98</v>
      </c>
      <c r="C209" s="202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10" t="str">
        <f t="shared" si="6"/>
        <v/>
      </c>
      <c r="AJ209" s="5"/>
      <c r="AK209" s="15"/>
      <c r="AL209" s="7">
        <v>0</v>
      </c>
    </row>
    <row r="210" spans="1:38" ht="15.95" customHeight="1" x14ac:dyDescent="0.25">
      <c r="A210" s="3">
        <v>12</v>
      </c>
      <c r="B210" s="201" t="s">
        <v>104</v>
      </c>
      <c r="C210" s="202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10" t="str">
        <f t="shared" si="6"/>
        <v/>
      </c>
      <c r="AJ210" s="5">
        <v>0</v>
      </c>
      <c r="AK210" s="15">
        <v>0</v>
      </c>
      <c r="AL210" s="7">
        <v>0</v>
      </c>
    </row>
    <row r="211" spans="1:38" ht="15.95" customHeight="1" x14ac:dyDescent="0.25">
      <c r="A211" s="3">
        <v>13</v>
      </c>
      <c r="B211" s="201" t="s">
        <v>110</v>
      </c>
      <c r="C211" s="202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10" t="str">
        <f t="shared" si="6"/>
        <v/>
      </c>
      <c r="AJ211" s="5">
        <v>0</v>
      </c>
      <c r="AK211" s="15">
        <v>0</v>
      </c>
      <c r="AL211" s="7">
        <v>0</v>
      </c>
    </row>
    <row r="212" spans="1:38" ht="15.95" customHeight="1" x14ac:dyDescent="0.25">
      <c r="A212" s="3">
        <v>14</v>
      </c>
      <c r="B212" s="201" t="s">
        <v>116</v>
      </c>
      <c r="C212" s="202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10" t="str">
        <f t="shared" si="6"/>
        <v/>
      </c>
      <c r="AJ212" s="5"/>
      <c r="AK212" s="15"/>
      <c r="AL212" s="7">
        <v>0</v>
      </c>
    </row>
    <row r="213" spans="1:38" ht="15.95" customHeight="1" x14ac:dyDescent="0.25">
      <c r="A213" s="3">
        <v>15</v>
      </c>
      <c r="B213" s="201" t="s">
        <v>122</v>
      </c>
      <c r="C213" s="202"/>
      <c r="D213" s="5"/>
      <c r="E213" s="5"/>
      <c r="F213" s="5"/>
      <c r="G213" s="5"/>
      <c r="H213" s="5" t="s">
        <v>313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10">
        <f t="shared" si="6"/>
        <v>1</v>
      </c>
      <c r="AJ213" s="5">
        <v>1</v>
      </c>
      <c r="AK213" s="15">
        <v>0</v>
      </c>
      <c r="AL213" s="7">
        <v>0</v>
      </c>
    </row>
    <row r="214" spans="1:38" ht="15.95" customHeight="1" x14ac:dyDescent="0.25">
      <c r="A214" s="3">
        <v>16</v>
      </c>
      <c r="B214" s="201" t="s">
        <v>128</v>
      </c>
      <c r="C214" s="202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 t="s">
        <v>313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 t="s">
        <v>313</v>
      </c>
      <c r="AA214" s="5" t="s">
        <v>313</v>
      </c>
      <c r="AB214" s="5" t="s">
        <v>313</v>
      </c>
      <c r="AC214" s="5" t="s">
        <v>313</v>
      </c>
      <c r="AD214" s="5"/>
      <c r="AE214" s="5"/>
      <c r="AF214" s="5"/>
      <c r="AG214" s="5"/>
      <c r="AH214" s="5"/>
      <c r="AI214" s="10">
        <f t="shared" si="6"/>
        <v>5</v>
      </c>
      <c r="AJ214" s="5">
        <v>5</v>
      </c>
      <c r="AK214" s="15">
        <v>0</v>
      </c>
      <c r="AL214" s="7">
        <v>0</v>
      </c>
    </row>
    <row r="215" spans="1:38" ht="15.95" customHeight="1" x14ac:dyDescent="0.25">
      <c r="A215" s="3">
        <v>17</v>
      </c>
      <c r="B215" s="201" t="s">
        <v>134</v>
      </c>
      <c r="C215" s="202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 t="s">
        <v>313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10">
        <f t="shared" si="6"/>
        <v>1</v>
      </c>
      <c r="AJ215" s="5">
        <v>1</v>
      </c>
      <c r="AK215" s="15">
        <v>0</v>
      </c>
      <c r="AL215" s="7">
        <v>0</v>
      </c>
    </row>
    <row r="216" spans="1:38" ht="15.95" customHeight="1" x14ac:dyDescent="0.25">
      <c r="A216" s="3">
        <v>18</v>
      </c>
      <c r="B216" s="201" t="s">
        <v>140</v>
      </c>
      <c r="C216" s="202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 t="s">
        <v>313</v>
      </c>
      <c r="Y216" s="5"/>
      <c r="Z216" s="5"/>
      <c r="AA216" s="5"/>
      <c r="AB216" s="5"/>
      <c r="AC216" s="5"/>
      <c r="AD216" s="5" t="s">
        <v>319</v>
      </c>
      <c r="AE216" s="5"/>
      <c r="AF216" s="5"/>
      <c r="AG216" s="5"/>
      <c r="AH216" s="5"/>
      <c r="AI216" s="10">
        <f t="shared" si="6"/>
        <v>2</v>
      </c>
      <c r="AJ216" s="5">
        <v>2</v>
      </c>
      <c r="AK216" s="15">
        <v>0</v>
      </c>
      <c r="AL216" s="7">
        <v>0</v>
      </c>
    </row>
    <row r="217" spans="1:38" ht="15.95" customHeight="1" x14ac:dyDescent="0.25">
      <c r="A217" s="3">
        <v>19</v>
      </c>
      <c r="B217" s="201" t="s">
        <v>145</v>
      </c>
      <c r="C217" s="202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10" t="str">
        <f t="shared" si="6"/>
        <v/>
      </c>
      <c r="AJ217" s="5">
        <v>0</v>
      </c>
      <c r="AK217" s="15">
        <v>0</v>
      </c>
      <c r="AL217" s="7">
        <v>0</v>
      </c>
    </row>
    <row r="218" spans="1:38" ht="15.95" customHeight="1" x14ac:dyDescent="0.25">
      <c r="A218" s="3">
        <v>20</v>
      </c>
      <c r="B218" s="201" t="s">
        <v>151</v>
      </c>
      <c r="C218" s="202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10" t="str">
        <f t="shared" si="6"/>
        <v/>
      </c>
      <c r="AJ218" s="5"/>
      <c r="AK218" s="15"/>
      <c r="AL218" s="7">
        <v>0</v>
      </c>
    </row>
    <row r="219" spans="1:38" ht="15.95" customHeight="1" x14ac:dyDescent="0.25">
      <c r="A219" s="3">
        <v>21</v>
      </c>
      <c r="B219" s="201" t="s">
        <v>157</v>
      </c>
      <c r="C219" s="202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10" t="str">
        <f t="shared" si="6"/>
        <v/>
      </c>
      <c r="AJ219" s="5">
        <v>0</v>
      </c>
      <c r="AK219" s="15">
        <v>0</v>
      </c>
      <c r="AL219" s="7">
        <v>0</v>
      </c>
    </row>
    <row r="220" spans="1:38" ht="15.95" customHeight="1" x14ac:dyDescent="0.25">
      <c r="A220" s="3">
        <v>22</v>
      </c>
      <c r="B220" s="201" t="s">
        <v>162</v>
      </c>
      <c r="C220" s="202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10" t="str">
        <f t="shared" si="6"/>
        <v/>
      </c>
      <c r="AJ220" s="5"/>
      <c r="AK220" s="15"/>
      <c r="AL220" s="7">
        <v>0</v>
      </c>
    </row>
    <row r="221" spans="1:38" ht="15.95" customHeight="1" x14ac:dyDescent="0.25">
      <c r="A221" s="3">
        <v>23</v>
      </c>
      <c r="B221" s="201" t="s">
        <v>168</v>
      </c>
      <c r="C221" s="202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10" t="str">
        <f t="shared" si="6"/>
        <v/>
      </c>
      <c r="AJ221" s="5"/>
      <c r="AK221" s="15"/>
      <c r="AL221" s="7">
        <v>0</v>
      </c>
    </row>
    <row r="222" spans="1:38" ht="15.95" customHeight="1" x14ac:dyDescent="0.25">
      <c r="A222" s="3">
        <v>24</v>
      </c>
      <c r="B222" s="201" t="s">
        <v>174</v>
      </c>
      <c r="C222" s="202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10" t="str">
        <f t="shared" si="6"/>
        <v/>
      </c>
      <c r="AJ222" s="5">
        <v>0</v>
      </c>
      <c r="AK222" s="15">
        <v>0</v>
      </c>
      <c r="AL222" s="7">
        <v>0</v>
      </c>
    </row>
    <row r="223" spans="1:38" ht="15.95" customHeight="1" x14ac:dyDescent="0.25">
      <c r="A223" s="3">
        <v>25</v>
      </c>
      <c r="B223" s="201" t="s">
        <v>180</v>
      </c>
      <c r="C223" s="202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10" t="str">
        <f t="shared" si="6"/>
        <v/>
      </c>
      <c r="AJ223" s="5">
        <v>0</v>
      </c>
      <c r="AK223" s="15">
        <v>0</v>
      </c>
      <c r="AL223" s="7">
        <v>0</v>
      </c>
    </row>
    <row r="224" spans="1:38" ht="15.95" customHeight="1" x14ac:dyDescent="0.25">
      <c r="A224" s="3">
        <v>26</v>
      </c>
      <c r="B224" s="201" t="s">
        <v>186</v>
      </c>
      <c r="C224" s="202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10" t="str">
        <f t="shared" si="6"/>
        <v/>
      </c>
      <c r="AJ224" s="5"/>
      <c r="AK224" s="15"/>
      <c r="AL224" s="7">
        <v>0</v>
      </c>
    </row>
    <row r="225" spans="1:38" ht="15.95" customHeight="1" x14ac:dyDescent="0.25">
      <c r="A225" s="3">
        <v>27</v>
      </c>
      <c r="B225" s="201" t="s">
        <v>193</v>
      </c>
      <c r="C225" s="202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10" t="str">
        <f t="shared" si="6"/>
        <v/>
      </c>
      <c r="AJ225" s="5"/>
      <c r="AK225" s="15"/>
      <c r="AL225" s="7">
        <v>0</v>
      </c>
    </row>
    <row r="226" spans="1:38" ht="15.95" customHeight="1" x14ac:dyDescent="0.25">
      <c r="A226" s="3">
        <v>28</v>
      </c>
      <c r="B226" s="201" t="s">
        <v>199</v>
      </c>
      <c r="C226" s="202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10" t="str">
        <f t="shared" si="6"/>
        <v/>
      </c>
      <c r="AJ226" s="5">
        <v>0</v>
      </c>
      <c r="AK226" s="15">
        <v>0</v>
      </c>
      <c r="AL226" s="7">
        <v>0</v>
      </c>
    </row>
    <row r="227" spans="1:38" ht="15.95" customHeight="1" x14ac:dyDescent="0.25">
      <c r="A227" s="3">
        <v>29</v>
      </c>
      <c r="B227" s="201" t="s">
        <v>205</v>
      </c>
      <c r="C227" s="202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 t="s">
        <v>313</v>
      </c>
      <c r="AD227" s="5"/>
      <c r="AE227" s="5"/>
      <c r="AF227" s="5"/>
      <c r="AG227" s="5"/>
      <c r="AH227" s="5"/>
      <c r="AI227" s="10">
        <f t="shared" si="6"/>
        <v>1</v>
      </c>
      <c r="AJ227" s="5">
        <v>1</v>
      </c>
      <c r="AK227" s="15">
        <v>0</v>
      </c>
      <c r="AL227" s="7">
        <v>0</v>
      </c>
    </row>
    <row r="228" spans="1:38" ht="15.95" customHeight="1" x14ac:dyDescent="0.25">
      <c r="A228" s="3">
        <v>30</v>
      </c>
      <c r="B228" s="201" t="s">
        <v>210</v>
      </c>
      <c r="C228" s="202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 t="s">
        <v>316</v>
      </c>
      <c r="O228" s="5"/>
      <c r="P228" s="5"/>
      <c r="Q228" s="5"/>
      <c r="R228" s="5"/>
      <c r="S228" s="5"/>
      <c r="T228" s="5"/>
      <c r="U228" s="5" t="s">
        <v>313</v>
      </c>
      <c r="V228" s="5"/>
      <c r="W228" s="5"/>
      <c r="X228" s="5"/>
      <c r="Y228" s="5"/>
      <c r="Z228" s="5"/>
      <c r="AA228" s="5"/>
      <c r="AB228" s="5"/>
      <c r="AC228" s="5"/>
      <c r="AD228" s="5" t="s">
        <v>313</v>
      </c>
      <c r="AE228" s="5"/>
      <c r="AF228" s="5"/>
      <c r="AG228" s="5"/>
      <c r="AH228" s="5"/>
      <c r="AI228" s="10">
        <f t="shared" si="6"/>
        <v>3</v>
      </c>
      <c r="AJ228" s="5">
        <v>2</v>
      </c>
      <c r="AK228" s="15">
        <v>1</v>
      </c>
      <c r="AL228" s="7">
        <v>0</v>
      </c>
    </row>
    <row r="229" spans="1:38" ht="15.95" customHeight="1" x14ac:dyDescent="0.25">
      <c r="A229" s="3">
        <v>31</v>
      </c>
      <c r="B229" s="201" t="s">
        <v>216</v>
      </c>
      <c r="C229" s="202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10" t="str">
        <f t="shared" si="6"/>
        <v/>
      </c>
      <c r="AJ229" s="5">
        <v>0</v>
      </c>
      <c r="AK229" s="15">
        <v>0</v>
      </c>
      <c r="AL229" s="7">
        <v>0</v>
      </c>
    </row>
    <row r="230" spans="1:38" ht="15.95" customHeight="1" x14ac:dyDescent="0.25">
      <c r="A230" s="3">
        <v>32</v>
      </c>
      <c r="B230" s="201" t="s">
        <v>222</v>
      </c>
      <c r="C230" s="202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10" t="str">
        <f t="shared" si="6"/>
        <v/>
      </c>
      <c r="AJ230" s="5">
        <v>0</v>
      </c>
      <c r="AK230" s="15">
        <v>0</v>
      </c>
      <c r="AL230" s="7">
        <v>0</v>
      </c>
    </row>
    <row r="231" spans="1:38" ht="15.95" customHeight="1" x14ac:dyDescent="0.25">
      <c r="A231" s="3">
        <v>33</v>
      </c>
      <c r="B231" s="201" t="s">
        <v>228</v>
      </c>
      <c r="C231" s="202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10" t="str">
        <f t="shared" ref="AI231:AI262" si="7">IF(SUM(AJ231:AK231)&gt;0,SUM(AJ231:AK231),"")</f>
        <v/>
      </c>
      <c r="AJ231" s="5">
        <v>0</v>
      </c>
      <c r="AK231" s="15">
        <v>0</v>
      </c>
      <c r="AL231" s="7">
        <v>0</v>
      </c>
    </row>
    <row r="232" spans="1:38" ht="15.95" customHeight="1" x14ac:dyDescent="0.25">
      <c r="A232" s="3">
        <v>34</v>
      </c>
      <c r="B232" s="201" t="s">
        <v>234</v>
      </c>
      <c r="C232" s="202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 t="s">
        <v>313</v>
      </c>
      <c r="U232" s="5"/>
      <c r="V232" s="5"/>
      <c r="W232" s="5"/>
      <c r="X232" s="5"/>
      <c r="Y232" s="5"/>
      <c r="Z232" s="5"/>
      <c r="AA232" s="5"/>
      <c r="AB232" s="5"/>
      <c r="AC232" s="5"/>
      <c r="AD232" s="5" t="s">
        <v>319</v>
      </c>
      <c r="AE232" s="5"/>
      <c r="AF232" s="5"/>
      <c r="AG232" s="5"/>
      <c r="AH232" s="5"/>
      <c r="AI232" s="10">
        <f t="shared" si="7"/>
        <v>2</v>
      </c>
      <c r="AJ232" s="5">
        <v>2</v>
      </c>
      <c r="AK232" s="15">
        <v>0</v>
      </c>
      <c r="AL232" s="7">
        <v>0</v>
      </c>
    </row>
    <row r="233" spans="1:38" ht="15.95" customHeight="1" x14ac:dyDescent="0.25">
      <c r="A233" s="3">
        <v>35</v>
      </c>
      <c r="B233" s="201" t="s">
        <v>240</v>
      </c>
      <c r="C233" s="202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 t="s">
        <v>313</v>
      </c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10">
        <f t="shared" si="7"/>
        <v>1</v>
      </c>
      <c r="AJ233" s="5">
        <v>1</v>
      </c>
      <c r="AK233" s="15">
        <v>0</v>
      </c>
      <c r="AL233" s="7">
        <v>0</v>
      </c>
    </row>
    <row r="234" spans="1:38" ht="15.95" customHeight="1" x14ac:dyDescent="0.25">
      <c r="A234" s="3">
        <v>36</v>
      </c>
      <c r="B234" s="201" t="s">
        <v>246</v>
      </c>
      <c r="C234" s="202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10" t="str">
        <f t="shared" si="7"/>
        <v/>
      </c>
      <c r="AJ234" s="5">
        <v>0</v>
      </c>
      <c r="AK234" s="15">
        <v>0</v>
      </c>
      <c r="AL234" s="7">
        <v>0</v>
      </c>
    </row>
    <row r="235" spans="1:38" ht="15.95" customHeight="1" x14ac:dyDescent="0.25">
      <c r="A235" s="3">
        <v>37</v>
      </c>
      <c r="B235" s="201" t="s">
        <v>252</v>
      </c>
      <c r="C235" s="202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 t="s">
        <v>313</v>
      </c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10">
        <f t="shared" si="7"/>
        <v>1</v>
      </c>
      <c r="AJ235" s="5">
        <v>1</v>
      </c>
      <c r="AK235" s="15">
        <v>0</v>
      </c>
      <c r="AL235" s="7">
        <v>0</v>
      </c>
    </row>
    <row r="236" spans="1:38" ht="15.95" customHeight="1" x14ac:dyDescent="0.25">
      <c r="A236" s="3">
        <v>38</v>
      </c>
      <c r="B236" s="201" t="s">
        <v>258</v>
      </c>
      <c r="C236" s="202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10" t="str">
        <f t="shared" si="7"/>
        <v/>
      </c>
      <c r="AJ236" s="5"/>
      <c r="AK236" s="15"/>
      <c r="AL236" s="7">
        <v>0</v>
      </c>
    </row>
    <row r="237" spans="1:38" ht="15.95" customHeight="1" x14ac:dyDescent="0.25">
      <c r="A237" s="3">
        <v>39</v>
      </c>
      <c r="B237" s="201" t="s">
        <v>264</v>
      </c>
      <c r="C237" s="202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10" t="str">
        <f t="shared" si="7"/>
        <v/>
      </c>
      <c r="AJ237" s="5">
        <v>0</v>
      </c>
      <c r="AK237" s="15">
        <v>0</v>
      </c>
      <c r="AL237" s="7">
        <v>0</v>
      </c>
    </row>
    <row r="238" spans="1:38" ht="15.95" customHeight="1" x14ac:dyDescent="0.25">
      <c r="A238" s="3">
        <v>40</v>
      </c>
      <c r="B238" s="201" t="s">
        <v>269</v>
      </c>
      <c r="C238" s="202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10" t="str">
        <f t="shared" si="7"/>
        <v/>
      </c>
      <c r="AJ238" s="5"/>
      <c r="AK238" s="15"/>
      <c r="AL238" s="7">
        <v>0</v>
      </c>
    </row>
    <row r="239" spans="1:38" ht="15.95" customHeight="1" x14ac:dyDescent="0.25">
      <c r="A239" s="3">
        <v>41</v>
      </c>
      <c r="B239" s="201" t="s">
        <v>274</v>
      </c>
      <c r="C239" s="202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10" t="str">
        <f t="shared" si="7"/>
        <v/>
      </c>
      <c r="AJ239" s="5">
        <v>0</v>
      </c>
      <c r="AK239" s="15">
        <v>0</v>
      </c>
      <c r="AL239" s="7">
        <v>0</v>
      </c>
    </row>
    <row r="240" spans="1:38" ht="15.95" customHeight="1" x14ac:dyDescent="0.25">
      <c r="A240" s="3">
        <v>42</v>
      </c>
      <c r="B240" s="201" t="s">
        <v>280</v>
      </c>
      <c r="C240" s="202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10" t="str">
        <f t="shared" si="7"/>
        <v/>
      </c>
      <c r="AJ240" s="5"/>
      <c r="AK240" s="15"/>
      <c r="AL240" s="7">
        <v>0</v>
      </c>
    </row>
    <row r="241" spans="1:38" ht="15.95" customHeight="1" x14ac:dyDescent="0.25">
      <c r="A241" s="3">
        <v>43</v>
      </c>
      <c r="B241" s="201" t="s">
        <v>285</v>
      </c>
      <c r="C241" s="202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10" t="str">
        <f t="shared" si="7"/>
        <v/>
      </c>
      <c r="AJ241" s="5">
        <v>0</v>
      </c>
      <c r="AK241" s="15">
        <v>0</v>
      </c>
      <c r="AL241" s="7">
        <v>0</v>
      </c>
    </row>
    <row r="242" spans="1:38" ht="12.6" hidden="1" customHeight="1" x14ac:dyDescent="0.25">
      <c r="A242" s="3">
        <v>44</v>
      </c>
      <c r="B242" s="201"/>
      <c r="C242" s="202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10" t="str">
        <f t="shared" si="7"/>
        <v/>
      </c>
      <c r="AJ242" s="5"/>
      <c r="AK242" s="15"/>
    </row>
    <row r="243" spans="1:38" ht="12.6" hidden="1" customHeight="1" x14ac:dyDescent="0.25">
      <c r="A243" s="3">
        <v>45</v>
      </c>
      <c r="B243" s="201"/>
      <c r="C243" s="202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10" t="str">
        <f t="shared" si="7"/>
        <v/>
      </c>
      <c r="AJ243" s="5"/>
      <c r="AK243" s="15"/>
    </row>
    <row r="244" spans="1:38" ht="12.6" hidden="1" customHeight="1" x14ac:dyDescent="0.25">
      <c r="A244" s="3">
        <v>46</v>
      </c>
      <c r="B244" s="201"/>
      <c r="C244" s="202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10" t="str">
        <f t="shared" si="7"/>
        <v/>
      </c>
      <c r="AJ244" s="5"/>
      <c r="AK244" s="15"/>
    </row>
    <row r="245" spans="1:38" ht="12.6" hidden="1" customHeight="1" x14ac:dyDescent="0.25">
      <c r="A245" s="3">
        <v>47</v>
      </c>
      <c r="B245" s="201"/>
      <c r="C245" s="202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10" t="str">
        <f t="shared" si="7"/>
        <v/>
      </c>
      <c r="AJ245" s="5"/>
      <c r="AK245" s="15"/>
    </row>
    <row r="246" spans="1:38" ht="12.6" hidden="1" customHeight="1" x14ac:dyDescent="0.25">
      <c r="A246" s="3">
        <v>48</v>
      </c>
      <c r="B246" s="201"/>
      <c r="C246" s="202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10" t="str">
        <f t="shared" si="7"/>
        <v/>
      </c>
      <c r="AJ246" s="5"/>
      <c r="AK246" s="15"/>
    </row>
    <row r="247" spans="1:38" ht="12.6" hidden="1" customHeight="1" x14ac:dyDescent="0.25">
      <c r="A247" s="3">
        <v>49</v>
      </c>
      <c r="B247" s="201"/>
      <c r="C247" s="202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10" t="str">
        <f t="shared" si="7"/>
        <v/>
      </c>
      <c r="AJ247" s="5"/>
      <c r="AK247" s="15"/>
    </row>
    <row r="248" spans="1:38" ht="12.6" hidden="1" customHeight="1" x14ac:dyDescent="0.25">
      <c r="A248" s="3">
        <v>50</v>
      </c>
      <c r="B248" s="201"/>
      <c r="C248" s="202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10" t="str">
        <f t="shared" si="7"/>
        <v/>
      </c>
      <c r="AJ248" s="5"/>
      <c r="AK248" s="15"/>
    </row>
    <row r="249" spans="1:38" ht="12.6" hidden="1" customHeight="1" x14ac:dyDescent="0.25">
      <c r="A249" s="3">
        <v>51</v>
      </c>
      <c r="B249" s="201"/>
      <c r="C249" s="202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10" t="str">
        <f t="shared" si="7"/>
        <v/>
      </c>
      <c r="AJ249" s="5"/>
      <c r="AK249" s="15"/>
    </row>
    <row r="250" spans="1:38" ht="12.6" hidden="1" customHeight="1" x14ac:dyDescent="0.25">
      <c r="A250" s="3">
        <v>52</v>
      </c>
      <c r="B250" s="201"/>
      <c r="C250" s="202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10" t="str">
        <f t="shared" si="7"/>
        <v/>
      </c>
      <c r="AJ250" s="5"/>
      <c r="AK250" s="15"/>
    </row>
    <row r="251" spans="1:38" ht="12.6" hidden="1" customHeight="1" x14ac:dyDescent="0.25">
      <c r="A251" s="3">
        <v>53</v>
      </c>
      <c r="B251" s="201"/>
      <c r="C251" s="202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10" t="str">
        <f t="shared" si="7"/>
        <v/>
      </c>
      <c r="AJ251" s="5"/>
      <c r="AK251" s="15"/>
    </row>
    <row r="252" spans="1:38" ht="12.6" hidden="1" customHeight="1" x14ac:dyDescent="0.25">
      <c r="A252" s="3">
        <v>54</v>
      </c>
      <c r="B252" s="201"/>
      <c r="C252" s="202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10" t="str">
        <f t="shared" si="7"/>
        <v/>
      </c>
      <c r="AJ252" s="5"/>
      <c r="AK252" s="15"/>
    </row>
    <row r="253" spans="1:38" ht="12.6" hidden="1" customHeight="1" x14ac:dyDescent="0.25">
      <c r="A253" s="20">
        <v>55</v>
      </c>
      <c r="B253" s="201"/>
      <c r="C253" s="202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10" t="str">
        <f t="shared" si="7"/>
        <v/>
      </c>
      <c r="AJ253" s="21"/>
      <c r="AK253" s="22"/>
    </row>
    <row r="254" spans="1:38" s="39" customFormat="1" ht="12.6" customHeight="1" x14ac:dyDescent="0.2">
      <c r="A254" s="36"/>
      <c r="B254" s="203" t="s">
        <v>306</v>
      </c>
      <c r="C254" s="204"/>
      <c r="D254" s="40">
        <v>0</v>
      </c>
      <c r="E254" s="40">
        <v>0</v>
      </c>
      <c r="F254" s="40">
        <v>0</v>
      </c>
      <c r="G254" s="40">
        <v>1</v>
      </c>
      <c r="H254" s="40">
        <v>2</v>
      </c>
      <c r="I254" s="40">
        <v>0</v>
      </c>
      <c r="J254" s="40">
        <v>0</v>
      </c>
      <c r="K254" s="40">
        <v>0</v>
      </c>
      <c r="L254" s="40">
        <v>0</v>
      </c>
      <c r="M254" s="40">
        <v>0</v>
      </c>
      <c r="N254" s="40">
        <v>2</v>
      </c>
      <c r="O254" s="40">
        <v>2</v>
      </c>
      <c r="P254" s="40">
        <v>0</v>
      </c>
      <c r="Q254" s="40">
        <v>0</v>
      </c>
      <c r="R254" s="40">
        <v>0</v>
      </c>
      <c r="S254" s="40">
        <v>2</v>
      </c>
      <c r="T254" s="40">
        <v>1</v>
      </c>
      <c r="U254" s="40">
        <v>1</v>
      </c>
      <c r="V254" s="40">
        <v>1</v>
      </c>
      <c r="W254" s="40">
        <v>0</v>
      </c>
      <c r="X254" s="40">
        <v>1</v>
      </c>
      <c r="Y254" s="40">
        <v>0</v>
      </c>
      <c r="Z254" s="40">
        <v>1</v>
      </c>
      <c r="AA254" s="40">
        <v>1</v>
      </c>
      <c r="AB254" s="40">
        <v>1</v>
      </c>
      <c r="AC254" s="40">
        <v>3</v>
      </c>
      <c r="AD254" s="40">
        <v>3</v>
      </c>
      <c r="AE254" s="40">
        <v>0</v>
      </c>
      <c r="AF254" s="40">
        <v>0</v>
      </c>
      <c r="AG254" s="40">
        <v>0</v>
      </c>
      <c r="AH254" s="40">
        <v>0</v>
      </c>
      <c r="AI254" s="40">
        <v>22</v>
      </c>
      <c r="AJ254" s="40">
        <v>21</v>
      </c>
      <c r="AK254" s="41">
        <v>1</v>
      </c>
    </row>
    <row r="255" spans="1:38" s="39" customFormat="1" ht="12.6" customHeight="1" x14ac:dyDescent="0.2">
      <c r="A255" s="111"/>
      <c r="B255" s="150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  <c r="AC255" s="111"/>
      <c r="AD255" s="111"/>
      <c r="AE255" s="111"/>
      <c r="AF255" s="111"/>
      <c r="AG255" s="111"/>
      <c r="AH255" s="111"/>
      <c r="AI255" s="111"/>
      <c r="AJ255" s="111"/>
      <c r="AK255" s="111"/>
    </row>
    <row r="256" spans="1:38" s="39" customFormat="1" ht="12.6" customHeight="1" x14ac:dyDescent="0.2">
      <c r="A256" s="205" t="s">
        <v>320</v>
      </c>
      <c r="B256" s="208"/>
      <c r="C256" s="205"/>
      <c r="D256" s="205" t="s">
        <v>308</v>
      </c>
      <c r="E256" s="205"/>
      <c r="F256" s="205"/>
      <c r="G256" s="205"/>
      <c r="H256" s="205"/>
      <c r="I256" s="205"/>
      <c r="J256" s="205"/>
      <c r="K256" s="205"/>
      <c r="L256" s="205"/>
      <c r="M256" s="205"/>
      <c r="N256" s="112"/>
      <c r="O256" s="112"/>
      <c r="P256" s="205" t="s">
        <v>308</v>
      </c>
      <c r="Q256" s="205"/>
      <c r="R256" s="205"/>
      <c r="S256" s="205"/>
      <c r="T256" s="205"/>
      <c r="U256" s="205"/>
      <c r="V256" s="205"/>
      <c r="W256" s="205"/>
      <c r="X256" s="205"/>
      <c r="Y256" s="205"/>
      <c r="Z256" s="112"/>
      <c r="AA256" s="112"/>
      <c r="AB256" s="205" t="s">
        <v>308</v>
      </c>
      <c r="AC256" s="205"/>
      <c r="AD256" s="205"/>
      <c r="AE256" s="205"/>
      <c r="AF256" s="205"/>
      <c r="AG256" s="205"/>
      <c r="AH256" s="205"/>
      <c r="AI256" s="205"/>
      <c r="AJ256" s="205"/>
      <c r="AK256" s="205"/>
    </row>
    <row r="257" spans="1:38" s="39" customFormat="1" ht="12.6" customHeight="1" x14ac:dyDescent="0.2">
      <c r="A257" s="112"/>
      <c r="B257" s="151"/>
      <c r="C257" s="112"/>
      <c r="D257" s="205" t="s">
        <v>309</v>
      </c>
      <c r="E257" s="205"/>
      <c r="F257" s="205"/>
      <c r="G257" s="205"/>
      <c r="H257" s="205"/>
      <c r="I257" s="205"/>
      <c r="J257" s="205"/>
      <c r="K257" s="205"/>
      <c r="L257" s="205"/>
      <c r="M257" s="205"/>
      <c r="N257" s="112"/>
      <c r="O257" s="112"/>
      <c r="P257" s="205" t="s">
        <v>15</v>
      </c>
      <c r="Q257" s="205"/>
      <c r="R257" s="205"/>
      <c r="S257" s="205"/>
      <c r="T257" s="205"/>
      <c r="U257" s="205"/>
      <c r="V257" s="205"/>
      <c r="W257" s="205"/>
      <c r="X257" s="205"/>
      <c r="Y257" s="205"/>
      <c r="Z257" s="112"/>
      <c r="AA257" s="112"/>
      <c r="AB257" s="205" t="s">
        <v>16</v>
      </c>
      <c r="AC257" s="205"/>
      <c r="AD257" s="205"/>
      <c r="AE257" s="205"/>
      <c r="AF257" s="205"/>
      <c r="AG257" s="205"/>
      <c r="AH257" s="205"/>
      <c r="AI257" s="205"/>
      <c r="AJ257" s="205"/>
      <c r="AK257" s="205"/>
    </row>
    <row r="258" spans="1:38" s="39" customFormat="1" ht="12.6" customHeight="1" x14ac:dyDescent="0.2">
      <c r="A258" s="112"/>
      <c r="B258" s="151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  <c r="AH258" s="112"/>
      <c r="AI258" s="112"/>
      <c r="AJ258" s="112"/>
      <c r="AK258" s="112"/>
    </row>
    <row r="259" spans="1:38" s="39" customFormat="1" ht="12.6" customHeight="1" x14ac:dyDescent="0.2">
      <c r="A259" s="112"/>
      <c r="B259" s="151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</row>
    <row r="260" spans="1:38" s="39" customFormat="1" ht="12.6" customHeight="1" x14ac:dyDescent="0.2">
      <c r="A260" s="112"/>
      <c r="B260" s="151"/>
      <c r="C260" s="112"/>
      <c r="D260" s="206" t="s">
        <v>310</v>
      </c>
      <c r="E260" s="206"/>
      <c r="F260" s="206"/>
      <c r="G260" s="206"/>
      <c r="H260" s="206"/>
      <c r="I260" s="206"/>
      <c r="J260" s="206"/>
      <c r="K260" s="206"/>
      <c r="L260" s="206"/>
      <c r="M260" s="206"/>
      <c r="N260" s="112"/>
      <c r="O260" s="112"/>
      <c r="P260" s="206" t="s">
        <v>19</v>
      </c>
      <c r="Q260" s="206"/>
      <c r="R260" s="206"/>
      <c r="S260" s="206"/>
      <c r="T260" s="206"/>
      <c r="U260" s="206"/>
      <c r="V260" s="206"/>
      <c r="W260" s="206"/>
      <c r="X260" s="206"/>
      <c r="Y260" s="206"/>
      <c r="Z260" s="112"/>
      <c r="AA260" s="112"/>
      <c r="AB260" s="206"/>
      <c r="AC260" s="206"/>
      <c r="AD260" s="206"/>
      <c r="AE260" s="206"/>
      <c r="AF260" s="206"/>
      <c r="AG260" s="206"/>
      <c r="AH260" s="206"/>
      <c r="AI260" s="206"/>
      <c r="AJ260" s="206"/>
      <c r="AK260" s="206"/>
    </row>
    <row r="261" spans="1:38" s="73" customFormat="1" ht="21" customHeight="1" x14ac:dyDescent="0.3">
      <c r="A261" s="193" t="s">
        <v>321</v>
      </c>
      <c r="B261" s="207"/>
      <c r="C261" s="193"/>
      <c r="D261" s="193"/>
      <c r="E261" s="193"/>
      <c r="F261" s="193"/>
      <c r="G261" s="193"/>
      <c r="H261" s="193"/>
      <c r="I261" s="193"/>
      <c r="J261" s="75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194" t="s">
        <v>292</v>
      </c>
      <c r="V261" s="194"/>
      <c r="W261" s="194"/>
      <c r="X261" s="194"/>
      <c r="Y261" s="194"/>
      <c r="Z261" s="194"/>
      <c r="AA261" s="194"/>
      <c r="AB261" s="194"/>
      <c r="AC261" s="194"/>
      <c r="AD261" s="194"/>
      <c r="AE261" s="194"/>
      <c r="AF261" s="194"/>
      <c r="AG261" s="194"/>
      <c r="AH261" s="194"/>
      <c r="AI261" s="193">
        <v>43</v>
      </c>
      <c r="AJ261" s="193"/>
      <c r="AK261" s="193"/>
    </row>
    <row r="262" spans="1:38" ht="21" customHeight="1" x14ac:dyDescent="0.25">
      <c r="A262" s="181" t="s">
        <v>30</v>
      </c>
      <c r="B262" s="152"/>
      <c r="C262" s="107" t="s">
        <v>293</v>
      </c>
      <c r="D262" s="19">
        <v>1</v>
      </c>
      <c r="E262" s="19">
        <v>2</v>
      </c>
      <c r="F262" s="19">
        <v>3</v>
      </c>
      <c r="G262" s="19">
        <v>4</v>
      </c>
      <c r="H262" s="19">
        <v>5</v>
      </c>
      <c r="I262" s="19">
        <v>6</v>
      </c>
      <c r="J262" s="19">
        <v>7</v>
      </c>
      <c r="K262" s="19">
        <v>8</v>
      </c>
      <c r="L262" s="19">
        <v>9</v>
      </c>
      <c r="M262" s="19">
        <v>10</v>
      </c>
      <c r="N262" s="19">
        <v>11</v>
      </c>
      <c r="O262" s="19">
        <v>12</v>
      </c>
      <c r="P262" s="19">
        <v>13</v>
      </c>
      <c r="Q262" s="19">
        <v>14</v>
      </c>
      <c r="R262" s="19">
        <v>15</v>
      </c>
      <c r="S262" s="19">
        <v>16</v>
      </c>
      <c r="T262" s="19">
        <v>17</v>
      </c>
      <c r="U262" s="19">
        <v>18</v>
      </c>
      <c r="V262" s="19">
        <v>19</v>
      </c>
      <c r="W262" s="19">
        <v>20</v>
      </c>
      <c r="X262" s="19">
        <v>21</v>
      </c>
      <c r="Y262" s="19">
        <v>22</v>
      </c>
      <c r="Z262" s="19">
        <v>23</v>
      </c>
      <c r="AA262" s="19">
        <v>24</v>
      </c>
      <c r="AB262" s="19">
        <v>25</v>
      </c>
      <c r="AC262" s="19">
        <v>26</v>
      </c>
      <c r="AD262" s="19">
        <v>27</v>
      </c>
      <c r="AE262" s="19">
        <v>28</v>
      </c>
      <c r="AF262" s="19">
        <v>29</v>
      </c>
      <c r="AG262" s="19">
        <v>30</v>
      </c>
      <c r="AH262" s="19">
        <v>31</v>
      </c>
      <c r="AI262" s="196" t="s">
        <v>294</v>
      </c>
      <c r="AJ262" s="197"/>
      <c r="AK262" s="198"/>
    </row>
    <row r="263" spans="1:38" ht="12.6" customHeight="1" x14ac:dyDescent="0.25">
      <c r="A263" s="195"/>
      <c r="B263" s="18" t="s">
        <v>23</v>
      </c>
      <c r="C263" s="108" t="s">
        <v>295</v>
      </c>
      <c r="D263" s="34" t="s">
        <v>299</v>
      </c>
      <c r="E263" s="34" t="s">
        <v>300</v>
      </c>
      <c r="F263" s="34" t="s">
        <v>301</v>
      </c>
      <c r="G263" s="34" t="s">
        <v>302</v>
      </c>
      <c r="H263" s="34" t="s">
        <v>296</v>
      </c>
      <c r="I263" s="34" t="s">
        <v>297</v>
      </c>
      <c r="J263" s="34" t="s">
        <v>298</v>
      </c>
      <c r="K263" s="34" t="s">
        <v>299</v>
      </c>
      <c r="L263" s="34" t="s">
        <v>300</v>
      </c>
      <c r="M263" s="34" t="s">
        <v>301</v>
      </c>
      <c r="N263" s="34" t="s">
        <v>302</v>
      </c>
      <c r="O263" s="34" t="s">
        <v>296</v>
      </c>
      <c r="P263" s="34" t="s">
        <v>297</v>
      </c>
      <c r="Q263" s="34" t="s">
        <v>298</v>
      </c>
      <c r="R263" s="34" t="s">
        <v>299</v>
      </c>
      <c r="S263" s="34" t="s">
        <v>300</v>
      </c>
      <c r="T263" s="34" t="s">
        <v>301</v>
      </c>
      <c r="U263" s="34" t="s">
        <v>302</v>
      </c>
      <c r="V263" s="34" t="s">
        <v>296</v>
      </c>
      <c r="W263" s="34" t="s">
        <v>297</v>
      </c>
      <c r="X263" s="34" t="s">
        <v>298</v>
      </c>
      <c r="Y263" s="34" t="s">
        <v>299</v>
      </c>
      <c r="Z263" s="34" t="s">
        <v>300</v>
      </c>
      <c r="AA263" s="34" t="s">
        <v>301</v>
      </c>
      <c r="AB263" s="34" t="s">
        <v>302</v>
      </c>
      <c r="AC263" s="34" t="s">
        <v>296</v>
      </c>
      <c r="AD263" s="34" t="s">
        <v>297</v>
      </c>
      <c r="AE263" s="34" t="s">
        <v>298</v>
      </c>
      <c r="AF263" s="34" t="s">
        <v>299</v>
      </c>
      <c r="AG263" s="34" t="s">
        <v>300</v>
      </c>
      <c r="AH263" s="34" t="s">
        <v>301</v>
      </c>
      <c r="AI263" s="34" t="s">
        <v>303</v>
      </c>
      <c r="AJ263" s="34" t="s">
        <v>304</v>
      </c>
      <c r="AK263" s="35" t="s">
        <v>305</v>
      </c>
    </row>
    <row r="264" spans="1:38" ht="15.95" customHeight="1" x14ac:dyDescent="0.25">
      <c r="A264" s="8">
        <v>1</v>
      </c>
      <c r="B264" s="199" t="s">
        <v>36</v>
      </c>
      <c r="C264" s="20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 t="str">
        <f t="shared" ref="AI264:AI295" si="8">IF(SUM(AJ264:AK264)&gt;0,SUM(AJ264:AK264),"")</f>
        <v/>
      </c>
      <c r="AJ264" s="10">
        <v>0</v>
      </c>
      <c r="AK264" s="16">
        <v>0</v>
      </c>
      <c r="AL264" s="7">
        <v>0</v>
      </c>
    </row>
    <row r="265" spans="1:38" ht="15.95" customHeight="1" x14ac:dyDescent="0.25">
      <c r="A265" s="3">
        <v>2</v>
      </c>
      <c r="B265" s="201" t="s">
        <v>45</v>
      </c>
      <c r="C265" s="202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10" t="str">
        <f t="shared" si="8"/>
        <v/>
      </c>
      <c r="AJ265" s="5">
        <v>0</v>
      </c>
      <c r="AK265" s="15">
        <v>0</v>
      </c>
      <c r="AL265" s="7">
        <v>0</v>
      </c>
    </row>
    <row r="266" spans="1:38" ht="15.95" customHeight="1" x14ac:dyDescent="0.25">
      <c r="A266" s="3">
        <v>3</v>
      </c>
      <c r="B266" s="201" t="s">
        <v>51</v>
      </c>
      <c r="C266" s="202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10" t="str">
        <f t="shared" si="8"/>
        <v/>
      </c>
      <c r="AJ266" s="5">
        <v>0</v>
      </c>
      <c r="AK266" s="15">
        <v>0</v>
      </c>
      <c r="AL266" s="7">
        <v>0</v>
      </c>
    </row>
    <row r="267" spans="1:38" ht="15.95" customHeight="1" x14ac:dyDescent="0.25">
      <c r="A267" s="3">
        <v>4</v>
      </c>
      <c r="B267" s="201" t="s">
        <v>57</v>
      </c>
      <c r="C267" s="202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10" t="str">
        <f t="shared" si="8"/>
        <v/>
      </c>
      <c r="AJ267" s="5"/>
      <c r="AK267" s="15"/>
      <c r="AL267" s="7">
        <v>0</v>
      </c>
    </row>
    <row r="268" spans="1:38" ht="15.95" customHeight="1" x14ac:dyDescent="0.25">
      <c r="A268" s="3">
        <v>5</v>
      </c>
      <c r="B268" s="201" t="s">
        <v>63</v>
      </c>
      <c r="C268" s="202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10" t="str">
        <f t="shared" si="8"/>
        <v/>
      </c>
      <c r="AJ268" s="5">
        <v>0</v>
      </c>
      <c r="AK268" s="15">
        <v>0</v>
      </c>
      <c r="AL268" s="7">
        <v>0</v>
      </c>
    </row>
    <row r="269" spans="1:38" ht="15.95" customHeight="1" x14ac:dyDescent="0.25">
      <c r="A269" s="3">
        <v>6</v>
      </c>
      <c r="B269" s="201" t="s">
        <v>69</v>
      </c>
      <c r="C269" s="202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 t="s">
        <v>313</v>
      </c>
      <c r="AB269" s="5"/>
      <c r="AC269" s="5"/>
      <c r="AD269" s="5"/>
      <c r="AE269" s="5"/>
      <c r="AF269" s="5" t="s">
        <v>313</v>
      </c>
      <c r="AG269" s="5"/>
      <c r="AH269" s="5"/>
      <c r="AI269" s="10">
        <f t="shared" si="8"/>
        <v>2</v>
      </c>
      <c r="AJ269" s="5">
        <v>2</v>
      </c>
      <c r="AK269" s="15">
        <v>0</v>
      </c>
      <c r="AL269" s="7">
        <v>0</v>
      </c>
    </row>
    <row r="270" spans="1:38" ht="15.95" customHeight="1" x14ac:dyDescent="0.25">
      <c r="A270" s="3">
        <v>7</v>
      </c>
      <c r="B270" s="201" t="s">
        <v>75</v>
      </c>
      <c r="C270" s="202"/>
      <c r="D270" s="5" t="s">
        <v>313</v>
      </c>
      <c r="E270" s="5"/>
      <c r="F270" s="5"/>
      <c r="G270" s="5"/>
      <c r="H270" s="5"/>
      <c r="I270" s="5"/>
      <c r="J270" s="5"/>
      <c r="K270" s="5" t="s">
        <v>313</v>
      </c>
      <c r="L270" s="5"/>
      <c r="M270" s="5"/>
      <c r="N270" s="5"/>
      <c r="O270" s="5"/>
      <c r="P270" s="5"/>
      <c r="Q270" s="5"/>
      <c r="R270" s="5"/>
      <c r="S270" s="5"/>
      <c r="T270" s="5"/>
      <c r="U270" s="5" t="s">
        <v>313</v>
      </c>
      <c r="V270" s="5" t="s">
        <v>313</v>
      </c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10">
        <f t="shared" si="8"/>
        <v>4</v>
      </c>
      <c r="AJ270" s="5">
        <v>4</v>
      </c>
      <c r="AK270" s="15">
        <v>0</v>
      </c>
      <c r="AL270" s="7">
        <v>0</v>
      </c>
    </row>
    <row r="271" spans="1:38" ht="15.95" customHeight="1" x14ac:dyDescent="0.25">
      <c r="A271" s="3">
        <v>8</v>
      </c>
      <c r="B271" s="201" t="s">
        <v>80</v>
      </c>
      <c r="C271" s="202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10" t="str">
        <f t="shared" si="8"/>
        <v/>
      </c>
      <c r="AJ271" s="5">
        <v>0</v>
      </c>
      <c r="AK271" s="15">
        <v>0</v>
      </c>
      <c r="AL271" s="7">
        <v>0</v>
      </c>
    </row>
    <row r="272" spans="1:38" ht="15.95" customHeight="1" x14ac:dyDescent="0.25">
      <c r="A272" s="3">
        <v>9</v>
      </c>
      <c r="B272" s="201" t="s">
        <v>86</v>
      </c>
      <c r="C272" s="202"/>
      <c r="D272" s="5"/>
      <c r="E272" s="5"/>
      <c r="F272" s="5"/>
      <c r="G272" s="5"/>
      <c r="H272" s="5"/>
      <c r="I272" s="5"/>
      <c r="J272" s="5" t="s">
        <v>313</v>
      </c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10">
        <f t="shared" si="8"/>
        <v>1</v>
      </c>
      <c r="AJ272" s="5">
        <v>1</v>
      </c>
      <c r="AK272" s="15">
        <v>0</v>
      </c>
      <c r="AL272" s="7">
        <v>0</v>
      </c>
    </row>
    <row r="273" spans="1:38" ht="15.95" customHeight="1" x14ac:dyDescent="0.25">
      <c r="A273" s="3">
        <v>10</v>
      </c>
      <c r="B273" s="201" t="s">
        <v>92</v>
      </c>
      <c r="C273" s="202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10" t="str">
        <f t="shared" si="8"/>
        <v/>
      </c>
      <c r="AJ273" s="5">
        <v>0</v>
      </c>
      <c r="AK273" s="15">
        <v>0</v>
      </c>
      <c r="AL273" s="7">
        <v>0</v>
      </c>
    </row>
    <row r="274" spans="1:38" ht="15.95" customHeight="1" x14ac:dyDescent="0.25">
      <c r="A274" s="3">
        <v>11</v>
      </c>
      <c r="B274" s="201" t="s">
        <v>98</v>
      </c>
      <c r="C274" s="202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10" t="str">
        <f t="shared" si="8"/>
        <v/>
      </c>
      <c r="AJ274" s="5"/>
      <c r="AK274" s="15"/>
      <c r="AL274" s="7">
        <v>0</v>
      </c>
    </row>
    <row r="275" spans="1:38" ht="15.95" customHeight="1" x14ac:dyDescent="0.25">
      <c r="A275" s="3">
        <v>12</v>
      </c>
      <c r="B275" s="201" t="s">
        <v>104</v>
      </c>
      <c r="C275" s="202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10" t="str">
        <f t="shared" si="8"/>
        <v/>
      </c>
      <c r="AJ275" s="5">
        <v>0</v>
      </c>
      <c r="AK275" s="15">
        <v>0</v>
      </c>
      <c r="AL275" s="7">
        <v>0</v>
      </c>
    </row>
    <row r="276" spans="1:38" ht="15.95" customHeight="1" x14ac:dyDescent="0.25">
      <c r="A276" s="3">
        <v>13</v>
      </c>
      <c r="B276" s="201" t="s">
        <v>110</v>
      </c>
      <c r="C276" s="202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10" t="str">
        <f t="shared" si="8"/>
        <v/>
      </c>
      <c r="AJ276" s="5">
        <v>0</v>
      </c>
      <c r="AK276" s="15">
        <v>0</v>
      </c>
      <c r="AL276" s="7">
        <v>0</v>
      </c>
    </row>
    <row r="277" spans="1:38" ht="15.95" customHeight="1" x14ac:dyDescent="0.25">
      <c r="A277" s="3">
        <v>14</v>
      </c>
      <c r="B277" s="201" t="s">
        <v>116</v>
      </c>
      <c r="C277" s="202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10" t="str">
        <f t="shared" si="8"/>
        <v/>
      </c>
      <c r="AJ277" s="5"/>
      <c r="AK277" s="15"/>
      <c r="AL277" s="7">
        <v>0</v>
      </c>
    </row>
    <row r="278" spans="1:38" ht="15.95" customHeight="1" x14ac:dyDescent="0.25">
      <c r="A278" s="3">
        <v>15</v>
      </c>
      <c r="B278" s="201" t="s">
        <v>122</v>
      </c>
      <c r="C278" s="202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 t="s">
        <v>313</v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10">
        <f t="shared" si="8"/>
        <v>1</v>
      </c>
      <c r="AJ278" s="5">
        <v>1</v>
      </c>
      <c r="AK278" s="15">
        <v>0</v>
      </c>
      <c r="AL278" s="7">
        <v>0</v>
      </c>
    </row>
    <row r="279" spans="1:38" ht="15.95" customHeight="1" x14ac:dyDescent="0.25">
      <c r="A279" s="3">
        <v>16</v>
      </c>
      <c r="B279" s="201" t="s">
        <v>128</v>
      </c>
      <c r="C279" s="202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10" t="str">
        <f t="shared" si="8"/>
        <v/>
      </c>
      <c r="AJ279" s="5">
        <v>0</v>
      </c>
      <c r="AK279" s="15">
        <v>0</v>
      </c>
      <c r="AL279" s="7">
        <v>0</v>
      </c>
    </row>
    <row r="280" spans="1:38" ht="15.95" customHeight="1" x14ac:dyDescent="0.25">
      <c r="A280" s="3">
        <v>17</v>
      </c>
      <c r="B280" s="201" t="s">
        <v>134</v>
      </c>
      <c r="C280" s="202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10" t="str">
        <f t="shared" si="8"/>
        <v/>
      </c>
      <c r="AJ280" s="5">
        <v>0</v>
      </c>
      <c r="AK280" s="15">
        <v>0</v>
      </c>
      <c r="AL280" s="7">
        <v>0</v>
      </c>
    </row>
    <row r="281" spans="1:38" ht="15.95" customHeight="1" x14ac:dyDescent="0.25">
      <c r="A281" s="3">
        <v>18</v>
      </c>
      <c r="B281" s="201" t="s">
        <v>140</v>
      </c>
      <c r="C281" s="202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10" t="str">
        <f t="shared" si="8"/>
        <v/>
      </c>
      <c r="AJ281" s="5">
        <v>0</v>
      </c>
      <c r="AK281" s="15">
        <v>0</v>
      </c>
      <c r="AL281" s="7">
        <v>0</v>
      </c>
    </row>
    <row r="282" spans="1:38" ht="15.95" customHeight="1" x14ac:dyDescent="0.25">
      <c r="A282" s="3">
        <v>19</v>
      </c>
      <c r="B282" s="201" t="s">
        <v>145</v>
      </c>
      <c r="C282" s="202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10" t="str">
        <f t="shared" si="8"/>
        <v/>
      </c>
      <c r="AJ282" s="5">
        <v>0</v>
      </c>
      <c r="AK282" s="15">
        <v>0</v>
      </c>
      <c r="AL282" s="7">
        <v>0</v>
      </c>
    </row>
    <row r="283" spans="1:38" ht="15.95" customHeight="1" x14ac:dyDescent="0.25">
      <c r="A283" s="3">
        <v>20</v>
      </c>
      <c r="B283" s="201" t="s">
        <v>151</v>
      </c>
      <c r="C283" s="202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10" t="str">
        <f t="shared" si="8"/>
        <v/>
      </c>
      <c r="AJ283" s="5"/>
      <c r="AK283" s="15"/>
      <c r="AL283" s="7">
        <v>0</v>
      </c>
    </row>
    <row r="284" spans="1:38" ht="15.95" customHeight="1" x14ac:dyDescent="0.25">
      <c r="A284" s="3">
        <v>21</v>
      </c>
      <c r="B284" s="201" t="s">
        <v>157</v>
      </c>
      <c r="C284" s="202"/>
      <c r="D284" s="5"/>
      <c r="E284" s="5" t="s">
        <v>313</v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10">
        <f t="shared" si="8"/>
        <v>1</v>
      </c>
      <c r="AJ284" s="5">
        <v>1</v>
      </c>
      <c r="AK284" s="15">
        <v>0</v>
      </c>
      <c r="AL284" s="7">
        <v>0</v>
      </c>
    </row>
    <row r="285" spans="1:38" ht="15.95" customHeight="1" x14ac:dyDescent="0.25">
      <c r="A285" s="3">
        <v>22</v>
      </c>
      <c r="B285" s="201" t="s">
        <v>162</v>
      </c>
      <c r="C285" s="202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10" t="str">
        <f t="shared" si="8"/>
        <v/>
      </c>
      <c r="AJ285" s="5"/>
      <c r="AK285" s="15"/>
      <c r="AL285" s="7">
        <v>0</v>
      </c>
    </row>
    <row r="286" spans="1:38" ht="15.95" customHeight="1" x14ac:dyDescent="0.25">
      <c r="A286" s="3">
        <v>23</v>
      </c>
      <c r="B286" s="201" t="s">
        <v>168</v>
      </c>
      <c r="C286" s="202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10" t="str">
        <f t="shared" si="8"/>
        <v/>
      </c>
      <c r="AJ286" s="5"/>
      <c r="AK286" s="15"/>
      <c r="AL286" s="7">
        <v>0</v>
      </c>
    </row>
    <row r="287" spans="1:38" ht="15.95" customHeight="1" x14ac:dyDescent="0.25">
      <c r="A287" s="3">
        <v>24</v>
      </c>
      <c r="B287" s="201" t="s">
        <v>174</v>
      </c>
      <c r="C287" s="202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 t="s">
        <v>313</v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10">
        <f t="shared" si="8"/>
        <v>1</v>
      </c>
      <c r="AJ287" s="5">
        <v>1</v>
      </c>
      <c r="AK287" s="15">
        <v>0</v>
      </c>
      <c r="AL287" s="7">
        <v>0</v>
      </c>
    </row>
    <row r="288" spans="1:38" ht="15.95" customHeight="1" x14ac:dyDescent="0.25">
      <c r="A288" s="3">
        <v>25</v>
      </c>
      <c r="B288" s="201" t="s">
        <v>180</v>
      </c>
      <c r="C288" s="202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 t="s">
        <v>313</v>
      </c>
      <c r="S288" s="5"/>
      <c r="T288" s="5"/>
      <c r="U288" s="5" t="s">
        <v>313</v>
      </c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10">
        <f t="shared" si="8"/>
        <v>2</v>
      </c>
      <c r="AJ288" s="5">
        <v>2</v>
      </c>
      <c r="AK288" s="15">
        <v>0</v>
      </c>
      <c r="AL288" s="7">
        <v>0</v>
      </c>
    </row>
    <row r="289" spans="1:38" ht="15.95" customHeight="1" x14ac:dyDescent="0.25">
      <c r="A289" s="3">
        <v>26</v>
      </c>
      <c r="B289" s="201" t="s">
        <v>186</v>
      </c>
      <c r="C289" s="202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10" t="str">
        <f t="shared" si="8"/>
        <v/>
      </c>
      <c r="AJ289" s="5"/>
      <c r="AK289" s="15"/>
      <c r="AL289" s="7">
        <v>0</v>
      </c>
    </row>
    <row r="290" spans="1:38" ht="15.95" customHeight="1" x14ac:dyDescent="0.25">
      <c r="A290" s="3">
        <v>27</v>
      </c>
      <c r="B290" s="201" t="s">
        <v>193</v>
      </c>
      <c r="C290" s="202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10" t="str">
        <f t="shared" si="8"/>
        <v/>
      </c>
      <c r="AJ290" s="5"/>
      <c r="AK290" s="15"/>
      <c r="AL290" s="7">
        <v>0</v>
      </c>
    </row>
    <row r="291" spans="1:38" ht="15.95" customHeight="1" x14ac:dyDescent="0.25">
      <c r="A291" s="3">
        <v>28</v>
      </c>
      <c r="B291" s="201" t="s">
        <v>199</v>
      </c>
      <c r="C291" s="202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10" t="str">
        <f t="shared" si="8"/>
        <v/>
      </c>
      <c r="AJ291" s="5">
        <v>0</v>
      </c>
      <c r="AK291" s="15">
        <v>0</v>
      </c>
      <c r="AL291" s="7">
        <v>0</v>
      </c>
    </row>
    <row r="292" spans="1:38" ht="15.95" customHeight="1" x14ac:dyDescent="0.25">
      <c r="A292" s="3">
        <v>29</v>
      </c>
      <c r="B292" s="201" t="s">
        <v>205</v>
      </c>
      <c r="C292" s="202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 t="s">
        <v>313</v>
      </c>
      <c r="AG292" s="5"/>
      <c r="AH292" s="5"/>
      <c r="AI292" s="10">
        <f t="shared" si="8"/>
        <v>1</v>
      </c>
      <c r="AJ292" s="5">
        <v>1</v>
      </c>
      <c r="AK292" s="15">
        <v>0</v>
      </c>
      <c r="AL292" s="7">
        <v>0</v>
      </c>
    </row>
    <row r="293" spans="1:38" ht="15.95" customHeight="1" x14ac:dyDescent="0.25">
      <c r="A293" s="3">
        <v>30</v>
      </c>
      <c r="B293" s="201" t="s">
        <v>210</v>
      </c>
      <c r="C293" s="202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 t="s">
        <v>313</v>
      </c>
      <c r="AB293" s="5"/>
      <c r="AC293" s="5"/>
      <c r="AD293" s="5"/>
      <c r="AE293" s="5" t="s">
        <v>313</v>
      </c>
      <c r="AF293" s="5"/>
      <c r="AG293" s="5"/>
      <c r="AH293" s="5"/>
      <c r="AI293" s="10">
        <f t="shared" si="8"/>
        <v>2</v>
      </c>
      <c r="AJ293" s="5">
        <v>2</v>
      </c>
      <c r="AK293" s="15">
        <v>0</v>
      </c>
      <c r="AL293" s="7">
        <v>0</v>
      </c>
    </row>
    <row r="294" spans="1:38" ht="15.95" customHeight="1" x14ac:dyDescent="0.25">
      <c r="A294" s="3">
        <v>31</v>
      </c>
      <c r="B294" s="201" t="s">
        <v>216</v>
      </c>
      <c r="C294" s="202"/>
      <c r="D294" s="5"/>
      <c r="E294" s="5"/>
      <c r="F294" s="5"/>
      <c r="G294" s="5" t="s">
        <v>313</v>
      </c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10">
        <f t="shared" si="8"/>
        <v>1</v>
      </c>
      <c r="AJ294" s="5">
        <v>1</v>
      </c>
      <c r="AK294" s="15">
        <v>0</v>
      </c>
      <c r="AL294" s="7">
        <v>0</v>
      </c>
    </row>
    <row r="295" spans="1:38" ht="15.95" customHeight="1" x14ac:dyDescent="0.25">
      <c r="A295" s="3">
        <v>32</v>
      </c>
      <c r="B295" s="201" t="s">
        <v>222</v>
      </c>
      <c r="C295" s="202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 t="s">
        <v>313</v>
      </c>
      <c r="AG295" s="5"/>
      <c r="AH295" s="5"/>
      <c r="AI295" s="10">
        <f t="shared" si="8"/>
        <v>1</v>
      </c>
      <c r="AJ295" s="5">
        <v>1</v>
      </c>
      <c r="AK295" s="15">
        <v>0</v>
      </c>
      <c r="AL295" s="7">
        <v>0</v>
      </c>
    </row>
    <row r="296" spans="1:38" ht="15.95" customHeight="1" x14ac:dyDescent="0.25">
      <c r="A296" s="3">
        <v>33</v>
      </c>
      <c r="B296" s="201" t="s">
        <v>228</v>
      </c>
      <c r="C296" s="202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10" t="str">
        <f t="shared" ref="AI296:AI327" si="9">IF(SUM(AJ296:AK296)&gt;0,SUM(AJ296:AK296),"")</f>
        <v/>
      </c>
      <c r="AJ296" s="5">
        <v>0</v>
      </c>
      <c r="AK296" s="15">
        <v>0</v>
      </c>
      <c r="AL296" s="7">
        <v>0</v>
      </c>
    </row>
    <row r="297" spans="1:38" ht="15.95" customHeight="1" x14ac:dyDescent="0.25">
      <c r="A297" s="3">
        <v>34</v>
      </c>
      <c r="B297" s="201" t="s">
        <v>234</v>
      </c>
      <c r="C297" s="202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 t="s">
        <v>313</v>
      </c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10">
        <f t="shared" si="9"/>
        <v>1</v>
      </c>
      <c r="AJ297" s="5">
        <v>1</v>
      </c>
      <c r="AK297" s="15">
        <v>0</v>
      </c>
      <c r="AL297" s="7">
        <v>0</v>
      </c>
    </row>
    <row r="298" spans="1:38" ht="15.95" customHeight="1" x14ac:dyDescent="0.25">
      <c r="A298" s="3">
        <v>35</v>
      </c>
      <c r="B298" s="201" t="s">
        <v>240</v>
      </c>
      <c r="C298" s="202"/>
      <c r="D298" s="5" t="s">
        <v>313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 t="s">
        <v>313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10">
        <f t="shared" si="9"/>
        <v>2</v>
      </c>
      <c r="AJ298" s="5">
        <v>2</v>
      </c>
      <c r="AK298" s="15">
        <v>0</v>
      </c>
      <c r="AL298" s="7">
        <v>0</v>
      </c>
    </row>
    <row r="299" spans="1:38" ht="15.95" customHeight="1" x14ac:dyDescent="0.25">
      <c r="A299" s="3">
        <v>36</v>
      </c>
      <c r="B299" s="201" t="s">
        <v>246</v>
      </c>
      <c r="C299" s="202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 t="s">
        <v>313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10">
        <f t="shared" si="9"/>
        <v>1</v>
      </c>
      <c r="AJ299" s="5">
        <v>1</v>
      </c>
      <c r="AK299" s="15">
        <v>0</v>
      </c>
      <c r="AL299" s="7">
        <v>0</v>
      </c>
    </row>
    <row r="300" spans="1:38" ht="15.95" customHeight="1" x14ac:dyDescent="0.25">
      <c r="A300" s="3">
        <v>37</v>
      </c>
      <c r="B300" s="201" t="s">
        <v>252</v>
      </c>
      <c r="C300" s="202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 t="s">
        <v>313</v>
      </c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10">
        <f t="shared" si="9"/>
        <v>1</v>
      </c>
      <c r="AJ300" s="5">
        <v>1</v>
      </c>
      <c r="AK300" s="15">
        <v>0</v>
      </c>
      <c r="AL300" s="7">
        <v>0</v>
      </c>
    </row>
    <row r="301" spans="1:38" ht="15.95" customHeight="1" x14ac:dyDescent="0.25">
      <c r="A301" s="3">
        <v>38</v>
      </c>
      <c r="B301" s="201" t="s">
        <v>258</v>
      </c>
      <c r="C301" s="202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10" t="str">
        <f t="shared" si="9"/>
        <v/>
      </c>
      <c r="AJ301" s="5"/>
      <c r="AK301" s="15"/>
      <c r="AL301" s="7">
        <v>0</v>
      </c>
    </row>
    <row r="302" spans="1:38" ht="15.95" customHeight="1" x14ac:dyDescent="0.25">
      <c r="A302" s="3">
        <v>39</v>
      </c>
      <c r="B302" s="201" t="s">
        <v>264</v>
      </c>
      <c r="C302" s="202"/>
      <c r="D302" s="5"/>
      <c r="E302" s="5"/>
      <c r="F302" s="5"/>
      <c r="G302" s="5" t="s">
        <v>313</v>
      </c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10">
        <f t="shared" si="9"/>
        <v>1</v>
      </c>
      <c r="AJ302" s="5">
        <v>1</v>
      </c>
      <c r="AK302" s="15">
        <v>0</v>
      </c>
      <c r="AL302" s="7">
        <v>0</v>
      </c>
    </row>
    <row r="303" spans="1:38" ht="15.95" customHeight="1" x14ac:dyDescent="0.25">
      <c r="A303" s="3">
        <v>40</v>
      </c>
      <c r="B303" s="201" t="s">
        <v>269</v>
      </c>
      <c r="C303" s="202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10" t="str">
        <f t="shared" si="9"/>
        <v/>
      </c>
      <c r="AJ303" s="5"/>
      <c r="AK303" s="15"/>
      <c r="AL303" s="7">
        <v>0</v>
      </c>
    </row>
    <row r="304" spans="1:38" ht="15.95" customHeight="1" x14ac:dyDescent="0.25">
      <c r="A304" s="3">
        <v>41</v>
      </c>
      <c r="B304" s="201" t="s">
        <v>274</v>
      </c>
      <c r="C304" s="202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10" t="str">
        <f t="shared" si="9"/>
        <v/>
      </c>
      <c r="AJ304" s="5">
        <v>0</v>
      </c>
      <c r="AK304" s="15">
        <v>0</v>
      </c>
      <c r="AL304" s="7">
        <v>0</v>
      </c>
    </row>
    <row r="305" spans="1:38" ht="15.95" customHeight="1" x14ac:dyDescent="0.25">
      <c r="A305" s="3">
        <v>42</v>
      </c>
      <c r="B305" s="201" t="s">
        <v>280</v>
      </c>
      <c r="C305" s="202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10" t="str">
        <f t="shared" si="9"/>
        <v/>
      </c>
      <c r="AJ305" s="5"/>
      <c r="AK305" s="15"/>
      <c r="AL305" s="7">
        <v>0</v>
      </c>
    </row>
    <row r="306" spans="1:38" ht="15.95" customHeight="1" x14ac:dyDescent="0.25">
      <c r="A306" s="3">
        <v>43</v>
      </c>
      <c r="B306" s="201" t="s">
        <v>285</v>
      </c>
      <c r="C306" s="202"/>
      <c r="D306" s="5"/>
      <c r="E306" s="5"/>
      <c r="F306" s="5"/>
      <c r="G306" s="5" t="s">
        <v>313</v>
      </c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10">
        <f t="shared" si="9"/>
        <v>1</v>
      </c>
      <c r="AJ306" s="5">
        <v>1</v>
      </c>
      <c r="AK306" s="15">
        <v>0</v>
      </c>
      <c r="AL306" s="7">
        <v>0</v>
      </c>
    </row>
    <row r="307" spans="1:38" ht="12.6" hidden="1" customHeight="1" x14ac:dyDescent="0.25">
      <c r="A307" s="3">
        <v>44</v>
      </c>
      <c r="B307" s="201"/>
      <c r="C307" s="202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10" t="str">
        <f t="shared" si="9"/>
        <v/>
      </c>
      <c r="AJ307" s="5"/>
      <c r="AK307" s="15"/>
    </row>
    <row r="308" spans="1:38" ht="12.6" hidden="1" customHeight="1" x14ac:dyDescent="0.25">
      <c r="A308" s="3">
        <v>45</v>
      </c>
      <c r="B308" s="201"/>
      <c r="C308" s="202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10" t="str">
        <f t="shared" si="9"/>
        <v/>
      </c>
      <c r="AJ308" s="5"/>
      <c r="AK308" s="15"/>
    </row>
    <row r="309" spans="1:38" ht="12.6" hidden="1" customHeight="1" x14ac:dyDescent="0.25">
      <c r="A309" s="3">
        <v>46</v>
      </c>
      <c r="B309" s="201"/>
      <c r="C309" s="202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10" t="str">
        <f t="shared" si="9"/>
        <v/>
      </c>
      <c r="AJ309" s="5"/>
      <c r="AK309" s="15"/>
    </row>
    <row r="310" spans="1:38" ht="12.6" hidden="1" customHeight="1" x14ac:dyDescent="0.25">
      <c r="A310" s="3">
        <v>47</v>
      </c>
      <c r="B310" s="201"/>
      <c r="C310" s="202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10" t="str">
        <f t="shared" si="9"/>
        <v/>
      </c>
      <c r="AJ310" s="5"/>
      <c r="AK310" s="15"/>
    </row>
    <row r="311" spans="1:38" ht="12.6" hidden="1" customHeight="1" x14ac:dyDescent="0.25">
      <c r="A311" s="3">
        <v>48</v>
      </c>
      <c r="B311" s="201"/>
      <c r="C311" s="202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10" t="str">
        <f t="shared" si="9"/>
        <v/>
      </c>
      <c r="AJ311" s="5"/>
      <c r="AK311" s="15"/>
    </row>
    <row r="312" spans="1:38" ht="12.6" hidden="1" customHeight="1" x14ac:dyDescent="0.25">
      <c r="A312" s="3">
        <v>49</v>
      </c>
      <c r="B312" s="201"/>
      <c r="C312" s="202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10" t="str">
        <f t="shared" si="9"/>
        <v/>
      </c>
      <c r="AJ312" s="5"/>
      <c r="AK312" s="15"/>
    </row>
    <row r="313" spans="1:38" ht="12.6" hidden="1" customHeight="1" x14ac:dyDescent="0.25">
      <c r="A313" s="3">
        <v>50</v>
      </c>
      <c r="B313" s="201"/>
      <c r="C313" s="202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10" t="str">
        <f t="shared" si="9"/>
        <v/>
      </c>
      <c r="AJ313" s="5"/>
      <c r="AK313" s="15"/>
    </row>
    <row r="314" spans="1:38" ht="12.6" hidden="1" customHeight="1" x14ac:dyDescent="0.25">
      <c r="A314" s="3">
        <v>51</v>
      </c>
      <c r="B314" s="201"/>
      <c r="C314" s="202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10" t="str">
        <f t="shared" si="9"/>
        <v/>
      </c>
      <c r="AJ314" s="5"/>
      <c r="AK314" s="15"/>
    </row>
    <row r="315" spans="1:38" ht="12.6" hidden="1" customHeight="1" x14ac:dyDescent="0.25">
      <c r="A315" s="3">
        <v>52</v>
      </c>
      <c r="B315" s="201"/>
      <c r="C315" s="202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10" t="str">
        <f t="shared" si="9"/>
        <v/>
      </c>
      <c r="AJ315" s="5"/>
      <c r="AK315" s="15"/>
    </row>
    <row r="316" spans="1:38" ht="12.6" hidden="1" customHeight="1" x14ac:dyDescent="0.25">
      <c r="A316" s="3">
        <v>53</v>
      </c>
      <c r="B316" s="201"/>
      <c r="C316" s="202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10" t="str">
        <f t="shared" si="9"/>
        <v/>
      </c>
      <c r="AJ316" s="5"/>
      <c r="AK316" s="15"/>
    </row>
    <row r="317" spans="1:38" ht="12.6" hidden="1" customHeight="1" x14ac:dyDescent="0.25">
      <c r="A317" s="3">
        <v>54</v>
      </c>
      <c r="B317" s="201"/>
      <c r="C317" s="202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10" t="str">
        <f t="shared" si="9"/>
        <v/>
      </c>
      <c r="AJ317" s="5"/>
      <c r="AK317" s="15"/>
    </row>
    <row r="318" spans="1:38" ht="12.6" hidden="1" customHeight="1" x14ac:dyDescent="0.25">
      <c r="A318" s="20">
        <v>55</v>
      </c>
      <c r="B318" s="201"/>
      <c r="C318" s="202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10" t="str">
        <f t="shared" si="9"/>
        <v/>
      </c>
      <c r="AJ318" s="21"/>
      <c r="AK318" s="22"/>
    </row>
    <row r="319" spans="1:38" s="39" customFormat="1" ht="12.6" customHeight="1" x14ac:dyDescent="0.2">
      <c r="A319" s="36"/>
      <c r="B319" s="203" t="s">
        <v>306</v>
      </c>
      <c r="C319" s="204"/>
      <c r="D319" s="40">
        <v>2</v>
      </c>
      <c r="E319" s="40">
        <v>1</v>
      </c>
      <c r="F319" s="40">
        <v>0</v>
      </c>
      <c r="G319" s="40">
        <v>3</v>
      </c>
      <c r="H319" s="40">
        <v>0</v>
      </c>
      <c r="I319" s="40">
        <v>0</v>
      </c>
      <c r="J319" s="40">
        <v>1</v>
      </c>
      <c r="K319" s="40">
        <v>1</v>
      </c>
      <c r="L319" s="40">
        <v>0</v>
      </c>
      <c r="M319" s="40">
        <v>0</v>
      </c>
      <c r="N319" s="40">
        <v>2</v>
      </c>
      <c r="O319" s="40">
        <v>0</v>
      </c>
      <c r="P319" s="40">
        <v>0</v>
      </c>
      <c r="Q319" s="40">
        <v>0</v>
      </c>
      <c r="R319" s="40">
        <v>3</v>
      </c>
      <c r="S319" s="40">
        <v>2</v>
      </c>
      <c r="T319" s="40">
        <v>0</v>
      </c>
      <c r="U319" s="40">
        <v>2</v>
      </c>
      <c r="V319" s="40">
        <v>1</v>
      </c>
      <c r="W319" s="40">
        <v>0</v>
      </c>
      <c r="X319" s="40">
        <v>0</v>
      </c>
      <c r="Y319" s="40">
        <v>0</v>
      </c>
      <c r="Z319" s="40">
        <v>0</v>
      </c>
      <c r="AA319" s="40">
        <v>2</v>
      </c>
      <c r="AB319" s="40">
        <v>0</v>
      </c>
      <c r="AC319" s="40">
        <v>0</v>
      </c>
      <c r="AD319" s="40">
        <v>0</v>
      </c>
      <c r="AE319" s="40">
        <v>1</v>
      </c>
      <c r="AF319" s="40">
        <v>3</v>
      </c>
      <c r="AG319" s="40">
        <v>0</v>
      </c>
      <c r="AH319" s="40">
        <v>0</v>
      </c>
      <c r="AI319" s="40">
        <v>24</v>
      </c>
      <c r="AJ319" s="40">
        <v>24</v>
      </c>
      <c r="AK319" s="41">
        <v>0</v>
      </c>
    </row>
    <row r="320" spans="1:38" s="39" customFormat="1" ht="12.6" customHeight="1" x14ac:dyDescent="0.2">
      <c r="A320" s="111"/>
      <c r="B320" s="150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  <c r="AA320" s="111"/>
      <c r="AB320" s="111"/>
      <c r="AC320" s="111"/>
      <c r="AD320" s="111"/>
      <c r="AE320" s="111"/>
      <c r="AF320" s="111"/>
      <c r="AG320" s="111"/>
      <c r="AH320" s="111"/>
      <c r="AI320" s="111"/>
      <c r="AJ320" s="111"/>
      <c r="AK320" s="111"/>
    </row>
    <row r="321" spans="1:38" s="39" customFormat="1" ht="12.6" customHeight="1" x14ac:dyDescent="0.2">
      <c r="A321" s="205" t="s">
        <v>314</v>
      </c>
      <c r="B321" s="208"/>
      <c r="C321" s="205"/>
      <c r="D321" s="205" t="s">
        <v>308</v>
      </c>
      <c r="E321" s="205"/>
      <c r="F321" s="205"/>
      <c r="G321" s="205"/>
      <c r="H321" s="205"/>
      <c r="I321" s="205"/>
      <c r="J321" s="205"/>
      <c r="K321" s="205"/>
      <c r="L321" s="205"/>
      <c r="M321" s="205"/>
      <c r="N321" s="112"/>
      <c r="O321" s="112"/>
      <c r="P321" s="205" t="s">
        <v>308</v>
      </c>
      <c r="Q321" s="205"/>
      <c r="R321" s="205"/>
      <c r="S321" s="205"/>
      <c r="T321" s="205"/>
      <c r="U321" s="205"/>
      <c r="V321" s="205"/>
      <c r="W321" s="205"/>
      <c r="X321" s="205"/>
      <c r="Y321" s="205"/>
      <c r="Z321" s="112"/>
      <c r="AA321" s="112"/>
      <c r="AB321" s="205" t="s">
        <v>308</v>
      </c>
      <c r="AC321" s="205"/>
      <c r="AD321" s="205"/>
      <c r="AE321" s="205"/>
      <c r="AF321" s="205"/>
      <c r="AG321" s="205"/>
      <c r="AH321" s="205"/>
      <c r="AI321" s="205"/>
      <c r="AJ321" s="205"/>
      <c r="AK321" s="205"/>
    </row>
    <row r="322" spans="1:38" s="39" customFormat="1" ht="12.6" customHeight="1" x14ac:dyDescent="0.2">
      <c r="A322" s="112"/>
      <c r="B322" s="151"/>
      <c r="C322" s="112"/>
      <c r="D322" s="205" t="s">
        <v>309</v>
      </c>
      <c r="E322" s="205"/>
      <c r="F322" s="205"/>
      <c r="G322" s="205"/>
      <c r="H322" s="205"/>
      <c r="I322" s="205"/>
      <c r="J322" s="205"/>
      <c r="K322" s="205"/>
      <c r="L322" s="205"/>
      <c r="M322" s="205"/>
      <c r="N322" s="112"/>
      <c r="O322" s="112"/>
      <c r="P322" s="205" t="s">
        <v>15</v>
      </c>
      <c r="Q322" s="205"/>
      <c r="R322" s="205"/>
      <c r="S322" s="205"/>
      <c r="T322" s="205"/>
      <c r="U322" s="205"/>
      <c r="V322" s="205"/>
      <c r="W322" s="205"/>
      <c r="X322" s="205"/>
      <c r="Y322" s="205"/>
      <c r="Z322" s="112"/>
      <c r="AA322" s="112"/>
      <c r="AB322" s="205" t="s">
        <v>16</v>
      </c>
      <c r="AC322" s="205"/>
      <c r="AD322" s="205"/>
      <c r="AE322" s="205"/>
      <c r="AF322" s="205"/>
      <c r="AG322" s="205"/>
      <c r="AH322" s="205"/>
      <c r="AI322" s="205"/>
      <c r="AJ322" s="205"/>
      <c r="AK322" s="205"/>
    </row>
    <row r="323" spans="1:38" s="39" customFormat="1" ht="12.6" customHeight="1" x14ac:dyDescent="0.2">
      <c r="A323" s="112"/>
      <c r="B323" s="151"/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  <c r="AA323" s="112"/>
      <c r="AB323" s="112"/>
      <c r="AC323" s="112"/>
      <c r="AD323" s="112"/>
      <c r="AE323" s="112"/>
      <c r="AF323" s="112"/>
      <c r="AG323" s="112"/>
      <c r="AH323" s="112"/>
      <c r="AI323" s="112"/>
      <c r="AJ323" s="112"/>
      <c r="AK323" s="112"/>
    </row>
    <row r="324" spans="1:38" s="39" customFormat="1" ht="12.6" customHeight="1" x14ac:dyDescent="0.2">
      <c r="A324" s="112"/>
      <c r="B324" s="151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  <c r="AA324" s="112"/>
      <c r="AB324" s="112"/>
      <c r="AC324" s="112"/>
      <c r="AD324" s="112"/>
      <c r="AE324" s="112"/>
      <c r="AF324" s="112"/>
      <c r="AG324" s="112"/>
      <c r="AH324" s="112"/>
      <c r="AI324" s="112"/>
      <c r="AJ324" s="112"/>
      <c r="AK324" s="112"/>
    </row>
    <row r="325" spans="1:38" s="39" customFormat="1" ht="12.6" customHeight="1" x14ac:dyDescent="0.2">
      <c r="A325" s="112"/>
      <c r="B325" s="151"/>
      <c r="C325" s="112"/>
      <c r="D325" s="206" t="s">
        <v>310</v>
      </c>
      <c r="E325" s="206"/>
      <c r="F325" s="206"/>
      <c r="G325" s="206"/>
      <c r="H325" s="206"/>
      <c r="I325" s="206"/>
      <c r="J325" s="206"/>
      <c r="K325" s="206"/>
      <c r="L325" s="206"/>
      <c r="M325" s="206"/>
      <c r="N325" s="112"/>
      <c r="O325" s="112"/>
      <c r="P325" s="206" t="s">
        <v>19</v>
      </c>
      <c r="Q325" s="206"/>
      <c r="R325" s="206"/>
      <c r="S325" s="206"/>
      <c r="T325" s="206"/>
      <c r="U325" s="206"/>
      <c r="V325" s="206"/>
      <c r="W325" s="206"/>
      <c r="X325" s="206"/>
      <c r="Y325" s="206"/>
      <c r="Z325" s="112"/>
      <c r="AA325" s="112"/>
      <c r="AB325" s="206"/>
      <c r="AC325" s="206"/>
      <c r="AD325" s="206"/>
      <c r="AE325" s="206"/>
      <c r="AF325" s="206"/>
      <c r="AG325" s="206"/>
      <c r="AH325" s="206"/>
      <c r="AI325" s="206"/>
      <c r="AJ325" s="206"/>
      <c r="AK325" s="206"/>
    </row>
    <row r="326" spans="1:38" s="73" customFormat="1" ht="21" customHeight="1" x14ac:dyDescent="0.3">
      <c r="A326" s="193" t="s">
        <v>322</v>
      </c>
      <c r="B326" s="207"/>
      <c r="C326" s="193"/>
      <c r="D326" s="193"/>
      <c r="E326" s="193"/>
      <c r="F326" s="193"/>
      <c r="G326" s="193"/>
      <c r="H326" s="193"/>
      <c r="I326" s="193"/>
      <c r="J326" s="75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194" t="s">
        <v>292</v>
      </c>
      <c r="V326" s="194"/>
      <c r="W326" s="194"/>
      <c r="X326" s="194"/>
      <c r="Y326" s="194"/>
      <c r="Z326" s="194"/>
      <c r="AA326" s="194"/>
      <c r="AB326" s="194"/>
      <c r="AC326" s="194"/>
      <c r="AD326" s="194"/>
      <c r="AE326" s="194"/>
      <c r="AF326" s="194"/>
      <c r="AG326" s="194"/>
      <c r="AH326" s="194"/>
      <c r="AI326" s="193">
        <v>43</v>
      </c>
      <c r="AJ326" s="193"/>
      <c r="AK326" s="193"/>
    </row>
    <row r="327" spans="1:38" ht="21" customHeight="1" x14ac:dyDescent="0.25">
      <c r="A327" s="181" t="s">
        <v>30</v>
      </c>
      <c r="B327" s="152"/>
      <c r="C327" s="107" t="s">
        <v>293</v>
      </c>
      <c r="D327" s="19">
        <v>1</v>
      </c>
      <c r="E327" s="19">
        <v>2</v>
      </c>
      <c r="F327" s="19">
        <v>3</v>
      </c>
      <c r="G327" s="19">
        <v>4</v>
      </c>
      <c r="H327" s="19">
        <v>5</v>
      </c>
      <c r="I327" s="19">
        <v>6</v>
      </c>
      <c r="J327" s="19">
        <v>7</v>
      </c>
      <c r="K327" s="19">
        <v>8</v>
      </c>
      <c r="L327" s="19">
        <v>9</v>
      </c>
      <c r="M327" s="19">
        <v>10</v>
      </c>
      <c r="N327" s="19">
        <v>11</v>
      </c>
      <c r="O327" s="19">
        <v>12</v>
      </c>
      <c r="P327" s="19">
        <v>13</v>
      </c>
      <c r="Q327" s="19">
        <v>14</v>
      </c>
      <c r="R327" s="19">
        <v>15</v>
      </c>
      <c r="S327" s="19">
        <v>16</v>
      </c>
      <c r="T327" s="19">
        <v>17</v>
      </c>
      <c r="U327" s="19">
        <v>18</v>
      </c>
      <c r="V327" s="19">
        <v>19</v>
      </c>
      <c r="W327" s="19">
        <v>20</v>
      </c>
      <c r="X327" s="19">
        <v>21</v>
      </c>
      <c r="Y327" s="19">
        <v>22</v>
      </c>
      <c r="Z327" s="19">
        <v>23</v>
      </c>
      <c r="AA327" s="19">
        <v>24</v>
      </c>
      <c r="AB327" s="19">
        <v>25</v>
      </c>
      <c r="AC327" s="19">
        <v>26</v>
      </c>
      <c r="AD327" s="19">
        <v>27</v>
      </c>
      <c r="AE327" s="19">
        <v>28</v>
      </c>
      <c r="AF327" s="19">
        <v>29</v>
      </c>
      <c r="AG327" s="19">
        <v>30</v>
      </c>
      <c r="AH327" s="19">
        <v>31</v>
      </c>
      <c r="AI327" s="196" t="s">
        <v>294</v>
      </c>
      <c r="AJ327" s="197"/>
      <c r="AK327" s="198"/>
    </row>
    <row r="328" spans="1:38" ht="12.6" customHeight="1" x14ac:dyDescent="0.25">
      <c r="A328" s="195"/>
      <c r="B328" s="18" t="s">
        <v>23</v>
      </c>
      <c r="C328" s="108" t="s">
        <v>295</v>
      </c>
      <c r="D328" s="34" t="s">
        <v>302</v>
      </c>
      <c r="E328" s="34" t="s">
        <v>296</v>
      </c>
      <c r="F328" s="34" t="s">
        <v>297</v>
      </c>
      <c r="G328" s="34" t="s">
        <v>298</v>
      </c>
      <c r="H328" s="34" t="s">
        <v>299</v>
      </c>
      <c r="I328" s="34" t="s">
        <v>300</v>
      </c>
      <c r="J328" s="34" t="s">
        <v>301</v>
      </c>
      <c r="K328" s="34" t="s">
        <v>302</v>
      </c>
      <c r="L328" s="34" t="s">
        <v>296</v>
      </c>
      <c r="M328" s="34" t="s">
        <v>297</v>
      </c>
      <c r="N328" s="34" t="s">
        <v>298</v>
      </c>
      <c r="O328" s="34" t="s">
        <v>299</v>
      </c>
      <c r="P328" s="34" t="s">
        <v>300</v>
      </c>
      <c r="Q328" s="34" t="s">
        <v>301</v>
      </c>
      <c r="R328" s="34" t="s">
        <v>302</v>
      </c>
      <c r="S328" s="34" t="s">
        <v>296</v>
      </c>
      <c r="T328" s="34" t="s">
        <v>297</v>
      </c>
      <c r="U328" s="34" t="s">
        <v>298</v>
      </c>
      <c r="V328" s="34" t="s">
        <v>299</v>
      </c>
      <c r="W328" s="34" t="s">
        <v>300</v>
      </c>
      <c r="X328" s="34" t="s">
        <v>301</v>
      </c>
      <c r="Y328" s="34" t="s">
        <v>302</v>
      </c>
      <c r="Z328" s="34" t="s">
        <v>296</v>
      </c>
      <c r="AA328" s="34" t="s">
        <v>297</v>
      </c>
      <c r="AB328" s="34" t="s">
        <v>298</v>
      </c>
      <c r="AC328" s="34" t="s">
        <v>299</v>
      </c>
      <c r="AD328" s="34" t="s">
        <v>300</v>
      </c>
      <c r="AE328" s="34" t="s">
        <v>301</v>
      </c>
      <c r="AF328" s="34" t="s">
        <v>302</v>
      </c>
      <c r="AG328" s="34" t="s">
        <v>296</v>
      </c>
      <c r="AH328" s="34" t="s">
        <v>297</v>
      </c>
      <c r="AI328" s="34" t="s">
        <v>303</v>
      </c>
      <c r="AJ328" s="34" t="s">
        <v>304</v>
      </c>
      <c r="AK328" s="35" t="s">
        <v>305</v>
      </c>
    </row>
    <row r="329" spans="1:38" ht="15.95" customHeight="1" x14ac:dyDescent="0.25">
      <c r="A329" s="8">
        <v>1</v>
      </c>
      <c r="B329" s="199" t="s">
        <v>36</v>
      </c>
      <c r="C329" s="20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 t="str">
        <f t="shared" ref="AI329:AI360" si="10">IF(SUM(AJ329:AK329)&gt;0,SUM(AJ329:AK329),"")</f>
        <v/>
      </c>
      <c r="AJ329" s="10">
        <v>0</v>
      </c>
      <c r="AK329" s="16">
        <v>0</v>
      </c>
      <c r="AL329" s="7">
        <v>0</v>
      </c>
    </row>
    <row r="330" spans="1:38" ht="15.95" customHeight="1" x14ac:dyDescent="0.25">
      <c r="A330" s="3">
        <v>2</v>
      </c>
      <c r="B330" s="201" t="s">
        <v>45</v>
      </c>
      <c r="C330" s="202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10" t="str">
        <f t="shared" si="10"/>
        <v/>
      </c>
      <c r="AJ330" s="5">
        <v>0</v>
      </c>
      <c r="AK330" s="15">
        <v>0</v>
      </c>
      <c r="AL330" s="7">
        <v>0</v>
      </c>
    </row>
    <row r="331" spans="1:38" ht="15.95" customHeight="1" x14ac:dyDescent="0.25">
      <c r="A331" s="3">
        <v>3</v>
      </c>
      <c r="B331" s="201" t="s">
        <v>51</v>
      </c>
      <c r="C331" s="202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10" t="str">
        <f t="shared" si="10"/>
        <v/>
      </c>
      <c r="AJ331" s="5">
        <v>0</v>
      </c>
      <c r="AK331" s="15">
        <v>0</v>
      </c>
      <c r="AL331" s="7">
        <v>0</v>
      </c>
    </row>
    <row r="332" spans="1:38" ht="15.95" customHeight="1" x14ac:dyDescent="0.25">
      <c r="A332" s="3">
        <v>4</v>
      </c>
      <c r="B332" s="201" t="s">
        <v>57</v>
      </c>
      <c r="C332" s="202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10" t="str">
        <f t="shared" si="10"/>
        <v/>
      </c>
      <c r="AJ332" s="5"/>
      <c r="AK332" s="15"/>
      <c r="AL332" s="7">
        <v>0</v>
      </c>
    </row>
    <row r="333" spans="1:38" ht="15.95" customHeight="1" x14ac:dyDescent="0.25">
      <c r="A333" s="3">
        <v>5</v>
      </c>
      <c r="B333" s="201" t="s">
        <v>63</v>
      </c>
      <c r="C333" s="202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10" t="str">
        <f t="shared" si="10"/>
        <v/>
      </c>
      <c r="AJ333" s="5">
        <v>0</v>
      </c>
      <c r="AK333" s="15">
        <v>0</v>
      </c>
      <c r="AL333" s="7">
        <v>0</v>
      </c>
    </row>
    <row r="334" spans="1:38" ht="15.95" customHeight="1" x14ac:dyDescent="0.25">
      <c r="A334" s="3">
        <v>6</v>
      </c>
      <c r="B334" s="201" t="s">
        <v>69</v>
      </c>
      <c r="C334" s="202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 t="s">
        <v>313</v>
      </c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10">
        <f t="shared" si="10"/>
        <v>1</v>
      </c>
      <c r="AJ334" s="5">
        <v>1</v>
      </c>
      <c r="AK334" s="15">
        <v>0</v>
      </c>
      <c r="AL334" s="7">
        <v>0</v>
      </c>
    </row>
    <row r="335" spans="1:38" ht="15.95" customHeight="1" x14ac:dyDescent="0.25">
      <c r="A335" s="3">
        <v>7</v>
      </c>
      <c r="B335" s="201" t="s">
        <v>75</v>
      </c>
      <c r="C335" s="202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 t="s">
        <v>313</v>
      </c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10">
        <f t="shared" si="10"/>
        <v>1</v>
      </c>
      <c r="AJ335" s="5">
        <v>1</v>
      </c>
      <c r="AK335" s="15">
        <v>0</v>
      </c>
      <c r="AL335" s="7">
        <v>0</v>
      </c>
    </row>
    <row r="336" spans="1:38" ht="15.95" customHeight="1" x14ac:dyDescent="0.25">
      <c r="A336" s="3">
        <v>8</v>
      </c>
      <c r="B336" s="201" t="s">
        <v>80</v>
      </c>
      <c r="C336" s="202"/>
      <c r="D336" s="5"/>
      <c r="E336" s="5"/>
      <c r="F336" s="5"/>
      <c r="G336" s="5"/>
      <c r="H336" s="5"/>
      <c r="I336" s="5"/>
      <c r="J336" s="5"/>
      <c r="K336" s="5"/>
      <c r="L336" s="5" t="s">
        <v>313</v>
      </c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10">
        <f t="shared" si="10"/>
        <v>1</v>
      </c>
      <c r="AJ336" s="5">
        <v>1</v>
      </c>
      <c r="AK336" s="15">
        <v>0</v>
      </c>
      <c r="AL336" s="7">
        <v>0</v>
      </c>
    </row>
    <row r="337" spans="1:38" ht="15.95" customHeight="1" x14ac:dyDescent="0.25">
      <c r="A337" s="3">
        <v>9</v>
      </c>
      <c r="B337" s="201" t="s">
        <v>86</v>
      </c>
      <c r="C337" s="202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 t="s">
        <v>313</v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10">
        <f t="shared" si="10"/>
        <v>1</v>
      </c>
      <c r="AJ337" s="5">
        <v>1</v>
      </c>
      <c r="AK337" s="15">
        <v>0</v>
      </c>
      <c r="AL337" s="7">
        <v>0</v>
      </c>
    </row>
    <row r="338" spans="1:38" ht="15.95" customHeight="1" x14ac:dyDescent="0.25">
      <c r="A338" s="3">
        <v>10</v>
      </c>
      <c r="B338" s="201" t="s">
        <v>92</v>
      </c>
      <c r="C338" s="202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10" t="str">
        <f t="shared" si="10"/>
        <v/>
      </c>
      <c r="AJ338" s="5">
        <v>0</v>
      </c>
      <c r="AK338" s="15">
        <v>0</v>
      </c>
      <c r="AL338" s="7">
        <v>0</v>
      </c>
    </row>
    <row r="339" spans="1:38" ht="15.95" customHeight="1" x14ac:dyDescent="0.25">
      <c r="A339" s="3">
        <v>11</v>
      </c>
      <c r="B339" s="201" t="s">
        <v>98</v>
      </c>
      <c r="C339" s="202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10" t="str">
        <f t="shared" si="10"/>
        <v/>
      </c>
      <c r="AJ339" s="5"/>
      <c r="AK339" s="15"/>
      <c r="AL339" s="7">
        <v>0</v>
      </c>
    </row>
    <row r="340" spans="1:38" ht="15.95" customHeight="1" x14ac:dyDescent="0.25">
      <c r="A340" s="3">
        <v>12</v>
      </c>
      <c r="B340" s="201" t="s">
        <v>104</v>
      </c>
      <c r="C340" s="202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10" t="str">
        <f t="shared" si="10"/>
        <v/>
      </c>
      <c r="AJ340" s="5">
        <v>0</v>
      </c>
      <c r="AK340" s="15">
        <v>0</v>
      </c>
      <c r="AL340" s="7">
        <v>0</v>
      </c>
    </row>
    <row r="341" spans="1:38" ht="15.95" customHeight="1" x14ac:dyDescent="0.25">
      <c r="A341" s="3">
        <v>13</v>
      </c>
      <c r="B341" s="201" t="s">
        <v>110</v>
      </c>
      <c r="C341" s="202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 t="s">
        <v>313</v>
      </c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10">
        <f t="shared" si="10"/>
        <v>1</v>
      </c>
      <c r="AJ341" s="5">
        <v>1</v>
      </c>
      <c r="AK341" s="15">
        <v>0</v>
      </c>
      <c r="AL341" s="7">
        <v>0</v>
      </c>
    </row>
    <row r="342" spans="1:38" ht="15.95" customHeight="1" x14ac:dyDescent="0.25">
      <c r="A342" s="3">
        <v>14</v>
      </c>
      <c r="B342" s="201" t="s">
        <v>116</v>
      </c>
      <c r="C342" s="202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10" t="str">
        <f t="shared" si="10"/>
        <v/>
      </c>
      <c r="AJ342" s="5"/>
      <c r="AK342" s="15"/>
      <c r="AL342" s="7">
        <v>0</v>
      </c>
    </row>
    <row r="343" spans="1:38" ht="15.95" customHeight="1" x14ac:dyDescent="0.25">
      <c r="A343" s="3">
        <v>15</v>
      </c>
      <c r="B343" s="201" t="s">
        <v>122</v>
      </c>
      <c r="C343" s="202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10" t="str">
        <f t="shared" si="10"/>
        <v/>
      </c>
      <c r="AJ343" s="5">
        <v>0</v>
      </c>
      <c r="AK343" s="15">
        <v>0</v>
      </c>
      <c r="AL343" s="7">
        <v>0</v>
      </c>
    </row>
    <row r="344" spans="1:38" ht="15.95" customHeight="1" x14ac:dyDescent="0.25">
      <c r="A344" s="3">
        <v>16</v>
      </c>
      <c r="B344" s="201" t="s">
        <v>128</v>
      </c>
      <c r="C344" s="202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 t="s">
        <v>313</v>
      </c>
      <c r="Z344" s="5"/>
      <c r="AA344" s="5"/>
      <c r="AB344" s="5"/>
      <c r="AC344" s="5"/>
      <c r="AD344" s="5"/>
      <c r="AE344" s="5"/>
      <c r="AF344" s="5"/>
      <c r="AG344" s="5"/>
      <c r="AH344" s="5"/>
      <c r="AI344" s="10">
        <f t="shared" si="10"/>
        <v>1</v>
      </c>
      <c r="AJ344" s="5">
        <v>1</v>
      </c>
      <c r="AK344" s="15">
        <v>0</v>
      </c>
      <c r="AL344" s="7">
        <v>0</v>
      </c>
    </row>
    <row r="345" spans="1:38" ht="15.95" customHeight="1" x14ac:dyDescent="0.25">
      <c r="A345" s="3">
        <v>17</v>
      </c>
      <c r="B345" s="201" t="s">
        <v>134</v>
      </c>
      <c r="C345" s="202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10" t="str">
        <f t="shared" si="10"/>
        <v/>
      </c>
      <c r="AJ345" s="5">
        <v>0</v>
      </c>
      <c r="AK345" s="15">
        <v>0</v>
      </c>
      <c r="AL345" s="7">
        <v>0</v>
      </c>
    </row>
    <row r="346" spans="1:38" ht="15.95" customHeight="1" x14ac:dyDescent="0.25">
      <c r="A346" s="3">
        <v>18</v>
      </c>
      <c r="B346" s="201" t="s">
        <v>140</v>
      </c>
      <c r="C346" s="202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 t="s">
        <v>313</v>
      </c>
      <c r="AA346" s="5"/>
      <c r="AB346" s="5"/>
      <c r="AC346" s="5"/>
      <c r="AD346" s="5"/>
      <c r="AE346" s="5"/>
      <c r="AF346" s="5"/>
      <c r="AG346" s="5"/>
      <c r="AH346" s="5"/>
      <c r="AI346" s="10">
        <f t="shared" si="10"/>
        <v>1</v>
      </c>
      <c r="AJ346" s="5">
        <v>1</v>
      </c>
      <c r="AK346" s="15">
        <v>0</v>
      </c>
      <c r="AL346" s="7">
        <v>0</v>
      </c>
    </row>
    <row r="347" spans="1:38" ht="15.95" customHeight="1" x14ac:dyDescent="0.25">
      <c r="A347" s="3">
        <v>19</v>
      </c>
      <c r="B347" s="201" t="s">
        <v>145</v>
      </c>
      <c r="C347" s="202"/>
      <c r="D347" s="5"/>
      <c r="E347" s="5"/>
      <c r="F347" s="5"/>
      <c r="G347" s="5"/>
      <c r="H347" s="5"/>
      <c r="I347" s="5"/>
      <c r="J347" s="5"/>
      <c r="K347" s="5"/>
      <c r="L347" s="5" t="s">
        <v>313</v>
      </c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10">
        <f t="shared" si="10"/>
        <v>1</v>
      </c>
      <c r="AJ347" s="5">
        <v>1</v>
      </c>
      <c r="AK347" s="15">
        <v>0</v>
      </c>
      <c r="AL347" s="7">
        <v>0</v>
      </c>
    </row>
    <row r="348" spans="1:38" ht="15.95" customHeight="1" x14ac:dyDescent="0.25">
      <c r="A348" s="3">
        <v>20</v>
      </c>
      <c r="B348" s="201" t="s">
        <v>151</v>
      </c>
      <c r="C348" s="202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10" t="str">
        <f t="shared" si="10"/>
        <v/>
      </c>
      <c r="AJ348" s="5"/>
      <c r="AK348" s="15"/>
      <c r="AL348" s="7">
        <v>0</v>
      </c>
    </row>
    <row r="349" spans="1:38" ht="15.95" customHeight="1" x14ac:dyDescent="0.25">
      <c r="A349" s="3">
        <v>21</v>
      </c>
      <c r="B349" s="201" t="s">
        <v>157</v>
      </c>
      <c r="C349" s="202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10" t="str">
        <f t="shared" si="10"/>
        <v/>
      </c>
      <c r="AJ349" s="5">
        <v>0</v>
      </c>
      <c r="AK349" s="15">
        <v>0</v>
      </c>
      <c r="AL349" s="7">
        <v>0</v>
      </c>
    </row>
    <row r="350" spans="1:38" ht="15.95" customHeight="1" x14ac:dyDescent="0.25">
      <c r="A350" s="3">
        <v>22</v>
      </c>
      <c r="B350" s="201" t="s">
        <v>162</v>
      </c>
      <c r="C350" s="202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10" t="str">
        <f t="shared" si="10"/>
        <v/>
      </c>
      <c r="AJ350" s="5"/>
      <c r="AK350" s="15"/>
      <c r="AL350" s="7">
        <v>0</v>
      </c>
    </row>
    <row r="351" spans="1:38" ht="15.95" customHeight="1" x14ac:dyDescent="0.25">
      <c r="A351" s="3">
        <v>23</v>
      </c>
      <c r="B351" s="201" t="s">
        <v>168</v>
      </c>
      <c r="C351" s="202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10" t="str">
        <f t="shared" si="10"/>
        <v/>
      </c>
      <c r="AJ351" s="5"/>
      <c r="AK351" s="15"/>
      <c r="AL351" s="7">
        <v>0</v>
      </c>
    </row>
    <row r="352" spans="1:38" ht="15.95" customHeight="1" x14ac:dyDescent="0.25">
      <c r="A352" s="3">
        <v>24</v>
      </c>
      <c r="B352" s="201" t="s">
        <v>174</v>
      </c>
      <c r="C352" s="202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10" t="str">
        <f t="shared" si="10"/>
        <v/>
      </c>
      <c r="AJ352" s="5">
        <v>0</v>
      </c>
      <c r="AK352" s="15">
        <v>0</v>
      </c>
      <c r="AL352" s="7">
        <v>0</v>
      </c>
    </row>
    <row r="353" spans="1:38" ht="15.95" customHeight="1" x14ac:dyDescent="0.25">
      <c r="A353" s="3">
        <v>25</v>
      </c>
      <c r="B353" s="201" t="s">
        <v>180</v>
      </c>
      <c r="C353" s="202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 t="s">
        <v>313</v>
      </c>
      <c r="Z353" s="5"/>
      <c r="AA353" s="5"/>
      <c r="AB353" s="5"/>
      <c r="AC353" s="5"/>
      <c r="AD353" s="5"/>
      <c r="AE353" s="5"/>
      <c r="AF353" s="5"/>
      <c r="AG353" s="5"/>
      <c r="AH353" s="5"/>
      <c r="AI353" s="10">
        <f t="shared" si="10"/>
        <v>1</v>
      </c>
      <c r="AJ353" s="5">
        <v>1</v>
      </c>
      <c r="AK353" s="15">
        <v>0</v>
      </c>
      <c r="AL353" s="7">
        <v>0</v>
      </c>
    </row>
    <row r="354" spans="1:38" ht="15.95" customHeight="1" x14ac:dyDescent="0.25">
      <c r="A354" s="3">
        <v>26</v>
      </c>
      <c r="B354" s="201" t="s">
        <v>186</v>
      </c>
      <c r="C354" s="202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10" t="str">
        <f t="shared" si="10"/>
        <v/>
      </c>
      <c r="AJ354" s="5"/>
      <c r="AK354" s="15"/>
      <c r="AL354" s="7">
        <v>0</v>
      </c>
    </row>
    <row r="355" spans="1:38" ht="15.95" customHeight="1" x14ac:dyDescent="0.25">
      <c r="A355" s="3">
        <v>27</v>
      </c>
      <c r="B355" s="201" t="s">
        <v>193</v>
      </c>
      <c r="C355" s="202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10" t="str">
        <f t="shared" si="10"/>
        <v/>
      </c>
      <c r="AJ355" s="5"/>
      <c r="AK355" s="15"/>
      <c r="AL355" s="7">
        <v>0</v>
      </c>
    </row>
    <row r="356" spans="1:38" ht="15.95" customHeight="1" x14ac:dyDescent="0.25">
      <c r="A356" s="3">
        <v>28</v>
      </c>
      <c r="B356" s="201" t="s">
        <v>199</v>
      </c>
      <c r="C356" s="202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10" t="str">
        <f t="shared" si="10"/>
        <v/>
      </c>
      <c r="AJ356" s="5">
        <v>0</v>
      </c>
      <c r="AK356" s="15">
        <v>0</v>
      </c>
      <c r="AL356" s="7">
        <v>0</v>
      </c>
    </row>
    <row r="357" spans="1:38" ht="15.95" customHeight="1" x14ac:dyDescent="0.25">
      <c r="A357" s="3">
        <v>29</v>
      </c>
      <c r="B357" s="201" t="s">
        <v>205</v>
      </c>
      <c r="C357" s="202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10" t="str">
        <f t="shared" si="10"/>
        <v/>
      </c>
      <c r="AJ357" s="5">
        <v>0</v>
      </c>
      <c r="AK357" s="15">
        <v>0</v>
      </c>
      <c r="AL357" s="7">
        <v>0</v>
      </c>
    </row>
    <row r="358" spans="1:38" ht="15.95" customHeight="1" x14ac:dyDescent="0.25">
      <c r="A358" s="3">
        <v>30</v>
      </c>
      <c r="B358" s="201" t="s">
        <v>210</v>
      </c>
      <c r="C358" s="202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 t="s">
        <v>313</v>
      </c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10">
        <f t="shared" si="10"/>
        <v>1</v>
      </c>
      <c r="AJ358" s="5">
        <v>1</v>
      </c>
      <c r="AK358" s="15">
        <v>0</v>
      </c>
      <c r="AL358" s="7">
        <v>0</v>
      </c>
    </row>
    <row r="359" spans="1:38" ht="15.95" customHeight="1" x14ac:dyDescent="0.25">
      <c r="A359" s="3">
        <v>31</v>
      </c>
      <c r="B359" s="201" t="s">
        <v>216</v>
      </c>
      <c r="C359" s="202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10" t="str">
        <f t="shared" si="10"/>
        <v/>
      </c>
      <c r="AJ359" s="5">
        <v>0</v>
      </c>
      <c r="AK359" s="15">
        <v>0</v>
      </c>
      <c r="AL359" s="7">
        <v>0</v>
      </c>
    </row>
    <row r="360" spans="1:38" ht="15.95" customHeight="1" x14ac:dyDescent="0.25">
      <c r="A360" s="3">
        <v>32</v>
      </c>
      <c r="B360" s="201" t="s">
        <v>222</v>
      </c>
      <c r="C360" s="202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10" t="str">
        <f t="shared" si="10"/>
        <v/>
      </c>
      <c r="AJ360" s="5">
        <v>0</v>
      </c>
      <c r="AK360" s="15">
        <v>0</v>
      </c>
      <c r="AL360" s="7">
        <v>0</v>
      </c>
    </row>
    <row r="361" spans="1:38" ht="15.95" customHeight="1" x14ac:dyDescent="0.25">
      <c r="A361" s="3">
        <v>33</v>
      </c>
      <c r="B361" s="201" t="s">
        <v>228</v>
      </c>
      <c r="C361" s="202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10" t="str">
        <f t="shared" ref="AI361:AI392" si="11">IF(SUM(AJ361:AK361)&gt;0,SUM(AJ361:AK361),"")</f>
        <v/>
      </c>
      <c r="AJ361" s="5">
        <v>0</v>
      </c>
      <c r="AK361" s="15">
        <v>0</v>
      </c>
      <c r="AL361" s="7">
        <v>0</v>
      </c>
    </row>
    <row r="362" spans="1:38" ht="15.95" customHeight="1" x14ac:dyDescent="0.25">
      <c r="A362" s="3">
        <v>34</v>
      </c>
      <c r="B362" s="201" t="s">
        <v>234</v>
      </c>
      <c r="C362" s="202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 t="s">
        <v>313</v>
      </c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10">
        <f t="shared" si="11"/>
        <v>1</v>
      </c>
      <c r="AJ362" s="5">
        <v>1</v>
      </c>
      <c r="AK362" s="15">
        <v>0</v>
      </c>
      <c r="AL362" s="7">
        <v>0</v>
      </c>
    </row>
    <row r="363" spans="1:38" ht="15.95" customHeight="1" x14ac:dyDescent="0.25">
      <c r="A363" s="3">
        <v>35</v>
      </c>
      <c r="B363" s="201" t="s">
        <v>240</v>
      </c>
      <c r="C363" s="202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10" t="str">
        <f t="shared" si="11"/>
        <v/>
      </c>
      <c r="AJ363" s="5">
        <v>0</v>
      </c>
      <c r="AK363" s="15">
        <v>0</v>
      </c>
      <c r="AL363" s="7">
        <v>0</v>
      </c>
    </row>
    <row r="364" spans="1:38" ht="15.95" customHeight="1" x14ac:dyDescent="0.25">
      <c r="A364" s="3">
        <v>36</v>
      </c>
      <c r="B364" s="201" t="s">
        <v>246</v>
      </c>
      <c r="C364" s="202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 t="s">
        <v>313</v>
      </c>
      <c r="AG364" s="5"/>
      <c r="AH364" s="5"/>
      <c r="AI364" s="10">
        <f t="shared" si="11"/>
        <v>1</v>
      </c>
      <c r="AJ364" s="5">
        <v>1</v>
      </c>
      <c r="AK364" s="15">
        <v>0</v>
      </c>
      <c r="AL364" s="7">
        <v>0</v>
      </c>
    </row>
    <row r="365" spans="1:38" ht="15.95" customHeight="1" x14ac:dyDescent="0.25">
      <c r="A365" s="3">
        <v>37</v>
      </c>
      <c r="B365" s="201" t="s">
        <v>252</v>
      </c>
      <c r="C365" s="202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10" t="str">
        <f t="shared" si="11"/>
        <v/>
      </c>
      <c r="AJ365" s="5">
        <v>0</v>
      </c>
      <c r="AK365" s="15">
        <v>0</v>
      </c>
      <c r="AL365" s="7">
        <v>0</v>
      </c>
    </row>
    <row r="366" spans="1:38" ht="15.95" customHeight="1" x14ac:dyDescent="0.25">
      <c r="A366" s="3">
        <v>38</v>
      </c>
      <c r="B366" s="201" t="s">
        <v>258</v>
      </c>
      <c r="C366" s="202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10" t="str">
        <f t="shared" si="11"/>
        <v/>
      </c>
      <c r="AJ366" s="5"/>
      <c r="AK366" s="15"/>
      <c r="AL366" s="7">
        <v>0</v>
      </c>
    </row>
    <row r="367" spans="1:38" ht="15.95" customHeight="1" x14ac:dyDescent="0.25">
      <c r="A367" s="3">
        <v>39</v>
      </c>
      <c r="B367" s="201" t="s">
        <v>264</v>
      </c>
      <c r="C367" s="202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10" t="str">
        <f t="shared" si="11"/>
        <v/>
      </c>
      <c r="AJ367" s="5">
        <v>0</v>
      </c>
      <c r="AK367" s="15">
        <v>0</v>
      </c>
      <c r="AL367" s="7">
        <v>0</v>
      </c>
    </row>
    <row r="368" spans="1:38" ht="15.95" customHeight="1" x14ac:dyDescent="0.25">
      <c r="A368" s="3">
        <v>40</v>
      </c>
      <c r="B368" s="201" t="s">
        <v>269</v>
      </c>
      <c r="C368" s="202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10" t="str">
        <f t="shared" si="11"/>
        <v/>
      </c>
      <c r="AJ368" s="5"/>
      <c r="AK368" s="15"/>
      <c r="AL368" s="7">
        <v>0</v>
      </c>
    </row>
    <row r="369" spans="1:38" ht="15.95" customHeight="1" x14ac:dyDescent="0.25">
      <c r="A369" s="3">
        <v>41</v>
      </c>
      <c r="B369" s="201" t="s">
        <v>274</v>
      </c>
      <c r="C369" s="202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 t="s">
        <v>313</v>
      </c>
      <c r="AA369" s="5"/>
      <c r="AB369" s="5"/>
      <c r="AC369" s="5"/>
      <c r="AD369" s="5"/>
      <c r="AE369" s="5"/>
      <c r="AF369" s="5"/>
      <c r="AG369" s="5"/>
      <c r="AH369" s="5"/>
      <c r="AI369" s="10">
        <f t="shared" si="11"/>
        <v>1</v>
      </c>
      <c r="AJ369" s="5">
        <v>1</v>
      </c>
      <c r="AK369" s="15">
        <v>0</v>
      </c>
      <c r="AL369" s="7">
        <v>0</v>
      </c>
    </row>
    <row r="370" spans="1:38" ht="15.95" customHeight="1" x14ac:dyDescent="0.25">
      <c r="A370" s="3">
        <v>42</v>
      </c>
      <c r="B370" s="201" t="s">
        <v>280</v>
      </c>
      <c r="C370" s="202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10" t="str">
        <f t="shared" si="11"/>
        <v/>
      </c>
      <c r="AJ370" s="5"/>
      <c r="AK370" s="15"/>
      <c r="AL370" s="7">
        <v>0</v>
      </c>
    </row>
    <row r="371" spans="1:38" ht="15.95" customHeight="1" x14ac:dyDescent="0.25">
      <c r="A371" s="3">
        <v>43</v>
      </c>
      <c r="B371" s="201" t="s">
        <v>285</v>
      </c>
      <c r="C371" s="202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10" t="str">
        <f t="shared" si="11"/>
        <v/>
      </c>
      <c r="AJ371" s="5">
        <v>0</v>
      </c>
      <c r="AK371" s="15">
        <v>0</v>
      </c>
      <c r="AL371" s="7">
        <v>0</v>
      </c>
    </row>
    <row r="372" spans="1:38" ht="12.6" hidden="1" customHeight="1" x14ac:dyDescent="0.25">
      <c r="A372" s="3">
        <v>44</v>
      </c>
      <c r="B372" s="201"/>
      <c r="C372" s="202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10" t="str">
        <f t="shared" si="11"/>
        <v/>
      </c>
      <c r="AJ372" s="5"/>
      <c r="AK372" s="15"/>
    </row>
    <row r="373" spans="1:38" ht="12.6" hidden="1" customHeight="1" x14ac:dyDescent="0.25">
      <c r="A373" s="3">
        <v>45</v>
      </c>
      <c r="B373" s="201"/>
      <c r="C373" s="202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10" t="str">
        <f t="shared" si="11"/>
        <v/>
      </c>
      <c r="AJ373" s="5"/>
      <c r="AK373" s="15"/>
    </row>
    <row r="374" spans="1:38" ht="12.6" hidden="1" customHeight="1" x14ac:dyDescent="0.25">
      <c r="A374" s="3">
        <v>46</v>
      </c>
      <c r="B374" s="201"/>
      <c r="C374" s="202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10" t="str">
        <f t="shared" si="11"/>
        <v/>
      </c>
      <c r="AJ374" s="5"/>
      <c r="AK374" s="15"/>
    </row>
    <row r="375" spans="1:38" ht="12.6" hidden="1" customHeight="1" x14ac:dyDescent="0.25">
      <c r="A375" s="3">
        <v>47</v>
      </c>
      <c r="B375" s="201"/>
      <c r="C375" s="202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10" t="str">
        <f t="shared" si="11"/>
        <v/>
      </c>
      <c r="AJ375" s="5"/>
      <c r="AK375" s="15"/>
    </row>
    <row r="376" spans="1:38" ht="12.6" hidden="1" customHeight="1" x14ac:dyDescent="0.25">
      <c r="A376" s="3">
        <v>48</v>
      </c>
      <c r="B376" s="201"/>
      <c r="C376" s="202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10" t="str">
        <f t="shared" si="11"/>
        <v/>
      </c>
      <c r="AJ376" s="5"/>
      <c r="AK376" s="15"/>
    </row>
    <row r="377" spans="1:38" ht="12.6" hidden="1" customHeight="1" x14ac:dyDescent="0.25">
      <c r="A377" s="3">
        <v>49</v>
      </c>
      <c r="B377" s="201"/>
      <c r="C377" s="202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10" t="str">
        <f t="shared" si="11"/>
        <v/>
      </c>
      <c r="AJ377" s="5"/>
      <c r="AK377" s="15"/>
    </row>
    <row r="378" spans="1:38" ht="12.6" hidden="1" customHeight="1" x14ac:dyDescent="0.25">
      <c r="A378" s="3">
        <v>50</v>
      </c>
      <c r="B378" s="201"/>
      <c r="C378" s="202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10" t="str">
        <f t="shared" si="11"/>
        <v/>
      </c>
      <c r="AJ378" s="5"/>
      <c r="AK378" s="15"/>
    </row>
    <row r="379" spans="1:38" ht="12.6" hidden="1" customHeight="1" x14ac:dyDescent="0.25">
      <c r="A379" s="3">
        <v>51</v>
      </c>
      <c r="B379" s="201"/>
      <c r="C379" s="202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10" t="str">
        <f t="shared" si="11"/>
        <v/>
      </c>
      <c r="AJ379" s="5"/>
      <c r="AK379" s="15"/>
    </row>
    <row r="380" spans="1:38" ht="12.6" hidden="1" customHeight="1" x14ac:dyDescent="0.25">
      <c r="A380" s="3">
        <v>52</v>
      </c>
      <c r="B380" s="201"/>
      <c r="C380" s="202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10" t="str">
        <f t="shared" si="11"/>
        <v/>
      </c>
      <c r="AJ380" s="5"/>
      <c r="AK380" s="15"/>
    </row>
    <row r="381" spans="1:38" ht="12.6" hidden="1" customHeight="1" x14ac:dyDescent="0.25">
      <c r="A381" s="3">
        <v>53</v>
      </c>
      <c r="B381" s="201"/>
      <c r="C381" s="202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10" t="str">
        <f t="shared" si="11"/>
        <v/>
      </c>
      <c r="AJ381" s="5"/>
      <c r="AK381" s="15"/>
    </row>
    <row r="382" spans="1:38" ht="12.6" hidden="1" customHeight="1" x14ac:dyDescent="0.25">
      <c r="A382" s="3">
        <v>54</v>
      </c>
      <c r="B382" s="201"/>
      <c r="C382" s="202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10" t="str">
        <f t="shared" si="11"/>
        <v/>
      </c>
      <c r="AJ382" s="5"/>
      <c r="AK382" s="15"/>
    </row>
    <row r="383" spans="1:38" ht="12.6" hidden="1" customHeight="1" x14ac:dyDescent="0.25">
      <c r="A383" s="20">
        <v>55</v>
      </c>
      <c r="B383" s="201"/>
      <c r="C383" s="202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10" t="str">
        <f t="shared" si="11"/>
        <v/>
      </c>
      <c r="AJ383" s="21"/>
      <c r="AK383" s="22"/>
    </row>
    <row r="384" spans="1:38" s="39" customFormat="1" ht="12.6" customHeight="1" x14ac:dyDescent="0.2">
      <c r="A384" s="36"/>
      <c r="B384" s="203" t="s">
        <v>306</v>
      </c>
      <c r="C384" s="204"/>
      <c r="D384" s="40">
        <v>0</v>
      </c>
      <c r="E384" s="40">
        <v>0</v>
      </c>
      <c r="F384" s="40">
        <v>0</v>
      </c>
      <c r="G384" s="40">
        <v>0</v>
      </c>
      <c r="H384" s="40">
        <v>0</v>
      </c>
      <c r="I384" s="40">
        <v>0</v>
      </c>
      <c r="J384" s="40">
        <v>0</v>
      </c>
      <c r="K384" s="40">
        <v>0</v>
      </c>
      <c r="L384" s="40">
        <v>2</v>
      </c>
      <c r="M384" s="40">
        <v>0</v>
      </c>
      <c r="N384" s="40">
        <v>0</v>
      </c>
      <c r="O384" s="40">
        <v>1</v>
      </c>
      <c r="P384" s="40">
        <v>0</v>
      </c>
      <c r="Q384" s="40">
        <v>0</v>
      </c>
      <c r="R384" s="40">
        <v>1</v>
      </c>
      <c r="S384" s="40">
        <v>0</v>
      </c>
      <c r="T384" s="40">
        <v>0</v>
      </c>
      <c r="U384" s="40">
        <v>1</v>
      </c>
      <c r="V384" s="40">
        <v>1</v>
      </c>
      <c r="W384" s="40">
        <v>2</v>
      </c>
      <c r="X384" s="40">
        <v>0</v>
      </c>
      <c r="Y384" s="40">
        <v>2</v>
      </c>
      <c r="Z384" s="40">
        <v>2</v>
      </c>
      <c r="AA384" s="40">
        <v>0</v>
      </c>
      <c r="AB384" s="40">
        <v>0</v>
      </c>
      <c r="AC384" s="40">
        <v>0</v>
      </c>
      <c r="AD384" s="40">
        <v>0</v>
      </c>
      <c r="AE384" s="40">
        <v>0</v>
      </c>
      <c r="AF384" s="40">
        <v>1</v>
      </c>
      <c r="AG384" s="40">
        <v>0</v>
      </c>
      <c r="AH384" s="40">
        <v>0</v>
      </c>
      <c r="AI384" s="40">
        <v>13</v>
      </c>
      <c r="AJ384" s="40">
        <v>13</v>
      </c>
      <c r="AK384" s="41">
        <v>0</v>
      </c>
    </row>
    <row r="385" spans="1:38" s="39" customFormat="1" ht="12.6" customHeight="1" x14ac:dyDescent="0.2">
      <c r="A385" s="111"/>
      <c r="B385" s="150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  <c r="AA385" s="111"/>
      <c r="AB385" s="111"/>
      <c r="AC385" s="111"/>
      <c r="AD385" s="111"/>
      <c r="AE385" s="111"/>
      <c r="AF385" s="111"/>
      <c r="AG385" s="111"/>
      <c r="AH385" s="111"/>
      <c r="AI385" s="111"/>
      <c r="AJ385" s="111"/>
      <c r="AK385" s="111"/>
    </row>
    <row r="386" spans="1:38" s="39" customFormat="1" ht="12.6" customHeight="1" x14ac:dyDescent="0.2">
      <c r="A386" s="205" t="s">
        <v>314</v>
      </c>
      <c r="B386" s="208"/>
      <c r="C386" s="205"/>
      <c r="D386" s="205" t="s">
        <v>308</v>
      </c>
      <c r="E386" s="205"/>
      <c r="F386" s="205"/>
      <c r="G386" s="205"/>
      <c r="H386" s="205"/>
      <c r="I386" s="205"/>
      <c r="J386" s="205"/>
      <c r="K386" s="205"/>
      <c r="L386" s="205"/>
      <c r="M386" s="205"/>
      <c r="N386" s="112"/>
      <c r="O386" s="112"/>
      <c r="P386" s="205" t="s">
        <v>308</v>
      </c>
      <c r="Q386" s="205"/>
      <c r="R386" s="205"/>
      <c r="S386" s="205"/>
      <c r="T386" s="205"/>
      <c r="U386" s="205"/>
      <c r="V386" s="205"/>
      <c r="W386" s="205"/>
      <c r="X386" s="205"/>
      <c r="Y386" s="205"/>
      <c r="Z386" s="112"/>
      <c r="AA386" s="112"/>
      <c r="AB386" s="205" t="s">
        <v>308</v>
      </c>
      <c r="AC386" s="205"/>
      <c r="AD386" s="205"/>
      <c r="AE386" s="205"/>
      <c r="AF386" s="205"/>
      <c r="AG386" s="205"/>
      <c r="AH386" s="205"/>
      <c r="AI386" s="205"/>
      <c r="AJ386" s="205"/>
      <c r="AK386" s="205"/>
    </row>
    <row r="387" spans="1:38" s="39" customFormat="1" ht="12.6" customHeight="1" x14ac:dyDescent="0.2">
      <c r="A387" s="112"/>
      <c r="B387" s="151"/>
      <c r="C387" s="112"/>
      <c r="D387" s="205" t="s">
        <v>309</v>
      </c>
      <c r="E387" s="205"/>
      <c r="F387" s="205"/>
      <c r="G387" s="205"/>
      <c r="H387" s="205"/>
      <c r="I387" s="205"/>
      <c r="J387" s="205"/>
      <c r="K387" s="205"/>
      <c r="L387" s="205"/>
      <c r="M387" s="205"/>
      <c r="N387" s="112"/>
      <c r="O387" s="112"/>
      <c r="P387" s="205" t="s">
        <v>15</v>
      </c>
      <c r="Q387" s="205"/>
      <c r="R387" s="205"/>
      <c r="S387" s="205"/>
      <c r="T387" s="205"/>
      <c r="U387" s="205"/>
      <c r="V387" s="205"/>
      <c r="W387" s="205"/>
      <c r="X387" s="205"/>
      <c r="Y387" s="205"/>
      <c r="Z387" s="112"/>
      <c r="AA387" s="112"/>
      <c r="AB387" s="205" t="s">
        <v>16</v>
      </c>
      <c r="AC387" s="205"/>
      <c r="AD387" s="205"/>
      <c r="AE387" s="205"/>
      <c r="AF387" s="205"/>
      <c r="AG387" s="205"/>
      <c r="AH387" s="205"/>
      <c r="AI387" s="205"/>
      <c r="AJ387" s="205"/>
      <c r="AK387" s="205"/>
    </row>
    <row r="388" spans="1:38" s="39" customFormat="1" ht="12.6" customHeight="1" x14ac:dyDescent="0.2">
      <c r="A388" s="112"/>
      <c r="B388" s="151"/>
      <c r="C388" s="112"/>
      <c r="D388" s="112"/>
      <c r="E388" s="112"/>
      <c r="F388" s="112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  <c r="AA388" s="112"/>
      <c r="AB388" s="112"/>
      <c r="AC388" s="112"/>
      <c r="AD388" s="112"/>
      <c r="AE388" s="112"/>
      <c r="AF388" s="112"/>
      <c r="AG388" s="112"/>
      <c r="AH388" s="112"/>
      <c r="AI388" s="112"/>
      <c r="AJ388" s="112"/>
      <c r="AK388" s="112"/>
    </row>
    <row r="389" spans="1:38" s="39" customFormat="1" ht="12.6" customHeight="1" x14ac:dyDescent="0.2">
      <c r="A389" s="112"/>
      <c r="B389" s="151"/>
      <c r="C389" s="112"/>
      <c r="D389" s="112"/>
      <c r="E389" s="112"/>
      <c r="F389" s="112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  <c r="AA389" s="112"/>
      <c r="AB389" s="112"/>
      <c r="AC389" s="112"/>
      <c r="AD389" s="112"/>
      <c r="AE389" s="112"/>
      <c r="AF389" s="112"/>
      <c r="AG389" s="112"/>
      <c r="AH389" s="112"/>
      <c r="AI389" s="112"/>
      <c r="AJ389" s="112"/>
      <c r="AK389" s="112"/>
    </row>
    <row r="390" spans="1:38" s="39" customFormat="1" ht="12.6" customHeight="1" x14ac:dyDescent="0.2">
      <c r="A390" s="112"/>
      <c r="B390" s="151"/>
      <c r="C390" s="112"/>
      <c r="D390" s="206" t="s">
        <v>310</v>
      </c>
      <c r="E390" s="206"/>
      <c r="F390" s="206"/>
      <c r="G390" s="206"/>
      <c r="H390" s="206"/>
      <c r="I390" s="206"/>
      <c r="J390" s="206"/>
      <c r="K390" s="206"/>
      <c r="L390" s="206"/>
      <c r="M390" s="206"/>
      <c r="N390" s="112"/>
      <c r="O390" s="112"/>
      <c r="P390" s="206" t="s">
        <v>19</v>
      </c>
      <c r="Q390" s="206"/>
      <c r="R390" s="206"/>
      <c r="S390" s="206"/>
      <c r="T390" s="206"/>
      <c r="U390" s="206"/>
      <c r="V390" s="206"/>
      <c r="W390" s="206"/>
      <c r="X390" s="206"/>
      <c r="Y390" s="206"/>
      <c r="Z390" s="112"/>
      <c r="AA390" s="112"/>
      <c r="AB390" s="206"/>
      <c r="AC390" s="206"/>
      <c r="AD390" s="206"/>
      <c r="AE390" s="206"/>
      <c r="AF390" s="206"/>
      <c r="AG390" s="206"/>
      <c r="AH390" s="206"/>
      <c r="AI390" s="206"/>
      <c r="AJ390" s="206"/>
      <c r="AK390" s="206"/>
    </row>
    <row r="391" spans="1:38" s="73" customFormat="1" ht="21" customHeight="1" x14ac:dyDescent="0.3">
      <c r="A391" s="193" t="s">
        <v>323</v>
      </c>
      <c r="B391" s="207"/>
      <c r="C391" s="193"/>
      <c r="D391" s="193"/>
      <c r="E391" s="193"/>
      <c r="F391" s="193"/>
      <c r="G391" s="193"/>
      <c r="H391" s="193"/>
      <c r="I391" s="193"/>
      <c r="J391" s="75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194" t="s">
        <v>292</v>
      </c>
      <c r="V391" s="194"/>
      <c r="W391" s="194"/>
      <c r="X391" s="194"/>
      <c r="Y391" s="194"/>
      <c r="Z391" s="194"/>
      <c r="AA391" s="194"/>
      <c r="AB391" s="194"/>
      <c r="AC391" s="194"/>
      <c r="AD391" s="194"/>
      <c r="AE391" s="194"/>
      <c r="AF391" s="194"/>
      <c r="AG391" s="194"/>
      <c r="AH391" s="194"/>
      <c r="AI391" s="193">
        <v>43</v>
      </c>
      <c r="AJ391" s="193"/>
      <c r="AK391" s="193"/>
    </row>
    <row r="392" spans="1:38" ht="21" customHeight="1" x14ac:dyDescent="0.25">
      <c r="A392" s="181" t="s">
        <v>30</v>
      </c>
      <c r="B392" s="152"/>
      <c r="C392" s="107" t="s">
        <v>293</v>
      </c>
      <c r="D392" s="19">
        <v>1</v>
      </c>
      <c r="E392" s="19">
        <v>2</v>
      </c>
      <c r="F392" s="19">
        <v>3</v>
      </c>
      <c r="G392" s="19">
        <v>4</v>
      </c>
      <c r="H392" s="19">
        <v>5</v>
      </c>
      <c r="I392" s="19">
        <v>6</v>
      </c>
      <c r="J392" s="19">
        <v>7</v>
      </c>
      <c r="K392" s="19">
        <v>8</v>
      </c>
      <c r="L392" s="19">
        <v>9</v>
      </c>
      <c r="M392" s="19">
        <v>10</v>
      </c>
      <c r="N392" s="19">
        <v>11</v>
      </c>
      <c r="O392" s="19">
        <v>12</v>
      </c>
      <c r="P392" s="19">
        <v>13</v>
      </c>
      <c r="Q392" s="19">
        <v>14</v>
      </c>
      <c r="R392" s="19">
        <v>15</v>
      </c>
      <c r="S392" s="19">
        <v>16</v>
      </c>
      <c r="T392" s="19">
        <v>17</v>
      </c>
      <c r="U392" s="19">
        <v>18</v>
      </c>
      <c r="V392" s="19">
        <v>19</v>
      </c>
      <c r="W392" s="19">
        <v>20</v>
      </c>
      <c r="X392" s="19">
        <v>21</v>
      </c>
      <c r="Y392" s="19">
        <v>22</v>
      </c>
      <c r="Z392" s="19">
        <v>23</v>
      </c>
      <c r="AA392" s="19">
        <v>24</v>
      </c>
      <c r="AB392" s="19">
        <v>25</v>
      </c>
      <c r="AC392" s="19">
        <v>26</v>
      </c>
      <c r="AD392" s="19">
        <v>27</v>
      </c>
      <c r="AE392" s="19">
        <v>28</v>
      </c>
      <c r="AF392" s="19">
        <v>29</v>
      </c>
      <c r="AG392" s="19">
        <v>30</v>
      </c>
      <c r="AH392" s="19">
        <v>31</v>
      </c>
      <c r="AI392" s="196" t="s">
        <v>294</v>
      </c>
      <c r="AJ392" s="197"/>
      <c r="AK392" s="198"/>
    </row>
    <row r="393" spans="1:38" ht="12.6" customHeight="1" x14ac:dyDescent="0.25">
      <c r="A393" s="195"/>
      <c r="B393" s="18" t="s">
        <v>23</v>
      </c>
      <c r="C393" s="108" t="s">
        <v>295</v>
      </c>
      <c r="D393" s="34" t="s">
        <v>298</v>
      </c>
      <c r="E393" s="34" t="s">
        <v>299</v>
      </c>
      <c r="F393" s="34" t="s">
        <v>300</v>
      </c>
      <c r="G393" s="34" t="s">
        <v>301</v>
      </c>
      <c r="H393" s="34" t="s">
        <v>302</v>
      </c>
      <c r="I393" s="34" t="s">
        <v>296</v>
      </c>
      <c r="J393" s="34" t="s">
        <v>297</v>
      </c>
      <c r="K393" s="34" t="s">
        <v>298</v>
      </c>
      <c r="L393" s="34" t="s">
        <v>299</v>
      </c>
      <c r="M393" s="34" t="s">
        <v>300</v>
      </c>
      <c r="N393" s="34" t="s">
        <v>301</v>
      </c>
      <c r="O393" s="34" t="s">
        <v>302</v>
      </c>
      <c r="P393" s="34" t="s">
        <v>296</v>
      </c>
      <c r="Q393" s="34" t="s">
        <v>297</v>
      </c>
      <c r="R393" s="34" t="s">
        <v>298</v>
      </c>
      <c r="S393" s="34" t="s">
        <v>299</v>
      </c>
      <c r="T393" s="34" t="s">
        <v>300</v>
      </c>
      <c r="U393" s="34" t="s">
        <v>301</v>
      </c>
      <c r="V393" s="34" t="s">
        <v>302</v>
      </c>
      <c r="W393" s="34" t="s">
        <v>296</v>
      </c>
      <c r="X393" s="34" t="s">
        <v>297</v>
      </c>
      <c r="Y393" s="34" t="s">
        <v>298</v>
      </c>
      <c r="Z393" s="34" t="s">
        <v>299</v>
      </c>
      <c r="AA393" s="34" t="s">
        <v>300</v>
      </c>
      <c r="AB393" s="34" t="s">
        <v>301</v>
      </c>
      <c r="AC393" s="34" t="s">
        <v>302</v>
      </c>
      <c r="AD393" s="34" t="s">
        <v>296</v>
      </c>
      <c r="AE393" s="34" t="s">
        <v>297</v>
      </c>
      <c r="AF393" s="34" t="s">
        <v>312</v>
      </c>
      <c r="AG393" s="34" t="s">
        <v>312</v>
      </c>
      <c r="AH393" s="34" t="s">
        <v>312</v>
      </c>
      <c r="AI393" s="34" t="s">
        <v>303</v>
      </c>
      <c r="AJ393" s="34" t="s">
        <v>304</v>
      </c>
      <c r="AK393" s="35" t="s">
        <v>305</v>
      </c>
    </row>
    <row r="394" spans="1:38" ht="15.95" customHeight="1" x14ac:dyDescent="0.25">
      <c r="A394" s="8">
        <v>1</v>
      </c>
      <c r="B394" s="199" t="s">
        <v>36</v>
      </c>
      <c r="C394" s="20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 t="str">
        <f t="shared" ref="AI394:AI425" si="12">IF(SUM(AJ394:AK394)&gt;0,SUM(AJ394:AK394),"")</f>
        <v/>
      </c>
      <c r="AJ394" s="10">
        <v>0</v>
      </c>
      <c r="AK394" s="16">
        <v>0</v>
      </c>
      <c r="AL394" s="7">
        <v>0</v>
      </c>
    </row>
    <row r="395" spans="1:38" ht="15.95" customHeight="1" x14ac:dyDescent="0.25">
      <c r="A395" s="3">
        <v>2</v>
      </c>
      <c r="B395" s="201" t="s">
        <v>45</v>
      </c>
      <c r="C395" s="202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10" t="str">
        <f t="shared" si="12"/>
        <v/>
      </c>
      <c r="AJ395" s="5">
        <v>0</v>
      </c>
      <c r="AK395" s="15">
        <v>0</v>
      </c>
      <c r="AL395" s="7">
        <v>0</v>
      </c>
    </row>
    <row r="396" spans="1:38" ht="15.95" customHeight="1" x14ac:dyDescent="0.25">
      <c r="A396" s="3">
        <v>3</v>
      </c>
      <c r="B396" s="201" t="s">
        <v>51</v>
      </c>
      <c r="C396" s="202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10" t="str">
        <f t="shared" si="12"/>
        <v/>
      </c>
      <c r="AJ396" s="5">
        <v>0</v>
      </c>
      <c r="AK396" s="15">
        <v>0</v>
      </c>
      <c r="AL396" s="7">
        <v>0</v>
      </c>
    </row>
    <row r="397" spans="1:38" ht="15.95" customHeight="1" x14ac:dyDescent="0.25">
      <c r="A397" s="3">
        <v>4</v>
      </c>
      <c r="B397" s="201" t="s">
        <v>57</v>
      </c>
      <c r="C397" s="202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10" t="str">
        <f t="shared" si="12"/>
        <v/>
      </c>
      <c r="AJ397" s="5"/>
      <c r="AK397" s="15"/>
      <c r="AL397" s="7">
        <v>0</v>
      </c>
    </row>
    <row r="398" spans="1:38" ht="15.95" customHeight="1" x14ac:dyDescent="0.25">
      <c r="A398" s="3">
        <v>5</v>
      </c>
      <c r="B398" s="201" t="s">
        <v>63</v>
      </c>
      <c r="C398" s="202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10" t="str">
        <f t="shared" si="12"/>
        <v/>
      </c>
      <c r="AJ398" s="5">
        <v>0</v>
      </c>
      <c r="AK398" s="15">
        <v>0</v>
      </c>
      <c r="AL398" s="7">
        <v>0</v>
      </c>
    </row>
    <row r="399" spans="1:38" ht="15.95" customHeight="1" x14ac:dyDescent="0.25">
      <c r="A399" s="3">
        <v>6</v>
      </c>
      <c r="B399" s="201" t="s">
        <v>69</v>
      </c>
      <c r="C399" s="202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10" t="str">
        <f t="shared" si="12"/>
        <v/>
      </c>
      <c r="AJ399" s="5">
        <v>0</v>
      </c>
      <c r="AK399" s="15">
        <v>0</v>
      </c>
      <c r="AL399" s="7">
        <v>0</v>
      </c>
    </row>
    <row r="400" spans="1:38" ht="15.95" customHeight="1" x14ac:dyDescent="0.25">
      <c r="A400" s="3">
        <v>7</v>
      </c>
      <c r="B400" s="201" t="s">
        <v>75</v>
      </c>
      <c r="C400" s="202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10" t="str">
        <f t="shared" si="12"/>
        <v/>
      </c>
      <c r="AJ400" s="5">
        <v>0</v>
      </c>
      <c r="AK400" s="15">
        <v>0</v>
      </c>
      <c r="AL400" s="7">
        <v>0</v>
      </c>
    </row>
    <row r="401" spans="1:38" ht="15.95" customHeight="1" x14ac:dyDescent="0.25">
      <c r="A401" s="3">
        <v>8</v>
      </c>
      <c r="B401" s="201" t="s">
        <v>80</v>
      </c>
      <c r="C401" s="202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10" t="str">
        <f t="shared" si="12"/>
        <v/>
      </c>
      <c r="AJ401" s="5">
        <v>0</v>
      </c>
      <c r="AK401" s="15">
        <v>0</v>
      </c>
      <c r="AL401" s="7">
        <v>0</v>
      </c>
    </row>
    <row r="402" spans="1:38" ht="15.95" customHeight="1" x14ac:dyDescent="0.25">
      <c r="A402" s="3">
        <v>9</v>
      </c>
      <c r="B402" s="201" t="s">
        <v>86</v>
      </c>
      <c r="C402" s="202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10" t="str">
        <f t="shared" si="12"/>
        <v/>
      </c>
      <c r="AJ402" s="5">
        <v>0</v>
      </c>
      <c r="AK402" s="15">
        <v>0</v>
      </c>
      <c r="AL402" s="7">
        <v>0</v>
      </c>
    </row>
    <row r="403" spans="1:38" ht="15.95" customHeight="1" x14ac:dyDescent="0.25">
      <c r="A403" s="3">
        <v>10</v>
      </c>
      <c r="B403" s="201" t="s">
        <v>92</v>
      </c>
      <c r="C403" s="202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10" t="str">
        <f t="shared" si="12"/>
        <v/>
      </c>
      <c r="AJ403" s="5">
        <v>0</v>
      </c>
      <c r="AK403" s="15">
        <v>0</v>
      </c>
      <c r="AL403" s="7">
        <v>0</v>
      </c>
    </row>
    <row r="404" spans="1:38" ht="15.95" customHeight="1" x14ac:dyDescent="0.25">
      <c r="A404" s="3">
        <v>11</v>
      </c>
      <c r="B404" s="201" t="s">
        <v>98</v>
      </c>
      <c r="C404" s="202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10" t="str">
        <f t="shared" si="12"/>
        <v/>
      </c>
      <c r="AJ404" s="5"/>
      <c r="AK404" s="15"/>
      <c r="AL404" s="7">
        <v>0</v>
      </c>
    </row>
    <row r="405" spans="1:38" ht="15.95" customHeight="1" x14ac:dyDescent="0.25">
      <c r="A405" s="3">
        <v>12</v>
      </c>
      <c r="B405" s="201" t="s">
        <v>104</v>
      </c>
      <c r="C405" s="202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10" t="str">
        <f t="shared" si="12"/>
        <v/>
      </c>
      <c r="AJ405" s="5">
        <v>0</v>
      </c>
      <c r="AK405" s="15">
        <v>0</v>
      </c>
      <c r="AL405" s="7">
        <v>0</v>
      </c>
    </row>
    <row r="406" spans="1:38" ht="15.95" customHeight="1" x14ac:dyDescent="0.25">
      <c r="A406" s="3">
        <v>13</v>
      </c>
      <c r="B406" s="201" t="s">
        <v>110</v>
      </c>
      <c r="C406" s="202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10" t="str">
        <f t="shared" si="12"/>
        <v/>
      </c>
      <c r="AJ406" s="5">
        <v>0</v>
      </c>
      <c r="AK406" s="15">
        <v>0</v>
      </c>
      <c r="AL406" s="7">
        <v>0</v>
      </c>
    </row>
    <row r="407" spans="1:38" ht="15.95" customHeight="1" x14ac:dyDescent="0.25">
      <c r="A407" s="3">
        <v>14</v>
      </c>
      <c r="B407" s="201" t="s">
        <v>116</v>
      </c>
      <c r="C407" s="202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10" t="str">
        <f t="shared" si="12"/>
        <v/>
      </c>
      <c r="AJ407" s="5"/>
      <c r="AK407" s="15"/>
      <c r="AL407" s="7">
        <v>0</v>
      </c>
    </row>
    <row r="408" spans="1:38" ht="15.95" customHeight="1" x14ac:dyDescent="0.25">
      <c r="A408" s="3">
        <v>15</v>
      </c>
      <c r="B408" s="201" t="s">
        <v>122</v>
      </c>
      <c r="C408" s="202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10" t="str">
        <f t="shared" si="12"/>
        <v/>
      </c>
      <c r="AJ408" s="5">
        <v>0</v>
      </c>
      <c r="AK408" s="15">
        <v>0</v>
      </c>
      <c r="AL408" s="7">
        <v>0</v>
      </c>
    </row>
    <row r="409" spans="1:38" ht="15.95" customHeight="1" x14ac:dyDescent="0.25">
      <c r="A409" s="3">
        <v>16</v>
      </c>
      <c r="B409" s="201" t="s">
        <v>128</v>
      </c>
      <c r="C409" s="202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10" t="str">
        <f t="shared" si="12"/>
        <v/>
      </c>
      <c r="AJ409" s="5">
        <v>0</v>
      </c>
      <c r="AK409" s="15">
        <v>0</v>
      </c>
      <c r="AL409" s="7">
        <v>0</v>
      </c>
    </row>
    <row r="410" spans="1:38" ht="15.95" customHeight="1" x14ac:dyDescent="0.25">
      <c r="A410" s="3">
        <v>17</v>
      </c>
      <c r="B410" s="201" t="s">
        <v>134</v>
      </c>
      <c r="C410" s="202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10" t="str">
        <f t="shared" si="12"/>
        <v/>
      </c>
      <c r="AJ410" s="5">
        <v>0</v>
      </c>
      <c r="AK410" s="15">
        <v>0</v>
      </c>
      <c r="AL410" s="7">
        <v>0</v>
      </c>
    </row>
    <row r="411" spans="1:38" ht="15.95" customHeight="1" x14ac:dyDescent="0.25">
      <c r="A411" s="3">
        <v>18</v>
      </c>
      <c r="B411" s="201" t="s">
        <v>140</v>
      </c>
      <c r="C411" s="202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10" t="str">
        <f t="shared" si="12"/>
        <v/>
      </c>
      <c r="AJ411" s="5">
        <v>0</v>
      </c>
      <c r="AK411" s="15">
        <v>0</v>
      </c>
      <c r="AL411" s="7">
        <v>0</v>
      </c>
    </row>
    <row r="412" spans="1:38" ht="15.95" customHeight="1" x14ac:dyDescent="0.25">
      <c r="A412" s="3">
        <v>19</v>
      </c>
      <c r="B412" s="201" t="s">
        <v>145</v>
      </c>
      <c r="C412" s="202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10" t="str">
        <f t="shared" si="12"/>
        <v/>
      </c>
      <c r="AJ412" s="5">
        <v>0</v>
      </c>
      <c r="AK412" s="15">
        <v>0</v>
      </c>
      <c r="AL412" s="7">
        <v>0</v>
      </c>
    </row>
    <row r="413" spans="1:38" ht="15.95" customHeight="1" x14ac:dyDescent="0.25">
      <c r="A413" s="3">
        <v>20</v>
      </c>
      <c r="B413" s="201" t="s">
        <v>151</v>
      </c>
      <c r="C413" s="202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10" t="str">
        <f t="shared" si="12"/>
        <v/>
      </c>
      <c r="AJ413" s="5"/>
      <c r="AK413" s="15"/>
      <c r="AL413" s="7">
        <v>0</v>
      </c>
    </row>
    <row r="414" spans="1:38" ht="15.95" customHeight="1" x14ac:dyDescent="0.25">
      <c r="A414" s="3">
        <v>21</v>
      </c>
      <c r="B414" s="201" t="s">
        <v>157</v>
      </c>
      <c r="C414" s="202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10" t="str">
        <f t="shared" si="12"/>
        <v/>
      </c>
      <c r="AJ414" s="5">
        <v>0</v>
      </c>
      <c r="AK414" s="15">
        <v>0</v>
      </c>
      <c r="AL414" s="7">
        <v>0</v>
      </c>
    </row>
    <row r="415" spans="1:38" ht="15.95" customHeight="1" x14ac:dyDescent="0.25">
      <c r="A415" s="3">
        <v>22</v>
      </c>
      <c r="B415" s="201" t="s">
        <v>162</v>
      </c>
      <c r="C415" s="202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10" t="str">
        <f t="shared" si="12"/>
        <v/>
      </c>
      <c r="AJ415" s="5"/>
      <c r="AK415" s="15"/>
      <c r="AL415" s="7">
        <v>0</v>
      </c>
    </row>
    <row r="416" spans="1:38" ht="15.95" customHeight="1" x14ac:dyDescent="0.25">
      <c r="A416" s="3">
        <v>23</v>
      </c>
      <c r="B416" s="201" t="s">
        <v>168</v>
      </c>
      <c r="C416" s="202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10" t="str">
        <f t="shared" si="12"/>
        <v/>
      </c>
      <c r="AJ416" s="5"/>
      <c r="AK416" s="15"/>
      <c r="AL416" s="7">
        <v>0</v>
      </c>
    </row>
    <row r="417" spans="1:38" ht="15.95" customHeight="1" x14ac:dyDescent="0.25">
      <c r="A417" s="3">
        <v>24</v>
      </c>
      <c r="B417" s="201" t="s">
        <v>174</v>
      </c>
      <c r="C417" s="202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10" t="str">
        <f t="shared" si="12"/>
        <v/>
      </c>
      <c r="AJ417" s="5">
        <v>0</v>
      </c>
      <c r="AK417" s="15">
        <v>0</v>
      </c>
      <c r="AL417" s="7">
        <v>0</v>
      </c>
    </row>
    <row r="418" spans="1:38" ht="15.95" customHeight="1" x14ac:dyDescent="0.25">
      <c r="A418" s="3">
        <v>25</v>
      </c>
      <c r="B418" s="201" t="s">
        <v>180</v>
      </c>
      <c r="C418" s="202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10" t="str">
        <f t="shared" si="12"/>
        <v/>
      </c>
      <c r="AJ418" s="5">
        <v>0</v>
      </c>
      <c r="AK418" s="15">
        <v>0</v>
      </c>
      <c r="AL418" s="7">
        <v>0</v>
      </c>
    </row>
    <row r="419" spans="1:38" ht="15.95" customHeight="1" x14ac:dyDescent="0.25">
      <c r="A419" s="3">
        <v>26</v>
      </c>
      <c r="B419" s="201" t="s">
        <v>186</v>
      </c>
      <c r="C419" s="202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10" t="str">
        <f t="shared" si="12"/>
        <v/>
      </c>
      <c r="AJ419" s="5"/>
      <c r="AK419" s="15"/>
      <c r="AL419" s="7">
        <v>0</v>
      </c>
    </row>
    <row r="420" spans="1:38" ht="15.95" customHeight="1" x14ac:dyDescent="0.25">
      <c r="A420" s="3">
        <v>27</v>
      </c>
      <c r="B420" s="201" t="s">
        <v>193</v>
      </c>
      <c r="C420" s="202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10" t="str">
        <f t="shared" si="12"/>
        <v/>
      </c>
      <c r="AJ420" s="5"/>
      <c r="AK420" s="15"/>
      <c r="AL420" s="7">
        <v>0</v>
      </c>
    </row>
    <row r="421" spans="1:38" ht="15.95" customHeight="1" x14ac:dyDescent="0.25">
      <c r="A421" s="3">
        <v>28</v>
      </c>
      <c r="B421" s="201" t="s">
        <v>199</v>
      </c>
      <c r="C421" s="202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10" t="str">
        <f t="shared" si="12"/>
        <v/>
      </c>
      <c r="AJ421" s="5">
        <v>0</v>
      </c>
      <c r="AK421" s="15">
        <v>0</v>
      </c>
      <c r="AL421" s="7">
        <v>0</v>
      </c>
    </row>
    <row r="422" spans="1:38" ht="15.95" customHeight="1" x14ac:dyDescent="0.25">
      <c r="A422" s="3">
        <v>29</v>
      </c>
      <c r="B422" s="201" t="s">
        <v>205</v>
      </c>
      <c r="C422" s="202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10" t="str">
        <f t="shared" si="12"/>
        <v/>
      </c>
      <c r="AJ422" s="5">
        <v>0</v>
      </c>
      <c r="AK422" s="15">
        <v>0</v>
      </c>
      <c r="AL422" s="7">
        <v>0</v>
      </c>
    </row>
    <row r="423" spans="1:38" ht="15.95" customHeight="1" x14ac:dyDescent="0.25">
      <c r="A423" s="3">
        <v>30</v>
      </c>
      <c r="B423" s="201" t="s">
        <v>210</v>
      </c>
      <c r="C423" s="202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10" t="str">
        <f t="shared" si="12"/>
        <v/>
      </c>
      <c r="AJ423" s="5">
        <v>0</v>
      </c>
      <c r="AK423" s="15">
        <v>0</v>
      </c>
      <c r="AL423" s="7">
        <v>0</v>
      </c>
    </row>
    <row r="424" spans="1:38" ht="15.95" customHeight="1" x14ac:dyDescent="0.25">
      <c r="A424" s="3">
        <v>31</v>
      </c>
      <c r="B424" s="201" t="s">
        <v>216</v>
      </c>
      <c r="C424" s="202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10" t="str">
        <f t="shared" si="12"/>
        <v/>
      </c>
      <c r="AJ424" s="5">
        <v>0</v>
      </c>
      <c r="AK424" s="15">
        <v>0</v>
      </c>
      <c r="AL424" s="7">
        <v>0</v>
      </c>
    </row>
    <row r="425" spans="1:38" ht="15.95" customHeight="1" x14ac:dyDescent="0.25">
      <c r="A425" s="3">
        <v>32</v>
      </c>
      <c r="B425" s="201" t="s">
        <v>222</v>
      </c>
      <c r="C425" s="202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10" t="str">
        <f t="shared" si="12"/>
        <v/>
      </c>
      <c r="AJ425" s="5">
        <v>0</v>
      </c>
      <c r="AK425" s="15">
        <v>0</v>
      </c>
      <c r="AL425" s="7">
        <v>0</v>
      </c>
    </row>
    <row r="426" spans="1:38" ht="15.95" customHeight="1" x14ac:dyDescent="0.25">
      <c r="A426" s="3">
        <v>33</v>
      </c>
      <c r="B426" s="201" t="s">
        <v>228</v>
      </c>
      <c r="C426" s="202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10" t="str">
        <f t="shared" ref="AI426:AI457" si="13">IF(SUM(AJ426:AK426)&gt;0,SUM(AJ426:AK426),"")</f>
        <v/>
      </c>
      <c r="AJ426" s="5">
        <v>0</v>
      </c>
      <c r="AK426" s="15">
        <v>0</v>
      </c>
      <c r="AL426" s="7">
        <v>0</v>
      </c>
    </row>
    <row r="427" spans="1:38" ht="15.95" customHeight="1" x14ac:dyDescent="0.25">
      <c r="A427" s="3">
        <v>34</v>
      </c>
      <c r="B427" s="201" t="s">
        <v>234</v>
      </c>
      <c r="C427" s="202"/>
      <c r="D427" s="5" t="s">
        <v>313</v>
      </c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10">
        <f t="shared" si="13"/>
        <v>1</v>
      </c>
      <c r="AJ427" s="5">
        <v>1</v>
      </c>
      <c r="AK427" s="15">
        <v>0</v>
      </c>
      <c r="AL427" s="7">
        <v>0</v>
      </c>
    </row>
    <row r="428" spans="1:38" ht="15.95" customHeight="1" x14ac:dyDescent="0.25">
      <c r="A428" s="3">
        <v>35</v>
      </c>
      <c r="B428" s="201" t="s">
        <v>240</v>
      </c>
      <c r="C428" s="202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10" t="str">
        <f t="shared" si="13"/>
        <v/>
      </c>
      <c r="AJ428" s="5">
        <v>0</v>
      </c>
      <c r="AK428" s="15">
        <v>0</v>
      </c>
      <c r="AL428" s="7">
        <v>0</v>
      </c>
    </row>
    <row r="429" spans="1:38" ht="15.95" customHeight="1" x14ac:dyDescent="0.25">
      <c r="A429" s="3">
        <v>36</v>
      </c>
      <c r="B429" s="201" t="s">
        <v>246</v>
      </c>
      <c r="C429" s="202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10" t="str">
        <f t="shared" si="13"/>
        <v/>
      </c>
      <c r="AJ429" s="5">
        <v>0</v>
      </c>
      <c r="AK429" s="15">
        <v>0</v>
      </c>
      <c r="AL429" s="7">
        <v>0</v>
      </c>
    </row>
    <row r="430" spans="1:38" ht="15.95" customHeight="1" x14ac:dyDescent="0.25">
      <c r="A430" s="3">
        <v>37</v>
      </c>
      <c r="B430" s="201" t="s">
        <v>252</v>
      </c>
      <c r="C430" s="202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10" t="str">
        <f t="shared" si="13"/>
        <v/>
      </c>
      <c r="AJ430" s="5">
        <v>0</v>
      </c>
      <c r="AK430" s="15">
        <v>0</v>
      </c>
      <c r="AL430" s="7">
        <v>0</v>
      </c>
    </row>
    <row r="431" spans="1:38" ht="15.95" customHeight="1" x14ac:dyDescent="0.25">
      <c r="A431" s="3">
        <v>38</v>
      </c>
      <c r="B431" s="201" t="s">
        <v>258</v>
      </c>
      <c r="C431" s="202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10" t="str">
        <f t="shared" si="13"/>
        <v/>
      </c>
      <c r="AJ431" s="5"/>
      <c r="AK431" s="15"/>
      <c r="AL431" s="7">
        <v>0</v>
      </c>
    </row>
    <row r="432" spans="1:38" ht="15.95" customHeight="1" x14ac:dyDescent="0.25">
      <c r="A432" s="3">
        <v>39</v>
      </c>
      <c r="B432" s="201" t="s">
        <v>264</v>
      </c>
      <c r="C432" s="202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10" t="str">
        <f t="shared" si="13"/>
        <v/>
      </c>
      <c r="AJ432" s="5">
        <v>0</v>
      </c>
      <c r="AK432" s="15">
        <v>0</v>
      </c>
      <c r="AL432" s="7">
        <v>0</v>
      </c>
    </row>
    <row r="433" spans="1:38" ht="15.95" customHeight="1" x14ac:dyDescent="0.25">
      <c r="A433" s="3">
        <v>40</v>
      </c>
      <c r="B433" s="201" t="s">
        <v>269</v>
      </c>
      <c r="C433" s="202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10" t="str">
        <f t="shared" si="13"/>
        <v/>
      </c>
      <c r="AJ433" s="5"/>
      <c r="AK433" s="15"/>
      <c r="AL433" s="7">
        <v>0</v>
      </c>
    </row>
    <row r="434" spans="1:38" ht="15.95" customHeight="1" x14ac:dyDescent="0.25">
      <c r="A434" s="3">
        <v>41</v>
      </c>
      <c r="B434" s="201" t="s">
        <v>274</v>
      </c>
      <c r="C434" s="202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10" t="str">
        <f t="shared" si="13"/>
        <v/>
      </c>
      <c r="AJ434" s="5">
        <v>0</v>
      </c>
      <c r="AK434" s="15">
        <v>0</v>
      </c>
      <c r="AL434" s="7">
        <v>0</v>
      </c>
    </row>
    <row r="435" spans="1:38" ht="15.95" customHeight="1" x14ac:dyDescent="0.25">
      <c r="A435" s="3">
        <v>42</v>
      </c>
      <c r="B435" s="201" t="s">
        <v>280</v>
      </c>
      <c r="C435" s="202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10" t="str">
        <f t="shared" si="13"/>
        <v/>
      </c>
      <c r="AJ435" s="5"/>
      <c r="AK435" s="15"/>
      <c r="AL435" s="7">
        <v>0</v>
      </c>
    </row>
    <row r="436" spans="1:38" ht="15.95" customHeight="1" x14ac:dyDescent="0.25">
      <c r="A436" s="3">
        <v>43</v>
      </c>
      <c r="B436" s="201" t="s">
        <v>285</v>
      </c>
      <c r="C436" s="202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10" t="str">
        <f t="shared" si="13"/>
        <v/>
      </c>
      <c r="AJ436" s="5">
        <v>0</v>
      </c>
      <c r="AK436" s="15">
        <v>0</v>
      </c>
      <c r="AL436" s="7">
        <v>0</v>
      </c>
    </row>
    <row r="437" spans="1:38" ht="12.6" hidden="1" customHeight="1" x14ac:dyDescent="0.25">
      <c r="A437" s="3">
        <v>44</v>
      </c>
      <c r="B437" s="201"/>
      <c r="C437" s="202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10" t="str">
        <f t="shared" si="13"/>
        <v/>
      </c>
      <c r="AJ437" s="5"/>
      <c r="AK437" s="15"/>
    </row>
    <row r="438" spans="1:38" ht="12.6" hidden="1" customHeight="1" x14ac:dyDescent="0.25">
      <c r="A438" s="3">
        <v>45</v>
      </c>
      <c r="B438" s="201"/>
      <c r="C438" s="202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10" t="str">
        <f t="shared" si="13"/>
        <v/>
      </c>
      <c r="AJ438" s="5"/>
      <c r="AK438" s="15"/>
    </row>
    <row r="439" spans="1:38" ht="12.6" hidden="1" customHeight="1" x14ac:dyDescent="0.25">
      <c r="A439" s="3">
        <v>46</v>
      </c>
      <c r="B439" s="201"/>
      <c r="C439" s="202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10" t="str">
        <f t="shared" si="13"/>
        <v/>
      </c>
      <c r="AJ439" s="5"/>
      <c r="AK439" s="15"/>
    </row>
    <row r="440" spans="1:38" ht="12.6" hidden="1" customHeight="1" x14ac:dyDescent="0.25">
      <c r="A440" s="3">
        <v>47</v>
      </c>
      <c r="B440" s="201"/>
      <c r="C440" s="202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10" t="str">
        <f t="shared" si="13"/>
        <v/>
      </c>
      <c r="AJ440" s="5"/>
      <c r="AK440" s="15"/>
    </row>
    <row r="441" spans="1:38" ht="12.6" hidden="1" customHeight="1" x14ac:dyDescent="0.25">
      <c r="A441" s="3">
        <v>48</v>
      </c>
      <c r="B441" s="201"/>
      <c r="C441" s="202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10" t="str">
        <f t="shared" si="13"/>
        <v/>
      </c>
      <c r="AJ441" s="5"/>
      <c r="AK441" s="15"/>
    </row>
    <row r="442" spans="1:38" ht="12.6" hidden="1" customHeight="1" x14ac:dyDescent="0.25">
      <c r="A442" s="3">
        <v>49</v>
      </c>
      <c r="B442" s="201"/>
      <c r="C442" s="202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10" t="str">
        <f t="shared" si="13"/>
        <v/>
      </c>
      <c r="AJ442" s="5"/>
      <c r="AK442" s="15"/>
    </row>
    <row r="443" spans="1:38" ht="12.6" hidden="1" customHeight="1" x14ac:dyDescent="0.25">
      <c r="A443" s="3">
        <v>50</v>
      </c>
      <c r="B443" s="201"/>
      <c r="C443" s="202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10" t="str">
        <f t="shared" si="13"/>
        <v/>
      </c>
      <c r="AJ443" s="5"/>
      <c r="AK443" s="15"/>
    </row>
    <row r="444" spans="1:38" ht="12.6" hidden="1" customHeight="1" x14ac:dyDescent="0.25">
      <c r="A444" s="3">
        <v>51</v>
      </c>
      <c r="B444" s="201"/>
      <c r="C444" s="202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10" t="str">
        <f t="shared" si="13"/>
        <v/>
      </c>
      <c r="AJ444" s="5"/>
      <c r="AK444" s="15"/>
    </row>
    <row r="445" spans="1:38" ht="12.6" hidden="1" customHeight="1" x14ac:dyDescent="0.25">
      <c r="A445" s="3">
        <v>52</v>
      </c>
      <c r="B445" s="201"/>
      <c r="C445" s="202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10" t="str">
        <f t="shared" si="13"/>
        <v/>
      </c>
      <c r="AJ445" s="5"/>
      <c r="AK445" s="15"/>
    </row>
    <row r="446" spans="1:38" ht="12.6" hidden="1" customHeight="1" x14ac:dyDescent="0.25">
      <c r="A446" s="3">
        <v>53</v>
      </c>
      <c r="B446" s="201"/>
      <c r="C446" s="202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10" t="str">
        <f t="shared" si="13"/>
        <v/>
      </c>
      <c r="AJ446" s="5"/>
      <c r="AK446" s="15"/>
    </row>
    <row r="447" spans="1:38" ht="12.6" hidden="1" customHeight="1" x14ac:dyDescent="0.25">
      <c r="A447" s="3">
        <v>54</v>
      </c>
      <c r="B447" s="201"/>
      <c r="C447" s="202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10" t="str">
        <f t="shared" si="13"/>
        <v/>
      </c>
      <c r="AJ447" s="5"/>
      <c r="AK447" s="15"/>
    </row>
    <row r="448" spans="1:38" ht="12.6" hidden="1" customHeight="1" x14ac:dyDescent="0.25">
      <c r="A448" s="20">
        <v>55</v>
      </c>
      <c r="B448" s="201"/>
      <c r="C448" s="202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10" t="str">
        <f t="shared" si="13"/>
        <v/>
      </c>
      <c r="AJ448" s="21"/>
      <c r="AK448" s="22"/>
    </row>
    <row r="449" spans="1:38" s="39" customFormat="1" ht="12.6" customHeight="1" x14ac:dyDescent="0.2">
      <c r="A449" s="36"/>
      <c r="B449" s="203" t="s">
        <v>306</v>
      </c>
      <c r="C449" s="204"/>
      <c r="D449" s="40">
        <v>1</v>
      </c>
      <c r="E449" s="40">
        <v>0</v>
      </c>
      <c r="F449" s="40">
        <v>0</v>
      </c>
      <c r="G449" s="40">
        <v>0</v>
      </c>
      <c r="H449" s="40">
        <v>0</v>
      </c>
      <c r="I449" s="40">
        <v>0</v>
      </c>
      <c r="J449" s="40">
        <v>0</v>
      </c>
      <c r="K449" s="40">
        <v>0</v>
      </c>
      <c r="L449" s="40">
        <v>0</v>
      </c>
      <c r="M449" s="40">
        <v>0</v>
      </c>
      <c r="N449" s="40">
        <v>0</v>
      </c>
      <c r="O449" s="40">
        <v>0</v>
      </c>
      <c r="P449" s="40">
        <v>0</v>
      </c>
      <c r="Q449" s="40">
        <v>0</v>
      </c>
      <c r="R449" s="40">
        <v>0</v>
      </c>
      <c r="S449" s="40">
        <v>0</v>
      </c>
      <c r="T449" s="40">
        <v>0</v>
      </c>
      <c r="U449" s="40">
        <v>0</v>
      </c>
      <c r="V449" s="40">
        <v>0</v>
      </c>
      <c r="W449" s="40">
        <v>0</v>
      </c>
      <c r="X449" s="40">
        <v>0</v>
      </c>
      <c r="Y449" s="40">
        <v>0</v>
      </c>
      <c r="Z449" s="40">
        <v>0</v>
      </c>
      <c r="AA449" s="40">
        <v>0</v>
      </c>
      <c r="AB449" s="40">
        <v>0</v>
      </c>
      <c r="AC449" s="40">
        <v>0</v>
      </c>
      <c r="AD449" s="40">
        <v>0</v>
      </c>
      <c r="AE449" s="40">
        <v>0</v>
      </c>
      <c r="AF449" s="40">
        <v>0</v>
      </c>
      <c r="AG449" s="40">
        <v>0</v>
      </c>
      <c r="AH449" s="40">
        <v>0</v>
      </c>
      <c r="AI449" s="40">
        <v>1</v>
      </c>
      <c r="AJ449" s="40">
        <v>1</v>
      </c>
      <c r="AK449" s="41">
        <v>0</v>
      </c>
    </row>
    <row r="450" spans="1:38" s="39" customFormat="1" ht="12.6" customHeight="1" x14ac:dyDescent="0.2">
      <c r="A450" s="111"/>
      <c r="B450" s="150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  <c r="AA450" s="111"/>
      <c r="AB450" s="111"/>
      <c r="AC450" s="111"/>
      <c r="AD450" s="111"/>
      <c r="AE450" s="111"/>
      <c r="AF450" s="111"/>
      <c r="AG450" s="111"/>
      <c r="AH450" s="111"/>
      <c r="AI450" s="111"/>
      <c r="AJ450" s="111"/>
      <c r="AK450" s="111"/>
    </row>
    <row r="451" spans="1:38" s="39" customFormat="1" ht="12.6" customHeight="1" x14ac:dyDescent="0.2">
      <c r="A451" s="205" t="s">
        <v>314</v>
      </c>
      <c r="B451" s="208"/>
      <c r="C451" s="205"/>
      <c r="D451" s="205" t="s">
        <v>308</v>
      </c>
      <c r="E451" s="205"/>
      <c r="F451" s="205"/>
      <c r="G451" s="205"/>
      <c r="H451" s="205"/>
      <c r="I451" s="205"/>
      <c r="J451" s="205"/>
      <c r="K451" s="205"/>
      <c r="L451" s="205"/>
      <c r="M451" s="205"/>
      <c r="N451" s="112"/>
      <c r="O451" s="112"/>
      <c r="P451" s="205" t="s">
        <v>308</v>
      </c>
      <c r="Q451" s="205"/>
      <c r="R451" s="205"/>
      <c r="S451" s="205"/>
      <c r="T451" s="205"/>
      <c r="U451" s="205"/>
      <c r="V451" s="205"/>
      <c r="W451" s="205"/>
      <c r="X451" s="205"/>
      <c r="Y451" s="205"/>
      <c r="Z451" s="112"/>
      <c r="AA451" s="112"/>
      <c r="AB451" s="205" t="s">
        <v>308</v>
      </c>
      <c r="AC451" s="205"/>
      <c r="AD451" s="205"/>
      <c r="AE451" s="205"/>
      <c r="AF451" s="205"/>
      <c r="AG451" s="205"/>
      <c r="AH451" s="205"/>
      <c r="AI451" s="205"/>
      <c r="AJ451" s="205"/>
      <c r="AK451" s="205"/>
    </row>
    <row r="452" spans="1:38" s="39" customFormat="1" ht="12.6" customHeight="1" x14ac:dyDescent="0.2">
      <c r="A452" s="112"/>
      <c r="B452" s="151"/>
      <c r="C452" s="112"/>
      <c r="D452" s="205" t="s">
        <v>309</v>
      </c>
      <c r="E452" s="205"/>
      <c r="F452" s="205"/>
      <c r="G452" s="205"/>
      <c r="H452" s="205"/>
      <c r="I452" s="205"/>
      <c r="J452" s="205"/>
      <c r="K452" s="205"/>
      <c r="L452" s="205"/>
      <c r="M452" s="205"/>
      <c r="N452" s="112"/>
      <c r="O452" s="112"/>
      <c r="P452" s="205" t="s">
        <v>15</v>
      </c>
      <c r="Q452" s="205"/>
      <c r="R452" s="205"/>
      <c r="S452" s="205"/>
      <c r="T452" s="205"/>
      <c r="U452" s="205"/>
      <c r="V452" s="205"/>
      <c r="W452" s="205"/>
      <c r="X452" s="205"/>
      <c r="Y452" s="205"/>
      <c r="Z452" s="112"/>
      <c r="AA452" s="112"/>
      <c r="AB452" s="205" t="s">
        <v>16</v>
      </c>
      <c r="AC452" s="205"/>
      <c r="AD452" s="205"/>
      <c r="AE452" s="205"/>
      <c r="AF452" s="205"/>
      <c r="AG452" s="205"/>
      <c r="AH452" s="205"/>
      <c r="AI452" s="205"/>
      <c r="AJ452" s="205"/>
      <c r="AK452" s="205"/>
    </row>
    <row r="453" spans="1:38" s="39" customFormat="1" ht="12.6" customHeight="1" x14ac:dyDescent="0.2">
      <c r="A453" s="112"/>
      <c r="B453" s="151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  <c r="AA453" s="112"/>
      <c r="AB453" s="112"/>
      <c r="AC453" s="112"/>
      <c r="AD453" s="112"/>
      <c r="AE453" s="112"/>
      <c r="AF453" s="112"/>
      <c r="AG453" s="112"/>
      <c r="AH453" s="112"/>
      <c r="AI453" s="112"/>
      <c r="AJ453" s="112"/>
      <c r="AK453" s="112"/>
    </row>
    <row r="454" spans="1:38" s="39" customFormat="1" ht="12.6" customHeight="1" x14ac:dyDescent="0.2">
      <c r="A454" s="112"/>
      <c r="B454" s="151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  <c r="AA454" s="112"/>
      <c r="AB454" s="112"/>
      <c r="AC454" s="112"/>
      <c r="AD454" s="112"/>
      <c r="AE454" s="112"/>
      <c r="AF454" s="112"/>
      <c r="AG454" s="112"/>
      <c r="AH454" s="112"/>
      <c r="AI454" s="112"/>
      <c r="AJ454" s="112"/>
      <c r="AK454" s="112"/>
    </row>
    <row r="455" spans="1:38" s="39" customFormat="1" ht="12.6" customHeight="1" x14ac:dyDescent="0.2">
      <c r="A455" s="112"/>
      <c r="B455" s="151"/>
      <c r="C455" s="112"/>
      <c r="D455" s="206" t="s">
        <v>310</v>
      </c>
      <c r="E455" s="206"/>
      <c r="F455" s="206"/>
      <c r="G455" s="206"/>
      <c r="H455" s="206"/>
      <c r="I455" s="206"/>
      <c r="J455" s="206"/>
      <c r="K455" s="206"/>
      <c r="L455" s="206"/>
      <c r="M455" s="206"/>
      <c r="N455" s="112"/>
      <c r="O455" s="112"/>
      <c r="P455" s="206" t="s">
        <v>19</v>
      </c>
      <c r="Q455" s="206"/>
      <c r="R455" s="206"/>
      <c r="S455" s="206"/>
      <c r="T455" s="206"/>
      <c r="U455" s="206"/>
      <c r="V455" s="206"/>
      <c r="W455" s="206"/>
      <c r="X455" s="206"/>
      <c r="Y455" s="206"/>
      <c r="Z455" s="112"/>
      <c r="AA455" s="112"/>
      <c r="AB455" s="206"/>
      <c r="AC455" s="206"/>
      <c r="AD455" s="206"/>
      <c r="AE455" s="206"/>
      <c r="AF455" s="206"/>
      <c r="AG455" s="206"/>
      <c r="AH455" s="206"/>
      <c r="AI455" s="206"/>
      <c r="AJ455" s="206"/>
      <c r="AK455" s="206"/>
    </row>
    <row r="456" spans="1:38" s="73" customFormat="1" ht="21" customHeight="1" x14ac:dyDescent="0.3">
      <c r="A456" s="193" t="s">
        <v>324</v>
      </c>
      <c r="B456" s="207"/>
      <c r="C456" s="193"/>
      <c r="D456" s="193"/>
      <c r="E456" s="193"/>
      <c r="F456" s="193"/>
      <c r="G456" s="193"/>
      <c r="H456" s="193"/>
      <c r="I456" s="193"/>
      <c r="J456" s="75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194" t="s">
        <v>292</v>
      </c>
      <c r="V456" s="194"/>
      <c r="W456" s="194"/>
      <c r="X456" s="194"/>
      <c r="Y456" s="194"/>
      <c r="Z456" s="194"/>
      <c r="AA456" s="194"/>
      <c r="AB456" s="194"/>
      <c r="AC456" s="194"/>
      <c r="AD456" s="194"/>
      <c r="AE456" s="194"/>
      <c r="AF456" s="194"/>
      <c r="AG456" s="194"/>
      <c r="AH456" s="194"/>
      <c r="AI456" s="193">
        <v>43</v>
      </c>
      <c r="AJ456" s="193"/>
      <c r="AK456" s="193"/>
    </row>
    <row r="457" spans="1:38" ht="21" customHeight="1" x14ac:dyDescent="0.25">
      <c r="A457" s="181" t="s">
        <v>30</v>
      </c>
      <c r="B457" s="152"/>
      <c r="C457" s="107" t="s">
        <v>293</v>
      </c>
      <c r="D457" s="19">
        <v>1</v>
      </c>
      <c r="E457" s="19">
        <v>2</v>
      </c>
      <c r="F457" s="19">
        <v>3</v>
      </c>
      <c r="G457" s="19">
        <v>4</v>
      </c>
      <c r="H457" s="19">
        <v>5</v>
      </c>
      <c r="I457" s="19">
        <v>6</v>
      </c>
      <c r="J457" s="19">
        <v>7</v>
      </c>
      <c r="K457" s="19">
        <v>8</v>
      </c>
      <c r="L457" s="19">
        <v>9</v>
      </c>
      <c r="M457" s="19">
        <v>10</v>
      </c>
      <c r="N457" s="19">
        <v>11</v>
      </c>
      <c r="O457" s="19">
        <v>12</v>
      </c>
      <c r="P457" s="19">
        <v>13</v>
      </c>
      <c r="Q457" s="19">
        <v>14</v>
      </c>
      <c r="R457" s="19">
        <v>15</v>
      </c>
      <c r="S457" s="19">
        <v>16</v>
      </c>
      <c r="T457" s="19">
        <v>17</v>
      </c>
      <c r="U457" s="19">
        <v>18</v>
      </c>
      <c r="V457" s="19">
        <v>19</v>
      </c>
      <c r="W457" s="19">
        <v>20</v>
      </c>
      <c r="X457" s="19">
        <v>21</v>
      </c>
      <c r="Y457" s="19">
        <v>22</v>
      </c>
      <c r="Z457" s="19">
        <v>23</v>
      </c>
      <c r="AA457" s="19">
        <v>24</v>
      </c>
      <c r="AB457" s="19">
        <v>25</v>
      </c>
      <c r="AC457" s="19">
        <v>26</v>
      </c>
      <c r="AD457" s="19">
        <v>27</v>
      </c>
      <c r="AE457" s="19">
        <v>28</v>
      </c>
      <c r="AF457" s="19">
        <v>29</v>
      </c>
      <c r="AG457" s="19">
        <v>30</v>
      </c>
      <c r="AH457" s="19">
        <v>31</v>
      </c>
      <c r="AI457" s="196" t="s">
        <v>294</v>
      </c>
      <c r="AJ457" s="197"/>
      <c r="AK457" s="198"/>
    </row>
    <row r="458" spans="1:38" ht="12.6" customHeight="1" x14ac:dyDescent="0.25">
      <c r="A458" s="195"/>
      <c r="B458" s="18" t="s">
        <v>23</v>
      </c>
      <c r="C458" s="108" t="s">
        <v>295</v>
      </c>
      <c r="D458" s="34" t="s">
        <v>298</v>
      </c>
      <c r="E458" s="34" t="s">
        <v>299</v>
      </c>
      <c r="F458" s="34" t="s">
        <v>300</v>
      </c>
      <c r="G458" s="34" t="s">
        <v>301</v>
      </c>
      <c r="H458" s="34" t="s">
        <v>302</v>
      </c>
      <c r="I458" s="34" t="s">
        <v>296</v>
      </c>
      <c r="J458" s="34" t="s">
        <v>297</v>
      </c>
      <c r="K458" s="34" t="s">
        <v>298</v>
      </c>
      <c r="L458" s="34" t="s">
        <v>299</v>
      </c>
      <c r="M458" s="34" t="s">
        <v>300</v>
      </c>
      <c r="N458" s="34" t="s">
        <v>301</v>
      </c>
      <c r="O458" s="34" t="s">
        <v>302</v>
      </c>
      <c r="P458" s="34" t="s">
        <v>296</v>
      </c>
      <c r="Q458" s="34" t="s">
        <v>297</v>
      </c>
      <c r="R458" s="34" t="s">
        <v>298</v>
      </c>
      <c r="S458" s="34" t="s">
        <v>299</v>
      </c>
      <c r="T458" s="34" t="s">
        <v>300</v>
      </c>
      <c r="U458" s="34" t="s">
        <v>301</v>
      </c>
      <c r="V458" s="34" t="s">
        <v>302</v>
      </c>
      <c r="W458" s="34" t="s">
        <v>296</v>
      </c>
      <c r="X458" s="34" t="s">
        <v>297</v>
      </c>
      <c r="Y458" s="34" t="s">
        <v>298</v>
      </c>
      <c r="Z458" s="34" t="s">
        <v>299</v>
      </c>
      <c r="AA458" s="34" t="s">
        <v>300</v>
      </c>
      <c r="AB458" s="34" t="s">
        <v>301</v>
      </c>
      <c r="AC458" s="34" t="s">
        <v>302</v>
      </c>
      <c r="AD458" s="34" t="s">
        <v>296</v>
      </c>
      <c r="AE458" s="34" t="s">
        <v>297</v>
      </c>
      <c r="AF458" s="34" t="s">
        <v>298</v>
      </c>
      <c r="AG458" s="34" t="s">
        <v>299</v>
      </c>
      <c r="AH458" s="34" t="s">
        <v>300</v>
      </c>
      <c r="AI458" s="34" t="s">
        <v>303</v>
      </c>
      <c r="AJ458" s="34" t="s">
        <v>304</v>
      </c>
      <c r="AK458" s="35" t="s">
        <v>305</v>
      </c>
    </row>
    <row r="459" spans="1:38" ht="15.95" customHeight="1" x14ac:dyDescent="0.25">
      <c r="A459" s="8">
        <v>1</v>
      </c>
      <c r="B459" s="199" t="s">
        <v>36</v>
      </c>
      <c r="C459" s="20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 t="str">
        <f t="shared" ref="AI459:AI490" si="14">IF(SUM(AJ459:AK459)&gt;0,SUM(AJ459:AK459),"")</f>
        <v/>
      </c>
      <c r="AJ459" s="10">
        <v>0</v>
      </c>
      <c r="AK459" s="16">
        <v>0</v>
      </c>
      <c r="AL459" s="7">
        <v>0</v>
      </c>
    </row>
    <row r="460" spans="1:38" ht="15.95" customHeight="1" x14ac:dyDescent="0.25">
      <c r="A460" s="3">
        <v>2</v>
      </c>
      <c r="B460" s="201" t="s">
        <v>45</v>
      </c>
      <c r="C460" s="202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 t="s">
        <v>313</v>
      </c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10">
        <f t="shared" si="14"/>
        <v>1</v>
      </c>
      <c r="AJ460" s="5">
        <v>1</v>
      </c>
      <c r="AK460" s="15">
        <v>0</v>
      </c>
      <c r="AL460" s="7">
        <v>0</v>
      </c>
    </row>
    <row r="461" spans="1:38" ht="15.95" customHeight="1" x14ac:dyDescent="0.25">
      <c r="A461" s="3">
        <v>3</v>
      </c>
      <c r="B461" s="201" t="s">
        <v>51</v>
      </c>
      <c r="C461" s="202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10" t="str">
        <f t="shared" si="14"/>
        <v/>
      </c>
      <c r="AJ461" s="5">
        <v>0</v>
      </c>
      <c r="AK461" s="15">
        <v>0</v>
      </c>
      <c r="AL461" s="7">
        <v>0</v>
      </c>
    </row>
    <row r="462" spans="1:38" ht="15.95" customHeight="1" x14ac:dyDescent="0.25">
      <c r="A462" s="3">
        <v>4</v>
      </c>
      <c r="B462" s="201" t="s">
        <v>57</v>
      </c>
      <c r="C462" s="202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10" t="str">
        <f t="shared" si="14"/>
        <v/>
      </c>
      <c r="AJ462" s="5"/>
      <c r="AK462" s="15"/>
      <c r="AL462" s="7">
        <v>0</v>
      </c>
    </row>
    <row r="463" spans="1:38" ht="15.95" customHeight="1" x14ac:dyDescent="0.25">
      <c r="A463" s="3">
        <v>5</v>
      </c>
      <c r="B463" s="201" t="s">
        <v>63</v>
      </c>
      <c r="C463" s="202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10" t="str">
        <f t="shared" si="14"/>
        <v/>
      </c>
      <c r="AJ463" s="5">
        <v>0</v>
      </c>
      <c r="AK463" s="15">
        <v>0</v>
      </c>
      <c r="AL463" s="7">
        <v>0</v>
      </c>
    </row>
    <row r="464" spans="1:38" ht="15.95" customHeight="1" x14ac:dyDescent="0.25">
      <c r="A464" s="3">
        <v>6</v>
      </c>
      <c r="B464" s="201" t="s">
        <v>69</v>
      </c>
      <c r="C464" s="202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 t="s">
        <v>313</v>
      </c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10">
        <f t="shared" si="14"/>
        <v>1</v>
      </c>
      <c r="AJ464" s="5">
        <v>1</v>
      </c>
      <c r="AK464" s="15">
        <v>0</v>
      </c>
      <c r="AL464" s="7">
        <v>0</v>
      </c>
    </row>
    <row r="465" spans="1:38" ht="15.95" customHeight="1" x14ac:dyDescent="0.25">
      <c r="A465" s="3">
        <v>7</v>
      </c>
      <c r="B465" s="201" t="s">
        <v>75</v>
      </c>
      <c r="C465" s="202"/>
      <c r="D465" s="5"/>
      <c r="E465" s="5"/>
      <c r="F465" s="5"/>
      <c r="G465" s="5"/>
      <c r="H465" s="5" t="s">
        <v>313</v>
      </c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 t="s">
        <v>313</v>
      </c>
      <c r="AB465" s="5"/>
      <c r="AC465" s="5"/>
      <c r="AD465" s="5"/>
      <c r="AE465" s="5"/>
      <c r="AF465" s="5"/>
      <c r="AG465" s="5"/>
      <c r="AH465" s="5"/>
      <c r="AI465" s="10">
        <f t="shared" si="14"/>
        <v>2</v>
      </c>
      <c r="AJ465" s="5">
        <v>2</v>
      </c>
      <c r="AK465" s="15">
        <v>0</v>
      </c>
      <c r="AL465" s="7">
        <v>0</v>
      </c>
    </row>
    <row r="466" spans="1:38" ht="15.95" customHeight="1" x14ac:dyDescent="0.25">
      <c r="A466" s="3">
        <v>8</v>
      </c>
      <c r="B466" s="201" t="s">
        <v>80</v>
      </c>
      <c r="C466" s="202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10" t="str">
        <f t="shared" si="14"/>
        <v/>
      </c>
      <c r="AJ466" s="5">
        <v>0</v>
      </c>
      <c r="AK466" s="15">
        <v>0</v>
      </c>
      <c r="AL466" s="7">
        <v>0</v>
      </c>
    </row>
    <row r="467" spans="1:38" ht="15.95" customHeight="1" x14ac:dyDescent="0.25">
      <c r="A467" s="3">
        <v>9</v>
      </c>
      <c r="B467" s="201" t="s">
        <v>86</v>
      </c>
      <c r="C467" s="202"/>
      <c r="D467" s="5"/>
      <c r="E467" s="5"/>
      <c r="F467" s="5"/>
      <c r="G467" s="5"/>
      <c r="H467" s="5"/>
      <c r="I467" s="5"/>
      <c r="J467" s="5"/>
      <c r="K467" s="5"/>
      <c r="L467" s="5"/>
      <c r="M467" s="5" t="s">
        <v>313</v>
      </c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10">
        <f t="shared" si="14"/>
        <v>1</v>
      </c>
      <c r="AJ467" s="5">
        <v>1</v>
      </c>
      <c r="AK467" s="15">
        <v>0</v>
      </c>
      <c r="AL467" s="7">
        <v>0</v>
      </c>
    </row>
    <row r="468" spans="1:38" ht="15.95" customHeight="1" x14ac:dyDescent="0.25">
      <c r="A468" s="3">
        <v>10</v>
      </c>
      <c r="B468" s="201" t="s">
        <v>92</v>
      </c>
      <c r="C468" s="202"/>
      <c r="D468" s="5"/>
      <c r="E468" s="5"/>
      <c r="F468" s="5"/>
      <c r="G468" s="5"/>
      <c r="H468" s="5"/>
      <c r="I468" s="5"/>
      <c r="J468" s="5"/>
      <c r="K468" s="5"/>
      <c r="L468" s="5" t="s">
        <v>313</v>
      </c>
      <c r="M468" s="5"/>
      <c r="N468" s="5"/>
      <c r="O468" s="5"/>
      <c r="P468" s="5"/>
      <c r="Q468" s="5"/>
      <c r="R468" s="5"/>
      <c r="S468" s="5" t="s">
        <v>313</v>
      </c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10">
        <f t="shared" si="14"/>
        <v>2</v>
      </c>
      <c r="AJ468" s="5">
        <v>2</v>
      </c>
      <c r="AK468" s="15">
        <v>0</v>
      </c>
      <c r="AL468" s="7">
        <v>0</v>
      </c>
    </row>
    <row r="469" spans="1:38" ht="15.95" customHeight="1" x14ac:dyDescent="0.25">
      <c r="A469" s="3">
        <v>11</v>
      </c>
      <c r="B469" s="201" t="s">
        <v>98</v>
      </c>
      <c r="C469" s="202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10" t="str">
        <f t="shared" si="14"/>
        <v/>
      </c>
      <c r="AJ469" s="5"/>
      <c r="AK469" s="15"/>
      <c r="AL469" s="7">
        <v>0</v>
      </c>
    </row>
    <row r="470" spans="1:38" ht="15.95" customHeight="1" x14ac:dyDescent="0.25">
      <c r="A470" s="3">
        <v>12</v>
      </c>
      <c r="B470" s="201" t="s">
        <v>104</v>
      </c>
      <c r="C470" s="202"/>
      <c r="D470" s="5"/>
      <c r="E470" s="5"/>
      <c r="F470" s="5"/>
      <c r="G470" s="5"/>
      <c r="H470" s="5"/>
      <c r="I470" s="5" t="s">
        <v>313</v>
      </c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10">
        <f t="shared" si="14"/>
        <v>1</v>
      </c>
      <c r="AJ470" s="5">
        <v>1</v>
      </c>
      <c r="AK470" s="15">
        <v>0</v>
      </c>
      <c r="AL470" s="7">
        <v>0</v>
      </c>
    </row>
    <row r="471" spans="1:38" ht="15.95" customHeight="1" x14ac:dyDescent="0.25">
      <c r="A471" s="3">
        <v>13</v>
      </c>
      <c r="B471" s="201" t="s">
        <v>110</v>
      </c>
      <c r="C471" s="202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10" t="str">
        <f t="shared" si="14"/>
        <v/>
      </c>
      <c r="AJ471" s="5">
        <v>0</v>
      </c>
      <c r="AK471" s="15">
        <v>0</v>
      </c>
      <c r="AL471" s="7">
        <v>0</v>
      </c>
    </row>
    <row r="472" spans="1:38" ht="15.95" customHeight="1" x14ac:dyDescent="0.25">
      <c r="A472" s="3">
        <v>14</v>
      </c>
      <c r="B472" s="201" t="s">
        <v>116</v>
      </c>
      <c r="C472" s="202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10" t="str">
        <f t="shared" si="14"/>
        <v/>
      </c>
      <c r="AJ472" s="5"/>
      <c r="AK472" s="15"/>
      <c r="AL472" s="7">
        <v>0</v>
      </c>
    </row>
    <row r="473" spans="1:38" ht="15.95" customHeight="1" x14ac:dyDescent="0.25">
      <c r="A473" s="3">
        <v>15</v>
      </c>
      <c r="B473" s="201" t="s">
        <v>122</v>
      </c>
      <c r="C473" s="202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10" t="str">
        <f t="shared" si="14"/>
        <v/>
      </c>
      <c r="AJ473" s="5">
        <v>0</v>
      </c>
      <c r="AK473" s="15">
        <v>0</v>
      </c>
      <c r="AL473" s="7">
        <v>0</v>
      </c>
    </row>
    <row r="474" spans="1:38" ht="15.95" customHeight="1" x14ac:dyDescent="0.25">
      <c r="A474" s="3">
        <v>16</v>
      </c>
      <c r="B474" s="201" t="s">
        <v>128</v>
      </c>
      <c r="C474" s="202"/>
      <c r="D474" s="5" t="s">
        <v>313</v>
      </c>
      <c r="E474" s="5"/>
      <c r="F474" s="5"/>
      <c r="G474" s="5"/>
      <c r="H474" s="5" t="s">
        <v>313</v>
      </c>
      <c r="I474" s="5"/>
      <c r="J474" s="5"/>
      <c r="K474" s="5"/>
      <c r="L474" s="5" t="s">
        <v>313</v>
      </c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10">
        <f t="shared" si="14"/>
        <v>3</v>
      </c>
      <c r="AJ474" s="5">
        <v>3</v>
      </c>
      <c r="AK474" s="15">
        <v>0</v>
      </c>
      <c r="AL474" s="7">
        <v>0</v>
      </c>
    </row>
    <row r="475" spans="1:38" ht="15.95" customHeight="1" x14ac:dyDescent="0.25">
      <c r="A475" s="3">
        <v>17</v>
      </c>
      <c r="B475" s="201" t="s">
        <v>134</v>
      </c>
      <c r="C475" s="202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10" t="str">
        <f t="shared" si="14"/>
        <v/>
      </c>
      <c r="AJ475" s="5">
        <v>0</v>
      </c>
      <c r="AK475" s="15">
        <v>0</v>
      </c>
      <c r="AL475" s="7">
        <v>0</v>
      </c>
    </row>
    <row r="476" spans="1:38" ht="15.95" customHeight="1" x14ac:dyDescent="0.25">
      <c r="A476" s="3">
        <v>18</v>
      </c>
      <c r="B476" s="201" t="s">
        <v>140</v>
      </c>
      <c r="C476" s="202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 t="s">
        <v>313</v>
      </c>
      <c r="AG476" s="5"/>
      <c r="AH476" s="5"/>
      <c r="AI476" s="10">
        <f t="shared" si="14"/>
        <v>1</v>
      </c>
      <c r="AJ476" s="5">
        <v>1</v>
      </c>
      <c r="AK476" s="15">
        <v>0</v>
      </c>
      <c r="AL476" s="7">
        <v>0</v>
      </c>
    </row>
    <row r="477" spans="1:38" ht="15.95" customHeight="1" x14ac:dyDescent="0.25">
      <c r="A477" s="3">
        <v>19</v>
      </c>
      <c r="B477" s="201" t="s">
        <v>145</v>
      </c>
      <c r="C477" s="202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10" t="str">
        <f t="shared" si="14"/>
        <v/>
      </c>
      <c r="AJ477" s="5">
        <v>0</v>
      </c>
      <c r="AK477" s="15">
        <v>0</v>
      </c>
      <c r="AL477" s="7">
        <v>0</v>
      </c>
    </row>
    <row r="478" spans="1:38" ht="15.95" customHeight="1" x14ac:dyDescent="0.25">
      <c r="A478" s="3">
        <v>20</v>
      </c>
      <c r="B478" s="201" t="s">
        <v>151</v>
      </c>
      <c r="C478" s="202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10" t="str">
        <f t="shared" si="14"/>
        <v/>
      </c>
      <c r="AJ478" s="5"/>
      <c r="AK478" s="15"/>
      <c r="AL478" s="7">
        <v>0</v>
      </c>
    </row>
    <row r="479" spans="1:38" ht="15.95" customHeight="1" x14ac:dyDescent="0.25">
      <c r="A479" s="3">
        <v>21</v>
      </c>
      <c r="B479" s="201" t="s">
        <v>157</v>
      </c>
      <c r="C479" s="202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 t="s">
        <v>313</v>
      </c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10">
        <f t="shared" si="14"/>
        <v>1</v>
      </c>
      <c r="AJ479" s="5">
        <v>1</v>
      </c>
      <c r="AK479" s="15">
        <v>0</v>
      </c>
      <c r="AL479" s="7">
        <v>0</v>
      </c>
    </row>
    <row r="480" spans="1:38" ht="15.95" customHeight="1" x14ac:dyDescent="0.25">
      <c r="A480" s="3">
        <v>22</v>
      </c>
      <c r="B480" s="201" t="s">
        <v>162</v>
      </c>
      <c r="C480" s="202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10" t="str">
        <f t="shared" si="14"/>
        <v/>
      </c>
      <c r="AJ480" s="5"/>
      <c r="AK480" s="15"/>
      <c r="AL480" s="7">
        <v>0</v>
      </c>
    </row>
    <row r="481" spans="1:38" ht="15.95" customHeight="1" x14ac:dyDescent="0.25">
      <c r="A481" s="3">
        <v>23</v>
      </c>
      <c r="B481" s="201" t="s">
        <v>168</v>
      </c>
      <c r="C481" s="202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10" t="str">
        <f t="shared" si="14"/>
        <v/>
      </c>
      <c r="AJ481" s="5"/>
      <c r="AK481" s="15"/>
      <c r="AL481" s="7">
        <v>0</v>
      </c>
    </row>
    <row r="482" spans="1:38" ht="15.95" customHeight="1" x14ac:dyDescent="0.25">
      <c r="A482" s="3">
        <v>24</v>
      </c>
      <c r="B482" s="201" t="s">
        <v>174</v>
      </c>
      <c r="C482" s="202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10" t="str">
        <f t="shared" si="14"/>
        <v/>
      </c>
      <c r="AJ482" s="5">
        <v>0</v>
      </c>
      <c r="AK482" s="15">
        <v>0</v>
      </c>
      <c r="AL482" s="7">
        <v>0</v>
      </c>
    </row>
    <row r="483" spans="1:38" ht="15.95" customHeight="1" x14ac:dyDescent="0.25">
      <c r="A483" s="3">
        <v>25</v>
      </c>
      <c r="B483" s="201" t="s">
        <v>180</v>
      </c>
      <c r="C483" s="202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10" t="str">
        <f t="shared" si="14"/>
        <v/>
      </c>
      <c r="AJ483" s="5">
        <v>0</v>
      </c>
      <c r="AK483" s="15">
        <v>0</v>
      </c>
      <c r="AL483" s="7">
        <v>0</v>
      </c>
    </row>
    <row r="484" spans="1:38" ht="15.95" customHeight="1" x14ac:dyDescent="0.25">
      <c r="A484" s="3">
        <v>26</v>
      </c>
      <c r="B484" s="201" t="s">
        <v>186</v>
      </c>
      <c r="C484" s="202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10" t="str">
        <f t="shared" si="14"/>
        <v/>
      </c>
      <c r="AJ484" s="5"/>
      <c r="AK484" s="15"/>
      <c r="AL484" s="7">
        <v>0</v>
      </c>
    </row>
    <row r="485" spans="1:38" ht="15.95" customHeight="1" x14ac:dyDescent="0.25">
      <c r="A485" s="3">
        <v>27</v>
      </c>
      <c r="B485" s="201" t="s">
        <v>193</v>
      </c>
      <c r="C485" s="202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10" t="str">
        <f t="shared" si="14"/>
        <v/>
      </c>
      <c r="AJ485" s="5"/>
      <c r="AK485" s="15"/>
      <c r="AL485" s="7">
        <v>0</v>
      </c>
    </row>
    <row r="486" spans="1:38" ht="15.95" customHeight="1" x14ac:dyDescent="0.25">
      <c r="A486" s="3">
        <v>28</v>
      </c>
      <c r="B486" s="201" t="s">
        <v>199</v>
      </c>
      <c r="C486" s="202"/>
      <c r="D486" s="5"/>
      <c r="E486" s="5"/>
      <c r="F486" s="5" t="s">
        <v>313</v>
      </c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10">
        <f t="shared" si="14"/>
        <v>1</v>
      </c>
      <c r="AJ486" s="5">
        <v>1</v>
      </c>
      <c r="AK486" s="15">
        <v>0</v>
      </c>
      <c r="AL486" s="7">
        <v>0</v>
      </c>
    </row>
    <row r="487" spans="1:38" ht="15.95" customHeight="1" x14ac:dyDescent="0.25">
      <c r="A487" s="3">
        <v>29</v>
      </c>
      <c r="B487" s="201" t="s">
        <v>205</v>
      </c>
      <c r="C487" s="202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10" t="str">
        <f t="shared" si="14"/>
        <v/>
      </c>
      <c r="AJ487" s="5">
        <v>0</v>
      </c>
      <c r="AK487" s="15">
        <v>0</v>
      </c>
      <c r="AL487" s="7">
        <v>0</v>
      </c>
    </row>
    <row r="488" spans="1:38" ht="15.95" customHeight="1" x14ac:dyDescent="0.25">
      <c r="A488" s="3">
        <v>30</v>
      </c>
      <c r="B488" s="201" t="s">
        <v>210</v>
      </c>
      <c r="C488" s="202"/>
      <c r="D488" s="5"/>
      <c r="E488" s="5"/>
      <c r="F488" s="5"/>
      <c r="G488" s="5"/>
      <c r="H488" s="5"/>
      <c r="I488" s="5" t="s">
        <v>313</v>
      </c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10">
        <f t="shared" si="14"/>
        <v>1</v>
      </c>
      <c r="AJ488" s="5">
        <v>1</v>
      </c>
      <c r="AK488" s="15">
        <v>0</v>
      </c>
      <c r="AL488" s="7">
        <v>0</v>
      </c>
    </row>
    <row r="489" spans="1:38" ht="15.95" customHeight="1" x14ac:dyDescent="0.25">
      <c r="A489" s="3">
        <v>31</v>
      </c>
      <c r="B489" s="201" t="s">
        <v>216</v>
      </c>
      <c r="C489" s="202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10" t="str">
        <f t="shared" si="14"/>
        <v/>
      </c>
      <c r="AJ489" s="5">
        <v>0</v>
      </c>
      <c r="AK489" s="15">
        <v>0</v>
      </c>
      <c r="AL489" s="7">
        <v>0</v>
      </c>
    </row>
    <row r="490" spans="1:38" ht="15.95" customHeight="1" x14ac:dyDescent="0.25">
      <c r="A490" s="3">
        <v>32</v>
      </c>
      <c r="B490" s="201" t="s">
        <v>222</v>
      </c>
      <c r="C490" s="202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10" t="str">
        <f t="shared" si="14"/>
        <v/>
      </c>
      <c r="AJ490" s="5">
        <v>0</v>
      </c>
      <c r="AK490" s="15">
        <v>0</v>
      </c>
      <c r="AL490" s="7">
        <v>0</v>
      </c>
    </row>
    <row r="491" spans="1:38" ht="15.95" customHeight="1" x14ac:dyDescent="0.25">
      <c r="A491" s="3">
        <v>33</v>
      </c>
      <c r="B491" s="201" t="s">
        <v>228</v>
      </c>
      <c r="C491" s="202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10" t="str">
        <f t="shared" ref="AI491:AI522" si="15">IF(SUM(AJ491:AK491)&gt;0,SUM(AJ491:AK491),"")</f>
        <v/>
      </c>
      <c r="AJ491" s="5">
        <v>0</v>
      </c>
      <c r="AK491" s="15">
        <v>0</v>
      </c>
      <c r="AL491" s="7">
        <v>0</v>
      </c>
    </row>
    <row r="492" spans="1:38" ht="15.95" customHeight="1" x14ac:dyDescent="0.25">
      <c r="A492" s="3">
        <v>34</v>
      </c>
      <c r="B492" s="201" t="s">
        <v>234</v>
      </c>
      <c r="C492" s="202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10" t="str">
        <f t="shared" si="15"/>
        <v/>
      </c>
      <c r="AJ492" s="5">
        <v>0</v>
      </c>
      <c r="AK492" s="15">
        <v>0</v>
      </c>
      <c r="AL492" s="7">
        <v>0</v>
      </c>
    </row>
    <row r="493" spans="1:38" ht="15.95" customHeight="1" x14ac:dyDescent="0.25">
      <c r="A493" s="3">
        <v>35</v>
      </c>
      <c r="B493" s="201" t="s">
        <v>240</v>
      </c>
      <c r="C493" s="202"/>
      <c r="D493" s="5"/>
      <c r="E493" s="5"/>
      <c r="F493" s="5"/>
      <c r="G493" s="5"/>
      <c r="H493" s="5"/>
      <c r="I493" s="5"/>
      <c r="J493" s="5"/>
      <c r="K493" s="5"/>
      <c r="L493" s="5" t="s">
        <v>313</v>
      </c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10">
        <f t="shared" si="15"/>
        <v>1</v>
      </c>
      <c r="AJ493" s="5">
        <v>1</v>
      </c>
      <c r="AK493" s="15">
        <v>0</v>
      </c>
      <c r="AL493" s="7">
        <v>0</v>
      </c>
    </row>
    <row r="494" spans="1:38" ht="15.95" customHeight="1" x14ac:dyDescent="0.25">
      <c r="A494" s="3">
        <v>36</v>
      </c>
      <c r="B494" s="201" t="s">
        <v>246</v>
      </c>
      <c r="C494" s="202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10" t="str">
        <f t="shared" si="15"/>
        <v/>
      </c>
      <c r="AJ494" s="5">
        <v>0</v>
      </c>
      <c r="AK494" s="15">
        <v>0</v>
      </c>
      <c r="AL494" s="7">
        <v>0</v>
      </c>
    </row>
    <row r="495" spans="1:38" ht="15.95" customHeight="1" x14ac:dyDescent="0.25">
      <c r="A495" s="3">
        <v>37</v>
      </c>
      <c r="B495" s="201" t="s">
        <v>252</v>
      </c>
      <c r="C495" s="202"/>
      <c r="D495" s="5"/>
      <c r="E495" s="5"/>
      <c r="F495" s="5"/>
      <c r="G495" s="5"/>
      <c r="H495" s="5"/>
      <c r="I495" s="5"/>
      <c r="J495" s="5"/>
      <c r="K495" s="5"/>
      <c r="L495" s="5" t="s">
        <v>313</v>
      </c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10">
        <f t="shared" si="15"/>
        <v>1</v>
      </c>
      <c r="AJ495" s="5">
        <v>1</v>
      </c>
      <c r="AK495" s="15">
        <v>0</v>
      </c>
      <c r="AL495" s="7">
        <v>0</v>
      </c>
    </row>
    <row r="496" spans="1:38" ht="15.95" customHeight="1" x14ac:dyDescent="0.25">
      <c r="A496" s="3">
        <v>38</v>
      </c>
      <c r="B496" s="201" t="s">
        <v>258</v>
      </c>
      <c r="C496" s="202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10" t="str">
        <f t="shared" si="15"/>
        <v/>
      </c>
      <c r="AJ496" s="5"/>
      <c r="AK496" s="15"/>
      <c r="AL496" s="7">
        <v>0</v>
      </c>
    </row>
    <row r="497" spans="1:38" ht="15.95" customHeight="1" x14ac:dyDescent="0.25">
      <c r="A497" s="3">
        <v>39</v>
      </c>
      <c r="B497" s="201" t="s">
        <v>264</v>
      </c>
      <c r="C497" s="202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10" t="str">
        <f t="shared" si="15"/>
        <v/>
      </c>
      <c r="AJ497" s="5">
        <v>0</v>
      </c>
      <c r="AK497" s="15">
        <v>0</v>
      </c>
      <c r="AL497" s="7">
        <v>0</v>
      </c>
    </row>
    <row r="498" spans="1:38" ht="15.95" customHeight="1" x14ac:dyDescent="0.25">
      <c r="A498" s="3">
        <v>40</v>
      </c>
      <c r="B498" s="201" t="s">
        <v>269</v>
      </c>
      <c r="C498" s="202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10" t="str">
        <f t="shared" si="15"/>
        <v/>
      </c>
      <c r="AJ498" s="5"/>
      <c r="AK498" s="15"/>
      <c r="AL498" s="7">
        <v>0</v>
      </c>
    </row>
    <row r="499" spans="1:38" ht="15.95" customHeight="1" x14ac:dyDescent="0.25">
      <c r="A499" s="3">
        <v>41</v>
      </c>
      <c r="B499" s="201" t="s">
        <v>274</v>
      </c>
      <c r="C499" s="202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10" t="str">
        <f t="shared" si="15"/>
        <v/>
      </c>
      <c r="AJ499" s="5">
        <v>0</v>
      </c>
      <c r="AK499" s="15">
        <v>0</v>
      </c>
      <c r="AL499" s="7">
        <v>0</v>
      </c>
    </row>
    <row r="500" spans="1:38" ht="15.95" customHeight="1" x14ac:dyDescent="0.25">
      <c r="A500" s="3">
        <v>42</v>
      </c>
      <c r="B500" s="201" t="s">
        <v>280</v>
      </c>
      <c r="C500" s="202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10" t="str">
        <f t="shared" si="15"/>
        <v/>
      </c>
      <c r="AJ500" s="5"/>
      <c r="AK500" s="15"/>
      <c r="AL500" s="7">
        <v>0</v>
      </c>
    </row>
    <row r="501" spans="1:38" ht="15.95" customHeight="1" x14ac:dyDescent="0.25">
      <c r="A501" s="3">
        <v>43</v>
      </c>
      <c r="B501" s="201" t="s">
        <v>285</v>
      </c>
      <c r="C501" s="202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10" t="str">
        <f t="shared" si="15"/>
        <v/>
      </c>
      <c r="AJ501" s="5">
        <v>0</v>
      </c>
      <c r="AK501" s="15">
        <v>0</v>
      </c>
      <c r="AL501" s="7">
        <v>0</v>
      </c>
    </row>
    <row r="502" spans="1:38" ht="12.6" hidden="1" customHeight="1" x14ac:dyDescent="0.25">
      <c r="A502" s="3">
        <v>44</v>
      </c>
      <c r="B502" s="201"/>
      <c r="C502" s="202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10" t="str">
        <f t="shared" si="15"/>
        <v/>
      </c>
      <c r="AJ502" s="5"/>
      <c r="AK502" s="15"/>
    </row>
    <row r="503" spans="1:38" ht="12.6" hidden="1" customHeight="1" x14ac:dyDescent="0.25">
      <c r="A503" s="3">
        <v>45</v>
      </c>
      <c r="B503" s="201"/>
      <c r="C503" s="202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10" t="str">
        <f t="shared" si="15"/>
        <v/>
      </c>
      <c r="AJ503" s="5"/>
      <c r="AK503" s="15"/>
    </row>
    <row r="504" spans="1:38" ht="12.6" hidden="1" customHeight="1" x14ac:dyDescent="0.25">
      <c r="A504" s="3">
        <v>46</v>
      </c>
      <c r="B504" s="201"/>
      <c r="C504" s="202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10" t="str">
        <f t="shared" si="15"/>
        <v/>
      </c>
      <c r="AJ504" s="5"/>
      <c r="AK504" s="15"/>
    </row>
    <row r="505" spans="1:38" ht="12.6" hidden="1" customHeight="1" x14ac:dyDescent="0.25">
      <c r="A505" s="3">
        <v>47</v>
      </c>
      <c r="B505" s="201"/>
      <c r="C505" s="202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10" t="str">
        <f t="shared" si="15"/>
        <v/>
      </c>
      <c r="AJ505" s="5"/>
      <c r="AK505" s="15"/>
    </row>
    <row r="506" spans="1:38" ht="12.6" hidden="1" customHeight="1" x14ac:dyDescent="0.25">
      <c r="A506" s="3">
        <v>48</v>
      </c>
      <c r="B506" s="201"/>
      <c r="C506" s="202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10" t="str">
        <f t="shared" si="15"/>
        <v/>
      </c>
      <c r="AJ506" s="5"/>
      <c r="AK506" s="15"/>
    </row>
    <row r="507" spans="1:38" ht="12.6" hidden="1" customHeight="1" x14ac:dyDescent="0.25">
      <c r="A507" s="3">
        <v>49</v>
      </c>
      <c r="B507" s="201"/>
      <c r="C507" s="202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10" t="str">
        <f t="shared" si="15"/>
        <v/>
      </c>
      <c r="AJ507" s="5"/>
      <c r="AK507" s="15"/>
    </row>
    <row r="508" spans="1:38" ht="12.6" hidden="1" customHeight="1" x14ac:dyDescent="0.25">
      <c r="A508" s="3">
        <v>50</v>
      </c>
      <c r="B508" s="201"/>
      <c r="C508" s="202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10" t="str">
        <f t="shared" si="15"/>
        <v/>
      </c>
      <c r="AJ508" s="5"/>
      <c r="AK508" s="15"/>
    </row>
    <row r="509" spans="1:38" ht="12.6" hidden="1" customHeight="1" x14ac:dyDescent="0.25">
      <c r="A509" s="3">
        <v>51</v>
      </c>
      <c r="B509" s="201"/>
      <c r="C509" s="202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10" t="str">
        <f t="shared" si="15"/>
        <v/>
      </c>
      <c r="AJ509" s="5"/>
      <c r="AK509" s="15"/>
    </row>
    <row r="510" spans="1:38" ht="12.6" hidden="1" customHeight="1" x14ac:dyDescent="0.25">
      <c r="A510" s="3">
        <v>52</v>
      </c>
      <c r="B510" s="201"/>
      <c r="C510" s="202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10" t="str">
        <f t="shared" si="15"/>
        <v/>
      </c>
      <c r="AJ510" s="5"/>
      <c r="AK510" s="15"/>
    </row>
    <row r="511" spans="1:38" ht="12.6" hidden="1" customHeight="1" x14ac:dyDescent="0.25">
      <c r="A511" s="3">
        <v>53</v>
      </c>
      <c r="B511" s="201"/>
      <c r="C511" s="202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10" t="str">
        <f t="shared" si="15"/>
        <v/>
      </c>
      <c r="AJ511" s="5"/>
      <c r="AK511" s="15"/>
    </row>
    <row r="512" spans="1:38" ht="12.6" hidden="1" customHeight="1" x14ac:dyDescent="0.25">
      <c r="A512" s="3">
        <v>54</v>
      </c>
      <c r="B512" s="201"/>
      <c r="C512" s="202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10" t="str">
        <f t="shared" si="15"/>
        <v/>
      </c>
      <c r="AJ512" s="5"/>
      <c r="AK512" s="15"/>
    </row>
    <row r="513" spans="1:38" ht="12.6" hidden="1" customHeight="1" x14ac:dyDescent="0.25">
      <c r="A513" s="20">
        <v>55</v>
      </c>
      <c r="B513" s="201"/>
      <c r="C513" s="202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10" t="str">
        <f t="shared" si="15"/>
        <v/>
      </c>
      <c r="AJ513" s="21"/>
      <c r="AK513" s="22"/>
    </row>
    <row r="514" spans="1:38" s="39" customFormat="1" ht="12.6" customHeight="1" x14ac:dyDescent="0.2">
      <c r="A514" s="36"/>
      <c r="B514" s="203" t="s">
        <v>306</v>
      </c>
      <c r="C514" s="204"/>
      <c r="D514" s="40">
        <v>1</v>
      </c>
      <c r="E514" s="40">
        <v>0</v>
      </c>
      <c r="F514" s="40">
        <v>1</v>
      </c>
      <c r="G514" s="40">
        <v>0</v>
      </c>
      <c r="H514" s="40">
        <v>2</v>
      </c>
      <c r="I514" s="40">
        <v>2</v>
      </c>
      <c r="J514" s="40">
        <v>0</v>
      </c>
      <c r="K514" s="40">
        <v>0</v>
      </c>
      <c r="L514" s="40">
        <v>4</v>
      </c>
      <c r="M514" s="40">
        <v>1</v>
      </c>
      <c r="N514" s="40">
        <v>0</v>
      </c>
      <c r="O514" s="40">
        <v>0</v>
      </c>
      <c r="P514" s="40">
        <v>0</v>
      </c>
      <c r="Q514" s="40">
        <v>0</v>
      </c>
      <c r="R514" s="40">
        <v>0</v>
      </c>
      <c r="S514" s="40">
        <v>1</v>
      </c>
      <c r="T514" s="40">
        <v>1</v>
      </c>
      <c r="U514" s="40">
        <v>0</v>
      </c>
      <c r="V514" s="40">
        <v>2</v>
      </c>
      <c r="W514" s="40">
        <v>0</v>
      </c>
      <c r="X514" s="40">
        <v>0</v>
      </c>
      <c r="Y514" s="40">
        <v>0</v>
      </c>
      <c r="Z514" s="40">
        <v>0</v>
      </c>
      <c r="AA514" s="40">
        <v>1</v>
      </c>
      <c r="AB514" s="40">
        <v>0</v>
      </c>
      <c r="AC514" s="40">
        <v>0</v>
      </c>
      <c r="AD514" s="40">
        <v>0</v>
      </c>
      <c r="AE514" s="40">
        <v>0</v>
      </c>
      <c r="AF514" s="40">
        <v>1</v>
      </c>
      <c r="AG514" s="40">
        <v>0</v>
      </c>
      <c r="AH514" s="40">
        <v>0</v>
      </c>
      <c r="AI514" s="40">
        <v>17</v>
      </c>
      <c r="AJ514" s="40">
        <v>17</v>
      </c>
      <c r="AK514" s="41">
        <v>0</v>
      </c>
    </row>
    <row r="515" spans="1:38" s="39" customFormat="1" ht="12.6" customHeight="1" x14ac:dyDescent="0.2">
      <c r="A515" s="111"/>
      <c r="B515" s="150"/>
      <c r="C515" s="111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  <c r="AA515" s="111"/>
      <c r="AB515" s="111"/>
      <c r="AC515" s="111"/>
      <c r="AD515" s="111"/>
      <c r="AE515" s="111"/>
      <c r="AF515" s="111"/>
      <c r="AG515" s="111"/>
      <c r="AH515" s="111"/>
      <c r="AI515" s="111"/>
      <c r="AJ515" s="111"/>
      <c r="AK515" s="111"/>
    </row>
    <row r="516" spans="1:38" s="39" customFormat="1" ht="12.6" customHeight="1" x14ac:dyDescent="0.2">
      <c r="A516" s="205" t="s">
        <v>314</v>
      </c>
      <c r="B516" s="208"/>
      <c r="C516" s="205"/>
      <c r="D516" s="205" t="s">
        <v>308</v>
      </c>
      <c r="E516" s="205"/>
      <c r="F516" s="205"/>
      <c r="G516" s="205"/>
      <c r="H516" s="205"/>
      <c r="I516" s="205"/>
      <c r="J516" s="205"/>
      <c r="K516" s="205"/>
      <c r="L516" s="205"/>
      <c r="M516" s="205"/>
      <c r="N516" s="112"/>
      <c r="O516" s="112"/>
      <c r="P516" s="205" t="s">
        <v>308</v>
      </c>
      <c r="Q516" s="205"/>
      <c r="R516" s="205"/>
      <c r="S516" s="205"/>
      <c r="T516" s="205"/>
      <c r="U516" s="205"/>
      <c r="V516" s="205"/>
      <c r="W516" s="205"/>
      <c r="X516" s="205"/>
      <c r="Y516" s="205"/>
      <c r="Z516" s="112"/>
      <c r="AA516" s="112"/>
      <c r="AB516" s="205" t="s">
        <v>308</v>
      </c>
      <c r="AC516" s="205"/>
      <c r="AD516" s="205"/>
      <c r="AE516" s="205"/>
      <c r="AF516" s="205"/>
      <c r="AG516" s="205"/>
      <c r="AH516" s="205"/>
      <c r="AI516" s="205"/>
      <c r="AJ516" s="205"/>
      <c r="AK516" s="205"/>
    </row>
    <row r="517" spans="1:38" s="39" customFormat="1" ht="12.6" customHeight="1" x14ac:dyDescent="0.2">
      <c r="A517" s="112"/>
      <c r="B517" s="151"/>
      <c r="C517" s="112"/>
      <c r="D517" s="205" t="s">
        <v>309</v>
      </c>
      <c r="E517" s="205"/>
      <c r="F517" s="205"/>
      <c r="G517" s="205"/>
      <c r="H517" s="205"/>
      <c r="I517" s="205"/>
      <c r="J517" s="205"/>
      <c r="K517" s="205"/>
      <c r="L517" s="205"/>
      <c r="M517" s="205"/>
      <c r="N517" s="112"/>
      <c r="O517" s="112"/>
      <c r="P517" s="205" t="s">
        <v>15</v>
      </c>
      <c r="Q517" s="205"/>
      <c r="R517" s="205"/>
      <c r="S517" s="205"/>
      <c r="T517" s="205"/>
      <c r="U517" s="205"/>
      <c r="V517" s="205"/>
      <c r="W517" s="205"/>
      <c r="X517" s="205"/>
      <c r="Y517" s="205"/>
      <c r="Z517" s="112"/>
      <c r="AA517" s="112"/>
      <c r="AB517" s="205" t="s">
        <v>16</v>
      </c>
      <c r="AC517" s="205"/>
      <c r="AD517" s="205"/>
      <c r="AE517" s="205"/>
      <c r="AF517" s="205"/>
      <c r="AG517" s="205"/>
      <c r="AH517" s="205"/>
      <c r="AI517" s="205"/>
      <c r="AJ517" s="205"/>
      <c r="AK517" s="205"/>
    </row>
    <row r="518" spans="1:38" s="39" customFormat="1" ht="12.6" customHeight="1" x14ac:dyDescent="0.2">
      <c r="A518" s="112"/>
      <c r="B518" s="151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  <c r="AA518" s="112"/>
      <c r="AB518" s="112"/>
      <c r="AC518" s="112"/>
      <c r="AD518" s="112"/>
      <c r="AE518" s="112"/>
      <c r="AF518" s="112"/>
      <c r="AG518" s="112"/>
      <c r="AH518" s="112"/>
      <c r="AI518" s="112"/>
      <c r="AJ518" s="112"/>
      <c r="AK518" s="112"/>
    </row>
    <row r="519" spans="1:38" s="39" customFormat="1" ht="12.6" customHeight="1" x14ac:dyDescent="0.2">
      <c r="A519" s="112"/>
      <c r="B519" s="151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  <c r="AA519" s="112"/>
      <c r="AB519" s="112"/>
      <c r="AC519" s="112"/>
      <c r="AD519" s="112"/>
      <c r="AE519" s="112"/>
      <c r="AF519" s="112"/>
      <c r="AG519" s="112"/>
      <c r="AH519" s="112"/>
      <c r="AI519" s="112"/>
      <c r="AJ519" s="112"/>
      <c r="AK519" s="112"/>
    </row>
    <row r="520" spans="1:38" s="39" customFormat="1" ht="12.6" customHeight="1" x14ac:dyDescent="0.2">
      <c r="A520" s="112"/>
      <c r="B520" s="151"/>
      <c r="C520" s="112"/>
      <c r="D520" s="206" t="s">
        <v>310</v>
      </c>
      <c r="E520" s="206"/>
      <c r="F520" s="206"/>
      <c r="G520" s="206"/>
      <c r="H520" s="206"/>
      <c r="I520" s="206"/>
      <c r="J520" s="206"/>
      <c r="K520" s="206"/>
      <c r="L520" s="206"/>
      <c r="M520" s="206"/>
      <c r="N520" s="112"/>
      <c r="O520" s="112"/>
      <c r="P520" s="206" t="s">
        <v>19</v>
      </c>
      <c r="Q520" s="206"/>
      <c r="R520" s="206"/>
      <c r="S520" s="206"/>
      <c r="T520" s="206"/>
      <c r="U520" s="206"/>
      <c r="V520" s="206"/>
      <c r="W520" s="206"/>
      <c r="X520" s="206"/>
      <c r="Y520" s="206"/>
      <c r="Z520" s="112"/>
      <c r="AA520" s="112"/>
      <c r="AB520" s="206"/>
      <c r="AC520" s="206"/>
      <c r="AD520" s="206"/>
      <c r="AE520" s="206"/>
      <c r="AF520" s="206"/>
      <c r="AG520" s="206"/>
      <c r="AH520" s="206"/>
      <c r="AI520" s="206"/>
      <c r="AJ520" s="206"/>
      <c r="AK520" s="206"/>
    </row>
    <row r="521" spans="1:38" s="73" customFormat="1" ht="21" customHeight="1" x14ac:dyDescent="0.3">
      <c r="A521" s="193" t="s">
        <v>325</v>
      </c>
      <c r="B521" s="207"/>
      <c r="C521" s="193"/>
      <c r="D521" s="193"/>
      <c r="E521" s="193"/>
      <c r="F521" s="193"/>
      <c r="G521" s="193"/>
      <c r="H521" s="193"/>
      <c r="I521" s="193"/>
      <c r="J521" s="75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194" t="s">
        <v>292</v>
      </c>
      <c r="V521" s="194"/>
      <c r="W521" s="194"/>
      <c r="X521" s="194"/>
      <c r="Y521" s="194"/>
      <c r="Z521" s="194"/>
      <c r="AA521" s="194"/>
      <c r="AB521" s="194"/>
      <c r="AC521" s="194"/>
      <c r="AD521" s="194"/>
      <c r="AE521" s="194"/>
      <c r="AF521" s="194"/>
      <c r="AG521" s="194"/>
      <c r="AH521" s="194"/>
      <c r="AI521" s="193">
        <v>43</v>
      </c>
      <c r="AJ521" s="193"/>
      <c r="AK521" s="193"/>
    </row>
    <row r="522" spans="1:38" ht="21" customHeight="1" x14ac:dyDescent="0.25">
      <c r="A522" s="181" t="s">
        <v>30</v>
      </c>
      <c r="B522" s="152"/>
      <c r="C522" s="113" t="s">
        <v>293</v>
      </c>
      <c r="D522" s="19">
        <v>1</v>
      </c>
      <c r="E522" s="19">
        <v>2</v>
      </c>
      <c r="F522" s="19">
        <v>3</v>
      </c>
      <c r="G522" s="19">
        <v>4</v>
      </c>
      <c r="H522" s="19">
        <v>5</v>
      </c>
      <c r="I522" s="19">
        <v>6</v>
      </c>
      <c r="J522" s="19">
        <v>7</v>
      </c>
      <c r="K522" s="19">
        <v>8</v>
      </c>
      <c r="L522" s="19">
        <v>9</v>
      </c>
      <c r="M522" s="19">
        <v>10</v>
      </c>
      <c r="N522" s="19">
        <v>11</v>
      </c>
      <c r="O522" s="19">
        <v>12</v>
      </c>
      <c r="P522" s="19">
        <v>13</v>
      </c>
      <c r="Q522" s="19">
        <v>14</v>
      </c>
      <c r="R522" s="19">
        <v>15</v>
      </c>
      <c r="S522" s="19">
        <v>16</v>
      </c>
      <c r="T522" s="19">
        <v>17</v>
      </c>
      <c r="U522" s="19">
        <v>18</v>
      </c>
      <c r="V522" s="19">
        <v>19</v>
      </c>
      <c r="W522" s="19">
        <v>20</v>
      </c>
      <c r="X522" s="19">
        <v>21</v>
      </c>
      <c r="Y522" s="19">
        <v>22</v>
      </c>
      <c r="Z522" s="19">
        <v>23</v>
      </c>
      <c r="AA522" s="19">
        <v>24</v>
      </c>
      <c r="AB522" s="19">
        <v>25</v>
      </c>
      <c r="AC522" s="19">
        <v>26</v>
      </c>
      <c r="AD522" s="19">
        <v>27</v>
      </c>
      <c r="AE522" s="19">
        <v>28</v>
      </c>
      <c r="AF522" s="19">
        <v>29</v>
      </c>
      <c r="AG522" s="19">
        <v>30</v>
      </c>
      <c r="AH522" s="19">
        <v>31</v>
      </c>
      <c r="AI522" s="196" t="s">
        <v>294</v>
      </c>
      <c r="AJ522" s="197"/>
      <c r="AK522" s="198"/>
    </row>
    <row r="523" spans="1:38" ht="12.6" customHeight="1" x14ac:dyDescent="0.25">
      <c r="A523" s="195"/>
      <c r="B523" s="18" t="s">
        <v>23</v>
      </c>
      <c r="C523" s="114" t="s">
        <v>295</v>
      </c>
      <c r="D523" s="34" t="s">
        <v>301</v>
      </c>
      <c r="E523" s="34" t="s">
        <v>302</v>
      </c>
      <c r="F523" s="34" t="s">
        <v>296</v>
      </c>
      <c r="G523" s="34" t="s">
        <v>297</v>
      </c>
      <c r="H523" s="34" t="s">
        <v>298</v>
      </c>
      <c r="I523" s="34" t="s">
        <v>299</v>
      </c>
      <c r="J523" s="34" t="s">
        <v>300</v>
      </c>
      <c r="K523" s="34" t="s">
        <v>301</v>
      </c>
      <c r="L523" s="34" t="s">
        <v>302</v>
      </c>
      <c r="M523" s="34" t="s">
        <v>296</v>
      </c>
      <c r="N523" s="34" t="s">
        <v>297</v>
      </c>
      <c r="O523" s="34" t="s">
        <v>298</v>
      </c>
      <c r="P523" s="34" t="s">
        <v>299</v>
      </c>
      <c r="Q523" s="34" t="s">
        <v>300</v>
      </c>
      <c r="R523" s="34" t="s">
        <v>301</v>
      </c>
      <c r="S523" s="34" t="s">
        <v>302</v>
      </c>
      <c r="T523" s="34" t="s">
        <v>296</v>
      </c>
      <c r="U523" s="34" t="s">
        <v>297</v>
      </c>
      <c r="V523" s="34" t="s">
        <v>298</v>
      </c>
      <c r="W523" s="34" t="s">
        <v>299</v>
      </c>
      <c r="X523" s="34" t="s">
        <v>300</v>
      </c>
      <c r="Y523" s="34" t="s">
        <v>301</v>
      </c>
      <c r="Z523" s="34" t="s">
        <v>302</v>
      </c>
      <c r="AA523" s="34" t="s">
        <v>296</v>
      </c>
      <c r="AB523" s="34" t="s">
        <v>297</v>
      </c>
      <c r="AC523" s="34" t="s">
        <v>298</v>
      </c>
      <c r="AD523" s="34" t="s">
        <v>299</v>
      </c>
      <c r="AE523" s="34" t="s">
        <v>300</v>
      </c>
      <c r="AF523" s="34" t="s">
        <v>301</v>
      </c>
      <c r="AG523" s="34" t="s">
        <v>302</v>
      </c>
      <c r="AH523" s="34" t="s">
        <v>312</v>
      </c>
      <c r="AI523" s="34" t="s">
        <v>303</v>
      </c>
      <c r="AJ523" s="34" t="s">
        <v>304</v>
      </c>
      <c r="AK523" s="35" t="s">
        <v>305</v>
      </c>
    </row>
    <row r="524" spans="1:38" ht="15.95" customHeight="1" x14ac:dyDescent="0.25">
      <c r="A524" s="8">
        <v>1</v>
      </c>
      <c r="B524" s="199" t="s">
        <v>36</v>
      </c>
      <c r="C524" s="20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 t="str">
        <f t="shared" ref="AI524:AI555" si="16">IF(SUM(AJ524:AK524)&gt;0,SUM(AJ524:AK524),"")</f>
        <v/>
      </c>
      <c r="AJ524" s="10">
        <v>0</v>
      </c>
      <c r="AK524" s="16">
        <v>0</v>
      </c>
      <c r="AL524" s="7">
        <v>0</v>
      </c>
    </row>
    <row r="525" spans="1:38" ht="15.95" customHeight="1" x14ac:dyDescent="0.25">
      <c r="A525" s="3">
        <v>2</v>
      </c>
      <c r="B525" s="201" t="s">
        <v>45</v>
      </c>
      <c r="C525" s="202"/>
      <c r="D525" s="5" t="s">
        <v>313</v>
      </c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10">
        <f t="shared" si="16"/>
        <v>1</v>
      </c>
      <c r="AJ525" s="5">
        <v>1</v>
      </c>
      <c r="AK525" s="15">
        <v>0</v>
      </c>
      <c r="AL525" s="7">
        <v>0</v>
      </c>
    </row>
    <row r="526" spans="1:38" ht="15.95" customHeight="1" x14ac:dyDescent="0.25">
      <c r="A526" s="3">
        <v>3</v>
      </c>
      <c r="B526" s="201" t="s">
        <v>51</v>
      </c>
      <c r="C526" s="202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10" t="str">
        <f t="shared" si="16"/>
        <v/>
      </c>
      <c r="AJ526" s="5">
        <v>0</v>
      </c>
      <c r="AK526" s="15">
        <v>0</v>
      </c>
      <c r="AL526" s="7">
        <v>0</v>
      </c>
    </row>
    <row r="527" spans="1:38" ht="15.95" customHeight="1" x14ac:dyDescent="0.25">
      <c r="A527" s="3">
        <v>4</v>
      </c>
      <c r="B527" s="201" t="s">
        <v>57</v>
      </c>
      <c r="C527" s="202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10" t="str">
        <f t="shared" si="16"/>
        <v/>
      </c>
      <c r="AJ527" s="5"/>
      <c r="AK527" s="15"/>
      <c r="AL527" s="7">
        <v>0</v>
      </c>
    </row>
    <row r="528" spans="1:38" ht="15.95" customHeight="1" x14ac:dyDescent="0.25">
      <c r="A528" s="3">
        <v>5</v>
      </c>
      <c r="B528" s="201" t="s">
        <v>63</v>
      </c>
      <c r="C528" s="202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10" t="str">
        <f t="shared" si="16"/>
        <v/>
      </c>
      <c r="AJ528" s="5">
        <v>0</v>
      </c>
      <c r="AK528" s="15">
        <v>0</v>
      </c>
      <c r="AL528" s="7">
        <v>0</v>
      </c>
    </row>
    <row r="529" spans="1:38" ht="15.95" customHeight="1" x14ac:dyDescent="0.25">
      <c r="A529" s="3">
        <v>6</v>
      </c>
      <c r="B529" s="201" t="s">
        <v>69</v>
      </c>
      <c r="C529" s="202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10" t="str">
        <f t="shared" si="16"/>
        <v/>
      </c>
      <c r="AJ529" s="5">
        <v>0</v>
      </c>
      <c r="AK529" s="15">
        <v>0</v>
      </c>
      <c r="AL529" s="7">
        <v>0</v>
      </c>
    </row>
    <row r="530" spans="1:38" ht="15.95" customHeight="1" x14ac:dyDescent="0.25">
      <c r="A530" s="3">
        <v>7</v>
      </c>
      <c r="B530" s="201" t="s">
        <v>75</v>
      </c>
      <c r="C530" s="202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 t="s">
        <v>313</v>
      </c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10">
        <f t="shared" si="16"/>
        <v>1</v>
      </c>
      <c r="AJ530" s="5">
        <v>1</v>
      </c>
      <c r="AK530" s="15">
        <v>0</v>
      </c>
      <c r="AL530" s="7">
        <v>0</v>
      </c>
    </row>
    <row r="531" spans="1:38" ht="15.95" customHeight="1" x14ac:dyDescent="0.25">
      <c r="A531" s="3">
        <v>8</v>
      </c>
      <c r="B531" s="201" t="s">
        <v>80</v>
      </c>
      <c r="C531" s="202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 t="s">
        <v>313</v>
      </c>
      <c r="AF531" s="5"/>
      <c r="AG531" s="5"/>
      <c r="AH531" s="5"/>
      <c r="AI531" s="10">
        <f t="shared" si="16"/>
        <v>1</v>
      </c>
      <c r="AJ531" s="5">
        <v>1</v>
      </c>
      <c r="AK531" s="15">
        <v>0</v>
      </c>
      <c r="AL531" s="7">
        <v>0</v>
      </c>
    </row>
    <row r="532" spans="1:38" ht="15.95" customHeight="1" x14ac:dyDescent="0.25">
      <c r="A532" s="3">
        <v>9</v>
      </c>
      <c r="B532" s="201" t="s">
        <v>86</v>
      </c>
      <c r="C532" s="202"/>
      <c r="D532" s="5" t="s">
        <v>313</v>
      </c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10">
        <f t="shared" si="16"/>
        <v>1</v>
      </c>
      <c r="AJ532" s="5">
        <v>1</v>
      </c>
      <c r="AK532" s="15">
        <v>0</v>
      </c>
      <c r="AL532" s="7">
        <v>0</v>
      </c>
    </row>
    <row r="533" spans="1:38" ht="15.95" customHeight="1" x14ac:dyDescent="0.25">
      <c r="A533" s="3">
        <v>10</v>
      </c>
      <c r="B533" s="201" t="s">
        <v>92</v>
      </c>
      <c r="C533" s="202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10" t="str">
        <f t="shared" si="16"/>
        <v/>
      </c>
      <c r="AJ533" s="5">
        <v>0</v>
      </c>
      <c r="AK533" s="15">
        <v>0</v>
      </c>
      <c r="AL533" s="7">
        <v>0</v>
      </c>
    </row>
    <row r="534" spans="1:38" ht="15.95" customHeight="1" x14ac:dyDescent="0.25">
      <c r="A534" s="3">
        <v>11</v>
      </c>
      <c r="B534" s="201" t="s">
        <v>98</v>
      </c>
      <c r="C534" s="202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10" t="str">
        <f t="shared" si="16"/>
        <v/>
      </c>
      <c r="AJ534" s="5"/>
      <c r="AK534" s="15"/>
      <c r="AL534" s="7">
        <v>0</v>
      </c>
    </row>
    <row r="535" spans="1:38" ht="15.95" customHeight="1" x14ac:dyDescent="0.25">
      <c r="A535" s="3">
        <v>12</v>
      </c>
      <c r="B535" s="201" t="s">
        <v>104</v>
      </c>
      <c r="C535" s="202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10" t="str">
        <f t="shared" si="16"/>
        <v/>
      </c>
      <c r="AJ535" s="5">
        <v>0</v>
      </c>
      <c r="AK535" s="15">
        <v>0</v>
      </c>
      <c r="AL535" s="7">
        <v>0</v>
      </c>
    </row>
    <row r="536" spans="1:38" ht="15.95" customHeight="1" x14ac:dyDescent="0.25">
      <c r="A536" s="3">
        <v>13</v>
      </c>
      <c r="B536" s="201" t="s">
        <v>110</v>
      </c>
      <c r="C536" s="202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10" t="str">
        <f t="shared" si="16"/>
        <v/>
      </c>
      <c r="AJ536" s="5">
        <v>0</v>
      </c>
      <c r="AK536" s="15">
        <v>0</v>
      </c>
      <c r="AL536" s="7">
        <v>0</v>
      </c>
    </row>
    <row r="537" spans="1:38" ht="15.95" customHeight="1" x14ac:dyDescent="0.25">
      <c r="A537" s="3">
        <v>14</v>
      </c>
      <c r="B537" s="201" t="s">
        <v>116</v>
      </c>
      <c r="C537" s="202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10" t="str">
        <f t="shared" si="16"/>
        <v/>
      </c>
      <c r="AJ537" s="5"/>
      <c r="AK537" s="15"/>
      <c r="AL537" s="7">
        <v>0</v>
      </c>
    </row>
    <row r="538" spans="1:38" ht="15.95" customHeight="1" x14ac:dyDescent="0.25">
      <c r="A538" s="3">
        <v>15</v>
      </c>
      <c r="B538" s="201" t="s">
        <v>122</v>
      </c>
      <c r="C538" s="202"/>
      <c r="D538" s="5"/>
      <c r="E538" s="5"/>
      <c r="F538" s="5"/>
      <c r="G538" s="5"/>
      <c r="H538" s="5"/>
      <c r="I538" s="5"/>
      <c r="J538" s="5"/>
      <c r="K538" s="5"/>
      <c r="L538" s="5" t="s">
        <v>313</v>
      </c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 t="s">
        <v>313</v>
      </c>
      <c r="AF538" s="5"/>
      <c r="AG538" s="5"/>
      <c r="AH538" s="5"/>
      <c r="AI538" s="10">
        <f t="shared" si="16"/>
        <v>2</v>
      </c>
      <c r="AJ538" s="5">
        <v>2</v>
      </c>
      <c r="AK538" s="15">
        <v>0</v>
      </c>
      <c r="AL538" s="7">
        <v>0</v>
      </c>
    </row>
    <row r="539" spans="1:38" ht="15.95" customHeight="1" x14ac:dyDescent="0.25">
      <c r="A539" s="3">
        <v>16</v>
      </c>
      <c r="B539" s="201" t="s">
        <v>128</v>
      </c>
      <c r="C539" s="202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10" t="str">
        <f t="shared" si="16"/>
        <v/>
      </c>
      <c r="AJ539" s="5">
        <v>0</v>
      </c>
      <c r="AK539" s="15">
        <v>0</v>
      </c>
      <c r="AL539" s="7">
        <v>0</v>
      </c>
    </row>
    <row r="540" spans="1:38" ht="15.95" customHeight="1" x14ac:dyDescent="0.25">
      <c r="A540" s="3">
        <v>17</v>
      </c>
      <c r="B540" s="201" t="s">
        <v>134</v>
      </c>
      <c r="C540" s="202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 t="s">
        <v>313</v>
      </c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10">
        <f t="shared" si="16"/>
        <v>1</v>
      </c>
      <c r="AJ540" s="5">
        <v>1</v>
      </c>
      <c r="AK540" s="15">
        <v>0</v>
      </c>
      <c r="AL540" s="7">
        <v>0</v>
      </c>
    </row>
    <row r="541" spans="1:38" ht="15.95" customHeight="1" x14ac:dyDescent="0.25">
      <c r="A541" s="3">
        <v>18</v>
      </c>
      <c r="B541" s="201" t="s">
        <v>140</v>
      </c>
      <c r="C541" s="202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10" t="str">
        <f t="shared" si="16"/>
        <v/>
      </c>
      <c r="AJ541" s="5">
        <v>0</v>
      </c>
      <c r="AK541" s="15">
        <v>0</v>
      </c>
      <c r="AL541" s="7">
        <v>0</v>
      </c>
    </row>
    <row r="542" spans="1:38" ht="15.95" customHeight="1" x14ac:dyDescent="0.25">
      <c r="A542" s="3">
        <v>19</v>
      </c>
      <c r="B542" s="201" t="s">
        <v>145</v>
      </c>
      <c r="C542" s="202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 t="s">
        <v>313</v>
      </c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10">
        <f t="shared" si="16"/>
        <v>1</v>
      </c>
      <c r="AJ542" s="5">
        <v>1</v>
      </c>
      <c r="AK542" s="15">
        <v>0</v>
      </c>
      <c r="AL542" s="7">
        <v>0</v>
      </c>
    </row>
    <row r="543" spans="1:38" ht="15.95" customHeight="1" x14ac:dyDescent="0.25">
      <c r="A543" s="3">
        <v>20</v>
      </c>
      <c r="B543" s="201" t="s">
        <v>151</v>
      </c>
      <c r="C543" s="202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10" t="str">
        <f t="shared" si="16"/>
        <v/>
      </c>
      <c r="AJ543" s="5"/>
      <c r="AK543" s="15"/>
      <c r="AL543" s="7">
        <v>0</v>
      </c>
    </row>
    <row r="544" spans="1:38" ht="15.95" customHeight="1" x14ac:dyDescent="0.25">
      <c r="A544" s="3">
        <v>21</v>
      </c>
      <c r="B544" s="201" t="s">
        <v>157</v>
      </c>
      <c r="C544" s="202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10" t="str">
        <f t="shared" si="16"/>
        <v/>
      </c>
      <c r="AJ544" s="5">
        <v>0</v>
      </c>
      <c r="AK544" s="15">
        <v>0</v>
      </c>
      <c r="AL544" s="7">
        <v>0</v>
      </c>
    </row>
    <row r="545" spans="1:38" ht="15.95" customHeight="1" x14ac:dyDescent="0.25">
      <c r="A545" s="3">
        <v>22</v>
      </c>
      <c r="B545" s="201" t="s">
        <v>162</v>
      </c>
      <c r="C545" s="202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10" t="str">
        <f t="shared" si="16"/>
        <v/>
      </c>
      <c r="AJ545" s="5"/>
      <c r="AK545" s="15"/>
      <c r="AL545" s="7">
        <v>0</v>
      </c>
    </row>
    <row r="546" spans="1:38" ht="15.95" customHeight="1" x14ac:dyDescent="0.25">
      <c r="A546" s="3">
        <v>23</v>
      </c>
      <c r="B546" s="201" t="s">
        <v>168</v>
      </c>
      <c r="C546" s="202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10" t="str">
        <f t="shared" si="16"/>
        <v/>
      </c>
      <c r="AJ546" s="5"/>
      <c r="AK546" s="15"/>
      <c r="AL546" s="7">
        <v>0</v>
      </c>
    </row>
    <row r="547" spans="1:38" ht="15.95" customHeight="1" x14ac:dyDescent="0.25">
      <c r="A547" s="3">
        <v>24</v>
      </c>
      <c r="B547" s="201" t="s">
        <v>174</v>
      </c>
      <c r="C547" s="202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10" t="str">
        <f t="shared" si="16"/>
        <v/>
      </c>
      <c r="AJ547" s="5">
        <v>0</v>
      </c>
      <c r="AK547" s="15">
        <v>0</v>
      </c>
      <c r="AL547" s="7">
        <v>0</v>
      </c>
    </row>
    <row r="548" spans="1:38" ht="15.95" customHeight="1" x14ac:dyDescent="0.25">
      <c r="A548" s="3">
        <v>25</v>
      </c>
      <c r="B548" s="201" t="s">
        <v>180</v>
      </c>
      <c r="C548" s="202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10" t="str">
        <f t="shared" si="16"/>
        <v/>
      </c>
      <c r="AJ548" s="5">
        <v>0</v>
      </c>
      <c r="AK548" s="15">
        <v>0</v>
      </c>
      <c r="AL548" s="7">
        <v>0</v>
      </c>
    </row>
    <row r="549" spans="1:38" ht="15.95" customHeight="1" x14ac:dyDescent="0.25">
      <c r="A549" s="3">
        <v>26</v>
      </c>
      <c r="B549" s="201" t="s">
        <v>186</v>
      </c>
      <c r="C549" s="202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10" t="str">
        <f t="shared" si="16"/>
        <v/>
      </c>
      <c r="AJ549" s="5"/>
      <c r="AK549" s="15"/>
      <c r="AL549" s="7">
        <v>0</v>
      </c>
    </row>
    <row r="550" spans="1:38" ht="15.95" customHeight="1" x14ac:dyDescent="0.25">
      <c r="A550" s="3">
        <v>27</v>
      </c>
      <c r="B550" s="201" t="s">
        <v>193</v>
      </c>
      <c r="C550" s="202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10" t="str">
        <f t="shared" si="16"/>
        <v/>
      </c>
      <c r="AJ550" s="5"/>
      <c r="AK550" s="15"/>
      <c r="AL550" s="7">
        <v>0</v>
      </c>
    </row>
    <row r="551" spans="1:38" ht="15.95" customHeight="1" x14ac:dyDescent="0.25">
      <c r="A551" s="3">
        <v>28</v>
      </c>
      <c r="B551" s="201" t="s">
        <v>199</v>
      </c>
      <c r="C551" s="202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 t="s">
        <v>316</v>
      </c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10">
        <f t="shared" si="16"/>
        <v>1</v>
      </c>
      <c r="AJ551" s="5">
        <v>0</v>
      </c>
      <c r="AK551" s="15">
        <v>1</v>
      </c>
      <c r="AL551" s="7">
        <v>0</v>
      </c>
    </row>
    <row r="552" spans="1:38" ht="15.95" customHeight="1" x14ac:dyDescent="0.25">
      <c r="A552" s="3">
        <v>29</v>
      </c>
      <c r="B552" s="201" t="s">
        <v>205</v>
      </c>
      <c r="C552" s="202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10" t="str">
        <f t="shared" si="16"/>
        <v/>
      </c>
      <c r="AJ552" s="5">
        <v>0</v>
      </c>
      <c r="AK552" s="15">
        <v>0</v>
      </c>
      <c r="AL552" s="7">
        <v>0</v>
      </c>
    </row>
    <row r="553" spans="1:38" ht="15.95" customHeight="1" x14ac:dyDescent="0.25">
      <c r="A553" s="3">
        <v>30</v>
      </c>
      <c r="B553" s="201" t="s">
        <v>210</v>
      </c>
      <c r="C553" s="202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10" t="str">
        <f t="shared" si="16"/>
        <v/>
      </c>
      <c r="AJ553" s="5">
        <v>0</v>
      </c>
      <c r="AK553" s="15">
        <v>0</v>
      </c>
      <c r="AL553" s="7">
        <v>0</v>
      </c>
    </row>
    <row r="554" spans="1:38" ht="15.95" customHeight="1" x14ac:dyDescent="0.25">
      <c r="A554" s="3">
        <v>31</v>
      </c>
      <c r="B554" s="201" t="s">
        <v>216</v>
      </c>
      <c r="C554" s="202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10" t="str">
        <f t="shared" si="16"/>
        <v/>
      </c>
      <c r="AJ554" s="5">
        <v>0</v>
      </c>
      <c r="AK554" s="15">
        <v>0</v>
      </c>
      <c r="AL554" s="7">
        <v>0</v>
      </c>
    </row>
    <row r="555" spans="1:38" ht="15.95" customHeight="1" x14ac:dyDescent="0.25">
      <c r="A555" s="3">
        <v>32</v>
      </c>
      <c r="B555" s="201" t="s">
        <v>222</v>
      </c>
      <c r="C555" s="202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10" t="str">
        <f t="shared" si="16"/>
        <v/>
      </c>
      <c r="AJ555" s="5">
        <v>0</v>
      </c>
      <c r="AK555" s="15">
        <v>0</v>
      </c>
      <c r="AL555" s="7">
        <v>0</v>
      </c>
    </row>
    <row r="556" spans="1:38" ht="15.95" customHeight="1" x14ac:dyDescent="0.25">
      <c r="A556" s="3">
        <v>33</v>
      </c>
      <c r="B556" s="201" t="s">
        <v>228</v>
      </c>
      <c r="C556" s="202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 t="s">
        <v>313</v>
      </c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 t="s">
        <v>313</v>
      </c>
      <c r="AG556" s="5"/>
      <c r="AH556" s="5"/>
      <c r="AI556" s="10">
        <f t="shared" ref="AI556:AI587" si="17">IF(SUM(AJ556:AK556)&gt;0,SUM(AJ556:AK556),"")</f>
        <v>2</v>
      </c>
      <c r="AJ556" s="5">
        <v>2</v>
      </c>
      <c r="AK556" s="15">
        <v>0</v>
      </c>
      <c r="AL556" s="7">
        <v>0</v>
      </c>
    </row>
    <row r="557" spans="1:38" ht="15.95" customHeight="1" x14ac:dyDescent="0.25">
      <c r="A557" s="3">
        <v>34</v>
      </c>
      <c r="B557" s="201" t="s">
        <v>234</v>
      </c>
      <c r="C557" s="202"/>
      <c r="D557" s="5"/>
      <c r="E557" s="5"/>
      <c r="F557" s="5"/>
      <c r="G557" s="5"/>
      <c r="H557" s="5" t="s">
        <v>313</v>
      </c>
      <c r="I557" s="5"/>
      <c r="J557" s="5"/>
      <c r="K557" s="5"/>
      <c r="L557" s="5"/>
      <c r="M557" s="5" t="s">
        <v>313</v>
      </c>
      <c r="N557" s="5"/>
      <c r="O557" s="5"/>
      <c r="P557" s="5"/>
      <c r="Q557" s="5"/>
      <c r="R557" s="5"/>
      <c r="S557" s="5" t="s">
        <v>313</v>
      </c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 t="s">
        <v>313</v>
      </c>
      <c r="AG557" s="5"/>
      <c r="AH557" s="5"/>
      <c r="AI557" s="10">
        <f t="shared" si="17"/>
        <v>4</v>
      </c>
      <c r="AJ557" s="5">
        <v>4</v>
      </c>
      <c r="AK557" s="15">
        <v>0</v>
      </c>
      <c r="AL557" s="7">
        <v>0</v>
      </c>
    </row>
    <row r="558" spans="1:38" ht="15.95" customHeight="1" x14ac:dyDescent="0.25">
      <c r="A558" s="3">
        <v>35</v>
      </c>
      <c r="B558" s="201" t="s">
        <v>240</v>
      </c>
      <c r="C558" s="202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10" t="str">
        <f t="shared" si="17"/>
        <v/>
      </c>
      <c r="AJ558" s="5">
        <v>0</v>
      </c>
      <c r="AK558" s="15">
        <v>0</v>
      </c>
      <c r="AL558" s="7">
        <v>0</v>
      </c>
    </row>
    <row r="559" spans="1:38" ht="15.95" customHeight="1" x14ac:dyDescent="0.25">
      <c r="A559" s="3">
        <v>36</v>
      </c>
      <c r="B559" s="201" t="s">
        <v>246</v>
      </c>
      <c r="C559" s="202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10" t="str">
        <f t="shared" si="17"/>
        <v/>
      </c>
      <c r="AJ559" s="5">
        <v>0</v>
      </c>
      <c r="AK559" s="15">
        <v>0</v>
      </c>
      <c r="AL559" s="7">
        <v>0</v>
      </c>
    </row>
    <row r="560" spans="1:38" ht="15.95" customHeight="1" x14ac:dyDescent="0.25">
      <c r="A560" s="3">
        <v>37</v>
      </c>
      <c r="B560" s="201" t="s">
        <v>252</v>
      </c>
      <c r="C560" s="202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10" t="str">
        <f t="shared" si="17"/>
        <v/>
      </c>
      <c r="AJ560" s="5">
        <v>0</v>
      </c>
      <c r="AK560" s="15">
        <v>0</v>
      </c>
      <c r="AL560" s="7">
        <v>0</v>
      </c>
    </row>
    <row r="561" spans="1:38" ht="15.95" customHeight="1" x14ac:dyDescent="0.25">
      <c r="A561" s="3">
        <v>38</v>
      </c>
      <c r="B561" s="201" t="s">
        <v>258</v>
      </c>
      <c r="C561" s="202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10" t="str">
        <f t="shared" si="17"/>
        <v/>
      </c>
      <c r="AJ561" s="5"/>
      <c r="AK561" s="15"/>
      <c r="AL561" s="7">
        <v>0</v>
      </c>
    </row>
    <row r="562" spans="1:38" ht="15.95" customHeight="1" x14ac:dyDescent="0.25">
      <c r="A562" s="3">
        <v>39</v>
      </c>
      <c r="B562" s="201" t="s">
        <v>264</v>
      </c>
      <c r="C562" s="202"/>
      <c r="D562" s="5"/>
      <c r="E562" s="5"/>
      <c r="F562" s="5"/>
      <c r="G562" s="5"/>
      <c r="H562" s="5"/>
      <c r="I562" s="5"/>
      <c r="J562" s="5"/>
      <c r="K562" s="5"/>
      <c r="L562" s="5"/>
      <c r="M562" s="5" t="s">
        <v>313</v>
      </c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10">
        <f t="shared" si="17"/>
        <v>1</v>
      </c>
      <c r="AJ562" s="5">
        <v>1</v>
      </c>
      <c r="AK562" s="15">
        <v>0</v>
      </c>
      <c r="AL562" s="7">
        <v>0</v>
      </c>
    </row>
    <row r="563" spans="1:38" ht="15.95" customHeight="1" x14ac:dyDescent="0.25">
      <c r="A563" s="3">
        <v>40</v>
      </c>
      <c r="B563" s="201" t="s">
        <v>269</v>
      </c>
      <c r="C563" s="202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10" t="str">
        <f t="shared" si="17"/>
        <v/>
      </c>
      <c r="AJ563" s="5"/>
      <c r="AK563" s="15"/>
      <c r="AL563" s="7">
        <v>0</v>
      </c>
    </row>
    <row r="564" spans="1:38" ht="15.95" customHeight="1" x14ac:dyDescent="0.25">
      <c r="A564" s="3">
        <v>41</v>
      </c>
      <c r="B564" s="201" t="s">
        <v>274</v>
      </c>
      <c r="C564" s="202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10" t="str">
        <f t="shared" si="17"/>
        <v/>
      </c>
      <c r="AJ564" s="5">
        <v>0</v>
      </c>
      <c r="AK564" s="15">
        <v>0</v>
      </c>
      <c r="AL564" s="7">
        <v>0</v>
      </c>
    </row>
    <row r="565" spans="1:38" ht="15.95" customHeight="1" x14ac:dyDescent="0.25">
      <c r="A565" s="3">
        <v>42</v>
      </c>
      <c r="B565" s="201" t="s">
        <v>280</v>
      </c>
      <c r="C565" s="202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10" t="str">
        <f t="shared" si="17"/>
        <v/>
      </c>
      <c r="AJ565" s="5"/>
      <c r="AK565" s="15"/>
      <c r="AL565" s="7">
        <v>0</v>
      </c>
    </row>
    <row r="566" spans="1:38" ht="15.95" customHeight="1" x14ac:dyDescent="0.25">
      <c r="A566" s="3">
        <v>43</v>
      </c>
      <c r="B566" s="201" t="s">
        <v>285</v>
      </c>
      <c r="C566" s="202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10" t="str">
        <f t="shared" si="17"/>
        <v/>
      </c>
      <c r="AJ566" s="5">
        <v>0</v>
      </c>
      <c r="AK566" s="15">
        <v>0</v>
      </c>
      <c r="AL566" s="7">
        <v>0</v>
      </c>
    </row>
    <row r="567" spans="1:38" ht="12.6" hidden="1" customHeight="1" x14ac:dyDescent="0.25">
      <c r="A567" s="3">
        <v>44</v>
      </c>
      <c r="B567" s="201"/>
      <c r="C567" s="202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10" t="str">
        <f t="shared" si="17"/>
        <v/>
      </c>
      <c r="AJ567" s="5"/>
      <c r="AK567" s="15"/>
    </row>
    <row r="568" spans="1:38" ht="12.6" hidden="1" customHeight="1" x14ac:dyDescent="0.25">
      <c r="A568" s="3">
        <v>45</v>
      </c>
      <c r="B568" s="201"/>
      <c r="C568" s="202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10" t="str">
        <f t="shared" si="17"/>
        <v/>
      </c>
      <c r="AJ568" s="5"/>
      <c r="AK568" s="15"/>
    </row>
    <row r="569" spans="1:38" ht="12.6" hidden="1" customHeight="1" x14ac:dyDescent="0.25">
      <c r="A569" s="3">
        <v>46</v>
      </c>
      <c r="B569" s="201"/>
      <c r="C569" s="202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10" t="str">
        <f t="shared" si="17"/>
        <v/>
      </c>
      <c r="AJ569" s="5"/>
      <c r="AK569" s="15"/>
    </row>
    <row r="570" spans="1:38" ht="12.6" hidden="1" customHeight="1" x14ac:dyDescent="0.25">
      <c r="A570" s="3">
        <v>47</v>
      </c>
      <c r="B570" s="201"/>
      <c r="C570" s="202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10" t="str">
        <f t="shared" si="17"/>
        <v/>
      </c>
      <c r="AJ570" s="5"/>
      <c r="AK570" s="15"/>
    </row>
    <row r="571" spans="1:38" ht="12.6" hidden="1" customHeight="1" x14ac:dyDescent="0.25">
      <c r="A571" s="3">
        <v>48</v>
      </c>
      <c r="B571" s="201"/>
      <c r="C571" s="202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10" t="str">
        <f t="shared" si="17"/>
        <v/>
      </c>
      <c r="AJ571" s="5"/>
      <c r="AK571" s="15"/>
    </row>
    <row r="572" spans="1:38" ht="12.6" hidden="1" customHeight="1" x14ac:dyDescent="0.25">
      <c r="A572" s="3">
        <v>49</v>
      </c>
      <c r="B572" s="201"/>
      <c r="C572" s="202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10" t="str">
        <f t="shared" si="17"/>
        <v/>
      </c>
      <c r="AJ572" s="5"/>
      <c r="AK572" s="15"/>
    </row>
    <row r="573" spans="1:38" ht="12.6" hidden="1" customHeight="1" x14ac:dyDescent="0.25">
      <c r="A573" s="3">
        <v>50</v>
      </c>
      <c r="B573" s="201"/>
      <c r="C573" s="202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10" t="str">
        <f t="shared" si="17"/>
        <v/>
      </c>
      <c r="AJ573" s="5"/>
      <c r="AK573" s="15"/>
    </row>
    <row r="574" spans="1:38" ht="12.6" hidden="1" customHeight="1" x14ac:dyDescent="0.25">
      <c r="A574" s="3">
        <v>51</v>
      </c>
      <c r="B574" s="201"/>
      <c r="C574" s="202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10" t="str">
        <f t="shared" si="17"/>
        <v/>
      </c>
      <c r="AJ574" s="5"/>
      <c r="AK574" s="15"/>
    </row>
    <row r="575" spans="1:38" ht="12.6" hidden="1" customHeight="1" x14ac:dyDescent="0.25">
      <c r="A575" s="3">
        <v>52</v>
      </c>
      <c r="B575" s="201"/>
      <c r="C575" s="202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10" t="str">
        <f t="shared" si="17"/>
        <v/>
      </c>
      <c r="AJ575" s="5"/>
      <c r="AK575" s="15"/>
    </row>
    <row r="576" spans="1:38" ht="12.6" hidden="1" customHeight="1" x14ac:dyDescent="0.25">
      <c r="A576" s="3">
        <v>53</v>
      </c>
      <c r="B576" s="201"/>
      <c r="C576" s="202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10" t="str">
        <f t="shared" si="17"/>
        <v/>
      </c>
      <c r="AJ576" s="5"/>
      <c r="AK576" s="15"/>
    </row>
    <row r="577" spans="1:38" ht="12.6" hidden="1" customHeight="1" x14ac:dyDescent="0.25">
      <c r="A577" s="3">
        <v>54</v>
      </c>
      <c r="B577" s="201"/>
      <c r="C577" s="202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10" t="str">
        <f t="shared" si="17"/>
        <v/>
      </c>
      <c r="AJ577" s="5"/>
      <c r="AK577" s="15"/>
    </row>
    <row r="578" spans="1:38" ht="12.6" hidden="1" customHeight="1" x14ac:dyDescent="0.25">
      <c r="A578" s="20">
        <v>55</v>
      </c>
      <c r="B578" s="201"/>
      <c r="C578" s="202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10" t="str">
        <f t="shared" si="17"/>
        <v/>
      </c>
      <c r="AJ578" s="21"/>
      <c r="AK578" s="22"/>
    </row>
    <row r="579" spans="1:38" s="39" customFormat="1" ht="12.6" customHeight="1" x14ac:dyDescent="0.2">
      <c r="A579" s="36"/>
      <c r="B579" s="203" t="s">
        <v>306</v>
      </c>
      <c r="C579" s="204"/>
      <c r="D579" s="40">
        <v>2</v>
      </c>
      <c r="E579" s="40">
        <v>0</v>
      </c>
      <c r="F579" s="40">
        <v>0</v>
      </c>
      <c r="G579" s="40">
        <v>0</v>
      </c>
      <c r="H579" s="40">
        <v>1</v>
      </c>
      <c r="I579" s="40">
        <v>0</v>
      </c>
      <c r="J579" s="40">
        <v>0</v>
      </c>
      <c r="K579" s="40">
        <v>0</v>
      </c>
      <c r="L579" s="40">
        <v>1</v>
      </c>
      <c r="M579" s="40">
        <v>2</v>
      </c>
      <c r="N579" s="40">
        <v>0</v>
      </c>
      <c r="O579" s="40">
        <v>0</v>
      </c>
      <c r="P579" s="40">
        <v>1</v>
      </c>
      <c r="Q579" s="40">
        <v>0</v>
      </c>
      <c r="R579" s="40">
        <v>0</v>
      </c>
      <c r="S579" s="40">
        <v>5</v>
      </c>
      <c r="T579" s="40">
        <v>0</v>
      </c>
      <c r="U579" s="40">
        <v>0</v>
      </c>
      <c r="V579" s="40">
        <v>0</v>
      </c>
      <c r="W579" s="40">
        <v>0</v>
      </c>
      <c r="X579" s="40">
        <v>0</v>
      </c>
      <c r="Y579" s="40">
        <v>0</v>
      </c>
      <c r="Z579" s="40">
        <v>0</v>
      </c>
      <c r="AA579" s="40">
        <v>0</v>
      </c>
      <c r="AB579" s="40">
        <v>0</v>
      </c>
      <c r="AC579" s="40">
        <v>0</v>
      </c>
      <c r="AD579" s="40">
        <v>0</v>
      </c>
      <c r="AE579" s="40">
        <v>2</v>
      </c>
      <c r="AF579" s="40">
        <v>2</v>
      </c>
      <c r="AG579" s="40">
        <v>0</v>
      </c>
      <c r="AH579" s="40">
        <v>0</v>
      </c>
      <c r="AI579" s="40">
        <v>16</v>
      </c>
      <c r="AJ579" s="40">
        <v>15</v>
      </c>
      <c r="AK579" s="41">
        <v>1</v>
      </c>
    </row>
    <row r="580" spans="1:38" s="39" customFormat="1" ht="12.6" customHeight="1" x14ac:dyDescent="0.2">
      <c r="A580" s="111"/>
      <c r="B580" s="150"/>
      <c r="C580" s="111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  <c r="AA580" s="111"/>
      <c r="AB580" s="111"/>
      <c r="AC580" s="111"/>
      <c r="AD580" s="111"/>
      <c r="AE580" s="111"/>
      <c r="AF580" s="111"/>
      <c r="AG580" s="111"/>
      <c r="AH580" s="111"/>
      <c r="AI580" s="111"/>
      <c r="AJ580" s="111"/>
      <c r="AK580" s="111"/>
    </row>
    <row r="581" spans="1:38" s="39" customFormat="1" ht="12.6" customHeight="1" x14ac:dyDescent="0.2">
      <c r="A581" s="205" t="s">
        <v>326</v>
      </c>
      <c r="B581" s="208"/>
      <c r="C581" s="205"/>
      <c r="D581" s="205" t="s">
        <v>308</v>
      </c>
      <c r="E581" s="205"/>
      <c r="F581" s="205"/>
      <c r="G581" s="205"/>
      <c r="H581" s="205"/>
      <c r="I581" s="205"/>
      <c r="J581" s="205"/>
      <c r="K581" s="205"/>
      <c r="L581" s="205"/>
      <c r="M581" s="205"/>
      <c r="N581" s="112"/>
      <c r="O581" s="112"/>
      <c r="P581" s="205" t="s">
        <v>308</v>
      </c>
      <c r="Q581" s="205"/>
      <c r="R581" s="205"/>
      <c r="S581" s="205"/>
      <c r="T581" s="205"/>
      <c r="U581" s="205"/>
      <c r="V581" s="205"/>
      <c r="W581" s="205"/>
      <c r="X581" s="205"/>
      <c r="Y581" s="205"/>
      <c r="Z581" s="112"/>
      <c r="AA581" s="112"/>
      <c r="AB581" s="205" t="s">
        <v>308</v>
      </c>
      <c r="AC581" s="205"/>
      <c r="AD581" s="205"/>
      <c r="AE581" s="205"/>
      <c r="AF581" s="205"/>
      <c r="AG581" s="205"/>
      <c r="AH581" s="205"/>
      <c r="AI581" s="205"/>
      <c r="AJ581" s="205"/>
      <c r="AK581" s="205"/>
    </row>
    <row r="582" spans="1:38" s="39" customFormat="1" ht="12.6" customHeight="1" x14ac:dyDescent="0.2">
      <c r="A582" s="112"/>
      <c r="B582" s="151"/>
      <c r="C582" s="112"/>
      <c r="D582" s="205" t="s">
        <v>309</v>
      </c>
      <c r="E582" s="205"/>
      <c r="F582" s="205"/>
      <c r="G582" s="205"/>
      <c r="H582" s="205"/>
      <c r="I582" s="205"/>
      <c r="J582" s="205"/>
      <c r="K582" s="205"/>
      <c r="L582" s="205"/>
      <c r="M582" s="205"/>
      <c r="N582" s="112"/>
      <c r="O582" s="112"/>
      <c r="P582" s="205" t="s">
        <v>15</v>
      </c>
      <c r="Q582" s="205"/>
      <c r="R582" s="205"/>
      <c r="S582" s="205"/>
      <c r="T582" s="205"/>
      <c r="U582" s="205"/>
      <c r="V582" s="205"/>
      <c r="W582" s="205"/>
      <c r="X582" s="205"/>
      <c r="Y582" s="205"/>
      <c r="Z582" s="112"/>
      <c r="AA582" s="112"/>
      <c r="AB582" s="205" t="s">
        <v>16</v>
      </c>
      <c r="AC582" s="205"/>
      <c r="AD582" s="205"/>
      <c r="AE582" s="205"/>
      <c r="AF582" s="205"/>
      <c r="AG582" s="205"/>
      <c r="AH582" s="205"/>
      <c r="AI582" s="205"/>
      <c r="AJ582" s="205"/>
      <c r="AK582" s="205"/>
    </row>
    <row r="583" spans="1:38" s="39" customFormat="1" ht="12.6" customHeight="1" x14ac:dyDescent="0.2">
      <c r="A583" s="112"/>
      <c r="B583" s="151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  <c r="AA583" s="112"/>
      <c r="AB583" s="112"/>
      <c r="AC583" s="112"/>
      <c r="AD583" s="112"/>
      <c r="AE583" s="112"/>
      <c r="AF583" s="112"/>
      <c r="AG583" s="112"/>
      <c r="AH583" s="112"/>
      <c r="AI583" s="112"/>
      <c r="AJ583" s="112"/>
      <c r="AK583" s="112"/>
    </row>
    <row r="584" spans="1:38" s="39" customFormat="1" ht="12.6" customHeight="1" x14ac:dyDescent="0.2">
      <c r="A584" s="112"/>
      <c r="B584" s="151"/>
      <c r="C584" s="112"/>
      <c r="D584" s="112"/>
      <c r="E584" s="112"/>
      <c r="F584" s="112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  <c r="AA584" s="112"/>
      <c r="AB584" s="112"/>
      <c r="AC584" s="112"/>
      <c r="AD584" s="112"/>
      <c r="AE584" s="112"/>
      <c r="AF584" s="112"/>
      <c r="AG584" s="112"/>
      <c r="AH584" s="112"/>
      <c r="AI584" s="112"/>
      <c r="AJ584" s="112"/>
      <c r="AK584" s="112"/>
    </row>
    <row r="585" spans="1:38" s="39" customFormat="1" ht="12.6" customHeight="1" x14ac:dyDescent="0.2">
      <c r="A585" s="112"/>
      <c r="B585" s="151"/>
      <c r="C585" s="112"/>
      <c r="D585" s="206" t="s">
        <v>310</v>
      </c>
      <c r="E585" s="206"/>
      <c r="F585" s="206"/>
      <c r="G585" s="206"/>
      <c r="H585" s="206"/>
      <c r="I585" s="206"/>
      <c r="J585" s="206"/>
      <c r="K585" s="206"/>
      <c r="L585" s="206"/>
      <c r="M585" s="206"/>
      <c r="N585" s="112"/>
      <c r="O585" s="112"/>
      <c r="P585" s="206" t="s">
        <v>19</v>
      </c>
      <c r="Q585" s="206"/>
      <c r="R585" s="206"/>
      <c r="S585" s="206"/>
      <c r="T585" s="206"/>
      <c r="U585" s="206"/>
      <c r="V585" s="206"/>
      <c r="W585" s="206"/>
      <c r="X585" s="206"/>
      <c r="Y585" s="206"/>
      <c r="Z585" s="112"/>
      <c r="AA585" s="112"/>
      <c r="AB585" s="206"/>
      <c r="AC585" s="206"/>
      <c r="AD585" s="206"/>
      <c r="AE585" s="206"/>
      <c r="AF585" s="206"/>
      <c r="AG585" s="206"/>
      <c r="AH585" s="206"/>
      <c r="AI585" s="206"/>
      <c r="AJ585" s="206"/>
      <c r="AK585" s="206"/>
    </row>
    <row r="586" spans="1:38" s="73" customFormat="1" ht="21" customHeight="1" x14ac:dyDescent="0.3">
      <c r="A586" s="193" t="s">
        <v>327</v>
      </c>
      <c r="B586" s="207"/>
      <c r="C586" s="193"/>
      <c r="D586" s="193"/>
      <c r="E586" s="193"/>
      <c r="F586" s="193"/>
      <c r="G586" s="193"/>
      <c r="H586" s="193"/>
      <c r="I586" s="193"/>
      <c r="J586" s="75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194" t="s">
        <v>292</v>
      </c>
      <c r="V586" s="194"/>
      <c r="W586" s="194"/>
      <c r="X586" s="194"/>
      <c r="Y586" s="194"/>
      <c r="Z586" s="194"/>
      <c r="AA586" s="194"/>
      <c r="AB586" s="194"/>
      <c r="AC586" s="194"/>
      <c r="AD586" s="194"/>
      <c r="AE586" s="194"/>
      <c r="AF586" s="194"/>
      <c r="AG586" s="194"/>
      <c r="AH586" s="194"/>
      <c r="AI586" s="193">
        <v>43</v>
      </c>
      <c r="AJ586" s="193"/>
      <c r="AK586" s="193"/>
    </row>
    <row r="587" spans="1:38" ht="21" customHeight="1" x14ac:dyDescent="0.25">
      <c r="A587" s="181" t="s">
        <v>30</v>
      </c>
      <c r="B587" s="152"/>
      <c r="C587" s="107" t="s">
        <v>293</v>
      </c>
      <c r="D587" s="19">
        <v>1</v>
      </c>
      <c r="E587" s="19">
        <v>2</v>
      </c>
      <c r="F587" s="19">
        <v>3</v>
      </c>
      <c r="G587" s="19">
        <v>4</v>
      </c>
      <c r="H587" s="19">
        <v>5</v>
      </c>
      <c r="I587" s="19">
        <v>6</v>
      </c>
      <c r="J587" s="19">
        <v>7</v>
      </c>
      <c r="K587" s="19">
        <v>8</v>
      </c>
      <c r="L587" s="19">
        <v>9</v>
      </c>
      <c r="M587" s="19">
        <v>10</v>
      </c>
      <c r="N587" s="19">
        <v>11</v>
      </c>
      <c r="O587" s="19">
        <v>12</v>
      </c>
      <c r="P587" s="19">
        <v>13</v>
      </c>
      <c r="Q587" s="19">
        <v>14</v>
      </c>
      <c r="R587" s="19">
        <v>15</v>
      </c>
      <c r="S587" s="19">
        <v>16</v>
      </c>
      <c r="T587" s="19">
        <v>17</v>
      </c>
      <c r="U587" s="19">
        <v>18</v>
      </c>
      <c r="V587" s="19">
        <v>19</v>
      </c>
      <c r="W587" s="19">
        <v>20</v>
      </c>
      <c r="X587" s="19">
        <v>21</v>
      </c>
      <c r="Y587" s="19">
        <v>22</v>
      </c>
      <c r="Z587" s="19">
        <v>23</v>
      </c>
      <c r="AA587" s="19">
        <v>24</v>
      </c>
      <c r="AB587" s="19">
        <v>25</v>
      </c>
      <c r="AC587" s="19">
        <v>26</v>
      </c>
      <c r="AD587" s="19">
        <v>27</v>
      </c>
      <c r="AE587" s="19">
        <v>28</v>
      </c>
      <c r="AF587" s="19">
        <v>29</v>
      </c>
      <c r="AG587" s="19">
        <v>30</v>
      </c>
      <c r="AH587" s="19">
        <v>31</v>
      </c>
      <c r="AI587" s="196" t="s">
        <v>294</v>
      </c>
      <c r="AJ587" s="197"/>
      <c r="AK587" s="198"/>
    </row>
    <row r="588" spans="1:38" ht="12.6" customHeight="1" x14ac:dyDescent="0.25">
      <c r="A588" s="195"/>
      <c r="B588" s="18" t="s">
        <v>23</v>
      </c>
      <c r="C588" s="108" t="s">
        <v>295</v>
      </c>
      <c r="D588" s="34" t="s">
        <v>296</v>
      </c>
      <c r="E588" s="34" t="s">
        <v>297</v>
      </c>
      <c r="F588" s="34" t="s">
        <v>298</v>
      </c>
      <c r="G588" s="34" t="s">
        <v>299</v>
      </c>
      <c r="H588" s="34" t="s">
        <v>300</v>
      </c>
      <c r="I588" s="34" t="s">
        <v>301</v>
      </c>
      <c r="J588" s="34" t="s">
        <v>302</v>
      </c>
      <c r="K588" s="34" t="s">
        <v>296</v>
      </c>
      <c r="L588" s="34" t="s">
        <v>297</v>
      </c>
      <c r="M588" s="34" t="s">
        <v>298</v>
      </c>
      <c r="N588" s="34" t="s">
        <v>299</v>
      </c>
      <c r="O588" s="34" t="s">
        <v>300</v>
      </c>
      <c r="P588" s="34" t="s">
        <v>301</v>
      </c>
      <c r="Q588" s="34" t="s">
        <v>302</v>
      </c>
      <c r="R588" s="34" t="s">
        <v>296</v>
      </c>
      <c r="S588" s="34" t="s">
        <v>297</v>
      </c>
      <c r="T588" s="34" t="s">
        <v>298</v>
      </c>
      <c r="U588" s="34" t="s">
        <v>299</v>
      </c>
      <c r="V588" s="34" t="s">
        <v>300</v>
      </c>
      <c r="W588" s="34" t="s">
        <v>301</v>
      </c>
      <c r="X588" s="34" t="s">
        <v>302</v>
      </c>
      <c r="Y588" s="34" t="s">
        <v>296</v>
      </c>
      <c r="Z588" s="34" t="s">
        <v>297</v>
      </c>
      <c r="AA588" s="34" t="s">
        <v>298</v>
      </c>
      <c r="AB588" s="34" t="s">
        <v>299</v>
      </c>
      <c r="AC588" s="34" t="s">
        <v>300</v>
      </c>
      <c r="AD588" s="34" t="s">
        <v>301</v>
      </c>
      <c r="AE588" s="34" t="s">
        <v>302</v>
      </c>
      <c r="AF588" s="34" t="s">
        <v>296</v>
      </c>
      <c r="AG588" s="34" t="s">
        <v>297</v>
      </c>
      <c r="AH588" s="34" t="s">
        <v>298</v>
      </c>
      <c r="AI588" s="34" t="s">
        <v>303</v>
      </c>
      <c r="AJ588" s="34" t="s">
        <v>304</v>
      </c>
      <c r="AK588" s="35" t="s">
        <v>305</v>
      </c>
    </row>
    <row r="589" spans="1:38" ht="15.95" customHeight="1" x14ac:dyDescent="0.25">
      <c r="A589" s="8">
        <v>1</v>
      </c>
      <c r="B589" s="199" t="s">
        <v>36</v>
      </c>
      <c r="C589" s="20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 t="str">
        <f t="shared" ref="AI589:AI620" si="18">IF(SUM(AJ589:AK589)&gt;0,SUM(AJ589:AK589),"")</f>
        <v/>
      </c>
      <c r="AJ589" s="10">
        <v>0</v>
      </c>
      <c r="AK589" s="16">
        <v>0</v>
      </c>
      <c r="AL589" s="7">
        <v>0</v>
      </c>
    </row>
    <row r="590" spans="1:38" ht="15.95" customHeight="1" x14ac:dyDescent="0.25">
      <c r="A590" s="3">
        <v>2</v>
      </c>
      <c r="B590" s="201" t="s">
        <v>45</v>
      </c>
      <c r="C590" s="202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10" t="str">
        <f t="shared" si="18"/>
        <v/>
      </c>
      <c r="AJ590" s="5">
        <v>0</v>
      </c>
      <c r="AK590" s="15">
        <v>0</v>
      </c>
      <c r="AL590" s="7">
        <v>0</v>
      </c>
    </row>
    <row r="591" spans="1:38" ht="15.95" customHeight="1" x14ac:dyDescent="0.25">
      <c r="A591" s="3">
        <v>3</v>
      </c>
      <c r="B591" s="201" t="s">
        <v>51</v>
      </c>
      <c r="C591" s="202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10" t="str">
        <f t="shared" si="18"/>
        <v/>
      </c>
      <c r="AJ591" s="5">
        <v>0</v>
      </c>
      <c r="AK591" s="15">
        <v>0</v>
      </c>
      <c r="AL591" s="7">
        <v>0</v>
      </c>
    </row>
    <row r="592" spans="1:38" ht="15.95" customHeight="1" x14ac:dyDescent="0.25">
      <c r="A592" s="3">
        <v>4</v>
      </c>
      <c r="B592" s="201" t="s">
        <v>57</v>
      </c>
      <c r="C592" s="202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10" t="str">
        <f t="shared" si="18"/>
        <v/>
      </c>
      <c r="AJ592" s="5"/>
      <c r="AK592" s="15"/>
      <c r="AL592" s="7">
        <v>0</v>
      </c>
    </row>
    <row r="593" spans="1:38" ht="15.95" customHeight="1" x14ac:dyDescent="0.25">
      <c r="A593" s="3">
        <v>5</v>
      </c>
      <c r="B593" s="201" t="s">
        <v>63</v>
      </c>
      <c r="C593" s="202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10" t="str">
        <f t="shared" si="18"/>
        <v/>
      </c>
      <c r="AJ593" s="5">
        <v>0</v>
      </c>
      <c r="AK593" s="15">
        <v>0</v>
      </c>
      <c r="AL593" s="7">
        <v>0</v>
      </c>
    </row>
    <row r="594" spans="1:38" ht="15.95" customHeight="1" x14ac:dyDescent="0.25">
      <c r="A594" s="3">
        <v>6</v>
      </c>
      <c r="B594" s="201" t="s">
        <v>69</v>
      </c>
      <c r="C594" s="202"/>
      <c r="D594" s="5"/>
      <c r="E594" s="5"/>
      <c r="F594" s="5"/>
      <c r="G594" s="5"/>
      <c r="H594" s="5"/>
      <c r="I594" s="5" t="s">
        <v>313</v>
      </c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10">
        <f t="shared" si="18"/>
        <v>1</v>
      </c>
      <c r="AJ594" s="5">
        <v>1</v>
      </c>
      <c r="AK594" s="15">
        <v>0</v>
      </c>
      <c r="AL594" s="7">
        <v>0</v>
      </c>
    </row>
    <row r="595" spans="1:38" ht="15.95" customHeight="1" x14ac:dyDescent="0.25">
      <c r="A595" s="3">
        <v>7</v>
      </c>
      <c r="B595" s="201" t="s">
        <v>75</v>
      </c>
      <c r="C595" s="202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10" t="str">
        <f t="shared" si="18"/>
        <v/>
      </c>
      <c r="AJ595" s="5">
        <v>0</v>
      </c>
      <c r="AK595" s="15">
        <v>0</v>
      </c>
      <c r="AL595" s="7">
        <v>0</v>
      </c>
    </row>
    <row r="596" spans="1:38" ht="15.95" customHeight="1" x14ac:dyDescent="0.25">
      <c r="A596" s="3">
        <v>8</v>
      </c>
      <c r="B596" s="201" t="s">
        <v>80</v>
      </c>
      <c r="C596" s="202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10" t="str">
        <f t="shared" si="18"/>
        <v/>
      </c>
      <c r="AJ596" s="5">
        <v>0</v>
      </c>
      <c r="AK596" s="15">
        <v>0</v>
      </c>
      <c r="AL596" s="7">
        <v>0</v>
      </c>
    </row>
    <row r="597" spans="1:38" ht="15.95" customHeight="1" x14ac:dyDescent="0.25">
      <c r="A597" s="3">
        <v>9</v>
      </c>
      <c r="B597" s="201" t="s">
        <v>86</v>
      </c>
      <c r="C597" s="202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10" t="str">
        <f t="shared" si="18"/>
        <v/>
      </c>
      <c r="AJ597" s="5">
        <v>0</v>
      </c>
      <c r="AK597" s="15">
        <v>0</v>
      </c>
      <c r="AL597" s="7">
        <v>0</v>
      </c>
    </row>
    <row r="598" spans="1:38" ht="15.95" customHeight="1" x14ac:dyDescent="0.25">
      <c r="A598" s="3">
        <v>10</v>
      </c>
      <c r="B598" s="201" t="s">
        <v>92</v>
      </c>
      <c r="C598" s="202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10" t="str">
        <f t="shared" si="18"/>
        <v/>
      </c>
      <c r="AJ598" s="5">
        <v>0</v>
      </c>
      <c r="AK598" s="15">
        <v>0</v>
      </c>
      <c r="AL598" s="7">
        <v>0</v>
      </c>
    </row>
    <row r="599" spans="1:38" ht="15.95" customHeight="1" x14ac:dyDescent="0.25">
      <c r="A599" s="3">
        <v>11</v>
      </c>
      <c r="B599" s="201" t="s">
        <v>98</v>
      </c>
      <c r="C599" s="202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10" t="str">
        <f t="shared" si="18"/>
        <v/>
      </c>
      <c r="AJ599" s="5"/>
      <c r="AK599" s="15"/>
      <c r="AL599" s="7">
        <v>0</v>
      </c>
    </row>
    <row r="600" spans="1:38" ht="15.95" customHeight="1" x14ac:dyDescent="0.25">
      <c r="A600" s="3">
        <v>12</v>
      </c>
      <c r="B600" s="201" t="s">
        <v>104</v>
      </c>
      <c r="C600" s="202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10" t="str">
        <f t="shared" si="18"/>
        <v/>
      </c>
      <c r="AJ600" s="5">
        <v>0</v>
      </c>
      <c r="AK600" s="15">
        <v>0</v>
      </c>
      <c r="AL600" s="7">
        <v>0</v>
      </c>
    </row>
    <row r="601" spans="1:38" ht="15.95" customHeight="1" x14ac:dyDescent="0.25">
      <c r="A601" s="3">
        <v>13</v>
      </c>
      <c r="B601" s="201" t="s">
        <v>110</v>
      </c>
      <c r="C601" s="202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10" t="str">
        <f t="shared" si="18"/>
        <v/>
      </c>
      <c r="AJ601" s="5">
        <v>0</v>
      </c>
      <c r="AK601" s="15">
        <v>0</v>
      </c>
      <c r="AL601" s="7">
        <v>0</v>
      </c>
    </row>
    <row r="602" spans="1:38" ht="15.95" customHeight="1" x14ac:dyDescent="0.25">
      <c r="A602" s="3">
        <v>14</v>
      </c>
      <c r="B602" s="201" t="s">
        <v>116</v>
      </c>
      <c r="C602" s="202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10" t="str">
        <f t="shared" si="18"/>
        <v/>
      </c>
      <c r="AJ602" s="5"/>
      <c r="AK602" s="15"/>
      <c r="AL602" s="7">
        <v>0</v>
      </c>
    </row>
    <row r="603" spans="1:38" ht="15.95" customHeight="1" x14ac:dyDescent="0.25">
      <c r="A603" s="3">
        <v>15</v>
      </c>
      <c r="B603" s="201" t="s">
        <v>122</v>
      </c>
      <c r="C603" s="202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10" t="str">
        <f t="shared" si="18"/>
        <v/>
      </c>
      <c r="AJ603" s="5">
        <v>0</v>
      </c>
      <c r="AK603" s="15">
        <v>0</v>
      </c>
      <c r="AL603" s="7">
        <v>0</v>
      </c>
    </row>
    <row r="604" spans="1:38" ht="15.95" customHeight="1" x14ac:dyDescent="0.25">
      <c r="A604" s="3">
        <v>16</v>
      </c>
      <c r="B604" s="201" t="s">
        <v>128</v>
      </c>
      <c r="C604" s="202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10" t="str">
        <f t="shared" si="18"/>
        <v/>
      </c>
      <c r="AJ604" s="5">
        <v>0</v>
      </c>
      <c r="AK604" s="15">
        <v>0</v>
      </c>
      <c r="AL604" s="7">
        <v>0</v>
      </c>
    </row>
    <row r="605" spans="1:38" ht="15.95" customHeight="1" x14ac:dyDescent="0.25">
      <c r="A605" s="3">
        <v>17</v>
      </c>
      <c r="B605" s="201" t="s">
        <v>134</v>
      </c>
      <c r="C605" s="202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10" t="str">
        <f t="shared" si="18"/>
        <v/>
      </c>
      <c r="AJ605" s="5">
        <v>0</v>
      </c>
      <c r="AK605" s="15">
        <v>0</v>
      </c>
      <c r="AL605" s="7">
        <v>0</v>
      </c>
    </row>
    <row r="606" spans="1:38" ht="15.95" customHeight="1" x14ac:dyDescent="0.25">
      <c r="A606" s="3">
        <v>18</v>
      </c>
      <c r="B606" s="201" t="s">
        <v>140</v>
      </c>
      <c r="C606" s="202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10" t="str">
        <f t="shared" si="18"/>
        <v/>
      </c>
      <c r="AJ606" s="5">
        <v>0</v>
      </c>
      <c r="AK606" s="15">
        <v>0</v>
      </c>
      <c r="AL606" s="7">
        <v>0</v>
      </c>
    </row>
    <row r="607" spans="1:38" ht="15.95" customHeight="1" x14ac:dyDescent="0.25">
      <c r="A607" s="3">
        <v>19</v>
      </c>
      <c r="B607" s="201" t="s">
        <v>145</v>
      </c>
      <c r="C607" s="202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10" t="str">
        <f t="shared" si="18"/>
        <v/>
      </c>
      <c r="AJ607" s="5">
        <v>0</v>
      </c>
      <c r="AK607" s="15">
        <v>0</v>
      </c>
      <c r="AL607" s="7">
        <v>0</v>
      </c>
    </row>
    <row r="608" spans="1:38" ht="15.95" customHeight="1" x14ac:dyDescent="0.25">
      <c r="A608" s="3">
        <v>20</v>
      </c>
      <c r="B608" s="201" t="s">
        <v>151</v>
      </c>
      <c r="C608" s="202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10" t="str">
        <f t="shared" si="18"/>
        <v/>
      </c>
      <c r="AJ608" s="5"/>
      <c r="AK608" s="15"/>
      <c r="AL608" s="7">
        <v>0</v>
      </c>
    </row>
    <row r="609" spans="1:38" ht="15.95" customHeight="1" x14ac:dyDescent="0.25">
      <c r="A609" s="3">
        <v>21</v>
      </c>
      <c r="B609" s="201" t="s">
        <v>157</v>
      </c>
      <c r="C609" s="202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10" t="str">
        <f t="shared" si="18"/>
        <v/>
      </c>
      <c r="AJ609" s="5">
        <v>0</v>
      </c>
      <c r="AK609" s="15">
        <v>0</v>
      </c>
      <c r="AL609" s="7">
        <v>0</v>
      </c>
    </row>
    <row r="610" spans="1:38" ht="15.95" customHeight="1" x14ac:dyDescent="0.25">
      <c r="A610" s="3">
        <v>22</v>
      </c>
      <c r="B610" s="201" t="s">
        <v>162</v>
      </c>
      <c r="C610" s="202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10" t="str">
        <f t="shared" si="18"/>
        <v/>
      </c>
      <c r="AJ610" s="5"/>
      <c r="AK610" s="15"/>
      <c r="AL610" s="7">
        <v>0</v>
      </c>
    </row>
    <row r="611" spans="1:38" ht="15.95" customHeight="1" x14ac:dyDescent="0.25">
      <c r="A611" s="3">
        <v>23</v>
      </c>
      <c r="B611" s="201" t="s">
        <v>168</v>
      </c>
      <c r="C611" s="202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10" t="str">
        <f t="shared" si="18"/>
        <v/>
      </c>
      <c r="AJ611" s="5"/>
      <c r="AK611" s="15"/>
      <c r="AL611" s="7">
        <v>0</v>
      </c>
    </row>
    <row r="612" spans="1:38" ht="15.95" customHeight="1" x14ac:dyDescent="0.25">
      <c r="A612" s="3">
        <v>24</v>
      </c>
      <c r="B612" s="201" t="s">
        <v>174</v>
      </c>
      <c r="C612" s="202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10" t="str">
        <f t="shared" si="18"/>
        <v/>
      </c>
      <c r="AJ612" s="5">
        <v>0</v>
      </c>
      <c r="AK612" s="15">
        <v>0</v>
      </c>
      <c r="AL612" s="7">
        <v>0</v>
      </c>
    </row>
    <row r="613" spans="1:38" ht="15.95" customHeight="1" x14ac:dyDescent="0.25">
      <c r="A613" s="3">
        <v>25</v>
      </c>
      <c r="B613" s="201" t="s">
        <v>180</v>
      </c>
      <c r="C613" s="202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10" t="str">
        <f t="shared" si="18"/>
        <v/>
      </c>
      <c r="AJ613" s="5">
        <v>0</v>
      </c>
      <c r="AK613" s="15">
        <v>0</v>
      </c>
      <c r="AL613" s="7">
        <v>0</v>
      </c>
    </row>
    <row r="614" spans="1:38" ht="15.95" customHeight="1" x14ac:dyDescent="0.25">
      <c r="A614" s="3">
        <v>26</v>
      </c>
      <c r="B614" s="201" t="s">
        <v>186</v>
      </c>
      <c r="C614" s="202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10" t="str">
        <f t="shared" si="18"/>
        <v/>
      </c>
      <c r="AJ614" s="5"/>
      <c r="AK614" s="15"/>
      <c r="AL614" s="7">
        <v>0</v>
      </c>
    </row>
    <row r="615" spans="1:38" ht="15.95" customHeight="1" x14ac:dyDescent="0.25">
      <c r="A615" s="3">
        <v>27</v>
      </c>
      <c r="B615" s="201" t="s">
        <v>193</v>
      </c>
      <c r="C615" s="202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10" t="str">
        <f t="shared" si="18"/>
        <v/>
      </c>
      <c r="AJ615" s="5"/>
      <c r="AK615" s="15"/>
      <c r="AL615" s="7">
        <v>0</v>
      </c>
    </row>
    <row r="616" spans="1:38" ht="15.95" customHeight="1" x14ac:dyDescent="0.25">
      <c r="A616" s="3">
        <v>28</v>
      </c>
      <c r="B616" s="201" t="s">
        <v>199</v>
      </c>
      <c r="C616" s="202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10" t="str">
        <f t="shared" si="18"/>
        <v/>
      </c>
      <c r="AJ616" s="5">
        <v>0</v>
      </c>
      <c r="AK616" s="15">
        <v>0</v>
      </c>
      <c r="AL616" s="7">
        <v>0</v>
      </c>
    </row>
    <row r="617" spans="1:38" ht="15.95" customHeight="1" x14ac:dyDescent="0.25">
      <c r="A617" s="3">
        <v>29</v>
      </c>
      <c r="B617" s="201" t="s">
        <v>205</v>
      </c>
      <c r="C617" s="202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10" t="str">
        <f t="shared" si="18"/>
        <v/>
      </c>
      <c r="AJ617" s="5">
        <v>0</v>
      </c>
      <c r="AK617" s="15">
        <v>0</v>
      </c>
      <c r="AL617" s="7">
        <v>0</v>
      </c>
    </row>
    <row r="618" spans="1:38" ht="15.95" customHeight="1" x14ac:dyDescent="0.25">
      <c r="A618" s="3">
        <v>30</v>
      </c>
      <c r="B618" s="201" t="s">
        <v>210</v>
      </c>
      <c r="C618" s="202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10" t="str">
        <f t="shared" si="18"/>
        <v/>
      </c>
      <c r="AJ618" s="5">
        <v>0</v>
      </c>
      <c r="AK618" s="15">
        <v>0</v>
      </c>
      <c r="AL618" s="7">
        <v>0</v>
      </c>
    </row>
    <row r="619" spans="1:38" ht="15.95" customHeight="1" x14ac:dyDescent="0.25">
      <c r="A619" s="3">
        <v>31</v>
      </c>
      <c r="B619" s="201" t="s">
        <v>216</v>
      </c>
      <c r="C619" s="202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10" t="str">
        <f t="shared" si="18"/>
        <v/>
      </c>
      <c r="AJ619" s="5">
        <v>0</v>
      </c>
      <c r="AK619" s="15">
        <v>0</v>
      </c>
      <c r="AL619" s="7">
        <v>0</v>
      </c>
    </row>
    <row r="620" spans="1:38" ht="15.95" customHeight="1" x14ac:dyDescent="0.25">
      <c r="A620" s="3">
        <v>32</v>
      </c>
      <c r="B620" s="201" t="s">
        <v>222</v>
      </c>
      <c r="C620" s="202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10" t="str">
        <f t="shared" si="18"/>
        <v/>
      </c>
      <c r="AJ620" s="5">
        <v>0</v>
      </c>
      <c r="AK620" s="15">
        <v>0</v>
      </c>
      <c r="AL620" s="7">
        <v>0</v>
      </c>
    </row>
    <row r="621" spans="1:38" ht="15.95" customHeight="1" x14ac:dyDescent="0.25">
      <c r="A621" s="3">
        <v>33</v>
      </c>
      <c r="B621" s="201" t="s">
        <v>228</v>
      </c>
      <c r="C621" s="202"/>
      <c r="D621" s="5"/>
      <c r="E621" s="5"/>
      <c r="F621" s="5"/>
      <c r="G621" s="5" t="s">
        <v>313</v>
      </c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10">
        <f t="shared" ref="AI621:AI652" si="19">IF(SUM(AJ621:AK621)&gt;0,SUM(AJ621:AK621),"")</f>
        <v>1</v>
      </c>
      <c r="AJ621" s="5">
        <v>1</v>
      </c>
      <c r="AK621" s="15">
        <v>0</v>
      </c>
      <c r="AL621" s="7">
        <v>0</v>
      </c>
    </row>
    <row r="622" spans="1:38" ht="15.95" customHeight="1" x14ac:dyDescent="0.25">
      <c r="A622" s="3">
        <v>34</v>
      </c>
      <c r="B622" s="201" t="s">
        <v>234</v>
      </c>
      <c r="C622" s="202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10" t="str">
        <f t="shared" si="19"/>
        <v/>
      </c>
      <c r="AJ622" s="5">
        <v>0</v>
      </c>
      <c r="AK622" s="15">
        <v>0</v>
      </c>
      <c r="AL622" s="7">
        <v>0</v>
      </c>
    </row>
    <row r="623" spans="1:38" ht="15.95" customHeight="1" x14ac:dyDescent="0.25">
      <c r="A623" s="3">
        <v>35</v>
      </c>
      <c r="B623" s="201" t="s">
        <v>240</v>
      </c>
      <c r="C623" s="202"/>
      <c r="D623" s="5"/>
      <c r="E623" s="5"/>
      <c r="F623" s="5"/>
      <c r="G623" s="5" t="s">
        <v>313</v>
      </c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10">
        <f t="shared" si="19"/>
        <v>1</v>
      </c>
      <c r="AJ623" s="5">
        <v>1</v>
      </c>
      <c r="AK623" s="15">
        <v>0</v>
      </c>
      <c r="AL623" s="7">
        <v>0</v>
      </c>
    </row>
    <row r="624" spans="1:38" ht="15.95" customHeight="1" x14ac:dyDescent="0.25">
      <c r="A624" s="3">
        <v>36</v>
      </c>
      <c r="B624" s="201" t="s">
        <v>246</v>
      </c>
      <c r="C624" s="202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10" t="str">
        <f t="shared" si="19"/>
        <v/>
      </c>
      <c r="AJ624" s="5">
        <v>0</v>
      </c>
      <c r="AK624" s="15">
        <v>0</v>
      </c>
      <c r="AL624" s="7">
        <v>0</v>
      </c>
    </row>
    <row r="625" spans="1:38" ht="15.95" customHeight="1" x14ac:dyDescent="0.25">
      <c r="A625" s="3">
        <v>37</v>
      </c>
      <c r="B625" s="201" t="s">
        <v>252</v>
      </c>
      <c r="C625" s="202"/>
      <c r="D625" s="5"/>
      <c r="E625" s="5"/>
      <c r="F625" s="5"/>
      <c r="G625" s="5"/>
      <c r="H625" s="5" t="s">
        <v>313</v>
      </c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10">
        <f t="shared" si="19"/>
        <v>1</v>
      </c>
      <c r="AJ625" s="5">
        <v>1</v>
      </c>
      <c r="AK625" s="15">
        <v>0</v>
      </c>
      <c r="AL625" s="7">
        <v>0</v>
      </c>
    </row>
    <row r="626" spans="1:38" ht="15.95" customHeight="1" x14ac:dyDescent="0.25">
      <c r="A626" s="3">
        <v>38</v>
      </c>
      <c r="B626" s="201" t="s">
        <v>258</v>
      </c>
      <c r="C626" s="202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10" t="str">
        <f t="shared" si="19"/>
        <v/>
      </c>
      <c r="AJ626" s="5"/>
      <c r="AK626" s="15"/>
      <c r="AL626" s="7">
        <v>0</v>
      </c>
    </row>
    <row r="627" spans="1:38" ht="15.95" customHeight="1" x14ac:dyDescent="0.25">
      <c r="A627" s="3">
        <v>39</v>
      </c>
      <c r="B627" s="201" t="s">
        <v>264</v>
      </c>
      <c r="C627" s="202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10" t="str">
        <f t="shared" si="19"/>
        <v/>
      </c>
      <c r="AJ627" s="5">
        <v>0</v>
      </c>
      <c r="AK627" s="15">
        <v>0</v>
      </c>
      <c r="AL627" s="7">
        <v>0</v>
      </c>
    </row>
    <row r="628" spans="1:38" ht="15.95" customHeight="1" x14ac:dyDescent="0.25">
      <c r="A628" s="3">
        <v>40</v>
      </c>
      <c r="B628" s="201" t="s">
        <v>269</v>
      </c>
      <c r="C628" s="202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10" t="str">
        <f t="shared" si="19"/>
        <v/>
      </c>
      <c r="AJ628" s="5"/>
      <c r="AK628" s="15"/>
      <c r="AL628" s="7">
        <v>0</v>
      </c>
    </row>
    <row r="629" spans="1:38" ht="15.95" customHeight="1" x14ac:dyDescent="0.25">
      <c r="A629" s="3">
        <v>41</v>
      </c>
      <c r="B629" s="201" t="s">
        <v>274</v>
      </c>
      <c r="C629" s="202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10" t="str">
        <f t="shared" si="19"/>
        <v/>
      </c>
      <c r="AJ629" s="5">
        <v>0</v>
      </c>
      <c r="AK629" s="15">
        <v>0</v>
      </c>
      <c r="AL629" s="7">
        <v>0</v>
      </c>
    </row>
    <row r="630" spans="1:38" ht="15.95" customHeight="1" x14ac:dyDescent="0.25">
      <c r="A630" s="3">
        <v>42</v>
      </c>
      <c r="B630" s="201" t="s">
        <v>280</v>
      </c>
      <c r="C630" s="202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10" t="str">
        <f t="shared" si="19"/>
        <v/>
      </c>
      <c r="AJ630" s="5"/>
      <c r="AK630" s="15"/>
      <c r="AL630" s="7">
        <v>0</v>
      </c>
    </row>
    <row r="631" spans="1:38" ht="15.95" customHeight="1" x14ac:dyDescent="0.25">
      <c r="A631" s="3">
        <v>43</v>
      </c>
      <c r="B631" s="201" t="s">
        <v>285</v>
      </c>
      <c r="C631" s="202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10" t="str">
        <f t="shared" si="19"/>
        <v/>
      </c>
      <c r="AJ631" s="5">
        <v>0</v>
      </c>
      <c r="AK631" s="15">
        <v>0</v>
      </c>
      <c r="AL631" s="7">
        <v>0</v>
      </c>
    </row>
    <row r="632" spans="1:38" ht="12.6" hidden="1" customHeight="1" x14ac:dyDescent="0.25">
      <c r="A632" s="3">
        <v>44</v>
      </c>
      <c r="B632" s="201"/>
      <c r="C632" s="202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10" t="str">
        <f t="shared" si="19"/>
        <v/>
      </c>
      <c r="AJ632" s="5"/>
      <c r="AK632" s="15"/>
    </row>
    <row r="633" spans="1:38" ht="12.6" hidden="1" customHeight="1" x14ac:dyDescent="0.25">
      <c r="A633" s="3">
        <v>45</v>
      </c>
      <c r="B633" s="201"/>
      <c r="C633" s="202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10" t="str">
        <f t="shared" si="19"/>
        <v/>
      </c>
      <c r="AJ633" s="5"/>
      <c r="AK633" s="15"/>
    </row>
    <row r="634" spans="1:38" ht="12.6" hidden="1" customHeight="1" x14ac:dyDescent="0.25">
      <c r="A634" s="3">
        <v>46</v>
      </c>
      <c r="B634" s="201"/>
      <c r="C634" s="202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10" t="str">
        <f t="shared" si="19"/>
        <v/>
      </c>
      <c r="AJ634" s="5"/>
      <c r="AK634" s="15"/>
    </row>
    <row r="635" spans="1:38" ht="12.6" hidden="1" customHeight="1" x14ac:dyDescent="0.25">
      <c r="A635" s="3">
        <v>47</v>
      </c>
      <c r="B635" s="201"/>
      <c r="C635" s="202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10" t="str">
        <f t="shared" si="19"/>
        <v/>
      </c>
      <c r="AJ635" s="5"/>
      <c r="AK635" s="15"/>
    </row>
    <row r="636" spans="1:38" ht="12.6" hidden="1" customHeight="1" x14ac:dyDescent="0.25">
      <c r="A636" s="3">
        <v>48</v>
      </c>
      <c r="B636" s="201"/>
      <c r="C636" s="202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10" t="str">
        <f t="shared" si="19"/>
        <v/>
      </c>
      <c r="AJ636" s="5"/>
      <c r="AK636" s="15"/>
    </row>
    <row r="637" spans="1:38" ht="12.6" hidden="1" customHeight="1" x14ac:dyDescent="0.25">
      <c r="A637" s="3">
        <v>49</v>
      </c>
      <c r="B637" s="201"/>
      <c r="C637" s="202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10" t="str">
        <f t="shared" si="19"/>
        <v/>
      </c>
      <c r="AJ637" s="5"/>
      <c r="AK637" s="15"/>
    </row>
    <row r="638" spans="1:38" ht="12.6" hidden="1" customHeight="1" x14ac:dyDescent="0.25">
      <c r="A638" s="3">
        <v>50</v>
      </c>
      <c r="B638" s="201"/>
      <c r="C638" s="202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10" t="str">
        <f t="shared" si="19"/>
        <v/>
      </c>
      <c r="AJ638" s="5"/>
      <c r="AK638" s="15"/>
    </row>
    <row r="639" spans="1:38" ht="12.6" hidden="1" customHeight="1" x14ac:dyDescent="0.25">
      <c r="A639" s="3">
        <v>51</v>
      </c>
      <c r="B639" s="201"/>
      <c r="C639" s="202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10" t="str">
        <f t="shared" si="19"/>
        <v/>
      </c>
      <c r="AJ639" s="5"/>
      <c r="AK639" s="15"/>
    </row>
    <row r="640" spans="1:38" ht="12.6" hidden="1" customHeight="1" x14ac:dyDescent="0.25">
      <c r="A640" s="3">
        <v>52</v>
      </c>
      <c r="B640" s="201"/>
      <c r="C640" s="202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10" t="str">
        <f t="shared" si="19"/>
        <v/>
      </c>
      <c r="AJ640" s="5"/>
      <c r="AK640" s="15"/>
    </row>
    <row r="641" spans="1:37" ht="12.6" hidden="1" customHeight="1" x14ac:dyDescent="0.25">
      <c r="A641" s="3">
        <v>53</v>
      </c>
      <c r="B641" s="201"/>
      <c r="C641" s="202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10" t="str">
        <f t="shared" si="19"/>
        <v/>
      </c>
      <c r="AJ641" s="5"/>
      <c r="AK641" s="15"/>
    </row>
    <row r="642" spans="1:37" ht="12.6" hidden="1" customHeight="1" x14ac:dyDescent="0.25">
      <c r="A642" s="3">
        <v>54</v>
      </c>
      <c r="B642" s="201"/>
      <c r="C642" s="202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10" t="str">
        <f t="shared" si="19"/>
        <v/>
      </c>
      <c r="AJ642" s="5"/>
      <c r="AK642" s="15"/>
    </row>
    <row r="643" spans="1:37" ht="12.6" hidden="1" customHeight="1" x14ac:dyDescent="0.25">
      <c r="A643" s="20">
        <v>55</v>
      </c>
      <c r="B643" s="201"/>
      <c r="C643" s="202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10" t="str">
        <f t="shared" si="19"/>
        <v/>
      </c>
      <c r="AJ643" s="21"/>
      <c r="AK643" s="22"/>
    </row>
    <row r="644" spans="1:37" s="39" customFormat="1" ht="12.6" customHeight="1" x14ac:dyDescent="0.2">
      <c r="A644" s="36"/>
      <c r="B644" s="203" t="s">
        <v>306</v>
      </c>
      <c r="C644" s="204"/>
      <c r="D644" s="40">
        <v>0</v>
      </c>
      <c r="E644" s="40">
        <v>0</v>
      </c>
      <c r="F644" s="40">
        <v>0</v>
      </c>
      <c r="G644" s="40">
        <v>2</v>
      </c>
      <c r="H644" s="40">
        <v>1</v>
      </c>
      <c r="I644" s="40">
        <v>1</v>
      </c>
      <c r="J644" s="40">
        <v>0</v>
      </c>
      <c r="K644" s="40">
        <v>0</v>
      </c>
      <c r="L644" s="40">
        <v>0</v>
      </c>
      <c r="M644" s="40">
        <v>0</v>
      </c>
      <c r="N644" s="40">
        <v>0</v>
      </c>
      <c r="O644" s="40">
        <v>0</v>
      </c>
      <c r="P644" s="40">
        <v>0</v>
      </c>
      <c r="Q644" s="40">
        <v>0</v>
      </c>
      <c r="R644" s="40">
        <v>0</v>
      </c>
      <c r="S644" s="40">
        <v>0</v>
      </c>
      <c r="T644" s="40">
        <v>0</v>
      </c>
      <c r="U644" s="40">
        <v>0</v>
      </c>
      <c r="V644" s="40">
        <v>0</v>
      </c>
      <c r="W644" s="40">
        <v>0</v>
      </c>
      <c r="X644" s="40">
        <v>0</v>
      </c>
      <c r="Y644" s="40">
        <v>0</v>
      </c>
      <c r="Z644" s="40">
        <v>0</v>
      </c>
      <c r="AA644" s="40">
        <v>0</v>
      </c>
      <c r="AB644" s="40">
        <v>0</v>
      </c>
      <c r="AC644" s="40">
        <v>0</v>
      </c>
      <c r="AD644" s="40">
        <v>0</v>
      </c>
      <c r="AE644" s="40">
        <v>0</v>
      </c>
      <c r="AF644" s="40">
        <v>0</v>
      </c>
      <c r="AG644" s="40">
        <v>0</v>
      </c>
      <c r="AH644" s="40">
        <v>0</v>
      </c>
      <c r="AI644" s="40">
        <v>4</v>
      </c>
      <c r="AJ644" s="40">
        <v>4</v>
      </c>
      <c r="AK644" s="41">
        <v>0</v>
      </c>
    </row>
    <row r="645" spans="1:37" ht="12.6" customHeight="1" x14ac:dyDescent="0.25">
      <c r="A645" s="111"/>
      <c r="B645" s="150"/>
      <c r="C645" s="111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  <c r="AA645" s="111"/>
      <c r="AB645" s="111"/>
      <c r="AC645" s="111"/>
      <c r="AD645" s="111"/>
      <c r="AE645" s="111"/>
      <c r="AF645" s="111"/>
      <c r="AG645" s="111"/>
      <c r="AH645" s="111"/>
      <c r="AI645" s="111"/>
      <c r="AJ645" s="111"/>
      <c r="AK645" s="111"/>
    </row>
    <row r="646" spans="1:37" ht="12.6" customHeight="1" x14ac:dyDescent="0.25">
      <c r="A646" s="205" t="s">
        <v>314</v>
      </c>
      <c r="B646" s="208"/>
      <c r="C646" s="205"/>
      <c r="D646" s="205" t="s">
        <v>308</v>
      </c>
      <c r="E646" s="205"/>
      <c r="F646" s="205"/>
      <c r="G646" s="205"/>
      <c r="H646" s="205"/>
      <c r="I646" s="205"/>
      <c r="J646" s="205"/>
      <c r="K646" s="205"/>
      <c r="L646" s="205"/>
      <c r="M646" s="205"/>
      <c r="N646" s="112"/>
      <c r="O646" s="112"/>
      <c r="P646" s="205" t="s">
        <v>308</v>
      </c>
      <c r="Q646" s="205"/>
      <c r="R646" s="205"/>
      <c r="S646" s="205"/>
      <c r="T646" s="205"/>
      <c r="U646" s="205"/>
      <c r="V646" s="205"/>
      <c r="W646" s="205"/>
      <c r="X646" s="205"/>
      <c r="Y646" s="205"/>
      <c r="Z646" s="112"/>
      <c r="AA646" s="112"/>
      <c r="AB646" s="205" t="s">
        <v>308</v>
      </c>
      <c r="AC646" s="205"/>
      <c r="AD646" s="205"/>
      <c r="AE646" s="205"/>
      <c r="AF646" s="205"/>
      <c r="AG646" s="205"/>
      <c r="AH646" s="205"/>
      <c r="AI646" s="205"/>
      <c r="AJ646" s="205"/>
      <c r="AK646" s="205"/>
    </row>
    <row r="647" spans="1:37" ht="12.6" customHeight="1" x14ac:dyDescent="0.25">
      <c r="A647" s="112"/>
      <c r="B647" s="151"/>
      <c r="C647" s="112"/>
      <c r="D647" s="205" t="s">
        <v>309</v>
      </c>
      <c r="E647" s="205"/>
      <c r="F647" s="205"/>
      <c r="G647" s="205"/>
      <c r="H647" s="205"/>
      <c r="I647" s="205"/>
      <c r="J647" s="205"/>
      <c r="K647" s="205"/>
      <c r="L647" s="205"/>
      <c r="M647" s="205"/>
      <c r="N647" s="112"/>
      <c r="O647" s="112"/>
      <c r="P647" s="205" t="s">
        <v>15</v>
      </c>
      <c r="Q647" s="205"/>
      <c r="R647" s="205"/>
      <c r="S647" s="205"/>
      <c r="T647" s="205"/>
      <c r="U647" s="205"/>
      <c r="V647" s="205"/>
      <c r="W647" s="205"/>
      <c r="X647" s="205"/>
      <c r="Y647" s="205"/>
      <c r="Z647" s="112"/>
      <c r="AA647" s="112"/>
      <c r="AB647" s="205" t="s">
        <v>16</v>
      </c>
      <c r="AC647" s="205"/>
      <c r="AD647" s="205"/>
      <c r="AE647" s="205"/>
      <c r="AF647" s="205"/>
      <c r="AG647" s="205"/>
      <c r="AH647" s="205"/>
      <c r="AI647" s="205"/>
      <c r="AJ647" s="205"/>
      <c r="AK647" s="205"/>
    </row>
    <row r="648" spans="1:37" ht="12.6" customHeight="1" x14ac:dyDescent="0.25">
      <c r="A648" s="112"/>
      <c r="B648" s="151"/>
      <c r="C648" s="112"/>
      <c r="D648" s="112"/>
      <c r="E648" s="112"/>
      <c r="F648" s="112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  <c r="AA648" s="112"/>
      <c r="AB648" s="112"/>
      <c r="AC648" s="112"/>
      <c r="AD648" s="112"/>
      <c r="AE648" s="112"/>
      <c r="AF648" s="112"/>
      <c r="AG648" s="112"/>
      <c r="AH648" s="112"/>
      <c r="AI648" s="112"/>
      <c r="AJ648" s="112"/>
      <c r="AK648" s="112"/>
    </row>
    <row r="649" spans="1:37" ht="12.6" customHeight="1" x14ac:dyDescent="0.25">
      <c r="A649" s="112"/>
      <c r="B649" s="151"/>
      <c r="C649" s="112"/>
      <c r="D649" s="112"/>
      <c r="E649" s="112"/>
      <c r="F649" s="112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  <c r="AA649" s="112"/>
      <c r="AB649" s="112"/>
      <c r="AC649" s="112"/>
      <c r="AD649" s="112"/>
      <c r="AE649" s="112"/>
      <c r="AF649" s="112"/>
      <c r="AG649" s="112"/>
      <c r="AH649" s="112"/>
      <c r="AI649" s="112"/>
      <c r="AJ649" s="112"/>
      <c r="AK649" s="112"/>
    </row>
    <row r="650" spans="1:37" ht="13.35" customHeight="1" x14ac:dyDescent="0.25">
      <c r="A650" s="112"/>
      <c r="B650" s="151"/>
      <c r="C650" s="112"/>
      <c r="D650" s="206" t="s">
        <v>310</v>
      </c>
      <c r="E650" s="206"/>
      <c r="F650" s="206"/>
      <c r="G650" s="206"/>
      <c r="H650" s="206"/>
      <c r="I650" s="206"/>
      <c r="J650" s="206"/>
      <c r="K650" s="206"/>
      <c r="L650" s="206"/>
      <c r="M650" s="206"/>
      <c r="N650" s="112"/>
      <c r="O650" s="112"/>
      <c r="P650" s="206" t="s">
        <v>19</v>
      </c>
      <c r="Q650" s="206"/>
      <c r="R650" s="206"/>
      <c r="S650" s="206"/>
      <c r="T650" s="206"/>
      <c r="U650" s="206"/>
      <c r="V650" s="206"/>
      <c r="W650" s="206"/>
      <c r="X650" s="206"/>
      <c r="Y650" s="206"/>
      <c r="Z650" s="112"/>
      <c r="AA650" s="112"/>
      <c r="AB650" s="206"/>
      <c r="AC650" s="206"/>
      <c r="AD650" s="206"/>
      <c r="AE650" s="206"/>
      <c r="AF650" s="206"/>
      <c r="AG650" s="206"/>
      <c r="AH650" s="206"/>
      <c r="AI650" s="206"/>
      <c r="AJ650" s="206"/>
      <c r="AK650" s="206"/>
    </row>
    <row r="651" spans="1:37" ht="13.35" customHeight="1" x14ac:dyDescent="0.25">
      <c r="B651" s="153"/>
    </row>
    <row r="652" spans="1:37" ht="13.35" customHeight="1" x14ac:dyDescent="0.25">
      <c r="B652" s="153"/>
    </row>
  </sheetData>
  <mergeCells count="710">
    <mergeCell ref="AB646:AK646"/>
    <mergeCell ref="D647:M647"/>
    <mergeCell ref="P647:Y647"/>
    <mergeCell ref="AB647:AK647"/>
    <mergeCell ref="D650:M650"/>
    <mergeCell ref="P650:Y650"/>
    <mergeCell ref="AB650:AK650"/>
    <mergeCell ref="B641:C641"/>
    <mergeCell ref="B642:C642"/>
    <mergeCell ref="B643:C643"/>
    <mergeCell ref="B644:C644"/>
    <mergeCell ref="D646:M646"/>
    <mergeCell ref="P646:Y646"/>
    <mergeCell ref="A646:C646"/>
    <mergeCell ref="B635:C635"/>
    <mergeCell ref="B636:C636"/>
    <mergeCell ref="B637:C637"/>
    <mergeCell ref="B638:C638"/>
    <mergeCell ref="B639:C639"/>
    <mergeCell ref="B640:C640"/>
    <mergeCell ref="B629:C629"/>
    <mergeCell ref="B630:C630"/>
    <mergeCell ref="B631:C631"/>
    <mergeCell ref="B632:C632"/>
    <mergeCell ref="B633:C633"/>
    <mergeCell ref="B634:C634"/>
    <mergeCell ref="B623:C623"/>
    <mergeCell ref="B624:C624"/>
    <mergeCell ref="B625:C625"/>
    <mergeCell ref="B626:C626"/>
    <mergeCell ref="B627:C627"/>
    <mergeCell ref="B628:C628"/>
    <mergeCell ref="B617:C617"/>
    <mergeCell ref="B618:C618"/>
    <mergeCell ref="B619:C619"/>
    <mergeCell ref="B620:C620"/>
    <mergeCell ref="B621:C621"/>
    <mergeCell ref="B622:C622"/>
    <mergeCell ref="B611:C611"/>
    <mergeCell ref="B612:C612"/>
    <mergeCell ref="B613:C613"/>
    <mergeCell ref="B614:C614"/>
    <mergeCell ref="B615:C615"/>
    <mergeCell ref="B616:C616"/>
    <mergeCell ref="B605:C605"/>
    <mergeCell ref="B606:C606"/>
    <mergeCell ref="B607:C607"/>
    <mergeCell ref="B608:C608"/>
    <mergeCell ref="B609:C609"/>
    <mergeCell ref="B610:C610"/>
    <mergeCell ref="B599:C599"/>
    <mergeCell ref="B600:C600"/>
    <mergeCell ref="B601:C601"/>
    <mergeCell ref="B602:C602"/>
    <mergeCell ref="B603:C603"/>
    <mergeCell ref="B604:C604"/>
    <mergeCell ref="B593:C593"/>
    <mergeCell ref="B594:C594"/>
    <mergeCell ref="B595:C595"/>
    <mergeCell ref="B596:C596"/>
    <mergeCell ref="B597:C597"/>
    <mergeCell ref="B598:C598"/>
    <mergeCell ref="A587:A588"/>
    <mergeCell ref="AI587:AK587"/>
    <mergeCell ref="B589:C589"/>
    <mergeCell ref="B590:C590"/>
    <mergeCell ref="B591:C591"/>
    <mergeCell ref="B592:C592"/>
    <mergeCell ref="D585:M585"/>
    <mergeCell ref="P585:Y585"/>
    <mergeCell ref="AB585:AK585"/>
    <mergeCell ref="A586:I586"/>
    <mergeCell ref="U586:AH586"/>
    <mergeCell ref="AI586:AK586"/>
    <mergeCell ref="B579:C579"/>
    <mergeCell ref="D581:M581"/>
    <mergeCell ref="P581:Y581"/>
    <mergeCell ref="AB581:AK581"/>
    <mergeCell ref="D582:M582"/>
    <mergeCell ref="P582:Y582"/>
    <mergeCell ref="AB582:AK582"/>
    <mergeCell ref="A581:C581"/>
    <mergeCell ref="B573:C573"/>
    <mergeCell ref="B574:C574"/>
    <mergeCell ref="B575:C575"/>
    <mergeCell ref="B576:C576"/>
    <mergeCell ref="B577:C577"/>
    <mergeCell ref="B578:C578"/>
    <mergeCell ref="B567:C567"/>
    <mergeCell ref="B568:C568"/>
    <mergeCell ref="B569:C569"/>
    <mergeCell ref="B570:C570"/>
    <mergeCell ref="B571:C571"/>
    <mergeCell ref="B572:C572"/>
    <mergeCell ref="B561:C561"/>
    <mergeCell ref="B562:C562"/>
    <mergeCell ref="B563:C563"/>
    <mergeCell ref="B564:C564"/>
    <mergeCell ref="B565:C565"/>
    <mergeCell ref="B566:C566"/>
    <mergeCell ref="B555:C555"/>
    <mergeCell ref="B556:C556"/>
    <mergeCell ref="B557:C557"/>
    <mergeCell ref="B558:C558"/>
    <mergeCell ref="B559:C559"/>
    <mergeCell ref="B560:C560"/>
    <mergeCell ref="B549:C549"/>
    <mergeCell ref="B550:C550"/>
    <mergeCell ref="B551:C551"/>
    <mergeCell ref="B552:C552"/>
    <mergeCell ref="B553:C553"/>
    <mergeCell ref="B554:C554"/>
    <mergeCell ref="B543:C543"/>
    <mergeCell ref="B544:C544"/>
    <mergeCell ref="B545:C545"/>
    <mergeCell ref="B546:C546"/>
    <mergeCell ref="B547:C547"/>
    <mergeCell ref="B548:C548"/>
    <mergeCell ref="B537:C537"/>
    <mergeCell ref="B538:C538"/>
    <mergeCell ref="B539:C539"/>
    <mergeCell ref="B540:C540"/>
    <mergeCell ref="B541:C541"/>
    <mergeCell ref="B542:C542"/>
    <mergeCell ref="B531:C531"/>
    <mergeCell ref="B532:C532"/>
    <mergeCell ref="B533:C533"/>
    <mergeCell ref="B534:C534"/>
    <mergeCell ref="B535:C535"/>
    <mergeCell ref="B536:C536"/>
    <mergeCell ref="B525:C525"/>
    <mergeCell ref="B526:C526"/>
    <mergeCell ref="B527:C527"/>
    <mergeCell ref="B528:C528"/>
    <mergeCell ref="B529:C529"/>
    <mergeCell ref="B530:C530"/>
    <mergeCell ref="A521:I521"/>
    <mergeCell ref="U521:AH521"/>
    <mergeCell ref="AI521:AK521"/>
    <mergeCell ref="A522:A523"/>
    <mergeCell ref="AI522:AK522"/>
    <mergeCell ref="B524:C524"/>
    <mergeCell ref="AB516:AK516"/>
    <mergeCell ref="D517:M517"/>
    <mergeCell ref="P517:Y517"/>
    <mergeCell ref="AB517:AK517"/>
    <mergeCell ref="D520:M520"/>
    <mergeCell ref="P520:Y520"/>
    <mergeCell ref="AB520:AK520"/>
    <mergeCell ref="B511:C511"/>
    <mergeCell ref="B512:C512"/>
    <mergeCell ref="B513:C513"/>
    <mergeCell ref="B514:C514"/>
    <mergeCell ref="D516:M516"/>
    <mergeCell ref="P516:Y516"/>
    <mergeCell ref="A516:C516"/>
    <mergeCell ref="B505:C505"/>
    <mergeCell ref="B506:C506"/>
    <mergeCell ref="B507:C507"/>
    <mergeCell ref="B508:C508"/>
    <mergeCell ref="B509:C509"/>
    <mergeCell ref="B510:C510"/>
    <mergeCell ref="B499:C499"/>
    <mergeCell ref="B500:C500"/>
    <mergeCell ref="B501:C501"/>
    <mergeCell ref="B502:C502"/>
    <mergeCell ref="B503:C503"/>
    <mergeCell ref="B504:C504"/>
    <mergeCell ref="B493:C493"/>
    <mergeCell ref="B494:C494"/>
    <mergeCell ref="B495:C495"/>
    <mergeCell ref="B496:C496"/>
    <mergeCell ref="B497:C497"/>
    <mergeCell ref="B498:C498"/>
    <mergeCell ref="B487:C487"/>
    <mergeCell ref="B488:C488"/>
    <mergeCell ref="B489:C489"/>
    <mergeCell ref="B490:C490"/>
    <mergeCell ref="B491:C491"/>
    <mergeCell ref="B492:C492"/>
    <mergeCell ref="B481:C481"/>
    <mergeCell ref="B482:C482"/>
    <mergeCell ref="B483:C483"/>
    <mergeCell ref="B484:C484"/>
    <mergeCell ref="B485:C485"/>
    <mergeCell ref="B486:C486"/>
    <mergeCell ref="B475:C475"/>
    <mergeCell ref="B476:C476"/>
    <mergeCell ref="B477:C477"/>
    <mergeCell ref="B478:C478"/>
    <mergeCell ref="B479:C479"/>
    <mergeCell ref="B480:C480"/>
    <mergeCell ref="B469:C469"/>
    <mergeCell ref="B470:C470"/>
    <mergeCell ref="B471:C471"/>
    <mergeCell ref="B472:C472"/>
    <mergeCell ref="B473:C473"/>
    <mergeCell ref="B474:C474"/>
    <mergeCell ref="B463:C463"/>
    <mergeCell ref="B464:C464"/>
    <mergeCell ref="B465:C465"/>
    <mergeCell ref="B466:C466"/>
    <mergeCell ref="B467:C467"/>
    <mergeCell ref="B468:C468"/>
    <mergeCell ref="A457:A458"/>
    <mergeCell ref="AI457:AK457"/>
    <mergeCell ref="B459:C459"/>
    <mergeCell ref="B460:C460"/>
    <mergeCell ref="B461:C461"/>
    <mergeCell ref="B462:C462"/>
    <mergeCell ref="D455:M455"/>
    <mergeCell ref="P455:Y455"/>
    <mergeCell ref="AB455:AK455"/>
    <mergeCell ref="A456:I456"/>
    <mergeCell ref="U456:AH456"/>
    <mergeCell ref="AI456:AK456"/>
    <mergeCell ref="B449:C449"/>
    <mergeCell ref="D451:M451"/>
    <mergeCell ref="P451:Y451"/>
    <mergeCell ref="AB451:AK451"/>
    <mergeCell ref="D452:M452"/>
    <mergeCell ref="P452:Y452"/>
    <mergeCell ref="AB452:AK452"/>
    <mergeCell ref="A451:C451"/>
    <mergeCell ref="B443:C443"/>
    <mergeCell ref="B444:C444"/>
    <mergeCell ref="B445:C445"/>
    <mergeCell ref="B446:C446"/>
    <mergeCell ref="B447:C447"/>
    <mergeCell ref="B448:C448"/>
    <mergeCell ref="B437:C437"/>
    <mergeCell ref="B438:C438"/>
    <mergeCell ref="B439:C439"/>
    <mergeCell ref="B440:C440"/>
    <mergeCell ref="B441:C441"/>
    <mergeCell ref="B442:C442"/>
    <mergeCell ref="B431:C431"/>
    <mergeCell ref="B432:C432"/>
    <mergeCell ref="B433:C433"/>
    <mergeCell ref="B434:C434"/>
    <mergeCell ref="B435:C435"/>
    <mergeCell ref="B436:C436"/>
    <mergeCell ref="B425:C425"/>
    <mergeCell ref="B426:C426"/>
    <mergeCell ref="B427:C427"/>
    <mergeCell ref="B428:C428"/>
    <mergeCell ref="B429:C429"/>
    <mergeCell ref="B430:C430"/>
    <mergeCell ref="B419:C419"/>
    <mergeCell ref="B420:C420"/>
    <mergeCell ref="B421:C421"/>
    <mergeCell ref="B422:C422"/>
    <mergeCell ref="B423:C423"/>
    <mergeCell ref="B424:C424"/>
    <mergeCell ref="B413:C413"/>
    <mergeCell ref="B414:C414"/>
    <mergeCell ref="B415:C415"/>
    <mergeCell ref="B416:C416"/>
    <mergeCell ref="B417:C417"/>
    <mergeCell ref="B418:C418"/>
    <mergeCell ref="B407:C407"/>
    <mergeCell ref="B408:C408"/>
    <mergeCell ref="B409:C409"/>
    <mergeCell ref="B410:C410"/>
    <mergeCell ref="B411:C411"/>
    <mergeCell ref="B412:C412"/>
    <mergeCell ref="B401:C401"/>
    <mergeCell ref="B402:C402"/>
    <mergeCell ref="B403:C403"/>
    <mergeCell ref="B404:C404"/>
    <mergeCell ref="B405:C405"/>
    <mergeCell ref="B406:C406"/>
    <mergeCell ref="B395:C395"/>
    <mergeCell ref="B396:C396"/>
    <mergeCell ref="B397:C397"/>
    <mergeCell ref="B398:C398"/>
    <mergeCell ref="B399:C399"/>
    <mergeCell ref="B400:C400"/>
    <mergeCell ref="A391:I391"/>
    <mergeCell ref="U391:AH391"/>
    <mergeCell ref="AI391:AK391"/>
    <mergeCell ref="A392:A393"/>
    <mergeCell ref="AI392:AK392"/>
    <mergeCell ref="B394:C394"/>
    <mergeCell ref="AB386:AK386"/>
    <mergeCell ref="D387:M387"/>
    <mergeCell ref="P387:Y387"/>
    <mergeCell ref="AB387:AK387"/>
    <mergeCell ref="D390:M390"/>
    <mergeCell ref="P390:Y390"/>
    <mergeCell ref="AB390:AK390"/>
    <mergeCell ref="B381:C381"/>
    <mergeCell ref="B382:C382"/>
    <mergeCell ref="B383:C383"/>
    <mergeCell ref="B384:C384"/>
    <mergeCell ref="D386:M386"/>
    <mergeCell ref="P386:Y386"/>
    <mergeCell ref="A386:C386"/>
    <mergeCell ref="B375:C375"/>
    <mergeCell ref="B376:C376"/>
    <mergeCell ref="B377:C377"/>
    <mergeCell ref="B378:C378"/>
    <mergeCell ref="B379:C379"/>
    <mergeCell ref="B380:C380"/>
    <mergeCell ref="B369:C369"/>
    <mergeCell ref="B370:C370"/>
    <mergeCell ref="B371:C371"/>
    <mergeCell ref="B372:C372"/>
    <mergeCell ref="B373:C373"/>
    <mergeCell ref="B374:C374"/>
    <mergeCell ref="B363:C363"/>
    <mergeCell ref="B364:C364"/>
    <mergeCell ref="B365:C365"/>
    <mergeCell ref="B366:C366"/>
    <mergeCell ref="B367:C367"/>
    <mergeCell ref="B368:C368"/>
    <mergeCell ref="B357:C357"/>
    <mergeCell ref="B358:C358"/>
    <mergeCell ref="B359:C359"/>
    <mergeCell ref="B360:C360"/>
    <mergeCell ref="B361:C361"/>
    <mergeCell ref="B362:C362"/>
    <mergeCell ref="B351:C351"/>
    <mergeCell ref="B352:C352"/>
    <mergeCell ref="B353:C353"/>
    <mergeCell ref="B354:C354"/>
    <mergeCell ref="B355:C355"/>
    <mergeCell ref="B356:C356"/>
    <mergeCell ref="B345:C345"/>
    <mergeCell ref="B346:C346"/>
    <mergeCell ref="B347:C347"/>
    <mergeCell ref="B348:C348"/>
    <mergeCell ref="B349:C349"/>
    <mergeCell ref="B350:C350"/>
    <mergeCell ref="B339:C339"/>
    <mergeCell ref="B340:C340"/>
    <mergeCell ref="B341:C341"/>
    <mergeCell ref="B342:C342"/>
    <mergeCell ref="B343:C343"/>
    <mergeCell ref="B344:C344"/>
    <mergeCell ref="B333:C333"/>
    <mergeCell ref="B334:C334"/>
    <mergeCell ref="B335:C335"/>
    <mergeCell ref="B336:C336"/>
    <mergeCell ref="B337:C337"/>
    <mergeCell ref="B338:C338"/>
    <mergeCell ref="A327:A328"/>
    <mergeCell ref="AI327:AK327"/>
    <mergeCell ref="B329:C329"/>
    <mergeCell ref="B330:C330"/>
    <mergeCell ref="B331:C331"/>
    <mergeCell ref="B332:C332"/>
    <mergeCell ref="D325:M325"/>
    <mergeCell ref="P325:Y325"/>
    <mergeCell ref="AB325:AK325"/>
    <mergeCell ref="A326:I326"/>
    <mergeCell ref="U326:AH326"/>
    <mergeCell ref="AI326:AK326"/>
    <mergeCell ref="B319:C319"/>
    <mergeCell ref="D321:M321"/>
    <mergeCell ref="P321:Y321"/>
    <mergeCell ref="AB321:AK321"/>
    <mergeCell ref="D322:M322"/>
    <mergeCell ref="P322:Y322"/>
    <mergeCell ref="AB322:AK322"/>
    <mergeCell ref="A321:C321"/>
    <mergeCell ref="B313:C313"/>
    <mergeCell ref="B314:C314"/>
    <mergeCell ref="B315:C315"/>
    <mergeCell ref="B316:C316"/>
    <mergeCell ref="B317:C317"/>
    <mergeCell ref="B318:C318"/>
    <mergeCell ref="B307:C307"/>
    <mergeCell ref="B308:C308"/>
    <mergeCell ref="B309:C309"/>
    <mergeCell ref="B310:C310"/>
    <mergeCell ref="B311:C311"/>
    <mergeCell ref="B312:C312"/>
    <mergeCell ref="B301:C301"/>
    <mergeCell ref="B302:C302"/>
    <mergeCell ref="B303:C303"/>
    <mergeCell ref="B304:C304"/>
    <mergeCell ref="B305:C305"/>
    <mergeCell ref="B306:C306"/>
    <mergeCell ref="B295:C295"/>
    <mergeCell ref="B296:C296"/>
    <mergeCell ref="B297:C297"/>
    <mergeCell ref="B298:C298"/>
    <mergeCell ref="B299:C299"/>
    <mergeCell ref="B300:C300"/>
    <mergeCell ref="B289:C289"/>
    <mergeCell ref="B290:C290"/>
    <mergeCell ref="B291:C291"/>
    <mergeCell ref="B292:C292"/>
    <mergeCell ref="B293:C293"/>
    <mergeCell ref="B294:C294"/>
    <mergeCell ref="B283:C283"/>
    <mergeCell ref="B284:C284"/>
    <mergeCell ref="B285:C285"/>
    <mergeCell ref="B286:C286"/>
    <mergeCell ref="B287:C287"/>
    <mergeCell ref="B288:C288"/>
    <mergeCell ref="B277:C277"/>
    <mergeCell ref="B278:C278"/>
    <mergeCell ref="B279:C279"/>
    <mergeCell ref="B280:C280"/>
    <mergeCell ref="B281:C281"/>
    <mergeCell ref="B282:C282"/>
    <mergeCell ref="B271:C271"/>
    <mergeCell ref="B272:C272"/>
    <mergeCell ref="B273:C273"/>
    <mergeCell ref="B274:C274"/>
    <mergeCell ref="B275:C275"/>
    <mergeCell ref="B276:C276"/>
    <mergeCell ref="B265:C265"/>
    <mergeCell ref="B266:C266"/>
    <mergeCell ref="B267:C267"/>
    <mergeCell ref="B268:C268"/>
    <mergeCell ref="B269:C269"/>
    <mergeCell ref="B270:C270"/>
    <mergeCell ref="A261:I261"/>
    <mergeCell ref="U261:AH261"/>
    <mergeCell ref="AI261:AK261"/>
    <mergeCell ref="A262:A263"/>
    <mergeCell ref="AI262:AK262"/>
    <mergeCell ref="B264:C264"/>
    <mergeCell ref="AB256:AK256"/>
    <mergeCell ref="D257:M257"/>
    <mergeCell ref="P257:Y257"/>
    <mergeCell ref="AB257:AK257"/>
    <mergeCell ref="D260:M260"/>
    <mergeCell ref="P260:Y260"/>
    <mergeCell ref="AB260:AK260"/>
    <mergeCell ref="B251:C251"/>
    <mergeCell ref="B252:C252"/>
    <mergeCell ref="B253:C253"/>
    <mergeCell ref="B254:C254"/>
    <mergeCell ref="D256:M256"/>
    <mergeCell ref="P256:Y256"/>
    <mergeCell ref="A256:C256"/>
    <mergeCell ref="B245:C245"/>
    <mergeCell ref="B246:C246"/>
    <mergeCell ref="B247:C247"/>
    <mergeCell ref="B248:C248"/>
    <mergeCell ref="B249:C249"/>
    <mergeCell ref="B250:C250"/>
    <mergeCell ref="B239:C239"/>
    <mergeCell ref="B240:C240"/>
    <mergeCell ref="B241:C241"/>
    <mergeCell ref="B242:C242"/>
    <mergeCell ref="B243:C243"/>
    <mergeCell ref="B244:C244"/>
    <mergeCell ref="B233:C233"/>
    <mergeCell ref="B234:C234"/>
    <mergeCell ref="B235:C235"/>
    <mergeCell ref="B236:C236"/>
    <mergeCell ref="B237:C237"/>
    <mergeCell ref="B238:C238"/>
    <mergeCell ref="B227:C227"/>
    <mergeCell ref="B228:C228"/>
    <mergeCell ref="B229:C229"/>
    <mergeCell ref="B230:C230"/>
    <mergeCell ref="B231:C231"/>
    <mergeCell ref="B232:C232"/>
    <mergeCell ref="B221:C221"/>
    <mergeCell ref="B222:C222"/>
    <mergeCell ref="B223:C223"/>
    <mergeCell ref="B224:C224"/>
    <mergeCell ref="B225:C225"/>
    <mergeCell ref="B226:C226"/>
    <mergeCell ref="B215:C215"/>
    <mergeCell ref="B216:C216"/>
    <mergeCell ref="B217:C217"/>
    <mergeCell ref="B218:C218"/>
    <mergeCell ref="B219:C219"/>
    <mergeCell ref="B220:C220"/>
    <mergeCell ref="B209:C209"/>
    <mergeCell ref="B210:C210"/>
    <mergeCell ref="B211:C211"/>
    <mergeCell ref="B212:C212"/>
    <mergeCell ref="B213:C213"/>
    <mergeCell ref="B214:C214"/>
    <mergeCell ref="B203:C203"/>
    <mergeCell ref="B204:C204"/>
    <mergeCell ref="B205:C205"/>
    <mergeCell ref="B206:C206"/>
    <mergeCell ref="B207:C207"/>
    <mergeCell ref="B208:C208"/>
    <mergeCell ref="A197:A198"/>
    <mergeCell ref="AI197:AK197"/>
    <mergeCell ref="B199:C199"/>
    <mergeCell ref="B200:C200"/>
    <mergeCell ref="B201:C201"/>
    <mergeCell ref="B202:C202"/>
    <mergeCell ref="D195:M195"/>
    <mergeCell ref="P195:Y195"/>
    <mergeCell ref="AB195:AK195"/>
    <mergeCell ref="A196:I196"/>
    <mergeCell ref="U196:AH196"/>
    <mergeCell ref="AI196:AK196"/>
    <mergeCell ref="B189:C189"/>
    <mergeCell ref="D191:M191"/>
    <mergeCell ref="P191:Y191"/>
    <mergeCell ref="AB191:AK191"/>
    <mergeCell ref="D192:M192"/>
    <mergeCell ref="P192:Y192"/>
    <mergeCell ref="AB192:AK192"/>
    <mergeCell ref="A191:C191"/>
    <mergeCell ref="B183:C183"/>
    <mergeCell ref="B184:C184"/>
    <mergeCell ref="B185:C185"/>
    <mergeCell ref="B186:C186"/>
    <mergeCell ref="B187:C187"/>
    <mergeCell ref="B188:C188"/>
    <mergeCell ref="B177:C177"/>
    <mergeCell ref="B178:C178"/>
    <mergeCell ref="B179:C179"/>
    <mergeCell ref="B180:C180"/>
    <mergeCell ref="B181:C181"/>
    <mergeCell ref="B182:C182"/>
    <mergeCell ref="B171:C171"/>
    <mergeCell ref="B172:C172"/>
    <mergeCell ref="B173:C173"/>
    <mergeCell ref="B174:C174"/>
    <mergeCell ref="B175:C175"/>
    <mergeCell ref="B176:C176"/>
    <mergeCell ref="B165:C165"/>
    <mergeCell ref="B166:C166"/>
    <mergeCell ref="B167:C167"/>
    <mergeCell ref="B168:C168"/>
    <mergeCell ref="B169:C169"/>
    <mergeCell ref="B170:C170"/>
    <mergeCell ref="B159:C159"/>
    <mergeCell ref="B160:C160"/>
    <mergeCell ref="B161:C161"/>
    <mergeCell ref="B162:C162"/>
    <mergeCell ref="B163:C163"/>
    <mergeCell ref="B164:C164"/>
    <mergeCell ref="B153:C153"/>
    <mergeCell ref="B154:C154"/>
    <mergeCell ref="B155:C155"/>
    <mergeCell ref="B156:C156"/>
    <mergeCell ref="B157:C157"/>
    <mergeCell ref="B158:C158"/>
    <mergeCell ref="B147:C147"/>
    <mergeCell ref="B148:C148"/>
    <mergeCell ref="B149:C149"/>
    <mergeCell ref="B150:C150"/>
    <mergeCell ref="B151:C151"/>
    <mergeCell ref="B152:C152"/>
    <mergeCell ref="B141:C141"/>
    <mergeCell ref="B142:C142"/>
    <mergeCell ref="B143:C143"/>
    <mergeCell ref="B144:C144"/>
    <mergeCell ref="B145:C145"/>
    <mergeCell ref="B146:C146"/>
    <mergeCell ref="B135:C135"/>
    <mergeCell ref="B136:C136"/>
    <mergeCell ref="B137:C137"/>
    <mergeCell ref="B138:C138"/>
    <mergeCell ref="B139:C139"/>
    <mergeCell ref="B140:C140"/>
    <mergeCell ref="A131:I131"/>
    <mergeCell ref="U131:AH131"/>
    <mergeCell ref="AI131:AK131"/>
    <mergeCell ref="A132:A133"/>
    <mergeCell ref="AI132:AK132"/>
    <mergeCell ref="B134:C134"/>
    <mergeCell ref="AB126:AK126"/>
    <mergeCell ref="D127:M127"/>
    <mergeCell ref="P127:Y127"/>
    <mergeCell ref="AB127:AK127"/>
    <mergeCell ref="D130:M130"/>
    <mergeCell ref="P130:Y130"/>
    <mergeCell ref="AB130:AK130"/>
    <mergeCell ref="B121:C121"/>
    <mergeCell ref="B122:C122"/>
    <mergeCell ref="B123:C123"/>
    <mergeCell ref="B124:C124"/>
    <mergeCell ref="D126:M126"/>
    <mergeCell ref="P126:Y126"/>
    <mergeCell ref="A126:C126"/>
    <mergeCell ref="B115:C115"/>
    <mergeCell ref="B116:C116"/>
    <mergeCell ref="B117:C117"/>
    <mergeCell ref="B118:C118"/>
    <mergeCell ref="B119:C119"/>
    <mergeCell ref="B120:C120"/>
    <mergeCell ref="B109:C109"/>
    <mergeCell ref="B110:C110"/>
    <mergeCell ref="B111:C111"/>
    <mergeCell ref="B112:C112"/>
    <mergeCell ref="B113:C113"/>
    <mergeCell ref="B114:C114"/>
    <mergeCell ref="B103:C103"/>
    <mergeCell ref="B104:C104"/>
    <mergeCell ref="B105:C105"/>
    <mergeCell ref="B106:C106"/>
    <mergeCell ref="B107:C107"/>
    <mergeCell ref="B108:C108"/>
    <mergeCell ref="B97:C97"/>
    <mergeCell ref="B98:C98"/>
    <mergeCell ref="B99:C99"/>
    <mergeCell ref="B100:C100"/>
    <mergeCell ref="B101:C101"/>
    <mergeCell ref="B102:C102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A67:A68"/>
    <mergeCell ref="AI67:AK67"/>
    <mergeCell ref="B69:C69"/>
    <mergeCell ref="B70:C70"/>
    <mergeCell ref="B71:C71"/>
    <mergeCell ref="B72:C72"/>
    <mergeCell ref="D65:M65"/>
    <mergeCell ref="P65:Y65"/>
    <mergeCell ref="AB65:AK65"/>
    <mergeCell ref="A66:I66"/>
    <mergeCell ref="U66:AH66"/>
    <mergeCell ref="AI66:AK66"/>
    <mergeCell ref="B59:C59"/>
    <mergeCell ref="D61:M61"/>
    <mergeCell ref="P61:Y61"/>
    <mergeCell ref="AB61:AK61"/>
    <mergeCell ref="D62:M62"/>
    <mergeCell ref="P62:Y62"/>
    <mergeCell ref="AB62:AK62"/>
    <mergeCell ref="A61:C61"/>
    <mergeCell ref="B53:C53"/>
    <mergeCell ref="B54:C54"/>
    <mergeCell ref="B55:C55"/>
    <mergeCell ref="B56:C56"/>
    <mergeCell ref="B57:C57"/>
    <mergeCell ref="B58:C58"/>
    <mergeCell ref="B47:C47"/>
    <mergeCell ref="B48:C48"/>
    <mergeCell ref="B49:C49"/>
    <mergeCell ref="B50:C50"/>
    <mergeCell ref="B51:C51"/>
    <mergeCell ref="B52:C52"/>
    <mergeCell ref="B41:C41"/>
    <mergeCell ref="B42:C42"/>
    <mergeCell ref="B43:C43"/>
    <mergeCell ref="B44:C44"/>
    <mergeCell ref="B45:C45"/>
    <mergeCell ref="B46:C46"/>
    <mergeCell ref="B35:C35"/>
    <mergeCell ref="B36:C36"/>
    <mergeCell ref="B37:C37"/>
    <mergeCell ref="B38:C38"/>
    <mergeCell ref="B39:C39"/>
    <mergeCell ref="B40:C40"/>
    <mergeCell ref="B29:C29"/>
    <mergeCell ref="B30:C30"/>
    <mergeCell ref="B31:C31"/>
    <mergeCell ref="B32:C32"/>
    <mergeCell ref="B33:C33"/>
    <mergeCell ref="B34:C34"/>
    <mergeCell ref="B23:C23"/>
    <mergeCell ref="B24:C24"/>
    <mergeCell ref="B25:C25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B5:C5"/>
    <mergeCell ref="B6:C6"/>
    <mergeCell ref="B7:C7"/>
    <mergeCell ref="B8:C8"/>
    <mergeCell ref="B9:C9"/>
    <mergeCell ref="B10:C10"/>
    <mergeCell ref="A1:I1"/>
    <mergeCell ref="U1:AH1"/>
    <mergeCell ref="AI1:AK1"/>
    <mergeCell ref="A2:A3"/>
    <mergeCell ref="AI2:AK2"/>
    <mergeCell ref="B4:C4"/>
  </mergeCells>
  <pageMargins left="0.25" right="0.25" top="0.25" bottom="0.25" header="0" footer="0"/>
  <pageSetup paperSize="9" pageOrder="overThenDown" orientation="portrait"/>
  <headerFooter alignWithMargins="0"/>
  <rowBreaks count="10" manualBreakCount="10">
    <brk id="65" max="16383" man="1"/>
    <brk id="130" max="16383" man="1"/>
    <brk id="195" max="16383" man="1"/>
    <brk id="260" max="16383" man="1"/>
    <brk id="325" max="16383" man="1"/>
    <brk id="390" max="16383" man="1"/>
    <brk id="455" max="16383" man="1"/>
    <brk id="520" max="16383" man="1"/>
    <brk id="585" max="16383" man="1"/>
    <brk id="65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I7" sqref="I7"/>
    </sheetView>
  </sheetViews>
  <sheetFormatPr defaultRowHeight="15" customHeight="1" x14ac:dyDescent="0.25"/>
  <cols>
    <col min="1" max="1" width="8.140625" style="23" customWidth="1"/>
    <col min="2" max="11" width="8.140625" style="1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/>
    </row>
    <row r="5" spans="1:1" ht="15" customHeight="1" x14ac:dyDescent="0.25">
      <c r="A5" s="1"/>
    </row>
    <row r="6" spans="1:1" ht="15" customHeight="1" x14ac:dyDescent="0.25">
      <c r="A6" s="1"/>
    </row>
    <row r="7" spans="1:1" ht="15" customHeight="1" x14ac:dyDescent="0.25">
      <c r="A7" s="1"/>
    </row>
    <row r="8" spans="1:1" ht="15" customHeight="1" x14ac:dyDescent="0.25">
      <c r="A8" s="1"/>
    </row>
    <row r="9" spans="1:1" ht="15" customHeight="1" x14ac:dyDescent="0.25">
      <c r="A9" s="1"/>
    </row>
    <row r="10" spans="1:1" ht="15" customHeight="1" x14ac:dyDescent="0.25">
      <c r="A10" s="1"/>
    </row>
    <row r="11" spans="1:1" ht="15" customHeight="1" x14ac:dyDescent="0.25">
      <c r="A11" s="1"/>
    </row>
    <row r="12" spans="1:1" ht="15" customHeight="1" x14ac:dyDescent="0.25">
      <c r="A12" s="1"/>
    </row>
    <row r="13" spans="1:1" ht="15" customHeight="1" x14ac:dyDescent="0.25">
      <c r="A13" s="1"/>
    </row>
    <row r="14" spans="1:1" ht="15" customHeight="1" x14ac:dyDescent="0.25">
      <c r="A14" s="1"/>
    </row>
    <row r="15" spans="1:1" ht="15" customHeight="1" x14ac:dyDescent="0.25">
      <c r="A15" s="1"/>
    </row>
    <row r="16" spans="1:1" ht="15" customHeight="1" x14ac:dyDescent="0.25">
      <c r="A16" s="1"/>
    </row>
    <row r="17" spans="1:11" ht="15" customHeight="1" x14ac:dyDescent="0.25">
      <c r="A17" s="1"/>
    </row>
    <row r="18" spans="1:11" ht="15" customHeight="1" x14ac:dyDescent="0.25">
      <c r="A18" s="1"/>
    </row>
    <row r="19" spans="1:11" ht="15" customHeight="1" x14ac:dyDescent="0.25">
      <c r="A19" s="1"/>
    </row>
    <row r="20" spans="1:11" ht="49.5" customHeight="1" x14ac:dyDescent="0.65">
      <c r="A20" s="209" t="s">
        <v>328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10" t="s">
        <v>329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</row>
    <row r="22" spans="1:11" ht="15" customHeight="1" x14ac:dyDescent="0.25">
      <c r="A22" s="1"/>
    </row>
    <row r="23" spans="1:11" ht="15" customHeight="1" x14ac:dyDescent="0.25">
      <c r="A23" s="1"/>
    </row>
    <row r="24" spans="1:11" ht="15" customHeight="1" x14ac:dyDescent="0.25">
      <c r="A24" s="1"/>
    </row>
    <row r="25" spans="1:11" ht="15" customHeight="1" x14ac:dyDescent="0.25">
      <c r="A25" s="1"/>
    </row>
    <row r="26" spans="1:11" ht="15" customHeight="1" x14ac:dyDescent="0.25">
      <c r="A26" s="1"/>
    </row>
    <row r="27" spans="1:11" ht="15" customHeight="1" x14ac:dyDescent="0.25">
      <c r="A27" s="1"/>
    </row>
    <row r="28" spans="1:11" ht="15" customHeight="1" x14ac:dyDescent="0.25">
      <c r="A28" s="1"/>
    </row>
    <row r="29" spans="1:11" ht="15" customHeight="1" x14ac:dyDescent="0.25">
      <c r="A29" s="1"/>
    </row>
    <row r="30" spans="1:11" ht="15" customHeight="1" x14ac:dyDescent="0.25">
      <c r="A30" s="1"/>
    </row>
    <row r="31" spans="1:11" ht="15" customHeight="1" x14ac:dyDescent="0.25">
      <c r="A31" s="1"/>
    </row>
    <row r="32" spans="1:11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15" customHeight="1" x14ac:dyDescent="0.25">
      <c r="A41" s="1"/>
    </row>
    <row r="42" spans="1:1" ht="15" customHeight="1" x14ac:dyDescent="0.25">
      <c r="A42" s="1"/>
    </row>
    <row r="43" spans="1:1" ht="15" customHeight="1" x14ac:dyDescent="0.25">
      <c r="A43" s="1"/>
    </row>
    <row r="44" spans="1:1" ht="15" customHeight="1" x14ac:dyDescent="0.25">
      <c r="A44" s="1"/>
    </row>
    <row r="45" spans="1:1" ht="15" customHeight="1" x14ac:dyDescent="0.25">
      <c r="A45" s="1"/>
    </row>
    <row r="46" spans="1:1" ht="15" customHeight="1" x14ac:dyDescent="0.25">
      <c r="A46" s="1"/>
    </row>
    <row r="47" spans="1:1" ht="15" customHeight="1" x14ac:dyDescent="0.25">
      <c r="A47" s="1"/>
    </row>
    <row r="48" spans="1:1" ht="15" customHeight="1" x14ac:dyDescent="0.25">
      <c r="A48" s="1"/>
    </row>
    <row r="49" spans="1:1" ht="15" customHeight="1" x14ac:dyDescent="0.25">
      <c r="A49" s="1"/>
    </row>
    <row r="50" spans="1:1" ht="15" customHeight="1" x14ac:dyDescent="0.25">
      <c r="A50" s="1"/>
    </row>
    <row r="51" spans="1:1" ht="15" customHeight="1" x14ac:dyDescent="0.25">
      <c r="A51" s="1"/>
    </row>
    <row r="52" spans="1:1" ht="15" customHeight="1" x14ac:dyDescent="0.25">
      <c r="A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  <rowBreaks count="1" manualBreakCount="1">
    <brk id="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E9" sqref="AE9"/>
    </sheetView>
  </sheetViews>
  <sheetFormatPr defaultRowHeight="15" customHeight="1" x14ac:dyDescent="0.25"/>
  <cols>
    <col min="1" max="1" width="3.7109375" style="25" customWidth="1"/>
    <col min="2" max="2" width="24.7109375" style="24" customWidth="1"/>
    <col min="3" max="6" width="4.7109375" style="24" customWidth="1"/>
    <col min="7" max="9" width="5.28515625" style="24" customWidth="1"/>
    <col min="10" max="13" width="4.7109375" style="24" customWidth="1"/>
    <col min="14" max="16" width="5.28515625" style="24" customWidth="1"/>
    <col min="17" max="17" width="0.7109375" style="24" customWidth="1"/>
    <col min="18" max="18" width="3.7109375" style="24" customWidth="1"/>
    <col min="19" max="22" width="3.85546875" style="24" customWidth="1"/>
    <col min="23" max="25" width="5.28515625" style="24" customWidth="1"/>
    <col min="26" max="29" width="3.7109375" style="24" customWidth="1"/>
    <col min="30" max="31" width="5.28515625" style="47" customWidth="1"/>
    <col min="32" max="32" width="5.28515625" style="24" customWidth="1"/>
    <col min="33" max="36" width="3.85546875" style="24" customWidth="1"/>
    <col min="37" max="38" width="5.28515625" style="24" customWidth="1"/>
    <col min="39" max="39" width="5.140625" style="24" customWidth="1"/>
    <col min="40" max="58" width="9.140625" style="24"/>
    <col min="59" max="60" width="9.140625" style="47"/>
    <col min="61" max="61" width="9.140625" style="24"/>
    <col min="62" max="62" width="9.140625" style="25"/>
    <col min="63" max="89" width="9.140625" style="24"/>
    <col min="90" max="91" width="9.140625" style="47"/>
    <col min="92" max="118" width="9.140625" style="24"/>
    <col min="119" max="120" width="9.140625" style="47"/>
    <col min="121" max="147" width="9.140625" style="24"/>
    <col min="148" max="149" width="9.140625" style="47"/>
  </cols>
  <sheetData>
    <row r="1" spans="1:39" ht="21.75" customHeight="1" x14ac:dyDescent="0.25">
      <c r="A1" s="227" t="s">
        <v>329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9"/>
      <c r="R1" s="227" t="s">
        <v>329</v>
      </c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9"/>
    </row>
    <row r="2" spans="1:39" ht="15" customHeight="1" x14ac:dyDescent="0.25">
      <c r="A2" s="217" t="s">
        <v>30</v>
      </c>
      <c r="B2" s="219" t="s">
        <v>330</v>
      </c>
      <c r="C2" s="225" t="s">
        <v>331</v>
      </c>
      <c r="D2" s="225"/>
      <c r="E2" s="225"/>
      <c r="F2" s="225"/>
      <c r="G2" s="225"/>
      <c r="H2" s="225"/>
      <c r="I2" s="225"/>
      <c r="J2" s="224" t="s">
        <v>332</v>
      </c>
      <c r="K2" s="224"/>
      <c r="L2" s="224"/>
      <c r="M2" s="224"/>
      <c r="N2" s="224"/>
      <c r="O2" s="224"/>
      <c r="P2" s="226"/>
      <c r="R2" s="217" t="s">
        <v>30</v>
      </c>
      <c r="S2" s="223" t="s">
        <v>333</v>
      </c>
      <c r="T2" s="224"/>
      <c r="U2" s="224"/>
      <c r="V2" s="224"/>
      <c r="W2" s="224"/>
      <c r="X2" s="224"/>
      <c r="Y2" s="224"/>
      <c r="Z2" s="225" t="s">
        <v>334</v>
      </c>
      <c r="AA2" s="225"/>
      <c r="AB2" s="225"/>
      <c r="AC2" s="225"/>
      <c r="AD2" s="225"/>
      <c r="AE2" s="225"/>
      <c r="AF2" s="225"/>
      <c r="AG2" s="224" t="s">
        <v>335</v>
      </c>
      <c r="AH2" s="224"/>
      <c r="AI2" s="224"/>
      <c r="AJ2" s="224"/>
      <c r="AK2" s="224"/>
      <c r="AL2" s="224"/>
      <c r="AM2" s="226"/>
    </row>
    <row r="3" spans="1:39" ht="15" customHeight="1" x14ac:dyDescent="0.25">
      <c r="A3" s="218"/>
      <c r="B3" s="220"/>
      <c r="C3" s="211" t="s">
        <v>336</v>
      </c>
      <c r="D3" s="211"/>
      <c r="E3" s="211"/>
      <c r="F3" s="211"/>
      <c r="G3" s="212" t="s">
        <v>337</v>
      </c>
      <c r="H3" s="212" t="s">
        <v>338</v>
      </c>
      <c r="I3" s="212" t="s">
        <v>339</v>
      </c>
      <c r="J3" s="211" t="s">
        <v>336</v>
      </c>
      <c r="K3" s="211"/>
      <c r="L3" s="211"/>
      <c r="M3" s="211"/>
      <c r="N3" s="212" t="s">
        <v>337</v>
      </c>
      <c r="O3" s="212" t="s">
        <v>338</v>
      </c>
      <c r="P3" s="221" t="s">
        <v>339</v>
      </c>
      <c r="R3" s="218"/>
      <c r="S3" s="216" t="s">
        <v>336</v>
      </c>
      <c r="T3" s="211"/>
      <c r="U3" s="211"/>
      <c r="V3" s="211"/>
      <c r="W3" s="212" t="s">
        <v>337</v>
      </c>
      <c r="X3" s="212" t="s">
        <v>338</v>
      </c>
      <c r="Y3" s="212" t="s">
        <v>339</v>
      </c>
      <c r="Z3" s="211" t="s">
        <v>336</v>
      </c>
      <c r="AA3" s="211"/>
      <c r="AB3" s="211"/>
      <c r="AC3" s="211"/>
      <c r="AD3" s="212" t="s">
        <v>337</v>
      </c>
      <c r="AE3" s="212" t="s">
        <v>338</v>
      </c>
      <c r="AF3" s="212" t="s">
        <v>339</v>
      </c>
      <c r="AG3" s="211" t="s">
        <v>336</v>
      </c>
      <c r="AH3" s="211"/>
      <c r="AI3" s="211"/>
      <c r="AJ3" s="211"/>
      <c r="AK3" s="212" t="s">
        <v>337</v>
      </c>
      <c r="AL3" s="212" t="s">
        <v>338</v>
      </c>
      <c r="AM3" s="221" t="s">
        <v>339</v>
      </c>
    </row>
    <row r="4" spans="1:39" ht="15" customHeight="1" x14ac:dyDescent="0.25">
      <c r="A4" s="218"/>
      <c r="B4" s="22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22"/>
      <c r="R4" s="218"/>
      <c r="S4" s="216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22"/>
    </row>
    <row r="5" spans="1:39" ht="15.6" customHeight="1" x14ac:dyDescent="0.25">
      <c r="A5" s="30">
        <v>1</v>
      </c>
      <c r="B5" s="31" t="s">
        <v>36</v>
      </c>
      <c r="C5" s="115" t="s">
        <v>340</v>
      </c>
      <c r="D5" s="116" t="s">
        <v>341</v>
      </c>
      <c r="E5" s="116" t="s">
        <v>342</v>
      </c>
      <c r="F5" s="117" t="s">
        <v>342</v>
      </c>
      <c r="G5" s="118" t="s">
        <v>343</v>
      </c>
      <c r="H5" s="118" t="s">
        <v>344</v>
      </c>
      <c r="I5" s="119" t="s">
        <v>345</v>
      </c>
      <c r="J5" s="115" t="s">
        <v>346</v>
      </c>
      <c r="K5" s="116" t="s">
        <v>341</v>
      </c>
      <c r="L5" s="116" t="s">
        <v>341</v>
      </c>
      <c r="M5" s="117" t="s">
        <v>341</v>
      </c>
      <c r="N5" s="118" t="s">
        <v>347</v>
      </c>
      <c r="O5" s="118" t="s">
        <v>348</v>
      </c>
      <c r="P5" s="120" t="s">
        <v>348</v>
      </c>
      <c r="R5" s="30">
        <v>1</v>
      </c>
      <c r="S5" s="121" t="s">
        <v>349</v>
      </c>
      <c r="T5" s="116" t="s">
        <v>342</v>
      </c>
      <c r="U5" s="116" t="s">
        <v>341</v>
      </c>
      <c r="V5" s="122" t="s">
        <v>342</v>
      </c>
      <c r="W5" s="118" t="s">
        <v>341</v>
      </c>
      <c r="X5" s="118" t="s">
        <v>350</v>
      </c>
      <c r="Y5" s="119" t="s">
        <v>345</v>
      </c>
      <c r="Z5" s="115" t="s">
        <v>342</v>
      </c>
      <c r="AA5" s="116" t="s">
        <v>342</v>
      </c>
      <c r="AB5" s="116" t="s">
        <v>351</v>
      </c>
      <c r="AC5" s="117"/>
      <c r="AD5" s="118" t="s">
        <v>352</v>
      </c>
      <c r="AE5" s="118" t="s">
        <v>353</v>
      </c>
      <c r="AF5" s="119" t="s">
        <v>354</v>
      </c>
      <c r="AG5" s="115" t="s">
        <v>342</v>
      </c>
      <c r="AH5" s="116" t="s">
        <v>349</v>
      </c>
      <c r="AI5" s="116" t="s">
        <v>349</v>
      </c>
      <c r="AJ5" s="117"/>
      <c r="AK5" s="118" t="s">
        <v>355</v>
      </c>
      <c r="AL5" s="118" t="s">
        <v>356</v>
      </c>
      <c r="AM5" s="120" t="s">
        <v>356</v>
      </c>
    </row>
    <row r="6" spans="1:39" ht="15.6" customHeight="1" x14ac:dyDescent="0.25">
      <c r="A6" s="26">
        <v>2</v>
      </c>
      <c r="B6" s="27" t="s">
        <v>45</v>
      </c>
      <c r="C6" s="123" t="s">
        <v>342</v>
      </c>
      <c r="D6" s="124" t="s">
        <v>349</v>
      </c>
      <c r="E6" s="124" t="s">
        <v>349</v>
      </c>
      <c r="F6" s="125" t="s">
        <v>342</v>
      </c>
      <c r="G6" s="126" t="s">
        <v>343</v>
      </c>
      <c r="H6" s="126" t="s">
        <v>350</v>
      </c>
      <c r="I6" s="127" t="s">
        <v>357</v>
      </c>
      <c r="J6" s="123" t="s">
        <v>342</v>
      </c>
      <c r="K6" s="124" t="s">
        <v>342</v>
      </c>
      <c r="L6" s="124" t="s">
        <v>340</v>
      </c>
      <c r="M6" s="125" t="s">
        <v>342</v>
      </c>
      <c r="N6" s="126" t="s">
        <v>358</v>
      </c>
      <c r="O6" s="126" t="s">
        <v>359</v>
      </c>
      <c r="P6" s="128" t="s">
        <v>360</v>
      </c>
      <c r="R6" s="26">
        <v>2</v>
      </c>
      <c r="S6" s="129" t="s">
        <v>341</v>
      </c>
      <c r="T6" s="124" t="s">
        <v>351</v>
      </c>
      <c r="U6" s="124" t="s">
        <v>351</v>
      </c>
      <c r="V6" s="130" t="s">
        <v>351</v>
      </c>
      <c r="W6" s="126" t="s">
        <v>347</v>
      </c>
      <c r="X6" s="126" t="s">
        <v>361</v>
      </c>
      <c r="Y6" s="127" t="s">
        <v>362</v>
      </c>
      <c r="Z6" s="123" t="s">
        <v>351</v>
      </c>
      <c r="AA6" s="124" t="s">
        <v>351</v>
      </c>
      <c r="AB6" s="124" t="s">
        <v>341</v>
      </c>
      <c r="AC6" s="125"/>
      <c r="AD6" s="126" t="s">
        <v>363</v>
      </c>
      <c r="AE6" s="126" t="s">
        <v>353</v>
      </c>
      <c r="AF6" s="127" t="s">
        <v>364</v>
      </c>
      <c r="AG6" s="123" t="s">
        <v>349</v>
      </c>
      <c r="AH6" s="124" t="s">
        <v>340</v>
      </c>
      <c r="AI6" s="124" t="s">
        <v>349</v>
      </c>
      <c r="AJ6" s="125"/>
      <c r="AK6" s="126" t="s">
        <v>349</v>
      </c>
      <c r="AL6" s="126" t="s">
        <v>356</v>
      </c>
      <c r="AM6" s="128" t="s">
        <v>365</v>
      </c>
    </row>
    <row r="7" spans="1:39" ht="15.6" customHeight="1" x14ac:dyDescent="0.25">
      <c r="A7" s="26">
        <v>3</v>
      </c>
      <c r="B7" s="27" t="s">
        <v>51</v>
      </c>
      <c r="C7" s="123" t="s">
        <v>349</v>
      </c>
      <c r="D7" s="124" t="s">
        <v>351</v>
      </c>
      <c r="E7" s="124" t="s">
        <v>349</v>
      </c>
      <c r="F7" s="125" t="s">
        <v>351</v>
      </c>
      <c r="G7" s="126" t="s">
        <v>366</v>
      </c>
      <c r="H7" s="126" t="s">
        <v>367</v>
      </c>
      <c r="I7" s="127" t="s">
        <v>368</v>
      </c>
      <c r="J7" s="123" t="s">
        <v>342</v>
      </c>
      <c r="K7" s="124" t="s">
        <v>351</v>
      </c>
      <c r="L7" s="124" t="s">
        <v>349</v>
      </c>
      <c r="M7" s="125" t="s">
        <v>341</v>
      </c>
      <c r="N7" s="126" t="s">
        <v>369</v>
      </c>
      <c r="O7" s="126" t="s">
        <v>358</v>
      </c>
      <c r="P7" s="128" t="s">
        <v>370</v>
      </c>
      <c r="R7" s="26">
        <v>3</v>
      </c>
      <c r="S7" s="129" t="s">
        <v>349</v>
      </c>
      <c r="T7" s="124" t="s">
        <v>363</v>
      </c>
      <c r="U7" s="124" t="s">
        <v>363</v>
      </c>
      <c r="V7" s="130" t="s">
        <v>351</v>
      </c>
      <c r="W7" s="126" t="s">
        <v>353</v>
      </c>
      <c r="X7" s="126" t="s">
        <v>350</v>
      </c>
      <c r="Y7" s="127" t="s">
        <v>371</v>
      </c>
      <c r="Z7" s="123" t="s">
        <v>342</v>
      </c>
      <c r="AA7" s="124" t="s">
        <v>341</v>
      </c>
      <c r="AB7" s="124" t="s">
        <v>342</v>
      </c>
      <c r="AC7" s="125"/>
      <c r="AD7" s="126" t="s">
        <v>369</v>
      </c>
      <c r="AE7" s="126" t="s">
        <v>353</v>
      </c>
      <c r="AF7" s="127" t="s">
        <v>372</v>
      </c>
      <c r="AG7" s="123" t="s">
        <v>340</v>
      </c>
      <c r="AH7" s="124" t="s">
        <v>340</v>
      </c>
      <c r="AI7" s="124" t="s">
        <v>349</v>
      </c>
      <c r="AJ7" s="125"/>
      <c r="AK7" s="126" t="s">
        <v>340</v>
      </c>
      <c r="AL7" s="126" t="s">
        <v>356</v>
      </c>
      <c r="AM7" s="128" t="s">
        <v>355</v>
      </c>
    </row>
    <row r="8" spans="1:39" ht="15.6" customHeight="1" x14ac:dyDescent="0.25">
      <c r="A8" s="26">
        <v>4</v>
      </c>
      <c r="B8" s="27" t="s">
        <v>57</v>
      </c>
      <c r="C8" s="123" t="s">
        <v>349</v>
      </c>
      <c r="D8" s="124" t="s">
        <v>341</v>
      </c>
      <c r="E8" s="124" t="s">
        <v>342</v>
      </c>
      <c r="F8" s="125" t="s">
        <v>342</v>
      </c>
      <c r="G8" s="126" t="s">
        <v>366</v>
      </c>
      <c r="H8" s="126" t="s">
        <v>373</v>
      </c>
      <c r="I8" s="127" t="s">
        <v>371</v>
      </c>
      <c r="J8" s="123" t="s">
        <v>340</v>
      </c>
      <c r="K8" s="124" t="s">
        <v>341</v>
      </c>
      <c r="L8" s="124" t="s">
        <v>351</v>
      </c>
      <c r="M8" s="125" t="s">
        <v>363</v>
      </c>
      <c r="N8" s="126" t="s">
        <v>341</v>
      </c>
      <c r="O8" s="126" t="s">
        <v>352</v>
      </c>
      <c r="P8" s="128" t="s">
        <v>352</v>
      </c>
      <c r="R8" s="26">
        <v>4</v>
      </c>
      <c r="S8" s="129" t="s">
        <v>342</v>
      </c>
      <c r="T8" s="124" t="s">
        <v>351</v>
      </c>
      <c r="U8" s="124" t="s">
        <v>342</v>
      </c>
      <c r="V8" s="130" t="s">
        <v>342</v>
      </c>
      <c r="W8" s="126" t="s">
        <v>351</v>
      </c>
      <c r="X8" s="126" t="s">
        <v>350</v>
      </c>
      <c r="Y8" s="127" t="s">
        <v>347</v>
      </c>
      <c r="Z8" s="123" t="s">
        <v>351</v>
      </c>
      <c r="AA8" s="124" t="s">
        <v>342</v>
      </c>
      <c r="AB8" s="124" t="s">
        <v>342</v>
      </c>
      <c r="AC8" s="125"/>
      <c r="AD8" s="126" t="s">
        <v>374</v>
      </c>
      <c r="AE8" s="126" t="s">
        <v>356</v>
      </c>
      <c r="AF8" s="127" t="s">
        <v>347</v>
      </c>
      <c r="AG8" s="123" t="s">
        <v>349</v>
      </c>
      <c r="AH8" s="124" t="s">
        <v>349</v>
      </c>
      <c r="AI8" s="124" t="s">
        <v>349</v>
      </c>
      <c r="AJ8" s="125"/>
      <c r="AK8" s="126" t="s">
        <v>355</v>
      </c>
      <c r="AL8" s="126" t="s">
        <v>350</v>
      </c>
      <c r="AM8" s="128" t="s">
        <v>375</v>
      </c>
    </row>
    <row r="9" spans="1:39" ht="15.6" customHeight="1" x14ac:dyDescent="0.25">
      <c r="A9" s="42">
        <v>5</v>
      </c>
      <c r="B9" s="43" t="s">
        <v>63</v>
      </c>
      <c r="C9" s="131" t="s">
        <v>342</v>
      </c>
      <c r="D9" s="132" t="s">
        <v>341</v>
      </c>
      <c r="E9" s="132" t="s">
        <v>351</v>
      </c>
      <c r="F9" s="133" t="s">
        <v>342</v>
      </c>
      <c r="G9" s="134" t="s">
        <v>345</v>
      </c>
      <c r="H9" s="134" t="s">
        <v>376</v>
      </c>
      <c r="I9" s="135" t="s">
        <v>377</v>
      </c>
      <c r="J9" s="131" t="s">
        <v>351</v>
      </c>
      <c r="K9" s="132" t="s">
        <v>378</v>
      </c>
      <c r="L9" s="132" t="s">
        <v>342</v>
      </c>
      <c r="M9" s="133" t="s">
        <v>349</v>
      </c>
      <c r="N9" s="134" t="s">
        <v>352</v>
      </c>
      <c r="O9" s="134" t="s">
        <v>352</v>
      </c>
      <c r="P9" s="136" t="s">
        <v>352</v>
      </c>
      <c r="R9" s="42">
        <v>5</v>
      </c>
      <c r="S9" s="137" t="s">
        <v>349</v>
      </c>
      <c r="T9" s="132" t="s">
        <v>363</v>
      </c>
      <c r="U9" s="132" t="s">
        <v>342</v>
      </c>
      <c r="V9" s="138" t="s">
        <v>351</v>
      </c>
      <c r="W9" s="134" t="s">
        <v>379</v>
      </c>
      <c r="X9" s="134" t="s">
        <v>353</v>
      </c>
      <c r="Y9" s="135" t="s">
        <v>350</v>
      </c>
      <c r="Z9" s="131" t="s">
        <v>363</v>
      </c>
      <c r="AA9" s="132" t="s">
        <v>378</v>
      </c>
      <c r="AB9" s="132" t="s">
        <v>342</v>
      </c>
      <c r="AC9" s="133"/>
      <c r="AD9" s="134" t="s">
        <v>363</v>
      </c>
      <c r="AE9" s="134" t="s">
        <v>380</v>
      </c>
      <c r="AF9" s="135" t="s">
        <v>352</v>
      </c>
      <c r="AG9" s="131" t="s">
        <v>340</v>
      </c>
      <c r="AH9" s="132" t="s">
        <v>349</v>
      </c>
      <c r="AI9" s="132" t="s">
        <v>349</v>
      </c>
      <c r="AJ9" s="133"/>
      <c r="AK9" s="134" t="s">
        <v>381</v>
      </c>
      <c r="AL9" s="134" t="s">
        <v>381</v>
      </c>
      <c r="AM9" s="136" t="s">
        <v>375</v>
      </c>
    </row>
    <row r="10" spans="1:39" ht="15.6" customHeight="1" x14ac:dyDescent="0.25">
      <c r="A10" s="30">
        <v>6</v>
      </c>
      <c r="B10" s="31" t="s">
        <v>69</v>
      </c>
      <c r="C10" s="115" t="s">
        <v>340</v>
      </c>
      <c r="D10" s="116" t="s">
        <v>363</v>
      </c>
      <c r="E10" s="116" t="s">
        <v>351</v>
      </c>
      <c r="F10" s="117" t="s">
        <v>342</v>
      </c>
      <c r="G10" s="118" t="s">
        <v>345</v>
      </c>
      <c r="H10" s="118" t="s">
        <v>382</v>
      </c>
      <c r="I10" s="119" t="s">
        <v>373</v>
      </c>
      <c r="J10" s="115" t="s">
        <v>363</v>
      </c>
      <c r="K10" s="116" t="s">
        <v>346</v>
      </c>
      <c r="L10" s="116" t="s">
        <v>342</v>
      </c>
      <c r="M10" s="117" t="s">
        <v>351</v>
      </c>
      <c r="N10" s="118" t="s">
        <v>341</v>
      </c>
      <c r="O10" s="118" t="s">
        <v>383</v>
      </c>
      <c r="P10" s="120" t="s">
        <v>384</v>
      </c>
      <c r="R10" s="30">
        <v>6</v>
      </c>
      <c r="S10" s="121" t="s">
        <v>349</v>
      </c>
      <c r="T10" s="116" t="s">
        <v>363</v>
      </c>
      <c r="U10" s="116" t="s">
        <v>342</v>
      </c>
      <c r="V10" s="122" t="s">
        <v>351</v>
      </c>
      <c r="W10" s="118" t="s">
        <v>369</v>
      </c>
      <c r="X10" s="118" t="s">
        <v>352</v>
      </c>
      <c r="Y10" s="119" t="s">
        <v>376</v>
      </c>
      <c r="Z10" s="115" t="s">
        <v>342</v>
      </c>
      <c r="AA10" s="116" t="s">
        <v>351</v>
      </c>
      <c r="AB10" s="116" t="s">
        <v>346</v>
      </c>
      <c r="AC10" s="117"/>
      <c r="AD10" s="118" t="s">
        <v>346</v>
      </c>
      <c r="AE10" s="118" t="s">
        <v>361</v>
      </c>
      <c r="AF10" s="119" t="s">
        <v>364</v>
      </c>
      <c r="AG10" s="115" t="s">
        <v>349</v>
      </c>
      <c r="AH10" s="116" t="s">
        <v>340</v>
      </c>
      <c r="AI10" s="116" t="s">
        <v>349</v>
      </c>
      <c r="AJ10" s="117"/>
      <c r="AK10" s="118" t="s">
        <v>340</v>
      </c>
      <c r="AL10" s="118" t="s">
        <v>355</v>
      </c>
      <c r="AM10" s="120" t="s">
        <v>385</v>
      </c>
    </row>
    <row r="11" spans="1:39" ht="15.6" customHeight="1" x14ac:dyDescent="0.25">
      <c r="A11" s="26">
        <v>7</v>
      </c>
      <c r="B11" s="27" t="s">
        <v>75</v>
      </c>
      <c r="C11" s="123" t="s">
        <v>349</v>
      </c>
      <c r="D11" s="124" t="s">
        <v>349</v>
      </c>
      <c r="E11" s="124" t="s">
        <v>351</v>
      </c>
      <c r="F11" s="125" t="s">
        <v>349</v>
      </c>
      <c r="G11" s="126" t="s">
        <v>386</v>
      </c>
      <c r="H11" s="126" t="s">
        <v>387</v>
      </c>
      <c r="I11" s="127" t="s">
        <v>371</v>
      </c>
      <c r="J11" s="123" t="s">
        <v>351</v>
      </c>
      <c r="K11" s="124" t="s">
        <v>341</v>
      </c>
      <c r="L11" s="124" t="s">
        <v>349</v>
      </c>
      <c r="M11" s="125" t="s">
        <v>349</v>
      </c>
      <c r="N11" s="126" t="s">
        <v>346</v>
      </c>
      <c r="O11" s="126" t="s">
        <v>364</v>
      </c>
      <c r="P11" s="128" t="s">
        <v>352</v>
      </c>
      <c r="R11" s="26">
        <v>7</v>
      </c>
      <c r="S11" s="129" t="s">
        <v>342</v>
      </c>
      <c r="T11" s="124" t="s">
        <v>342</v>
      </c>
      <c r="U11" s="124" t="s">
        <v>363</v>
      </c>
      <c r="V11" s="130" t="s">
        <v>349</v>
      </c>
      <c r="W11" s="126" t="s">
        <v>348</v>
      </c>
      <c r="X11" s="126" t="s">
        <v>347</v>
      </c>
      <c r="Y11" s="127" t="s">
        <v>372</v>
      </c>
      <c r="Z11" s="123" t="s">
        <v>342</v>
      </c>
      <c r="AA11" s="124" t="s">
        <v>342</v>
      </c>
      <c r="AB11" s="124" t="s">
        <v>342</v>
      </c>
      <c r="AC11" s="125"/>
      <c r="AD11" s="126" t="s">
        <v>352</v>
      </c>
      <c r="AE11" s="126" t="s">
        <v>353</v>
      </c>
      <c r="AF11" s="127" t="s">
        <v>362</v>
      </c>
      <c r="AG11" s="123" t="s">
        <v>349</v>
      </c>
      <c r="AH11" s="124" t="s">
        <v>349</v>
      </c>
      <c r="AI11" s="124" t="s">
        <v>349</v>
      </c>
      <c r="AJ11" s="125"/>
      <c r="AK11" s="126" t="s">
        <v>340</v>
      </c>
      <c r="AL11" s="126" t="s">
        <v>356</v>
      </c>
      <c r="AM11" s="128" t="s">
        <v>380</v>
      </c>
    </row>
    <row r="12" spans="1:39" ht="15.6" customHeight="1" x14ac:dyDescent="0.25">
      <c r="A12" s="26">
        <v>8</v>
      </c>
      <c r="B12" s="27" t="s">
        <v>80</v>
      </c>
      <c r="C12" s="123" t="s">
        <v>349</v>
      </c>
      <c r="D12" s="124" t="s">
        <v>341</v>
      </c>
      <c r="E12" s="139" t="s">
        <v>349</v>
      </c>
      <c r="F12" s="125" t="s">
        <v>341</v>
      </c>
      <c r="G12" s="126" t="s">
        <v>342</v>
      </c>
      <c r="H12" s="126" t="s">
        <v>387</v>
      </c>
      <c r="I12" s="127" t="s">
        <v>368</v>
      </c>
      <c r="J12" s="123" t="s">
        <v>349</v>
      </c>
      <c r="K12" s="124" t="s">
        <v>351</v>
      </c>
      <c r="L12" s="124" t="s">
        <v>351</v>
      </c>
      <c r="M12" s="125" t="s">
        <v>351</v>
      </c>
      <c r="N12" s="126" t="s">
        <v>388</v>
      </c>
      <c r="O12" s="126" t="s">
        <v>389</v>
      </c>
      <c r="P12" s="128" t="s">
        <v>360</v>
      </c>
      <c r="R12" s="26">
        <v>8</v>
      </c>
      <c r="S12" s="129" t="s">
        <v>349</v>
      </c>
      <c r="T12" s="124" t="s">
        <v>349</v>
      </c>
      <c r="U12" s="139" t="s">
        <v>346</v>
      </c>
      <c r="V12" s="130" t="s">
        <v>342</v>
      </c>
      <c r="W12" s="126" t="s">
        <v>348</v>
      </c>
      <c r="X12" s="126" t="s">
        <v>353</v>
      </c>
      <c r="Y12" s="127" t="s">
        <v>386</v>
      </c>
      <c r="Z12" s="123" t="s">
        <v>342</v>
      </c>
      <c r="AA12" s="124" t="s">
        <v>351</v>
      </c>
      <c r="AB12" s="139" t="s">
        <v>351</v>
      </c>
      <c r="AC12" s="125"/>
      <c r="AD12" s="126" t="s">
        <v>348</v>
      </c>
      <c r="AE12" s="126" t="s">
        <v>356</v>
      </c>
      <c r="AF12" s="127" t="s">
        <v>347</v>
      </c>
      <c r="AG12" s="123" t="s">
        <v>349</v>
      </c>
      <c r="AH12" s="124" t="s">
        <v>340</v>
      </c>
      <c r="AI12" s="139" t="s">
        <v>340</v>
      </c>
      <c r="AJ12" s="125"/>
      <c r="AK12" s="126" t="s">
        <v>340</v>
      </c>
      <c r="AL12" s="126" t="s">
        <v>355</v>
      </c>
      <c r="AM12" s="128" t="s">
        <v>361</v>
      </c>
    </row>
    <row r="13" spans="1:39" ht="15.6" customHeight="1" x14ac:dyDescent="0.25">
      <c r="A13" s="26">
        <v>9</v>
      </c>
      <c r="B13" s="27" t="s">
        <v>86</v>
      </c>
      <c r="C13" s="123" t="s">
        <v>340</v>
      </c>
      <c r="D13" s="124" t="s">
        <v>342</v>
      </c>
      <c r="E13" s="124" t="s">
        <v>349</v>
      </c>
      <c r="F13" s="125" t="s">
        <v>341</v>
      </c>
      <c r="G13" s="126" t="s">
        <v>366</v>
      </c>
      <c r="H13" s="126" t="s">
        <v>350</v>
      </c>
      <c r="I13" s="127" t="s">
        <v>366</v>
      </c>
      <c r="J13" s="123" t="s">
        <v>349</v>
      </c>
      <c r="K13" s="124" t="s">
        <v>351</v>
      </c>
      <c r="L13" s="124" t="s">
        <v>349</v>
      </c>
      <c r="M13" s="125" t="s">
        <v>342</v>
      </c>
      <c r="N13" s="126" t="s">
        <v>347</v>
      </c>
      <c r="O13" s="126" t="s">
        <v>369</v>
      </c>
      <c r="P13" s="128" t="s">
        <v>377</v>
      </c>
      <c r="R13" s="26">
        <v>9</v>
      </c>
      <c r="S13" s="129" t="s">
        <v>349</v>
      </c>
      <c r="T13" s="124" t="s">
        <v>349</v>
      </c>
      <c r="U13" s="124" t="s">
        <v>340</v>
      </c>
      <c r="V13" s="130" t="s">
        <v>351</v>
      </c>
      <c r="W13" s="126" t="s">
        <v>380</v>
      </c>
      <c r="X13" s="126" t="s">
        <v>380</v>
      </c>
      <c r="Y13" s="127" t="s">
        <v>365</v>
      </c>
      <c r="Z13" s="123" t="s">
        <v>342</v>
      </c>
      <c r="AA13" s="124" t="s">
        <v>342</v>
      </c>
      <c r="AB13" s="124" t="s">
        <v>342</v>
      </c>
      <c r="AC13" s="125"/>
      <c r="AD13" s="126" t="s">
        <v>379</v>
      </c>
      <c r="AE13" s="126" t="s">
        <v>361</v>
      </c>
      <c r="AF13" s="127" t="s">
        <v>353</v>
      </c>
      <c r="AG13" s="123" t="s">
        <v>340</v>
      </c>
      <c r="AH13" s="124" t="s">
        <v>340</v>
      </c>
      <c r="AI13" s="124" t="s">
        <v>349</v>
      </c>
      <c r="AJ13" s="125"/>
      <c r="AK13" s="126" t="s">
        <v>355</v>
      </c>
      <c r="AL13" s="126" t="s">
        <v>355</v>
      </c>
      <c r="AM13" s="128" t="s">
        <v>385</v>
      </c>
    </row>
    <row r="14" spans="1:39" ht="15.6" customHeight="1" x14ac:dyDescent="0.25">
      <c r="A14" s="42">
        <v>10</v>
      </c>
      <c r="B14" s="43" t="s">
        <v>92</v>
      </c>
      <c r="C14" s="131" t="s">
        <v>340</v>
      </c>
      <c r="D14" s="132" t="s">
        <v>341</v>
      </c>
      <c r="E14" s="132" t="s">
        <v>349</v>
      </c>
      <c r="F14" s="133" t="s">
        <v>342</v>
      </c>
      <c r="G14" s="134" t="s">
        <v>375</v>
      </c>
      <c r="H14" s="134" t="s">
        <v>354</v>
      </c>
      <c r="I14" s="135" t="s">
        <v>366</v>
      </c>
      <c r="J14" s="131" t="s">
        <v>346</v>
      </c>
      <c r="K14" s="132" t="s">
        <v>363</v>
      </c>
      <c r="L14" s="132" t="s">
        <v>349</v>
      </c>
      <c r="M14" s="133" t="s">
        <v>341</v>
      </c>
      <c r="N14" s="134" t="s">
        <v>341</v>
      </c>
      <c r="O14" s="134" t="s">
        <v>352</v>
      </c>
      <c r="P14" s="136" t="s">
        <v>387</v>
      </c>
      <c r="R14" s="42">
        <v>10</v>
      </c>
      <c r="S14" s="137" t="s">
        <v>342</v>
      </c>
      <c r="T14" s="132" t="s">
        <v>349</v>
      </c>
      <c r="U14" s="132" t="s">
        <v>363</v>
      </c>
      <c r="V14" s="138" t="s">
        <v>342</v>
      </c>
      <c r="W14" s="134" t="s">
        <v>372</v>
      </c>
      <c r="X14" s="134" t="s">
        <v>353</v>
      </c>
      <c r="Y14" s="135" t="s">
        <v>362</v>
      </c>
      <c r="Z14" s="131" t="s">
        <v>363</v>
      </c>
      <c r="AA14" s="132" t="s">
        <v>363</v>
      </c>
      <c r="AB14" s="132" t="s">
        <v>342</v>
      </c>
      <c r="AC14" s="133"/>
      <c r="AD14" s="134" t="s">
        <v>388</v>
      </c>
      <c r="AE14" s="134" t="s">
        <v>361</v>
      </c>
      <c r="AF14" s="135" t="s">
        <v>377</v>
      </c>
      <c r="AG14" s="131" t="s">
        <v>340</v>
      </c>
      <c r="AH14" s="132" t="s">
        <v>340</v>
      </c>
      <c r="AI14" s="132" t="s">
        <v>349</v>
      </c>
      <c r="AJ14" s="133"/>
      <c r="AK14" s="134" t="s">
        <v>349</v>
      </c>
      <c r="AL14" s="134" t="s">
        <v>356</v>
      </c>
      <c r="AM14" s="136" t="s">
        <v>380</v>
      </c>
    </row>
    <row r="15" spans="1:39" ht="15.6" customHeight="1" x14ac:dyDescent="0.25">
      <c r="A15" s="30">
        <v>11</v>
      </c>
      <c r="B15" s="31" t="s">
        <v>98</v>
      </c>
      <c r="C15" s="115" t="s">
        <v>340</v>
      </c>
      <c r="D15" s="116" t="s">
        <v>342</v>
      </c>
      <c r="E15" s="116" t="s">
        <v>342</v>
      </c>
      <c r="F15" s="117" t="s">
        <v>341</v>
      </c>
      <c r="G15" s="118" t="s">
        <v>349</v>
      </c>
      <c r="H15" s="118" t="s">
        <v>368</v>
      </c>
      <c r="I15" s="119" t="s">
        <v>350</v>
      </c>
      <c r="J15" s="115" t="s">
        <v>349</v>
      </c>
      <c r="K15" s="116" t="s">
        <v>351</v>
      </c>
      <c r="L15" s="116" t="s">
        <v>340</v>
      </c>
      <c r="M15" s="117" t="s">
        <v>342</v>
      </c>
      <c r="N15" s="118" t="s">
        <v>342</v>
      </c>
      <c r="O15" s="118" t="s">
        <v>347</v>
      </c>
      <c r="P15" s="120" t="s">
        <v>390</v>
      </c>
      <c r="R15" s="30">
        <v>11</v>
      </c>
      <c r="S15" s="121" t="s">
        <v>349</v>
      </c>
      <c r="T15" s="116" t="s">
        <v>342</v>
      </c>
      <c r="U15" s="116" t="s">
        <v>342</v>
      </c>
      <c r="V15" s="122" t="s">
        <v>342</v>
      </c>
      <c r="W15" s="118" t="s">
        <v>342</v>
      </c>
      <c r="X15" s="118" t="s">
        <v>356</v>
      </c>
      <c r="Y15" s="119" t="s">
        <v>357</v>
      </c>
      <c r="Z15" s="115" t="s">
        <v>340</v>
      </c>
      <c r="AA15" s="116" t="s">
        <v>340</v>
      </c>
      <c r="AB15" s="116" t="s">
        <v>349</v>
      </c>
      <c r="AC15" s="117"/>
      <c r="AD15" s="118" t="s">
        <v>374</v>
      </c>
      <c r="AE15" s="118" t="s">
        <v>356</v>
      </c>
      <c r="AF15" s="119" t="s">
        <v>357</v>
      </c>
      <c r="AG15" s="115" t="s">
        <v>340</v>
      </c>
      <c r="AH15" s="116" t="s">
        <v>340</v>
      </c>
      <c r="AI15" s="116" t="s">
        <v>349</v>
      </c>
      <c r="AJ15" s="117"/>
      <c r="AK15" s="118" t="s">
        <v>349</v>
      </c>
      <c r="AL15" s="118" t="s">
        <v>356</v>
      </c>
      <c r="AM15" s="120" t="s">
        <v>380</v>
      </c>
    </row>
    <row r="16" spans="1:39" ht="15.6" customHeight="1" x14ac:dyDescent="0.25">
      <c r="A16" s="26">
        <v>12</v>
      </c>
      <c r="B16" s="27" t="s">
        <v>104</v>
      </c>
      <c r="C16" s="123" t="s">
        <v>351</v>
      </c>
      <c r="D16" s="124" t="s">
        <v>341</v>
      </c>
      <c r="E16" s="124" t="s">
        <v>342</v>
      </c>
      <c r="F16" s="125" t="s">
        <v>342</v>
      </c>
      <c r="G16" s="126" t="s">
        <v>342</v>
      </c>
      <c r="H16" s="126" t="s">
        <v>386</v>
      </c>
      <c r="I16" s="127" t="s">
        <v>371</v>
      </c>
      <c r="J16" s="123" t="s">
        <v>346</v>
      </c>
      <c r="K16" s="124" t="s">
        <v>351</v>
      </c>
      <c r="L16" s="124" t="s">
        <v>342</v>
      </c>
      <c r="M16" s="125" t="s">
        <v>349</v>
      </c>
      <c r="N16" s="126" t="s">
        <v>348</v>
      </c>
      <c r="O16" s="126" t="s">
        <v>352</v>
      </c>
      <c r="P16" s="128" t="s">
        <v>352</v>
      </c>
      <c r="R16" s="26">
        <v>12</v>
      </c>
      <c r="S16" s="129" t="s">
        <v>340</v>
      </c>
      <c r="T16" s="124" t="s">
        <v>342</v>
      </c>
      <c r="U16" s="124" t="s">
        <v>351</v>
      </c>
      <c r="V16" s="130" t="s">
        <v>340</v>
      </c>
      <c r="W16" s="126" t="s">
        <v>347</v>
      </c>
      <c r="X16" s="126" t="s">
        <v>379</v>
      </c>
      <c r="Y16" s="127" t="s">
        <v>357</v>
      </c>
      <c r="Z16" s="123" t="s">
        <v>351</v>
      </c>
      <c r="AA16" s="124" t="s">
        <v>341</v>
      </c>
      <c r="AB16" s="124" t="s">
        <v>351</v>
      </c>
      <c r="AC16" s="125"/>
      <c r="AD16" s="126" t="s">
        <v>348</v>
      </c>
      <c r="AE16" s="126" t="s">
        <v>379</v>
      </c>
      <c r="AF16" s="127" t="s">
        <v>368</v>
      </c>
      <c r="AG16" s="123" t="s">
        <v>349</v>
      </c>
      <c r="AH16" s="124" t="s">
        <v>340</v>
      </c>
      <c r="AI16" s="124" t="s">
        <v>349</v>
      </c>
      <c r="AJ16" s="125"/>
      <c r="AK16" s="126" t="s">
        <v>355</v>
      </c>
      <c r="AL16" s="126" t="s">
        <v>355</v>
      </c>
      <c r="AM16" s="128" t="s">
        <v>391</v>
      </c>
    </row>
    <row r="17" spans="1:149" ht="15.6" customHeight="1" x14ac:dyDescent="0.25">
      <c r="A17" s="26">
        <v>13</v>
      </c>
      <c r="B17" s="27" t="s">
        <v>110</v>
      </c>
      <c r="C17" s="123" t="s">
        <v>342</v>
      </c>
      <c r="D17" s="124" t="s">
        <v>341</v>
      </c>
      <c r="E17" s="124" t="s">
        <v>341</v>
      </c>
      <c r="F17" s="125" t="s">
        <v>341</v>
      </c>
      <c r="G17" s="126" t="s">
        <v>375</v>
      </c>
      <c r="H17" s="126" t="s">
        <v>376</v>
      </c>
      <c r="I17" s="127" t="s">
        <v>364</v>
      </c>
      <c r="J17" s="123" t="s">
        <v>340</v>
      </c>
      <c r="K17" s="124" t="s">
        <v>342</v>
      </c>
      <c r="L17" s="124" t="s">
        <v>351</v>
      </c>
      <c r="M17" s="125" t="s">
        <v>342</v>
      </c>
      <c r="N17" s="126" t="s">
        <v>353</v>
      </c>
      <c r="O17" s="126" t="s">
        <v>352</v>
      </c>
      <c r="P17" s="128" t="s">
        <v>354</v>
      </c>
      <c r="R17" s="26">
        <v>13</v>
      </c>
      <c r="S17" s="129" t="s">
        <v>349</v>
      </c>
      <c r="T17" s="124" t="s">
        <v>342</v>
      </c>
      <c r="U17" s="124" t="s">
        <v>342</v>
      </c>
      <c r="V17" s="130" t="s">
        <v>342</v>
      </c>
      <c r="W17" s="126" t="s">
        <v>347</v>
      </c>
      <c r="X17" s="126" t="s">
        <v>353</v>
      </c>
      <c r="Y17" s="127" t="s">
        <v>379</v>
      </c>
      <c r="Z17" s="123" t="s">
        <v>341</v>
      </c>
      <c r="AA17" s="124" t="s">
        <v>342</v>
      </c>
      <c r="AB17" s="124" t="s">
        <v>349</v>
      </c>
      <c r="AC17" s="125"/>
      <c r="AD17" s="126" t="s">
        <v>348</v>
      </c>
      <c r="AE17" s="126" t="s">
        <v>380</v>
      </c>
      <c r="AF17" s="127" t="s">
        <v>362</v>
      </c>
      <c r="AG17" s="123" t="s">
        <v>340</v>
      </c>
      <c r="AH17" s="124" t="s">
        <v>349</v>
      </c>
      <c r="AI17" s="124" t="s">
        <v>349</v>
      </c>
      <c r="AJ17" s="125"/>
      <c r="AK17" s="126" t="s">
        <v>355</v>
      </c>
      <c r="AL17" s="126" t="s">
        <v>356</v>
      </c>
      <c r="AM17" s="128" t="s">
        <v>380</v>
      </c>
    </row>
    <row r="18" spans="1:149" ht="15.6" customHeight="1" x14ac:dyDescent="0.25">
      <c r="A18" s="26">
        <v>14</v>
      </c>
      <c r="B18" s="27" t="s">
        <v>116</v>
      </c>
      <c r="C18" s="123" t="s">
        <v>342</v>
      </c>
      <c r="D18" s="124" t="s">
        <v>342</v>
      </c>
      <c r="E18" s="124" t="s">
        <v>351</v>
      </c>
      <c r="F18" s="125" t="s">
        <v>351</v>
      </c>
      <c r="G18" s="126" t="s">
        <v>357</v>
      </c>
      <c r="H18" s="126" t="s">
        <v>368</v>
      </c>
      <c r="I18" s="127" t="s">
        <v>386</v>
      </c>
      <c r="J18" s="123" t="s">
        <v>341</v>
      </c>
      <c r="K18" s="124" t="s">
        <v>363</v>
      </c>
      <c r="L18" s="124" t="s">
        <v>342</v>
      </c>
      <c r="M18" s="125" t="s">
        <v>341</v>
      </c>
      <c r="N18" s="126" t="s">
        <v>369</v>
      </c>
      <c r="O18" s="126" t="s">
        <v>374</v>
      </c>
      <c r="P18" s="128" t="s">
        <v>370</v>
      </c>
      <c r="R18" s="26">
        <v>14</v>
      </c>
      <c r="S18" s="129" t="s">
        <v>349</v>
      </c>
      <c r="T18" s="124" t="s">
        <v>349</v>
      </c>
      <c r="U18" s="124" t="s">
        <v>341</v>
      </c>
      <c r="V18" s="130" t="s">
        <v>340</v>
      </c>
      <c r="W18" s="126" t="s">
        <v>372</v>
      </c>
      <c r="X18" s="126" t="s">
        <v>379</v>
      </c>
      <c r="Y18" s="127" t="s">
        <v>366</v>
      </c>
      <c r="Z18" s="123" t="s">
        <v>342</v>
      </c>
      <c r="AA18" s="124" t="s">
        <v>341</v>
      </c>
      <c r="AB18" s="124" t="s">
        <v>349</v>
      </c>
      <c r="AC18" s="125"/>
      <c r="AD18" s="126" t="s">
        <v>363</v>
      </c>
      <c r="AE18" s="126" t="s">
        <v>353</v>
      </c>
      <c r="AF18" s="127" t="s">
        <v>345</v>
      </c>
      <c r="AG18" s="123" t="s">
        <v>349</v>
      </c>
      <c r="AH18" s="124" t="s">
        <v>340</v>
      </c>
      <c r="AI18" s="124" t="s">
        <v>349</v>
      </c>
      <c r="AJ18" s="125"/>
      <c r="AK18" s="126" t="s">
        <v>340</v>
      </c>
      <c r="AL18" s="126" t="s">
        <v>355</v>
      </c>
      <c r="AM18" s="128" t="s">
        <v>385</v>
      </c>
    </row>
    <row r="19" spans="1:149" ht="15.6" customHeight="1" x14ac:dyDescent="0.25">
      <c r="A19" s="42">
        <v>15</v>
      </c>
      <c r="B19" s="43" t="s">
        <v>122</v>
      </c>
      <c r="C19" s="131" t="s">
        <v>340</v>
      </c>
      <c r="D19" s="132" t="s">
        <v>342</v>
      </c>
      <c r="E19" s="132" t="s">
        <v>340</v>
      </c>
      <c r="F19" s="133" t="s">
        <v>342</v>
      </c>
      <c r="G19" s="134" t="s">
        <v>343</v>
      </c>
      <c r="H19" s="134" t="s">
        <v>350</v>
      </c>
      <c r="I19" s="135" t="s">
        <v>343</v>
      </c>
      <c r="J19" s="131" t="s">
        <v>346</v>
      </c>
      <c r="K19" s="132" t="s">
        <v>363</v>
      </c>
      <c r="L19" s="132" t="s">
        <v>342</v>
      </c>
      <c r="M19" s="133" t="s">
        <v>363</v>
      </c>
      <c r="N19" s="134" t="s">
        <v>347</v>
      </c>
      <c r="O19" s="134" t="s">
        <v>364</v>
      </c>
      <c r="P19" s="136" t="s">
        <v>392</v>
      </c>
      <c r="R19" s="42">
        <v>15</v>
      </c>
      <c r="S19" s="137" t="s">
        <v>349</v>
      </c>
      <c r="T19" s="132" t="s">
        <v>349</v>
      </c>
      <c r="U19" s="132" t="s">
        <v>340</v>
      </c>
      <c r="V19" s="138" t="s">
        <v>342</v>
      </c>
      <c r="W19" s="134" t="s">
        <v>372</v>
      </c>
      <c r="X19" s="134" t="s">
        <v>379</v>
      </c>
      <c r="Y19" s="135" t="s">
        <v>357</v>
      </c>
      <c r="Z19" s="131" t="s">
        <v>340</v>
      </c>
      <c r="AA19" s="132" t="s">
        <v>351</v>
      </c>
      <c r="AB19" s="132" t="s">
        <v>349</v>
      </c>
      <c r="AC19" s="133"/>
      <c r="AD19" s="134" t="s">
        <v>348</v>
      </c>
      <c r="AE19" s="134" t="s">
        <v>380</v>
      </c>
      <c r="AF19" s="135" t="s">
        <v>379</v>
      </c>
      <c r="AG19" s="131" t="s">
        <v>342</v>
      </c>
      <c r="AH19" s="132" t="s">
        <v>340</v>
      </c>
      <c r="AI19" s="132" t="s">
        <v>342</v>
      </c>
      <c r="AJ19" s="133"/>
      <c r="AK19" s="134" t="s">
        <v>355</v>
      </c>
      <c r="AL19" s="134" t="s">
        <v>355</v>
      </c>
      <c r="AM19" s="136" t="s">
        <v>393</v>
      </c>
    </row>
    <row r="20" spans="1:149" ht="15.6" customHeight="1" x14ac:dyDescent="0.25">
      <c r="A20" s="30">
        <v>16</v>
      </c>
      <c r="B20" s="31" t="s">
        <v>128</v>
      </c>
      <c r="C20" s="115" t="s">
        <v>341</v>
      </c>
      <c r="D20" s="116" t="s">
        <v>341</v>
      </c>
      <c r="E20" s="116" t="s">
        <v>342</v>
      </c>
      <c r="F20" s="117" t="s">
        <v>342</v>
      </c>
      <c r="G20" s="118" t="s">
        <v>357</v>
      </c>
      <c r="H20" s="118" t="s">
        <v>387</v>
      </c>
      <c r="I20" s="119" t="s">
        <v>364</v>
      </c>
      <c r="J20" s="115" t="s">
        <v>342</v>
      </c>
      <c r="K20" s="116" t="s">
        <v>378</v>
      </c>
      <c r="L20" s="116" t="s">
        <v>351</v>
      </c>
      <c r="M20" s="117" t="s">
        <v>342</v>
      </c>
      <c r="N20" s="118" t="s">
        <v>348</v>
      </c>
      <c r="O20" s="118" t="s">
        <v>372</v>
      </c>
      <c r="P20" s="120" t="s">
        <v>352</v>
      </c>
      <c r="R20" s="30">
        <v>16</v>
      </c>
      <c r="S20" s="121" t="s">
        <v>349</v>
      </c>
      <c r="T20" s="116" t="s">
        <v>394</v>
      </c>
      <c r="U20" s="116" t="s">
        <v>341</v>
      </c>
      <c r="V20" s="122" t="s">
        <v>340</v>
      </c>
      <c r="W20" s="118" t="s">
        <v>342</v>
      </c>
      <c r="X20" s="118" t="s">
        <v>350</v>
      </c>
      <c r="Y20" s="119" t="s">
        <v>372</v>
      </c>
      <c r="Z20" s="115" t="s">
        <v>351</v>
      </c>
      <c r="AA20" s="116" t="s">
        <v>342</v>
      </c>
      <c r="AB20" s="116" t="s">
        <v>341</v>
      </c>
      <c r="AC20" s="117"/>
      <c r="AD20" s="118" t="s">
        <v>363</v>
      </c>
      <c r="AE20" s="118" t="s">
        <v>350</v>
      </c>
      <c r="AF20" s="119" t="s">
        <v>395</v>
      </c>
      <c r="AG20" s="115" t="s">
        <v>340</v>
      </c>
      <c r="AH20" s="116" t="s">
        <v>340</v>
      </c>
      <c r="AI20" s="116" t="s">
        <v>351</v>
      </c>
      <c r="AJ20" s="117"/>
      <c r="AK20" s="118" t="s">
        <v>355</v>
      </c>
      <c r="AL20" s="118" t="s">
        <v>381</v>
      </c>
      <c r="AM20" s="120" t="s">
        <v>396</v>
      </c>
    </row>
    <row r="21" spans="1:149" ht="15.6" customHeight="1" x14ac:dyDescent="0.25">
      <c r="A21" s="26">
        <v>17</v>
      </c>
      <c r="B21" s="27" t="s">
        <v>134</v>
      </c>
      <c r="C21" s="123" t="s">
        <v>351</v>
      </c>
      <c r="D21" s="124" t="s">
        <v>351</v>
      </c>
      <c r="E21" s="124" t="s">
        <v>341</v>
      </c>
      <c r="F21" s="125" t="s">
        <v>341</v>
      </c>
      <c r="G21" s="126" t="s">
        <v>387</v>
      </c>
      <c r="H21" s="126" t="s">
        <v>354</v>
      </c>
      <c r="I21" s="127" t="s">
        <v>395</v>
      </c>
      <c r="J21" s="123" t="s">
        <v>342</v>
      </c>
      <c r="K21" s="124" t="s">
        <v>351</v>
      </c>
      <c r="L21" s="124" t="s">
        <v>341</v>
      </c>
      <c r="M21" s="125" t="s">
        <v>394</v>
      </c>
      <c r="N21" s="126" t="s">
        <v>363</v>
      </c>
      <c r="O21" s="126" t="s">
        <v>388</v>
      </c>
      <c r="P21" s="128" t="s">
        <v>384</v>
      </c>
      <c r="R21" s="26">
        <v>17</v>
      </c>
      <c r="S21" s="129" t="s">
        <v>342</v>
      </c>
      <c r="T21" s="124" t="s">
        <v>351</v>
      </c>
      <c r="U21" s="124" t="s">
        <v>351</v>
      </c>
      <c r="V21" s="130" t="s">
        <v>341</v>
      </c>
      <c r="W21" s="126" t="s">
        <v>341</v>
      </c>
      <c r="X21" s="126" t="s">
        <v>374</v>
      </c>
      <c r="Y21" s="127" t="s">
        <v>348</v>
      </c>
      <c r="Z21" s="123" t="s">
        <v>363</v>
      </c>
      <c r="AA21" s="124" t="s">
        <v>346</v>
      </c>
      <c r="AB21" s="124" t="s">
        <v>342</v>
      </c>
      <c r="AC21" s="125"/>
      <c r="AD21" s="126" t="s">
        <v>374</v>
      </c>
      <c r="AE21" s="126" t="s">
        <v>358</v>
      </c>
      <c r="AF21" s="127" t="s">
        <v>397</v>
      </c>
      <c r="AG21" s="123" t="s">
        <v>340</v>
      </c>
      <c r="AH21" s="124" t="s">
        <v>340</v>
      </c>
      <c r="AI21" s="124" t="s">
        <v>349</v>
      </c>
      <c r="AJ21" s="125"/>
      <c r="AK21" s="126" t="s">
        <v>340</v>
      </c>
      <c r="AL21" s="126" t="s">
        <v>350</v>
      </c>
      <c r="AM21" s="128" t="s">
        <v>365</v>
      </c>
      <c r="BS21" s="47"/>
      <c r="BT21" s="47"/>
      <c r="CL21" s="24"/>
      <c r="CM21" s="24"/>
      <c r="CV21" s="47"/>
      <c r="CW21" s="47"/>
      <c r="DO21" s="24"/>
      <c r="DP21" s="24"/>
      <c r="ER21" s="24"/>
      <c r="ES21" s="24"/>
    </row>
    <row r="22" spans="1:149" ht="15.6" customHeight="1" x14ac:dyDescent="0.25">
      <c r="A22" s="26">
        <v>18</v>
      </c>
      <c r="B22" s="27" t="s">
        <v>140</v>
      </c>
      <c r="C22" s="123" t="s">
        <v>349</v>
      </c>
      <c r="D22" s="124" t="s">
        <v>349</v>
      </c>
      <c r="E22" s="124" t="s">
        <v>342</v>
      </c>
      <c r="F22" s="125" t="s">
        <v>342</v>
      </c>
      <c r="G22" s="126" t="s">
        <v>366</v>
      </c>
      <c r="H22" s="126" t="s">
        <v>345</v>
      </c>
      <c r="I22" s="127" t="s">
        <v>390</v>
      </c>
      <c r="J22" s="123" t="s">
        <v>349</v>
      </c>
      <c r="K22" s="124" t="s">
        <v>363</v>
      </c>
      <c r="L22" s="124" t="s">
        <v>349</v>
      </c>
      <c r="M22" s="125" t="s">
        <v>363</v>
      </c>
      <c r="N22" s="126" t="s">
        <v>341</v>
      </c>
      <c r="O22" s="126" t="s">
        <v>359</v>
      </c>
      <c r="P22" s="128" t="s">
        <v>398</v>
      </c>
      <c r="R22" s="26">
        <v>18</v>
      </c>
      <c r="S22" s="129" t="s">
        <v>349</v>
      </c>
      <c r="T22" s="124" t="s">
        <v>363</v>
      </c>
      <c r="U22" s="124" t="s">
        <v>341</v>
      </c>
      <c r="V22" s="130" t="s">
        <v>363</v>
      </c>
      <c r="W22" s="126" t="s">
        <v>369</v>
      </c>
      <c r="X22" s="126" t="s">
        <v>348</v>
      </c>
      <c r="Y22" s="127" t="s">
        <v>398</v>
      </c>
      <c r="Z22" s="123" t="s">
        <v>363</v>
      </c>
      <c r="AA22" s="124" t="s">
        <v>399</v>
      </c>
      <c r="AB22" s="124" t="s">
        <v>378</v>
      </c>
      <c r="AC22" s="125"/>
      <c r="AD22" s="126" t="s">
        <v>388</v>
      </c>
      <c r="AE22" s="126" t="s">
        <v>358</v>
      </c>
      <c r="AF22" s="127" t="s">
        <v>400</v>
      </c>
      <c r="AG22" s="123" t="s">
        <v>349</v>
      </c>
      <c r="AH22" s="124" t="s">
        <v>349</v>
      </c>
      <c r="AI22" s="124" t="s">
        <v>340</v>
      </c>
      <c r="AJ22" s="125"/>
      <c r="AK22" s="126" t="s">
        <v>340</v>
      </c>
      <c r="AL22" s="126" t="s">
        <v>350</v>
      </c>
      <c r="AM22" s="128" t="s">
        <v>356</v>
      </c>
      <c r="BS22" s="47"/>
      <c r="BT22" s="47"/>
      <c r="CL22" s="24"/>
      <c r="CM22" s="24"/>
      <c r="CV22" s="47"/>
      <c r="CW22" s="47"/>
      <c r="DO22" s="24"/>
      <c r="DP22" s="24"/>
      <c r="ER22" s="24"/>
      <c r="ES22" s="24"/>
    </row>
    <row r="23" spans="1:149" ht="15.6" customHeight="1" x14ac:dyDescent="0.25">
      <c r="A23" s="26">
        <v>19</v>
      </c>
      <c r="B23" s="27" t="s">
        <v>145</v>
      </c>
      <c r="C23" s="123" t="s">
        <v>351</v>
      </c>
      <c r="D23" s="124" t="s">
        <v>342</v>
      </c>
      <c r="E23" s="124" t="s">
        <v>341</v>
      </c>
      <c r="F23" s="125" t="s">
        <v>351</v>
      </c>
      <c r="G23" s="126" t="s">
        <v>342</v>
      </c>
      <c r="H23" s="126" t="s">
        <v>373</v>
      </c>
      <c r="I23" s="127" t="s">
        <v>368</v>
      </c>
      <c r="J23" s="123" t="s">
        <v>351</v>
      </c>
      <c r="K23" s="124" t="s">
        <v>341</v>
      </c>
      <c r="L23" s="124" t="s">
        <v>342</v>
      </c>
      <c r="M23" s="125" t="s">
        <v>342</v>
      </c>
      <c r="N23" s="126" t="s">
        <v>341</v>
      </c>
      <c r="O23" s="126" t="s">
        <v>374</v>
      </c>
      <c r="P23" s="128" t="s">
        <v>392</v>
      </c>
      <c r="R23" s="26">
        <v>19</v>
      </c>
      <c r="S23" s="129" t="s">
        <v>349</v>
      </c>
      <c r="T23" s="124" t="s">
        <v>363</v>
      </c>
      <c r="U23" s="124" t="s">
        <v>342</v>
      </c>
      <c r="V23" s="130" t="s">
        <v>341</v>
      </c>
      <c r="W23" s="126" t="s">
        <v>347</v>
      </c>
      <c r="X23" s="126" t="s">
        <v>389</v>
      </c>
      <c r="Y23" s="127" t="s">
        <v>373</v>
      </c>
      <c r="Z23" s="123" t="s">
        <v>341</v>
      </c>
      <c r="AA23" s="124" t="s">
        <v>342</v>
      </c>
      <c r="AB23" s="124" t="s">
        <v>342</v>
      </c>
      <c r="AC23" s="125"/>
      <c r="AD23" s="126" t="s">
        <v>374</v>
      </c>
      <c r="AE23" s="126" t="s">
        <v>352</v>
      </c>
      <c r="AF23" s="127" t="s">
        <v>352</v>
      </c>
      <c r="AG23" s="123" t="s">
        <v>340</v>
      </c>
      <c r="AH23" s="124" t="s">
        <v>340</v>
      </c>
      <c r="AI23" s="124" t="s">
        <v>340</v>
      </c>
      <c r="AJ23" s="125"/>
      <c r="AK23" s="126" t="s">
        <v>355</v>
      </c>
      <c r="AL23" s="126" t="s">
        <v>355</v>
      </c>
      <c r="AM23" s="128" t="s">
        <v>361</v>
      </c>
      <c r="BS23" s="47"/>
      <c r="BT23" s="47"/>
      <c r="CL23" s="24"/>
      <c r="CM23" s="24"/>
      <c r="CV23" s="47"/>
      <c r="CW23" s="47"/>
      <c r="DO23" s="24"/>
      <c r="DP23" s="24"/>
      <c r="ER23" s="24"/>
      <c r="ES23" s="24"/>
    </row>
    <row r="24" spans="1:149" ht="15.6" customHeight="1" x14ac:dyDescent="0.25">
      <c r="A24" s="42">
        <v>20</v>
      </c>
      <c r="B24" s="43" t="s">
        <v>151</v>
      </c>
      <c r="C24" s="131" t="s">
        <v>349</v>
      </c>
      <c r="D24" s="132" t="s">
        <v>341</v>
      </c>
      <c r="E24" s="132" t="s">
        <v>351</v>
      </c>
      <c r="F24" s="133" t="s">
        <v>351</v>
      </c>
      <c r="G24" s="134" t="s">
        <v>342</v>
      </c>
      <c r="H24" s="134" t="s">
        <v>368</v>
      </c>
      <c r="I24" s="135" t="s">
        <v>345</v>
      </c>
      <c r="J24" s="131" t="s">
        <v>349</v>
      </c>
      <c r="K24" s="132" t="s">
        <v>341</v>
      </c>
      <c r="L24" s="132" t="s">
        <v>342</v>
      </c>
      <c r="M24" s="133" t="s">
        <v>351</v>
      </c>
      <c r="N24" s="134" t="s">
        <v>347</v>
      </c>
      <c r="O24" s="134" t="s">
        <v>352</v>
      </c>
      <c r="P24" s="136" t="s">
        <v>372</v>
      </c>
      <c r="R24" s="42">
        <v>20</v>
      </c>
      <c r="S24" s="137" t="s">
        <v>340</v>
      </c>
      <c r="T24" s="132" t="s">
        <v>351</v>
      </c>
      <c r="U24" s="132" t="s">
        <v>341</v>
      </c>
      <c r="V24" s="138" t="s">
        <v>341</v>
      </c>
      <c r="W24" s="134" t="s">
        <v>352</v>
      </c>
      <c r="X24" s="134" t="s">
        <v>379</v>
      </c>
      <c r="Y24" s="135" t="s">
        <v>371</v>
      </c>
      <c r="Z24" s="131" t="s">
        <v>342</v>
      </c>
      <c r="AA24" s="132" t="s">
        <v>341</v>
      </c>
      <c r="AB24" s="132" t="s">
        <v>342</v>
      </c>
      <c r="AC24" s="133"/>
      <c r="AD24" s="134" t="s">
        <v>369</v>
      </c>
      <c r="AE24" s="134" t="s">
        <v>372</v>
      </c>
      <c r="AF24" s="135" t="s">
        <v>373</v>
      </c>
      <c r="AG24" s="131" t="s">
        <v>340</v>
      </c>
      <c r="AH24" s="132" t="s">
        <v>340</v>
      </c>
      <c r="AI24" s="132" t="s">
        <v>340</v>
      </c>
      <c r="AJ24" s="133"/>
      <c r="AK24" s="134" t="s">
        <v>355</v>
      </c>
      <c r="AL24" s="134" t="s">
        <v>355</v>
      </c>
      <c r="AM24" s="136" t="s">
        <v>361</v>
      </c>
      <c r="BS24" s="47"/>
      <c r="BT24" s="47"/>
      <c r="CL24" s="24"/>
      <c r="CM24" s="24"/>
      <c r="CV24" s="47"/>
      <c r="CW24" s="47"/>
      <c r="DO24" s="24"/>
      <c r="DP24" s="24"/>
      <c r="ER24" s="24"/>
      <c r="ES24" s="24"/>
    </row>
    <row r="25" spans="1:149" ht="15.6" customHeight="1" x14ac:dyDescent="0.25">
      <c r="A25" s="30">
        <v>21</v>
      </c>
      <c r="B25" s="31" t="s">
        <v>157</v>
      </c>
      <c r="C25" s="115" t="s">
        <v>349</v>
      </c>
      <c r="D25" s="116" t="s">
        <v>351</v>
      </c>
      <c r="E25" s="116" t="s">
        <v>342</v>
      </c>
      <c r="F25" s="117" t="s">
        <v>342</v>
      </c>
      <c r="G25" s="118" t="s">
        <v>375</v>
      </c>
      <c r="H25" s="118" t="s">
        <v>386</v>
      </c>
      <c r="I25" s="119" t="s">
        <v>350</v>
      </c>
      <c r="J25" s="115" t="s">
        <v>378</v>
      </c>
      <c r="K25" s="116" t="s">
        <v>351</v>
      </c>
      <c r="L25" s="116" t="s">
        <v>349</v>
      </c>
      <c r="M25" s="117" t="s">
        <v>341</v>
      </c>
      <c r="N25" s="118" t="s">
        <v>379</v>
      </c>
      <c r="O25" s="118" t="s">
        <v>348</v>
      </c>
      <c r="P25" s="120" t="s">
        <v>352</v>
      </c>
      <c r="R25" s="30">
        <v>21</v>
      </c>
      <c r="S25" s="121" t="s">
        <v>349</v>
      </c>
      <c r="T25" s="116" t="s">
        <v>349</v>
      </c>
      <c r="U25" s="116" t="s">
        <v>351</v>
      </c>
      <c r="V25" s="122" t="s">
        <v>349</v>
      </c>
      <c r="W25" s="118" t="s">
        <v>352</v>
      </c>
      <c r="X25" s="118" t="s">
        <v>356</v>
      </c>
      <c r="Y25" s="119" t="s">
        <v>379</v>
      </c>
      <c r="Z25" s="115" t="s">
        <v>351</v>
      </c>
      <c r="AA25" s="116" t="s">
        <v>342</v>
      </c>
      <c r="AB25" s="116" t="s">
        <v>340</v>
      </c>
      <c r="AC25" s="117"/>
      <c r="AD25" s="118" t="s">
        <v>347</v>
      </c>
      <c r="AE25" s="118" t="s">
        <v>347</v>
      </c>
      <c r="AF25" s="119" t="s">
        <v>362</v>
      </c>
      <c r="AG25" s="115" t="s">
        <v>340</v>
      </c>
      <c r="AH25" s="116" t="s">
        <v>340</v>
      </c>
      <c r="AI25" s="116" t="s">
        <v>340</v>
      </c>
      <c r="AJ25" s="117"/>
      <c r="AK25" s="118" t="s">
        <v>340</v>
      </c>
      <c r="AL25" s="118" t="s">
        <v>355</v>
      </c>
      <c r="AM25" s="120" t="s">
        <v>401</v>
      </c>
      <c r="BS25" s="47"/>
      <c r="BT25" s="47"/>
      <c r="CL25" s="24"/>
      <c r="CM25" s="24"/>
      <c r="CV25" s="47"/>
      <c r="CW25" s="47"/>
      <c r="DO25" s="24"/>
      <c r="DP25" s="24"/>
      <c r="ER25" s="24"/>
      <c r="ES25" s="24"/>
    </row>
    <row r="26" spans="1:149" ht="15.6" customHeight="1" x14ac:dyDescent="0.25">
      <c r="A26" s="26">
        <v>22</v>
      </c>
      <c r="B26" s="27" t="s">
        <v>162</v>
      </c>
      <c r="C26" s="123" t="s">
        <v>340</v>
      </c>
      <c r="D26" s="124" t="s">
        <v>342</v>
      </c>
      <c r="E26" s="124" t="s">
        <v>351</v>
      </c>
      <c r="F26" s="125" t="s">
        <v>351</v>
      </c>
      <c r="G26" s="126" t="s">
        <v>349</v>
      </c>
      <c r="H26" s="126" t="s">
        <v>368</v>
      </c>
      <c r="I26" s="127" t="s">
        <v>350</v>
      </c>
      <c r="J26" s="123" t="s">
        <v>340</v>
      </c>
      <c r="K26" s="124" t="s">
        <v>341</v>
      </c>
      <c r="L26" s="124" t="s">
        <v>349</v>
      </c>
      <c r="M26" s="125" t="s">
        <v>342</v>
      </c>
      <c r="N26" s="126" t="s">
        <v>372</v>
      </c>
      <c r="O26" s="126" t="s">
        <v>372</v>
      </c>
      <c r="P26" s="128" t="s">
        <v>347</v>
      </c>
      <c r="R26" s="26">
        <v>22</v>
      </c>
      <c r="S26" s="129" t="s">
        <v>342</v>
      </c>
      <c r="T26" s="124" t="s">
        <v>342</v>
      </c>
      <c r="U26" s="124" t="s">
        <v>351</v>
      </c>
      <c r="V26" s="130" t="s">
        <v>342</v>
      </c>
      <c r="W26" s="126" t="s">
        <v>349</v>
      </c>
      <c r="X26" s="126" t="s">
        <v>350</v>
      </c>
      <c r="Y26" s="127" t="s">
        <v>390</v>
      </c>
      <c r="Z26" s="123" t="s">
        <v>342</v>
      </c>
      <c r="AA26" s="124" t="s">
        <v>351</v>
      </c>
      <c r="AB26" s="124" t="s">
        <v>349</v>
      </c>
      <c r="AC26" s="125"/>
      <c r="AD26" s="126" t="s">
        <v>342</v>
      </c>
      <c r="AE26" s="126" t="s">
        <v>353</v>
      </c>
      <c r="AF26" s="127" t="s">
        <v>379</v>
      </c>
      <c r="AG26" s="123" t="s">
        <v>349</v>
      </c>
      <c r="AH26" s="124" t="s">
        <v>340</v>
      </c>
      <c r="AI26" s="124" t="s">
        <v>340</v>
      </c>
      <c r="AJ26" s="125"/>
      <c r="AK26" s="126" t="s">
        <v>340</v>
      </c>
      <c r="AL26" s="126" t="s">
        <v>356</v>
      </c>
      <c r="AM26" s="128" t="s">
        <v>355</v>
      </c>
      <c r="BS26" s="47"/>
      <c r="BT26" s="47"/>
      <c r="CL26" s="24"/>
      <c r="CM26" s="24"/>
      <c r="CV26" s="47"/>
      <c r="CW26" s="47"/>
      <c r="DO26" s="24"/>
      <c r="DP26" s="24"/>
      <c r="ER26" s="24"/>
      <c r="ES26" s="24"/>
    </row>
    <row r="27" spans="1:149" ht="15.6" customHeight="1" x14ac:dyDescent="0.25">
      <c r="A27" s="26">
        <v>23</v>
      </c>
      <c r="B27" s="27" t="s">
        <v>168</v>
      </c>
      <c r="C27" s="123" t="s">
        <v>349</v>
      </c>
      <c r="D27" s="124" t="s">
        <v>341</v>
      </c>
      <c r="E27" s="124" t="s">
        <v>351</v>
      </c>
      <c r="F27" s="125" t="s">
        <v>351</v>
      </c>
      <c r="G27" s="126" t="s">
        <v>386</v>
      </c>
      <c r="H27" s="126" t="s">
        <v>364</v>
      </c>
      <c r="I27" s="127" t="s">
        <v>368</v>
      </c>
      <c r="J27" s="123" t="s">
        <v>342</v>
      </c>
      <c r="K27" s="124" t="s">
        <v>363</v>
      </c>
      <c r="L27" s="124" t="s">
        <v>349</v>
      </c>
      <c r="M27" s="125" t="s">
        <v>351</v>
      </c>
      <c r="N27" s="126" t="s">
        <v>352</v>
      </c>
      <c r="O27" s="126" t="s">
        <v>358</v>
      </c>
      <c r="P27" s="128" t="s">
        <v>398</v>
      </c>
      <c r="R27" s="26">
        <v>23</v>
      </c>
      <c r="S27" s="129" t="s">
        <v>342</v>
      </c>
      <c r="T27" s="124" t="s">
        <v>378</v>
      </c>
      <c r="U27" s="124" t="s">
        <v>351</v>
      </c>
      <c r="V27" s="130" t="s">
        <v>351</v>
      </c>
      <c r="W27" s="126" t="s">
        <v>374</v>
      </c>
      <c r="X27" s="126" t="s">
        <v>358</v>
      </c>
      <c r="Y27" s="127" t="s">
        <v>402</v>
      </c>
      <c r="Z27" s="123" t="s">
        <v>349</v>
      </c>
      <c r="AA27" s="124" t="s">
        <v>349</v>
      </c>
      <c r="AB27" s="124" t="s">
        <v>349</v>
      </c>
      <c r="AC27" s="125"/>
      <c r="AD27" s="126" t="s">
        <v>341</v>
      </c>
      <c r="AE27" s="126" t="s">
        <v>348</v>
      </c>
      <c r="AF27" s="127" t="s">
        <v>368</v>
      </c>
      <c r="AG27" s="123" t="s">
        <v>340</v>
      </c>
      <c r="AH27" s="124" t="s">
        <v>340</v>
      </c>
      <c r="AI27" s="124" t="s">
        <v>349</v>
      </c>
      <c r="AJ27" s="125"/>
      <c r="AK27" s="126" t="s">
        <v>349</v>
      </c>
      <c r="AL27" s="126" t="s">
        <v>356</v>
      </c>
      <c r="AM27" s="128" t="s">
        <v>380</v>
      </c>
      <c r="BS27" s="47"/>
      <c r="BT27" s="47"/>
      <c r="CL27" s="24"/>
      <c r="CM27" s="24"/>
      <c r="CV27" s="47"/>
      <c r="CW27" s="47"/>
      <c r="DO27" s="24"/>
      <c r="DP27" s="24"/>
      <c r="ER27" s="24"/>
      <c r="ES27" s="24"/>
    </row>
    <row r="28" spans="1:149" ht="15.6" customHeight="1" x14ac:dyDescent="0.25">
      <c r="A28" s="26">
        <v>24</v>
      </c>
      <c r="B28" s="27" t="s">
        <v>174</v>
      </c>
      <c r="C28" s="123" t="s">
        <v>349</v>
      </c>
      <c r="D28" s="124" t="s">
        <v>342</v>
      </c>
      <c r="E28" s="124" t="s">
        <v>349</v>
      </c>
      <c r="F28" s="125" t="s">
        <v>341</v>
      </c>
      <c r="G28" s="126" t="s">
        <v>343</v>
      </c>
      <c r="H28" s="126" t="s">
        <v>366</v>
      </c>
      <c r="I28" s="127" t="s">
        <v>366</v>
      </c>
      <c r="J28" s="123" t="s">
        <v>349</v>
      </c>
      <c r="K28" s="124" t="s">
        <v>346</v>
      </c>
      <c r="L28" s="124" t="s">
        <v>341</v>
      </c>
      <c r="M28" s="125" t="s">
        <v>342</v>
      </c>
      <c r="N28" s="126" t="s">
        <v>347</v>
      </c>
      <c r="O28" s="126" t="s">
        <v>348</v>
      </c>
      <c r="P28" s="128" t="s">
        <v>373</v>
      </c>
      <c r="R28" s="26">
        <v>24</v>
      </c>
      <c r="S28" s="129" t="s">
        <v>349</v>
      </c>
      <c r="T28" s="124" t="s">
        <v>342</v>
      </c>
      <c r="U28" s="124" t="s">
        <v>342</v>
      </c>
      <c r="V28" s="130" t="s">
        <v>342</v>
      </c>
      <c r="W28" s="126" t="s">
        <v>353</v>
      </c>
      <c r="X28" s="126" t="s">
        <v>372</v>
      </c>
      <c r="Y28" s="127" t="s">
        <v>350</v>
      </c>
      <c r="Z28" s="123" t="s">
        <v>342</v>
      </c>
      <c r="AA28" s="124" t="s">
        <v>351</v>
      </c>
      <c r="AB28" s="124" t="s">
        <v>340</v>
      </c>
      <c r="AC28" s="125"/>
      <c r="AD28" s="126" t="s">
        <v>352</v>
      </c>
      <c r="AE28" s="126" t="s">
        <v>347</v>
      </c>
      <c r="AF28" s="127" t="s">
        <v>347</v>
      </c>
      <c r="AG28" s="123" t="s">
        <v>340</v>
      </c>
      <c r="AH28" s="124" t="s">
        <v>340</v>
      </c>
      <c r="AI28" s="124" t="s">
        <v>349</v>
      </c>
      <c r="AJ28" s="125"/>
      <c r="AK28" s="126" t="s">
        <v>340</v>
      </c>
      <c r="AL28" s="126" t="s">
        <v>355</v>
      </c>
      <c r="AM28" s="128" t="s">
        <v>361</v>
      </c>
      <c r="BS28" s="47"/>
      <c r="BT28" s="47"/>
      <c r="CL28" s="24"/>
      <c r="CM28" s="24"/>
      <c r="CV28" s="47"/>
      <c r="CW28" s="47"/>
      <c r="DO28" s="24"/>
      <c r="DP28" s="24"/>
      <c r="ER28" s="24"/>
      <c r="ES28" s="24"/>
    </row>
    <row r="29" spans="1:149" ht="15.6" customHeight="1" x14ac:dyDescent="0.25">
      <c r="A29" s="42">
        <v>25</v>
      </c>
      <c r="B29" s="43" t="s">
        <v>180</v>
      </c>
      <c r="C29" s="131" t="s">
        <v>341</v>
      </c>
      <c r="D29" s="132" t="s">
        <v>351</v>
      </c>
      <c r="E29" s="132" t="s">
        <v>341</v>
      </c>
      <c r="F29" s="133" t="s">
        <v>351</v>
      </c>
      <c r="G29" s="134" t="s">
        <v>366</v>
      </c>
      <c r="H29" s="134" t="s">
        <v>359</v>
      </c>
      <c r="I29" s="135" t="s">
        <v>360</v>
      </c>
      <c r="J29" s="131" t="s">
        <v>349</v>
      </c>
      <c r="K29" s="132" t="s">
        <v>346</v>
      </c>
      <c r="L29" s="132" t="s">
        <v>346</v>
      </c>
      <c r="M29" s="133" t="s">
        <v>351</v>
      </c>
      <c r="N29" s="134" t="s">
        <v>363</v>
      </c>
      <c r="O29" s="134" t="s">
        <v>369</v>
      </c>
      <c r="P29" s="136" t="s">
        <v>402</v>
      </c>
      <c r="R29" s="42">
        <v>25</v>
      </c>
      <c r="S29" s="137" t="s">
        <v>342</v>
      </c>
      <c r="T29" s="132" t="s">
        <v>378</v>
      </c>
      <c r="U29" s="132" t="s">
        <v>342</v>
      </c>
      <c r="V29" s="138" t="s">
        <v>341</v>
      </c>
      <c r="W29" s="134" t="s">
        <v>369</v>
      </c>
      <c r="X29" s="134" t="s">
        <v>389</v>
      </c>
      <c r="Y29" s="135" t="s">
        <v>389</v>
      </c>
      <c r="Z29" s="131" t="s">
        <v>341</v>
      </c>
      <c r="AA29" s="132" t="s">
        <v>351</v>
      </c>
      <c r="AB29" s="132" t="s">
        <v>342</v>
      </c>
      <c r="AC29" s="133"/>
      <c r="AD29" s="134" t="s">
        <v>348</v>
      </c>
      <c r="AE29" s="134" t="s">
        <v>403</v>
      </c>
      <c r="AF29" s="135" t="s">
        <v>367</v>
      </c>
      <c r="AG29" s="131" t="s">
        <v>340</v>
      </c>
      <c r="AH29" s="132" t="s">
        <v>340</v>
      </c>
      <c r="AI29" s="132" t="s">
        <v>340</v>
      </c>
      <c r="AJ29" s="133"/>
      <c r="AK29" s="134" t="s">
        <v>340</v>
      </c>
      <c r="AL29" s="134" t="s">
        <v>356</v>
      </c>
      <c r="AM29" s="136" t="s">
        <v>385</v>
      </c>
      <c r="BS29" s="47"/>
      <c r="BT29" s="47"/>
      <c r="CL29" s="24"/>
      <c r="CM29" s="24"/>
      <c r="CV29" s="47"/>
      <c r="CW29" s="47"/>
      <c r="DO29" s="24"/>
      <c r="DP29" s="24"/>
      <c r="ER29" s="24"/>
      <c r="ES29" s="24"/>
    </row>
    <row r="30" spans="1:149" ht="15.6" customHeight="1" x14ac:dyDescent="0.25">
      <c r="A30" s="30">
        <v>26</v>
      </c>
      <c r="B30" s="31" t="s">
        <v>186</v>
      </c>
      <c r="C30" s="115" t="s">
        <v>340</v>
      </c>
      <c r="D30" s="116" t="s">
        <v>342</v>
      </c>
      <c r="E30" s="116" t="s">
        <v>349</v>
      </c>
      <c r="F30" s="117" t="s">
        <v>351</v>
      </c>
      <c r="G30" s="118" t="s">
        <v>391</v>
      </c>
      <c r="H30" s="118" t="s">
        <v>354</v>
      </c>
      <c r="I30" s="119" t="s">
        <v>381</v>
      </c>
      <c r="J30" s="115" t="s">
        <v>342</v>
      </c>
      <c r="K30" s="116" t="s">
        <v>351</v>
      </c>
      <c r="L30" s="116" t="s">
        <v>342</v>
      </c>
      <c r="M30" s="117" t="s">
        <v>351</v>
      </c>
      <c r="N30" s="118" t="s">
        <v>341</v>
      </c>
      <c r="O30" s="118" t="s">
        <v>359</v>
      </c>
      <c r="P30" s="120" t="s">
        <v>348</v>
      </c>
      <c r="R30" s="30">
        <v>26</v>
      </c>
      <c r="S30" s="121" t="s">
        <v>349</v>
      </c>
      <c r="T30" s="116" t="s">
        <v>351</v>
      </c>
      <c r="U30" s="116" t="s">
        <v>349</v>
      </c>
      <c r="V30" s="122" t="s">
        <v>342</v>
      </c>
      <c r="W30" s="118" t="s">
        <v>347</v>
      </c>
      <c r="X30" s="118" t="s">
        <v>372</v>
      </c>
      <c r="Y30" s="119" t="s">
        <v>354</v>
      </c>
      <c r="Z30" s="115" t="s">
        <v>340</v>
      </c>
      <c r="AA30" s="116" t="s">
        <v>342</v>
      </c>
      <c r="AB30" s="116" t="s">
        <v>342</v>
      </c>
      <c r="AC30" s="117"/>
      <c r="AD30" s="118" t="s">
        <v>374</v>
      </c>
      <c r="AE30" s="118" t="s">
        <v>372</v>
      </c>
      <c r="AF30" s="119" t="s">
        <v>345</v>
      </c>
      <c r="AG30" s="115" t="s">
        <v>349</v>
      </c>
      <c r="AH30" s="116" t="s">
        <v>340</v>
      </c>
      <c r="AI30" s="116" t="s">
        <v>340</v>
      </c>
      <c r="AJ30" s="117"/>
      <c r="AK30" s="118" t="s">
        <v>349</v>
      </c>
      <c r="AL30" s="118" t="s">
        <v>355</v>
      </c>
      <c r="AM30" s="120" t="s">
        <v>391</v>
      </c>
      <c r="BS30" s="47"/>
      <c r="BT30" s="47"/>
      <c r="CL30" s="24"/>
      <c r="CM30" s="24"/>
      <c r="CV30" s="47"/>
      <c r="CW30" s="47"/>
      <c r="DO30" s="24"/>
      <c r="DP30" s="24"/>
      <c r="ER30" s="24"/>
      <c r="ES30" s="24"/>
    </row>
    <row r="31" spans="1:149" ht="15.6" customHeight="1" x14ac:dyDescent="0.25">
      <c r="A31" s="26">
        <v>27</v>
      </c>
      <c r="B31" s="27" t="s">
        <v>193</v>
      </c>
      <c r="C31" s="123" t="s">
        <v>351</v>
      </c>
      <c r="D31" s="124" t="s">
        <v>341</v>
      </c>
      <c r="E31" s="124" t="s">
        <v>342</v>
      </c>
      <c r="F31" s="125" t="s">
        <v>363</v>
      </c>
      <c r="G31" s="126" t="s">
        <v>345</v>
      </c>
      <c r="H31" s="126" t="s">
        <v>367</v>
      </c>
      <c r="I31" s="127" t="s">
        <v>360</v>
      </c>
      <c r="J31" s="123" t="s">
        <v>378</v>
      </c>
      <c r="K31" s="124" t="s">
        <v>346</v>
      </c>
      <c r="L31" s="124" t="s">
        <v>363</v>
      </c>
      <c r="M31" s="125" t="s">
        <v>341</v>
      </c>
      <c r="N31" s="126" t="s">
        <v>363</v>
      </c>
      <c r="O31" s="126" t="s">
        <v>383</v>
      </c>
      <c r="P31" s="128" t="s">
        <v>404</v>
      </c>
      <c r="R31" s="26">
        <v>27</v>
      </c>
      <c r="S31" s="129" t="s">
        <v>342</v>
      </c>
      <c r="T31" s="124" t="s">
        <v>378</v>
      </c>
      <c r="U31" s="124" t="s">
        <v>351</v>
      </c>
      <c r="V31" s="130" t="s">
        <v>351</v>
      </c>
      <c r="W31" s="126" t="s">
        <v>372</v>
      </c>
      <c r="X31" s="126" t="s">
        <v>403</v>
      </c>
      <c r="Y31" s="127" t="s">
        <v>367</v>
      </c>
      <c r="Z31" s="123" t="s">
        <v>341</v>
      </c>
      <c r="AA31" s="124" t="s">
        <v>341</v>
      </c>
      <c r="AB31" s="124" t="s">
        <v>342</v>
      </c>
      <c r="AC31" s="125"/>
      <c r="AD31" s="126" t="s">
        <v>388</v>
      </c>
      <c r="AE31" s="126" t="s">
        <v>358</v>
      </c>
      <c r="AF31" s="127" t="s">
        <v>369</v>
      </c>
      <c r="AG31" s="123" t="s">
        <v>349</v>
      </c>
      <c r="AH31" s="124" t="s">
        <v>340</v>
      </c>
      <c r="AI31" s="124" t="s">
        <v>342</v>
      </c>
      <c r="AJ31" s="125"/>
      <c r="AK31" s="126" t="s">
        <v>355</v>
      </c>
      <c r="AL31" s="126" t="s">
        <v>355</v>
      </c>
      <c r="AM31" s="128" t="s">
        <v>380</v>
      </c>
      <c r="BS31" s="47"/>
      <c r="BT31" s="47"/>
      <c r="CL31" s="24"/>
      <c r="CM31" s="24"/>
      <c r="CV31" s="47"/>
      <c r="CW31" s="47"/>
      <c r="DO31" s="24"/>
      <c r="DP31" s="24"/>
      <c r="ER31" s="24"/>
      <c r="ES31" s="24"/>
    </row>
    <row r="32" spans="1:149" ht="15.6" customHeight="1" x14ac:dyDescent="0.25">
      <c r="A32" s="26">
        <v>28</v>
      </c>
      <c r="B32" s="27" t="s">
        <v>199</v>
      </c>
      <c r="C32" s="123" t="s">
        <v>340</v>
      </c>
      <c r="D32" s="124" t="s">
        <v>342</v>
      </c>
      <c r="E32" s="124" t="s">
        <v>340</v>
      </c>
      <c r="F32" s="125" t="s">
        <v>341</v>
      </c>
      <c r="G32" s="126" t="s">
        <v>357</v>
      </c>
      <c r="H32" s="126" t="s">
        <v>386</v>
      </c>
      <c r="I32" s="127" t="s">
        <v>366</v>
      </c>
      <c r="J32" s="123" t="s">
        <v>399</v>
      </c>
      <c r="K32" s="124" t="s">
        <v>346</v>
      </c>
      <c r="L32" s="124" t="s">
        <v>349</v>
      </c>
      <c r="M32" s="125" t="s">
        <v>341</v>
      </c>
      <c r="N32" s="126" t="s">
        <v>369</v>
      </c>
      <c r="O32" s="126" t="s">
        <v>383</v>
      </c>
      <c r="P32" s="128" t="s">
        <v>405</v>
      </c>
      <c r="R32" s="26">
        <v>28</v>
      </c>
      <c r="S32" s="129" t="s">
        <v>349</v>
      </c>
      <c r="T32" s="124" t="s">
        <v>342</v>
      </c>
      <c r="U32" s="124" t="s">
        <v>342</v>
      </c>
      <c r="V32" s="130" t="s">
        <v>351</v>
      </c>
      <c r="W32" s="126" t="s">
        <v>353</v>
      </c>
      <c r="X32" s="126" t="s">
        <v>372</v>
      </c>
      <c r="Y32" s="127" t="s">
        <v>362</v>
      </c>
      <c r="Z32" s="123" t="s">
        <v>349</v>
      </c>
      <c r="AA32" s="124" t="s">
        <v>363</v>
      </c>
      <c r="AB32" s="124" t="s">
        <v>399</v>
      </c>
      <c r="AC32" s="125"/>
      <c r="AD32" s="126" t="s">
        <v>363</v>
      </c>
      <c r="AE32" s="126" t="s">
        <v>374</v>
      </c>
      <c r="AF32" s="127" t="s">
        <v>382</v>
      </c>
      <c r="AG32" s="123" t="s">
        <v>340</v>
      </c>
      <c r="AH32" s="124" t="s">
        <v>340</v>
      </c>
      <c r="AI32" s="124" t="s">
        <v>340</v>
      </c>
      <c r="AJ32" s="125"/>
      <c r="AK32" s="126" t="s">
        <v>340</v>
      </c>
      <c r="AL32" s="126" t="s">
        <v>355</v>
      </c>
      <c r="AM32" s="128" t="s">
        <v>401</v>
      </c>
      <c r="BS32" s="47"/>
      <c r="BT32" s="47"/>
      <c r="CL32" s="24"/>
      <c r="CM32" s="24"/>
      <c r="CV32" s="47"/>
      <c r="CW32" s="47"/>
      <c r="DO32" s="24"/>
      <c r="DP32" s="24"/>
      <c r="ER32" s="24"/>
      <c r="ES32" s="24"/>
    </row>
    <row r="33" spans="1:149" ht="15.6" customHeight="1" x14ac:dyDescent="0.25">
      <c r="A33" s="26">
        <v>29</v>
      </c>
      <c r="B33" s="27" t="s">
        <v>205</v>
      </c>
      <c r="C33" s="123" t="s">
        <v>340</v>
      </c>
      <c r="D33" s="124" t="s">
        <v>363</v>
      </c>
      <c r="E33" s="124" t="s">
        <v>340</v>
      </c>
      <c r="F33" s="125" t="s">
        <v>351</v>
      </c>
      <c r="G33" s="126" t="s">
        <v>345</v>
      </c>
      <c r="H33" s="126" t="s">
        <v>400</v>
      </c>
      <c r="I33" s="127" t="s">
        <v>392</v>
      </c>
      <c r="J33" s="123" t="s">
        <v>342</v>
      </c>
      <c r="K33" s="124" t="s">
        <v>341</v>
      </c>
      <c r="L33" s="124" t="s">
        <v>342</v>
      </c>
      <c r="M33" s="125" t="s">
        <v>342</v>
      </c>
      <c r="N33" s="126" t="s">
        <v>369</v>
      </c>
      <c r="O33" s="126" t="s">
        <v>359</v>
      </c>
      <c r="P33" s="128" t="s">
        <v>387</v>
      </c>
      <c r="R33" s="26">
        <v>29</v>
      </c>
      <c r="S33" s="129" t="s">
        <v>340</v>
      </c>
      <c r="T33" s="124" t="s">
        <v>363</v>
      </c>
      <c r="U33" s="124" t="s">
        <v>349</v>
      </c>
      <c r="V33" s="130" t="s">
        <v>363</v>
      </c>
      <c r="W33" s="126" t="s">
        <v>363</v>
      </c>
      <c r="X33" s="126" t="s">
        <v>388</v>
      </c>
      <c r="Y33" s="127" t="s">
        <v>370</v>
      </c>
      <c r="Z33" s="123" t="s">
        <v>342</v>
      </c>
      <c r="AA33" s="124" t="s">
        <v>341</v>
      </c>
      <c r="AB33" s="124" t="s">
        <v>363</v>
      </c>
      <c r="AC33" s="125"/>
      <c r="AD33" s="126" t="s">
        <v>403</v>
      </c>
      <c r="AE33" s="126" t="s">
        <v>389</v>
      </c>
      <c r="AF33" s="127" t="s">
        <v>367</v>
      </c>
      <c r="AG33" s="123" t="s">
        <v>349</v>
      </c>
      <c r="AH33" s="124" t="s">
        <v>349</v>
      </c>
      <c r="AI33" s="124" t="s">
        <v>340</v>
      </c>
      <c r="AJ33" s="125"/>
      <c r="AK33" s="126" t="s">
        <v>340</v>
      </c>
      <c r="AL33" s="126" t="s">
        <v>356</v>
      </c>
      <c r="AM33" s="128" t="s">
        <v>391</v>
      </c>
      <c r="BS33" s="47"/>
      <c r="BT33" s="47"/>
      <c r="CL33" s="24"/>
      <c r="CM33" s="24"/>
      <c r="CV33" s="47"/>
      <c r="CW33" s="47"/>
      <c r="DO33" s="24"/>
      <c r="DP33" s="24"/>
      <c r="ER33" s="24"/>
      <c r="ES33" s="24"/>
    </row>
    <row r="34" spans="1:149" ht="15.6" customHeight="1" x14ac:dyDescent="0.25">
      <c r="A34" s="42">
        <v>30</v>
      </c>
      <c r="B34" s="43" t="s">
        <v>210</v>
      </c>
      <c r="C34" s="131" t="s">
        <v>341</v>
      </c>
      <c r="D34" s="132" t="s">
        <v>341</v>
      </c>
      <c r="E34" s="132" t="s">
        <v>341</v>
      </c>
      <c r="F34" s="133" t="s">
        <v>342</v>
      </c>
      <c r="G34" s="134" t="s">
        <v>345</v>
      </c>
      <c r="H34" s="134" t="s">
        <v>387</v>
      </c>
      <c r="I34" s="135" t="s">
        <v>376</v>
      </c>
      <c r="J34" s="131" t="s">
        <v>349</v>
      </c>
      <c r="K34" s="132" t="s">
        <v>399</v>
      </c>
      <c r="L34" s="132" t="s">
        <v>341</v>
      </c>
      <c r="M34" s="133" t="s">
        <v>341</v>
      </c>
      <c r="N34" s="134" t="s">
        <v>369</v>
      </c>
      <c r="O34" s="134" t="s">
        <v>358</v>
      </c>
      <c r="P34" s="136" t="s">
        <v>397</v>
      </c>
      <c r="R34" s="42">
        <v>30</v>
      </c>
      <c r="S34" s="137" t="s">
        <v>349</v>
      </c>
      <c r="T34" s="132" t="s">
        <v>341</v>
      </c>
      <c r="U34" s="132" t="s">
        <v>342</v>
      </c>
      <c r="V34" s="138" t="s">
        <v>342</v>
      </c>
      <c r="W34" s="134" t="s">
        <v>358</v>
      </c>
      <c r="X34" s="134" t="s">
        <v>358</v>
      </c>
      <c r="Y34" s="135" t="s">
        <v>344</v>
      </c>
      <c r="Z34" s="131" t="s">
        <v>342</v>
      </c>
      <c r="AA34" s="132" t="s">
        <v>378</v>
      </c>
      <c r="AB34" s="132" t="s">
        <v>363</v>
      </c>
      <c r="AC34" s="133"/>
      <c r="AD34" s="134" t="s">
        <v>358</v>
      </c>
      <c r="AE34" s="134" t="s">
        <v>359</v>
      </c>
      <c r="AF34" s="135" t="s">
        <v>359</v>
      </c>
      <c r="AG34" s="131" t="s">
        <v>340</v>
      </c>
      <c r="AH34" s="132" t="s">
        <v>349</v>
      </c>
      <c r="AI34" s="132" t="s">
        <v>349</v>
      </c>
      <c r="AJ34" s="133"/>
      <c r="AK34" s="134" t="s">
        <v>349</v>
      </c>
      <c r="AL34" s="134" t="s">
        <v>356</v>
      </c>
      <c r="AM34" s="136" t="s">
        <v>365</v>
      </c>
      <c r="BS34" s="47"/>
      <c r="BT34" s="47"/>
      <c r="CL34" s="24"/>
      <c r="CM34" s="24"/>
      <c r="CV34" s="47"/>
      <c r="CW34" s="47"/>
      <c r="DO34" s="24"/>
      <c r="DP34" s="24"/>
      <c r="ER34" s="24"/>
      <c r="ES34" s="24"/>
    </row>
    <row r="35" spans="1:149" ht="15.6" customHeight="1" x14ac:dyDescent="0.25">
      <c r="A35" s="30">
        <v>31</v>
      </c>
      <c r="B35" s="31" t="s">
        <v>216</v>
      </c>
      <c r="C35" s="115" t="s">
        <v>342</v>
      </c>
      <c r="D35" s="116" t="s">
        <v>342</v>
      </c>
      <c r="E35" s="116" t="s">
        <v>342</v>
      </c>
      <c r="F35" s="117" t="s">
        <v>341</v>
      </c>
      <c r="G35" s="118" t="s">
        <v>366</v>
      </c>
      <c r="H35" s="118" t="s">
        <v>386</v>
      </c>
      <c r="I35" s="119" t="s">
        <v>347</v>
      </c>
      <c r="J35" s="115" t="s">
        <v>342</v>
      </c>
      <c r="K35" s="116" t="s">
        <v>342</v>
      </c>
      <c r="L35" s="116" t="s">
        <v>342</v>
      </c>
      <c r="M35" s="117" t="s">
        <v>341</v>
      </c>
      <c r="N35" s="118" t="s">
        <v>348</v>
      </c>
      <c r="O35" s="118" t="s">
        <v>369</v>
      </c>
      <c r="P35" s="120" t="s">
        <v>392</v>
      </c>
      <c r="R35" s="30">
        <v>31</v>
      </c>
      <c r="S35" s="121" t="s">
        <v>342</v>
      </c>
      <c r="T35" s="116" t="s">
        <v>351</v>
      </c>
      <c r="U35" s="116" t="s">
        <v>349</v>
      </c>
      <c r="V35" s="122" t="s">
        <v>351</v>
      </c>
      <c r="W35" s="118" t="s">
        <v>348</v>
      </c>
      <c r="X35" s="118" t="s">
        <v>348</v>
      </c>
      <c r="Y35" s="119" t="s">
        <v>395</v>
      </c>
      <c r="Z35" s="115" t="s">
        <v>342</v>
      </c>
      <c r="AA35" s="116" t="s">
        <v>351</v>
      </c>
      <c r="AB35" s="116" t="s">
        <v>351</v>
      </c>
      <c r="AC35" s="117"/>
      <c r="AD35" s="118" t="s">
        <v>341</v>
      </c>
      <c r="AE35" s="118" t="s">
        <v>406</v>
      </c>
      <c r="AF35" s="119" t="s">
        <v>369</v>
      </c>
      <c r="AG35" s="115" t="s">
        <v>340</v>
      </c>
      <c r="AH35" s="116" t="s">
        <v>340</v>
      </c>
      <c r="AI35" s="116" t="s">
        <v>349</v>
      </c>
      <c r="AJ35" s="117"/>
      <c r="AK35" s="118" t="s">
        <v>340</v>
      </c>
      <c r="AL35" s="118" t="s">
        <v>356</v>
      </c>
      <c r="AM35" s="120" t="s">
        <v>355</v>
      </c>
      <c r="BS35" s="47"/>
      <c r="BT35" s="47"/>
      <c r="CL35" s="24"/>
      <c r="CM35" s="24"/>
      <c r="CV35" s="47"/>
      <c r="CW35" s="47"/>
      <c r="DO35" s="24"/>
      <c r="DP35" s="24"/>
      <c r="ER35" s="24"/>
      <c r="ES35" s="24"/>
    </row>
    <row r="36" spans="1:149" ht="15.6" customHeight="1" x14ac:dyDescent="0.25">
      <c r="A36" s="26">
        <v>32</v>
      </c>
      <c r="B36" s="27" t="s">
        <v>222</v>
      </c>
      <c r="C36" s="123" t="s">
        <v>351</v>
      </c>
      <c r="D36" s="124" t="s">
        <v>341</v>
      </c>
      <c r="E36" s="124" t="s">
        <v>340</v>
      </c>
      <c r="F36" s="125" t="s">
        <v>351</v>
      </c>
      <c r="G36" s="126" t="s">
        <v>345</v>
      </c>
      <c r="H36" s="126" t="s">
        <v>373</v>
      </c>
      <c r="I36" s="127" t="s">
        <v>368</v>
      </c>
      <c r="J36" s="123" t="s">
        <v>399</v>
      </c>
      <c r="K36" s="124" t="s">
        <v>342</v>
      </c>
      <c r="L36" s="124" t="s">
        <v>349</v>
      </c>
      <c r="M36" s="125" t="s">
        <v>349</v>
      </c>
      <c r="N36" s="126" t="s">
        <v>341</v>
      </c>
      <c r="O36" s="126" t="s">
        <v>359</v>
      </c>
      <c r="P36" s="128" t="s">
        <v>398</v>
      </c>
      <c r="R36" s="26">
        <v>32</v>
      </c>
      <c r="S36" s="129" t="s">
        <v>340</v>
      </c>
      <c r="T36" s="124" t="s">
        <v>351</v>
      </c>
      <c r="U36" s="124" t="s">
        <v>351</v>
      </c>
      <c r="V36" s="130" t="s">
        <v>351</v>
      </c>
      <c r="W36" s="126" t="s">
        <v>372</v>
      </c>
      <c r="X36" s="126" t="s">
        <v>364</v>
      </c>
      <c r="Y36" s="127" t="s">
        <v>345</v>
      </c>
      <c r="Z36" s="123" t="s">
        <v>351</v>
      </c>
      <c r="AA36" s="124" t="s">
        <v>346</v>
      </c>
      <c r="AB36" s="124" t="s">
        <v>342</v>
      </c>
      <c r="AC36" s="125"/>
      <c r="AD36" s="126" t="s">
        <v>352</v>
      </c>
      <c r="AE36" s="126" t="s">
        <v>403</v>
      </c>
      <c r="AF36" s="127" t="s">
        <v>382</v>
      </c>
      <c r="AG36" s="123" t="s">
        <v>342</v>
      </c>
      <c r="AH36" s="124" t="s">
        <v>340</v>
      </c>
      <c r="AI36" s="124" t="s">
        <v>349</v>
      </c>
      <c r="AJ36" s="125"/>
      <c r="AK36" s="126" t="s">
        <v>381</v>
      </c>
      <c r="AL36" s="126" t="s">
        <v>356</v>
      </c>
      <c r="AM36" s="128" t="s">
        <v>396</v>
      </c>
      <c r="BS36" s="47"/>
      <c r="BT36" s="47"/>
      <c r="CL36" s="24"/>
      <c r="CM36" s="24"/>
      <c r="CV36" s="47"/>
      <c r="CW36" s="47"/>
      <c r="DO36" s="24"/>
      <c r="DP36" s="24"/>
      <c r="ER36" s="24"/>
      <c r="ES36" s="24"/>
    </row>
    <row r="37" spans="1:149" ht="15.6" customHeight="1" x14ac:dyDescent="0.25">
      <c r="A37" s="26">
        <v>33</v>
      </c>
      <c r="B37" s="27" t="s">
        <v>228</v>
      </c>
      <c r="C37" s="123" t="s">
        <v>340</v>
      </c>
      <c r="D37" s="124" t="s">
        <v>351</v>
      </c>
      <c r="E37" s="124" t="s">
        <v>340</v>
      </c>
      <c r="F37" s="125" t="s">
        <v>342</v>
      </c>
      <c r="G37" s="126" t="s">
        <v>368</v>
      </c>
      <c r="H37" s="126" t="s">
        <v>345</v>
      </c>
      <c r="I37" s="127" t="s">
        <v>350</v>
      </c>
      <c r="J37" s="123" t="s">
        <v>407</v>
      </c>
      <c r="K37" s="124" t="s">
        <v>363</v>
      </c>
      <c r="L37" s="124" t="s">
        <v>342</v>
      </c>
      <c r="M37" s="125" t="s">
        <v>378</v>
      </c>
      <c r="N37" s="126" t="s">
        <v>369</v>
      </c>
      <c r="O37" s="126" t="s">
        <v>400</v>
      </c>
      <c r="P37" s="128" t="s">
        <v>358</v>
      </c>
      <c r="R37" s="26">
        <v>33</v>
      </c>
      <c r="S37" s="129" t="s">
        <v>342</v>
      </c>
      <c r="T37" s="124" t="s">
        <v>342</v>
      </c>
      <c r="U37" s="124" t="s">
        <v>363</v>
      </c>
      <c r="V37" s="130" t="s">
        <v>346</v>
      </c>
      <c r="W37" s="126" t="s">
        <v>348</v>
      </c>
      <c r="X37" s="126" t="s">
        <v>400</v>
      </c>
      <c r="Y37" s="127" t="s">
        <v>402</v>
      </c>
      <c r="Z37" s="123" t="s">
        <v>351</v>
      </c>
      <c r="AA37" s="124" t="s">
        <v>346</v>
      </c>
      <c r="AB37" s="124" t="s">
        <v>341</v>
      </c>
      <c r="AC37" s="125"/>
      <c r="AD37" s="126" t="s">
        <v>383</v>
      </c>
      <c r="AE37" s="126" t="s">
        <v>403</v>
      </c>
      <c r="AF37" s="127" t="s">
        <v>358</v>
      </c>
      <c r="AG37" s="123" t="s">
        <v>340</v>
      </c>
      <c r="AH37" s="124" t="s">
        <v>340</v>
      </c>
      <c r="AI37" s="124" t="s">
        <v>349</v>
      </c>
      <c r="AJ37" s="125"/>
      <c r="AK37" s="126" t="s">
        <v>381</v>
      </c>
      <c r="AL37" s="126" t="s">
        <v>355</v>
      </c>
      <c r="AM37" s="128" t="s">
        <v>380</v>
      </c>
      <c r="BS37" s="47"/>
      <c r="BT37" s="47"/>
      <c r="CL37" s="24"/>
      <c r="CM37" s="24"/>
      <c r="CV37" s="47"/>
      <c r="CW37" s="47"/>
      <c r="DO37" s="24"/>
      <c r="DP37" s="24"/>
      <c r="ER37" s="24"/>
      <c r="ES37" s="24"/>
    </row>
    <row r="38" spans="1:149" ht="15.6" customHeight="1" x14ac:dyDescent="0.25">
      <c r="A38" s="26">
        <v>34</v>
      </c>
      <c r="B38" s="27" t="s">
        <v>234</v>
      </c>
      <c r="C38" s="123" t="s">
        <v>340</v>
      </c>
      <c r="D38" s="124" t="s">
        <v>342</v>
      </c>
      <c r="E38" s="124" t="s">
        <v>349</v>
      </c>
      <c r="F38" s="125" t="s">
        <v>351</v>
      </c>
      <c r="G38" s="126" t="s">
        <v>386</v>
      </c>
      <c r="H38" s="126" t="s">
        <v>373</v>
      </c>
      <c r="I38" s="127" t="s">
        <v>347</v>
      </c>
      <c r="J38" s="123" t="s">
        <v>341</v>
      </c>
      <c r="K38" s="124" t="s">
        <v>341</v>
      </c>
      <c r="L38" s="124" t="s">
        <v>342</v>
      </c>
      <c r="M38" s="125" t="s">
        <v>342</v>
      </c>
      <c r="N38" s="126" t="s">
        <v>341</v>
      </c>
      <c r="O38" s="126" t="s">
        <v>408</v>
      </c>
      <c r="P38" s="128" t="s">
        <v>382</v>
      </c>
      <c r="R38" s="26">
        <v>34</v>
      </c>
      <c r="S38" s="129" t="s">
        <v>349</v>
      </c>
      <c r="T38" s="124" t="s">
        <v>363</v>
      </c>
      <c r="U38" s="124" t="s">
        <v>363</v>
      </c>
      <c r="V38" s="130" t="s">
        <v>346</v>
      </c>
      <c r="W38" s="126" t="s">
        <v>341</v>
      </c>
      <c r="X38" s="126" t="s">
        <v>374</v>
      </c>
      <c r="Y38" s="127" t="s">
        <v>344</v>
      </c>
      <c r="Z38" s="123" t="s">
        <v>340</v>
      </c>
      <c r="AA38" s="124" t="s">
        <v>378</v>
      </c>
      <c r="AB38" s="124" t="s">
        <v>341</v>
      </c>
      <c r="AC38" s="125"/>
      <c r="AD38" s="126" t="s">
        <v>351</v>
      </c>
      <c r="AE38" s="126" t="s">
        <v>406</v>
      </c>
      <c r="AF38" s="127" t="s">
        <v>384</v>
      </c>
      <c r="AG38" s="123" t="s">
        <v>340</v>
      </c>
      <c r="AH38" s="124" t="s">
        <v>340</v>
      </c>
      <c r="AI38" s="124" t="s">
        <v>349</v>
      </c>
      <c r="AJ38" s="125"/>
      <c r="AK38" s="126" t="s">
        <v>340</v>
      </c>
      <c r="AL38" s="126" t="s">
        <v>355</v>
      </c>
      <c r="AM38" s="128" t="s">
        <v>361</v>
      </c>
      <c r="BS38" s="47"/>
      <c r="BT38" s="47"/>
      <c r="CL38" s="24"/>
      <c r="CM38" s="24"/>
      <c r="CV38" s="47"/>
      <c r="CW38" s="47"/>
      <c r="DO38" s="24"/>
      <c r="DP38" s="24"/>
      <c r="ER38" s="24"/>
      <c r="ES38" s="24"/>
    </row>
    <row r="39" spans="1:149" ht="15.6" customHeight="1" x14ac:dyDescent="0.25">
      <c r="A39" s="42">
        <v>35</v>
      </c>
      <c r="B39" s="43" t="s">
        <v>240</v>
      </c>
      <c r="C39" s="131" t="s">
        <v>341</v>
      </c>
      <c r="D39" s="132" t="s">
        <v>351</v>
      </c>
      <c r="E39" s="132" t="s">
        <v>342</v>
      </c>
      <c r="F39" s="133" t="s">
        <v>349</v>
      </c>
      <c r="G39" s="134" t="s">
        <v>360</v>
      </c>
      <c r="H39" s="134" t="s">
        <v>409</v>
      </c>
      <c r="I39" s="135" t="s">
        <v>360</v>
      </c>
      <c r="J39" s="131" t="s">
        <v>399</v>
      </c>
      <c r="K39" s="132" t="s">
        <v>341</v>
      </c>
      <c r="L39" s="132" t="s">
        <v>342</v>
      </c>
      <c r="M39" s="133" t="s">
        <v>342</v>
      </c>
      <c r="N39" s="134" t="s">
        <v>352</v>
      </c>
      <c r="O39" s="134" t="s">
        <v>359</v>
      </c>
      <c r="P39" s="136" t="s">
        <v>344</v>
      </c>
      <c r="R39" s="42">
        <v>35</v>
      </c>
      <c r="S39" s="137" t="s">
        <v>342</v>
      </c>
      <c r="T39" s="132" t="s">
        <v>363</v>
      </c>
      <c r="U39" s="132" t="s">
        <v>399</v>
      </c>
      <c r="V39" s="138" t="s">
        <v>341</v>
      </c>
      <c r="W39" s="134" t="s">
        <v>346</v>
      </c>
      <c r="X39" s="134" t="s">
        <v>403</v>
      </c>
      <c r="Y39" s="135" t="s">
        <v>410</v>
      </c>
      <c r="Z39" s="131" t="s">
        <v>351</v>
      </c>
      <c r="AA39" s="132" t="s">
        <v>346</v>
      </c>
      <c r="AB39" s="132" t="s">
        <v>378</v>
      </c>
      <c r="AC39" s="133"/>
      <c r="AD39" s="134" t="s">
        <v>388</v>
      </c>
      <c r="AE39" s="134" t="s">
        <v>403</v>
      </c>
      <c r="AF39" s="135" t="s">
        <v>358</v>
      </c>
      <c r="AG39" s="131" t="s">
        <v>340</v>
      </c>
      <c r="AH39" s="132" t="s">
        <v>349</v>
      </c>
      <c r="AI39" s="132" t="s">
        <v>349</v>
      </c>
      <c r="AJ39" s="133"/>
      <c r="AK39" s="134" t="s">
        <v>355</v>
      </c>
      <c r="AL39" s="134" t="s">
        <v>356</v>
      </c>
      <c r="AM39" s="136" t="s">
        <v>380</v>
      </c>
      <c r="BS39" s="47"/>
      <c r="BT39" s="47"/>
      <c r="CL39" s="24"/>
      <c r="CM39" s="24"/>
      <c r="CV39" s="47"/>
      <c r="CW39" s="47"/>
      <c r="DO39" s="24"/>
      <c r="DP39" s="24"/>
      <c r="ER39" s="24"/>
      <c r="ES39" s="24"/>
    </row>
    <row r="40" spans="1:149" ht="15.6" customHeight="1" x14ac:dyDescent="0.25">
      <c r="A40" s="30">
        <v>36</v>
      </c>
      <c r="B40" s="31" t="s">
        <v>246</v>
      </c>
      <c r="C40" s="115" t="s">
        <v>342</v>
      </c>
      <c r="D40" s="116" t="s">
        <v>341</v>
      </c>
      <c r="E40" s="116" t="s">
        <v>349</v>
      </c>
      <c r="F40" s="117" t="s">
        <v>342</v>
      </c>
      <c r="G40" s="118" t="s">
        <v>366</v>
      </c>
      <c r="H40" s="118" t="s">
        <v>360</v>
      </c>
      <c r="I40" s="119" t="s">
        <v>345</v>
      </c>
      <c r="J40" s="115" t="s">
        <v>341</v>
      </c>
      <c r="K40" s="116" t="s">
        <v>351</v>
      </c>
      <c r="L40" s="116" t="s">
        <v>342</v>
      </c>
      <c r="M40" s="117" t="s">
        <v>346</v>
      </c>
      <c r="N40" s="118" t="s">
        <v>352</v>
      </c>
      <c r="O40" s="118" t="s">
        <v>383</v>
      </c>
      <c r="P40" s="120" t="s">
        <v>382</v>
      </c>
      <c r="R40" s="30">
        <v>36</v>
      </c>
      <c r="S40" s="121" t="s">
        <v>342</v>
      </c>
      <c r="T40" s="116" t="s">
        <v>341</v>
      </c>
      <c r="U40" s="116" t="s">
        <v>342</v>
      </c>
      <c r="V40" s="122" t="s">
        <v>342</v>
      </c>
      <c r="W40" s="118" t="s">
        <v>347</v>
      </c>
      <c r="X40" s="118" t="s">
        <v>389</v>
      </c>
      <c r="Y40" s="119" t="s">
        <v>364</v>
      </c>
      <c r="Z40" s="115" t="s">
        <v>342</v>
      </c>
      <c r="AA40" s="116" t="s">
        <v>346</v>
      </c>
      <c r="AB40" s="116" t="s">
        <v>399</v>
      </c>
      <c r="AC40" s="117"/>
      <c r="AD40" s="118" t="s">
        <v>363</v>
      </c>
      <c r="AE40" s="118" t="s">
        <v>348</v>
      </c>
      <c r="AF40" s="119" t="s">
        <v>382</v>
      </c>
      <c r="AG40" s="115" t="s">
        <v>340</v>
      </c>
      <c r="AH40" s="116" t="s">
        <v>340</v>
      </c>
      <c r="AI40" s="116" t="s">
        <v>342</v>
      </c>
      <c r="AJ40" s="117"/>
      <c r="AK40" s="118" t="s">
        <v>355</v>
      </c>
      <c r="AL40" s="118" t="s">
        <v>355</v>
      </c>
      <c r="AM40" s="120" t="s">
        <v>391</v>
      </c>
      <c r="BS40" s="47"/>
      <c r="BT40" s="47"/>
      <c r="CL40" s="24"/>
      <c r="CM40" s="24"/>
      <c r="CV40" s="47"/>
      <c r="CW40" s="47"/>
      <c r="DO40" s="24"/>
      <c r="DP40" s="24"/>
      <c r="ER40" s="24"/>
      <c r="ES40" s="24"/>
    </row>
    <row r="41" spans="1:149" ht="15.6" customHeight="1" x14ac:dyDescent="0.25">
      <c r="A41" s="26">
        <v>37</v>
      </c>
      <c r="B41" s="27" t="s">
        <v>252</v>
      </c>
      <c r="C41" s="123" t="s">
        <v>351</v>
      </c>
      <c r="D41" s="124" t="s">
        <v>341</v>
      </c>
      <c r="E41" s="124" t="s">
        <v>363</v>
      </c>
      <c r="F41" s="125" t="s">
        <v>346</v>
      </c>
      <c r="G41" s="126" t="s">
        <v>343</v>
      </c>
      <c r="H41" s="126" t="s">
        <v>382</v>
      </c>
      <c r="I41" s="127" t="s">
        <v>387</v>
      </c>
      <c r="J41" s="123" t="s">
        <v>407</v>
      </c>
      <c r="K41" s="124" t="s">
        <v>341</v>
      </c>
      <c r="L41" s="124" t="s">
        <v>341</v>
      </c>
      <c r="M41" s="125" t="s">
        <v>346</v>
      </c>
      <c r="N41" s="126" t="s">
        <v>369</v>
      </c>
      <c r="O41" s="126" t="s">
        <v>359</v>
      </c>
      <c r="P41" s="128" t="s">
        <v>405</v>
      </c>
      <c r="R41" s="26">
        <v>37</v>
      </c>
      <c r="S41" s="129" t="s">
        <v>349</v>
      </c>
      <c r="T41" s="124" t="s">
        <v>378</v>
      </c>
      <c r="U41" s="124" t="s">
        <v>363</v>
      </c>
      <c r="V41" s="130" t="s">
        <v>341</v>
      </c>
      <c r="W41" s="126" t="s">
        <v>374</v>
      </c>
      <c r="X41" s="126" t="s">
        <v>352</v>
      </c>
      <c r="Y41" s="127" t="s">
        <v>398</v>
      </c>
      <c r="Z41" s="123" t="s">
        <v>351</v>
      </c>
      <c r="AA41" s="124" t="s">
        <v>363</v>
      </c>
      <c r="AB41" s="124" t="s">
        <v>341</v>
      </c>
      <c r="AC41" s="125"/>
      <c r="AD41" s="126" t="s">
        <v>358</v>
      </c>
      <c r="AE41" s="126" t="s">
        <v>383</v>
      </c>
      <c r="AF41" s="127" t="s">
        <v>405</v>
      </c>
      <c r="AG41" s="123" t="s">
        <v>349</v>
      </c>
      <c r="AH41" s="124" t="s">
        <v>340</v>
      </c>
      <c r="AI41" s="124" t="s">
        <v>349</v>
      </c>
      <c r="AJ41" s="125"/>
      <c r="AK41" s="126" t="s">
        <v>340</v>
      </c>
      <c r="AL41" s="126" t="s">
        <v>381</v>
      </c>
      <c r="AM41" s="128" t="s">
        <v>393</v>
      </c>
      <c r="BS41" s="47"/>
      <c r="BT41" s="47"/>
      <c r="CL41" s="24"/>
      <c r="CM41" s="24"/>
      <c r="CV41" s="47"/>
      <c r="CW41" s="47"/>
      <c r="DO41" s="24"/>
      <c r="DP41" s="24"/>
      <c r="ER41" s="24"/>
      <c r="ES41" s="24"/>
    </row>
    <row r="42" spans="1:149" ht="15.6" customHeight="1" x14ac:dyDescent="0.25">
      <c r="A42" s="26">
        <v>38</v>
      </c>
      <c r="B42" s="27" t="s">
        <v>258</v>
      </c>
      <c r="C42" s="123" t="s">
        <v>340</v>
      </c>
      <c r="D42" s="124" t="s">
        <v>351</v>
      </c>
      <c r="E42" s="124" t="s">
        <v>351</v>
      </c>
      <c r="F42" s="125" t="s">
        <v>363</v>
      </c>
      <c r="G42" s="126" t="s">
        <v>342</v>
      </c>
      <c r="H42" s="126" t="s">
        <v>360</v>
      </c>
      <c r="I42" s="127" t="s">
        <v>377</v>
      </c>
      <c r="J42" s="123" t="s">
        <v>351</v>
      </c>
      <c r="K42" s="124" t="s">
        <v>351</v>
      </c>
      <c r="L42" s="124" t="s">
        <v>341</v>
      </c>
      <c r="M42" s="125" t="s">
        <v>349</v>
      </c>
      <c r="N42" s="126" t="s">
        <v>341</v>
      </c>
      <c r="O42" s="126" t="s">
        <v>359</v>
      </c>
      <c r="P42" s="128" t="s">
        <v>387</v>
      </c>
      <c r="R42" s="26">
        <v>38</v>
      </c>
      <c r="S42" s="129" t="s">
        <v>349</v>
      </c>
      <c r="T42" s="124" t="s">
        <v>349</v>
      </c>
      <c r="U42" s="124" t="s">
        <v>351</v>
      </c>
      <c r="V42" s="130" t="s">
        <v>341</v>
      </c>
      <c r="W42" s="126" t="s">
        <v>374</v>
      </c>
      <c r="X42" s="126" t="s">
        <v>348</v>
      </c>
      <c r="Y42" s="127" t="s">
        <v>373</v>
      </c>
      <c r="Z42" s="123" t="s">
        <v>347</v>
      </c>
      <c r="AA42" s="124" t="s">
        <v>399</v>
      </c>
      <c r="AB42" s="124" t="s">
        <v>341</v>
      </c>
      <c r="AC42" s="125"/>
      <c r="AD42" s="126" t="s">
        <v>388</v>
      </c>
      <c r="AE42" s="126" t="s">
        <v>383</v>
      </c>
      <c r="AF42" s="127" t="s">
        <v>411</v>
      </c>
      <c r="AG42" s="123" t="s">
        <v>349</v>
      </c>
      <c r="AH42" s="124" t="s">
        <v>340</v>
      </c>
      <c r="AI42" s="124" t="s">
        <v>349</v>
      </c>
      <c r="AJ42" s="125"/>
      <c r="AK42" s="126" t="s">
        <v>355</v>
      </c>
      <c r="AL42" s="126" t="s">
        <v>355</v>
      </c>
      <c r="AM42" s="128" t="s">
        <v>391</v>
      </c>
      <c r="BS42" s="47"/>
      <c r="BT42" s="47"/>
      <c r="CL42" s="24"/>
      <c r="CM42" s="24"/>
      <c r="CV42" s="47"/>
      <c r="CW42" s="47"/>
      <c r="DO42" s="24"/>
      <c r="DP42" s="24"/>
      <c r="ER42" s="24"/>
      <c r="ES42" s="24"/>
    </row>
    <row r="43" spans="1:149" ht="15.6" customHeight="1" x14ac:dyDescent="0.25">
      <c r="A43" s="26">
        <v>39</v>
      </c>
      <c r="B43" s="27" t="s">
        <v>264</v>
      </c>
      <c r="C43" s="123" t="s">
        <v>351</v>
      </c>
      <c r="D43" s="124" t="s">
        <v>341</v>
      </c>
      <c r="E43" s="124" t="s">
        <v>351</v>
      </c>
      <c r="F43" s="125" t="s">
        <v>351</v>
      </c>
      <c r="G43" s="126" t="s">
        <v>386</v>
      </c>
      <c r="H43" s="126" t="s">
        <v>387</v>
      </c>
      <c r="I43" s="127" t="s">
        <v>373</v>
      </c>
      <c r="J43" s="123" t="s">
        <v>342</v>
      </c>
      <c r="K43" s="124" t="s">
        <v>351</v>
      </c>
      <c r="L43" s="124" t="s">
        <v>351</v>
      </c>
      <c r="M43" s="125" t="s">
        <v>363</v>
      </c>
      <c r="N43" s="126" t="s">
        <v>358</v>
      </c>
      <c r="O43" s="126" t="s">
        <v>388</v>
      </c>
      <c r="P43" s="128" t="s">
        <v>402</v>
      </c>
      <c r="R43" s="26">
        <v>39</v>
      </c>
      <c r="S43" s="129" t="s">
        <v>349</v>
      </c>
      <c r="T43" s="124" t="s">
        <v>363</v>
      </c>
      <c r="U43" s="124" t="s">
        <v>351</v>
      </c>
      <c r="V43" s="130" t="s">
        <v>363</v>
      </c>
      <c r="W43" s="126" t="s">
        <v>372</v>
      </c>
      <c r="X43" s="126" t="s">
        <v>348</v>
      </c>
      <c r="Y43" s="127" t="s">
        <v>376</v>
      </c>
      <c r="Z43" s="123" t="s">
        <v>351</v>
      </c>
      <c r="AA43" s="124" t="s">
        <v>363</v>
      </c>
      <c r="AB43" s="124" t="s">
        <v>394</v>
      </c>
      <c r="AC43" s="125"/>
      <c r="AD43" s="126" t="s">
        <v>352</v>
      </c>
      <c r="AE43" s="126" t="s">
        <v>400</v>
      </c>
      <c r="AF43" s="127" t="s">
        <v>409</v>
      </c>
      <c r="AG43" s="123" t="s">
        <v>340</v>
      </c>
      <c r="AH43" s="124" t="s">
        <v>340</v>
      </c>
      <c r="AI43" s="124" t="s">
        <v>340</v>
      </c>
      <c r="AJ43" s="125"/>
      <c r="AK43" s="126" t="s">
        <v>340</v>
      </c>
      <c r="AL43" s="126" t="s">
        <v>355</v>
      </c>
      <c r="AM43" s="128" t="s">
        <v>401</v>
      </c>
      <c r="BS43" s="47"/>
      <c r="BT43" s="47"/>
      <c r="CL43" s="24"/>
      <c r="CM43" s="24"/>
      <c r="CV43" s="47"/>
      <c r="CW43" s="47"/>
      <c r="DO43" s="24"/>
      <c r="DP43" s="24"/>
      <c r="ER43" s="24"/>
      <c r="ES43" s="24"/>
    </row>
    <row r="44" spans="1:149" ht="15.6" customHeight="1" x14ac:dyDescent="0.25">
      <c r="A44" s="42">
        <v>40</v>
      </c>
      <c r="B44" s="43" t="s">
        <v>269</v>
      </c>
      <c r="C44" s="131" t="s">
        <v>340</v>
      </c>
      <c r="D44" s="132" t="s">
        <v>342</v>
      </c>
      <c r="E44" s="132" t="s">
        <v>349</v>
      </c>
      <c r="F44" s="133" t="s">
        <v>351</v>
      </c>
      <c r="G44" s="134" t="s">
        <v>349</v>
      </c>
      <c r="H44" s="134" t="s">
        <v>350</v>
      </c>
      <c r="I44" s="135" t="s">
        <v>357</v>
      </c>
      <c r="J44" s="131" t="s">
        <v>342</v>
      </c>
      <c r="K44" s="132" t="s">
        <v>351</v>
      </c>
      <c r="L44" s="132" t="s">
        <v>349</v>
      </c>
      <c r="M44" s="133" t="s">
        <v>341</v>
      </c>
      <c r="N44" s="134" t="s">
        <v>363</v>
      </c>
      <c r="O44" s="134" t="s">
        <v>352</v>
      </c>
      <c r="P44" s="136" t="s">
        <v>352</v>
      </c>
      <c r="R44" s="42">
        <v>40</v>
      </c>
      <c r="S44" s="137" t="s">
        <v>349</v>
      </c>
      <c r="T44" s="132" t="s">
        <v>342</v>
      </c>
      <c r="U44" s="132" t="s">
        <v>341</v>
      </c>
      <c r="V44" s="138" t="s">
        <v>341</v>
      </c>
      <c r="W44" s="134" t="s">
        <v>372</v>
      </c>
      <c r="X44" s="134" t="s">
        <v>379</v>
      </c>
      <c r="Y44" s="135" t="s">
        <v>386</v>
      </c>
      <c r="Z44" s="131" t="s">
        <v>346</v>
      </c>
      <c r="AA44" s="132" t="s">
        <v>346</v>
      </c>
      <c r="AB44" s="132" t="s">
        <v>342</v>
      </c>
      <c r="AC44" s="133"/>
      <c r="AD44" s="134" t="s">
        <v>363</v>
      </c>
      <c r="AE44" s="134" t="s">
        <v>369</v>
      </c>
      <c r="AF44" s="135" t="s">
        <v>397</v>
      </c>
      <c r="AG44" s="131" t="s">
        <v>349</v>
      </c>
      <c r="AH44" s="132" t="s">
        <v>340</v>
      </c>
      <c r="AI44" s="132" t="s">
        <v>340</v>
      </c>
      <c r="AJ44" s="133"/>
      <c r="AK44" s="134" t="s">
        <v>340</v>
      </c>
      <c r="AL44" s="134" t="s">
        <v>356</v>
      </c>
      <c r="AM44" s="136" t="s">
        <v>355</v>
      </c>
      <c r="BS44" s="47"/>
      <c r="BT44" s="47"/>
      <c r="CL44" s="24"/>
      <c r="CM44" s="24"/>
      <c r="CV44" s="47"/>
      <c r="CW44" s="47"/>
      <c r="DO44" s="24"/>
      <c r="DP44" s="24"/>
      <c r="ER44" s="24"/>
      <c r="ES44" s="24"/>
    </row>
    <row r="45" spans="1:149" ht="15.6" customHeight="1" x14ac:dyDescent="0.25">
      <c r="A45" s="30">
        <v>41</v>
      </c>
      <c r="B45" s="31" t="s">
        <v>274</v>
      </c>
      <c r="C45" s="115" t="s">
        <v>340</v>
      </c>
      <c r="D45" s="116" t="s">
        <v>351</v>
      </c>
      <c r="E45" s="116" t="s">
        <v>349</v>
      </c>
      <c r="F45" s="117" t="s">
        <v>351</v>
      </c>
      <c r="G45" s="118" t="s">
        <v>393</v>
      </c>
      <c r="H45" s="118" t="s">
        <v>368</v>
      </c>
      <c r="I45" s="119" t="s">
        <v>390</v>
      </c>
      <c r="J45" s="115" t="s">
        <v>363</v>
      </c>
      <c r="K45" s="116" t="s">
        <v>341</v>
      </c>
      <c r="L45" s="116" t="s">
        <v>342</v>
      </c>
      <c r="M45" s="117" t="s">
        <v>341</v>
      </c>
      <c r="N45" s="118" t="s">
        <v>369</v>
      </c>
      <c r="O45" s="118" t="s">
        <v>359</v>
      </c>
      <c r="P45" s="120" t="s">
        <v>367</v>
      </c>
      <c r="R45" s="30">
        <v>41</v>
      </c>
      <c r="S45" s="121" t="s">
        <v>341</v>
      </c>
      <c r="T45" s="116" t="s">
        <v>342</v>
      </c>
      <c r="U45" s="116" t="s">
        <v>349</v>
      </c>
      <c r="V45" s="122" t="s">
        <v>363</v>
      </c>
      <c r="W45" s="118" t="s">
        <v>374</v>
      </c>
      <c r="X45" s="118" t="s">
        <v>374</v>
      </c>
      <c r="Y45" s="119" t="s">
        <v>348</v>
      </c>
      <c r="Z45" s="115" t="s">
        <v>346</v>
      </c>
      <c r="AA45" s="116" t="s">
        <v>378</v>
      </c>
      <c r="AB45" s="116" t="s">
        <v>341</v>
      </c>
      <c r="AC45" s="117"/>
      <c r="AD45" s="118" t="s">
        <v>351</v>
      </c>
      <c r="AE45" s="118" t="s">
        <v>400</v>
      </c>
      <c r="AF45" s="119" t="s">
        <v>412</v>
      </c>
      <c r="AG45" s="115" t="s">
        <v>340</v>
      </c>
      <c r="AH45" s="116" t="s">
        <v>340</v>
      </c>
      <c r="AI45" s="116" t="s">
        <v>349</v>
      </c>
      <c r="AJ45" s="117"/>
      <c r="AK45" s="118" t="s">
        <v>340</v>
      </c>
      <c r="AL45" s="118" t="s">
        <v>355</v>
      </c>
      <c r="AM45" s="120" t="s">
        <v>361</v>
      </c>
      <c r="BS45" s="47"/>
      <c r="BT45" s="47"/>
      <c r="CL45" s="24"/>
      <c r="CM45" s="24"/>
      <c r="CV45" s="47"/>
      <c r="CW45" s="47"/>
      <c r="DO45" s="24"/>
      <c r="DP45" s="24"/>
      <c r="ER45" s="24"/>
      <c r="ES45" s="24"/>
    </row>
    <row r="46" spans="1:149" ht="15.6" customHeight="1" x14ac:dyDescent="0.25">
      <c r="A46" s="26">
        <v>42</v>
      </c>
      <c r="B46" s="27" t="s">
        <v>280</v>
      </c>
      <c r="C46" s="123" t="s">
        <v>340</v>
      </c>
      <c r="D46" s="124" t="s">
        <v>351</v>
      </c>
      <c r="E46" s="124" t="s">
        <v>351</v>
      </c>
      <c r="F46" s="125" t="s">
        <v>351</v>
      </c>
      <c r="G46" s="126" t="s">
        <v>357</v>
      </c>
      <c r="H46" s="126" t="s">
        <v>350</v>
      </c>
      <c r="I46" s="127" t="s">
        <v>350</v>
      </c>
      <c r="J46" s="123" t="s">
        <v>342</v>
      </c>
      <c r="K46" s="124" t="s">
        <v>342</v>
      </c>
      <c r="L46" s="124" t="s">
        <v>351</v>
      </c>
      <c r="M46" s="125" t="s">
        <v>342</v>
      </c>
      <c r="N46" s="126" t="s">
        <v>347</v>
      </c>
      <c r="O46" s="126" t="s">
        <v>364</v>
      </c>
      <c r="P46" s="128" t="s">
        <v>371</v>
      </c>
      <c r="R46" s="26">
        <v>42</v>
      </c>
      <c r="S46" s="129" t="s">
        <v>349</v>
      </c>
      <c r="T46" s="124" t="s">
        <v>342</v>
      </c>
      <c r="U46" s="124" t="s">
        <v>351</v>
      </c>
      <c r="V46" s="130" t="s">
        <v>340</v>
      </c>
      <c r="W46" s="126" t="s">
        <v>347</v>
      </c>
      <c r="X46" s="126" t="s">
        <v>379</v>
      </c>
      <c r="Y46" s="127" t="s">
        <v>379</v>
      </c>
      <c r="Z46" s="123" t="s">
        <v>363</v>
      </c>
      <c r="AA46" s="124" t="s">
        <v>346</v>
      </c>
      <c r="AB46" s="124" t="s">
        <v>351</v>
      </c>
      <c r="AC46" s="125"/>
      <c r="AD46" s="126" t="s">
        <v>347</v>
      </c>
      <c r="AE46" s="126" t="s">
        <v>348</v>
      </c>
      <c r="AF46" s="127" t="s">
        <v>348</v>
      </c>
      <c r="AG46" s="123" t="s">
        <v>340</v>
      </c>
      <c r="AH46" s="124" t="s">
        <v>340</v>
      </c>
      <c r="AI46" s="124" t="s">
        <v>349</v>
      </c>
      <c r="AJ46" s="125"/>
      <c r="AK46" s="126" t="s">
        <v>340</v>
      </c>
      <c r="AL46" s="126" t="s">
        <v>350</v>
      </c>
      <c r="AM46" s="128" t="s">
        <v>365</v>
      </c>
      <c r="BS46" s="47"/>
      <c r="BT46" s="47"/>
      <c r="CL46" s="24"/>
      <c r="CM46" s="24"/>
      <c r="CV46" s="47"/>
      <c r="CW46" s="47"/>
      <c r="DO46" s="24"/>
      <c r="DP46" s="24"/>
      <c r="ER46" s="24"/>
      <c r="ES46" s="24"/>
    </row>
    <row r="47" spans="1:149" ht="15.6" customHeight="1" x14ac:dyDescent="0.25">
      <c r="A47" s="26">
        <v>43</v>
      </c>
      <c r="B47" s="27" t="s">
        <v>285</v>
      </c>
      <c r="C47" s="123" t="s">
        <v>340</v>
      </c>
      <c r="D47" s="124" t="s">
        <v>342</v>
      </c>
      <c r="E47" s="124" t="s">
        <v>363</v>
      </c>
      <c r="F47" s="125" t="s">
        <v>342</v>
      </c>
      <c r="G47" s="126" t="s">
        <v>366</v>
      </c>
      <c r="H47" s="126" t="s">
        <v>368</v>
      </c>
      <c r="I47" s="127" t="s">
        <v>347</v>
      </c>
      <c r="J47" s="123" t="s">
        <v>341</v>
      </c>
      <c r="K47" s="124" t="s">
        <v>342</v>
      </c>
      <c r="L47" s="124" t="s">
        <v>340</v>
      </c>
      <c r="M47" s="125" t="s">
        <v>351</v>
      </c>
      <c r="N47" s="126" t="s">
        <v>374</v>
      </c>
      <c r="O47" s="126" t="s">
        <v>348</v>
      </c>
      <c r="P47" s="128" t="s">
        <v>373</v>
      </c>
      <c r="R47" s="26">
        <v>43</v>
      </c>
      <c r="S47" s="129" t="s">
        <v>341</v>
      </c>
      <c r="T47" s="124" t="s">
        <v>341</v>
      </c>
      <c r="U47" s="124" t="s">
        <v>351</v>
      </c>
      <c r="V47" s="130" t="s">
        <v>351</v>
      </c>
      <c r="W47" s="126" t="s">
        <v>351</v>
      </c>
      <c r="X47" s="126" t="s">
        <v>372</v>
      </c>
      <c r="Y47" s="127" t="s">
        <v>395</v>
      </c>
      <c r="Z47" s="123" t="s">
        <v>351</v>
      </c>
      <c r="AA47" s="124" t="s">
        <v>351</v>
      </c>
      <c r="AB47" s="124" t="s">
        <v>351</v>
      </c>
      <c r="AC47" s="125"/>
      <c r="AD47" s="126" t="s">
        <v>369</v>
      </c>
      <c r="AE47" s="126" t="s">
        <v>372</v>
      </c>
      <c r="AF47" s="127" t="s">
        <v>352</v>
      </c>
      <c r="AG47" s="123" t="s">
        <v>349</v>
      </c>
      <c r="AH47" s="124" t="s">
        <v>340</v>
      </c>
      <c r="AI47" s="124" t="s">
        <v>342</v>
      </c>
      <c r="AJ47" s="125"/>
      <c r="AK47" s="126" t="s">
        <v>355</v>
      </c>
      <c r="AL47" s="126" t="s">
        <v>355</v>
      </c>
      <c r="AM47" s="128" t="s">
        <v>380</v>
      </c>
      <c r="BS47" s="47"/>
      <c r="BT47" s="47"/>
      <c r="CL47" s="24"/>
      <c r="CM47" s="24"/>
      <c r="CV47" s="47"/>
      <c r="CW47" s="47"/>
      <c r="DO47" s="24"/>
      <c r="DP47" s="24"/>
      <c r="ER47" s="24"/>
      <c r="ES47" s="24"/>
    </row>
    <row r="48" spans="1:149" ht="12.75" hidden="1" customHeight="1" x14ac:dyDescent="0.25">
      <c r="A48" s="26">
        <v>44</v>
      </c>
      <c r="B48" s="27"/>
      <c r="C48" s="123"/>
      <c r="D48" s="124"/>
      <c r="E48" s="124"/>
      <c r="F48" s="125"/>
      <c r="G48" s="126"/>
      <c r="H48" s="126"/>
      <c r="I48" s="127"/>
      <c r="J48" s="123"/>
      <c r="K48" s="124"/>
      <c r="L48" s="124"/>
      <c r="M48" s="125"/>
      <c r="N48" s="126"/>
      <c r="O48" s="126"/>
      <c r="P48" s="128"/>
      <c r="R48" s="26">
        <v>44</v>
      </c>
      <c r="S48" s="129"/>
      <c r="T48" s="124"/>
      <c r="U48" s="124"/>
      <c r="V48" s="130"/>
      <c r="W48" s="126"/>
      <c r="X48" s="126"/>
      <c r="Y48" s="127"/>
      <c r="Z48" s="123"/>
      <c r="AA48" s="124"/>
      <c r="AB48" s="124"/>
      <c r="AC48" s="125"/>
      <c r="AD48" s="126"/>
      <c r="AE48" s="126"/>
      <c r="AF48" s="127"/>
      <c r="AG48" s="123"/>
      <c r="AH48" s="124"/>
      <c r="AI48" s="124"/>
      <c r="AJ48" s="125"/>
      <c r="AK48" s="126"/>
      <c r="AL48" s="126"/>
      <c r="AM48" s="128"/>
      <c r="BS48" s="47"/>
      <c r="BT48" s="47"/>
      <c r="CL48" s="24"/>
      <c r="CM48" s="24"/>
      <c r="CV48" s="47"/>
      <c r="CW48" s="47"/>
      <c r="DO48" s="24"/>
      <c r="DP48" s="24"/>
      <c r="ER48" s="24"/>
      <c r="ES48" s="24"/>
    </row>
    <row r="49" spans="1:149" ht="12.75" hidden="1" customHeight="1" x14ac:dyDescent="0.25">
      <c r="A49" s="42">
        <v>45</v>
      </c>
      <c r="B49" s="43"/>
      <c r="C49" s="131"/>
      <c r="D49" s="132"/>
      <c r="E49" s="132"/>
      <c r="F49" s="133"/>
      <c r="G49" s="134"/>
      <c r="H49" s="134"/>
      <c r="I49" s="135"/>
      <c r="J49" s="131"/>
      <c r="K49" s="132"/>
      <c r="L49" s="132"/>
      <c r="M49" s="133"/>
      <c r="N49" s="134"/>
      <c r="O49" s="134"/>
      <c r="P49" s="136"/>
      <c r="R49" s="42">
        <v>45</v>
      </c>
      <c r="S49" s="137"/>
      <c r="T49" s="132"/>
      <c r="U49" s="132"/>
      <c r="V49" s="138"/>
      <c r="W49" s="134"/>
      <c r="X49" s="134"/>
      <c r="Y49" s="135"/>
      <c r="Z49" s="131"/>
      <c r="AA49" s="132"/>
      <c r="AB49" s="132"/>
      <c r="AC49" s="133"/>
      <c r="AD49" s="134"/>
      <c r="AE49" s="134"/>
      <c r="AF49" s="135"/>
      <c r="AG49" s="131"/>
      <c r="AH49" s="132"/>
      <c r="AI49" s="132"/>
      <c r="AJ49" s="133"/>
      <c r="AK49" s="134"/>
      <c r="AL49" s="134"/>
      <c r="AM49" s="136"/>
      <c r="BS49" s="47"/>
      <c r="BT49" s="47"/>
      <c r="CL49" s="24"/>
      <c r="CM49" s="24"/>
      <c r="CV49" s="47"/>
      <c r="CW49" s="47"/>
      <c r="DO49" s="24"/>
      <c r="DP49" s="24"/>
      <c r="ER49" s="24"/>
      <c r="ES49" s="24"/>
    </row>
    <row r="50" spans="1:149" ht="12.75" hidden="1" customHeight="1" x14ac:dyDescent="0.25">
      <c r="A50" s="30">
        <v>46</v>
      </c>
      <c r="B50" s="31"/>
      <c r="C50" s="115"/>
      <c r="D50" s="116"/>
      <c r="E50" s="116"/>
      <c r="F50" s="117"/>
      <c r="G50" s="118"/>
      <c r="H50" s="118"/>
      <c r="I50" s="119"/>
      <c r="J50" s="115"/>
      <c r="K50" s="116"/>
      <c r="L50" s="116"/>
      <c r="M50" s="117"/>
      <c r="N50" s="118"/>
      <c r="O50" s="118"/>
      <c r="P50" s="120"/>
      <c r="R50" s="30">
        <v>46</v>
      </c>
      <c r="S50" s="121"/>
      <c r="T50" s="116"/>
      <c r="U50" s="116"/>
      <c r="V50" s="122"/>
      <c r="W50" s="118"/>
      <c r="X50" s="118"/>
      <c r="Y50" s="119"/>
      <c r="Z50" s="115"/>
      <c r="AA50" s="116"/>
      <c r="AB50" s="116"/>
      <c r="AC50" s="117"/>
      <c r="AD50" s="118"/>
      <c r="AE50" s="118"/>
      <c r="AF50" s="119"/>
      <c r="AG50" s="115"/>
      <c r="AH50" s="116"/>
      <c r="AI50" s="116"/>
      <c r="AJ50" s="117"/>
      <c r="AK50" s="118"/>
      <c r="AL50" s="118"/>
      <c r="AM50" s="120"/>
      <c r="BS50" s="47"/>
      <c r="BT50" s="47"/>
      <c r="CL50" s="24"/>
      <c r="CM50" s="24"/>
      <c r="CV50" s="47"/>
      <c r="CW50" s="47"/>
      <c r="DO50" s="24"/>
      <c r="DP50" s="24"/>
      <c r="ER50" s="24"/>
      <c r="ES50" s="24"/>
    </row>
    <row r="51" spans="1:149" ht="12.75" hidden="1" customHeight="1" x14ac:dyDescent="0.25">
      <c r="A51" s="26">
        <v>47</v>
      </c>
      <c r="B51" s="27"/>
      <c r="C51" s="123"/>
      <c r="D51" s="124"/>
      <c r="E51" s="124"/>
      <c r="F51" s="125"/>
      <c r="G51" s="126"/>
      <c r="H51" s="126"/>
      <c r="I51" s="127"/>
      <c r="J51" s="123"/>
      <c r="K51" s="124"/>
      <c r="L51" s="124"/>
      <c r="M51" s="125"/>
      <c r="N51" s="126"/>
      <c r="O51" s="126"/>
      <c r="P51" s="128"/>
      <c r="R51" s="26">
        <v>47</v>
      </c>
      <c r="S51" s="129"/>
      <c r="T51" s="124"/>
      <c r="U51" s="124"/>
      <c r="V51" s="130"/>
      <c r="W51" s="126"/>
      <c r="X51" s="126"/>
      <c r="Y51" s="127"/>
      <c r="Z51" s="123"/>
      <c r="AA51" s="124"/>
      <c r="AB51" s="124"/>
      <c r="AC51" s="125"/>
      <c r="AD51" s="126"/>
      <c r="AE51" s="126"/>
      <c r="AF51" s="127"/>
      <c r="AG51" s="123"/>
      <c r="AH51" s="124"/>
      <c r="AI51" s="124"/>
      <c r="AJ51" s="125"/>
      <c r="AK51" s="126"/>
      <c r="AL51" s="126"/>
      <c r="AM51" s="128"/>
      <c r="BS51" s="47"/>
      <c r="BT51" s="47"/>
      <c r="CL51" s="24"/>
      <c r="CM51" s="24"/>
      <c r="CV51" s="47"/>
      <c r="CW51" s="47"/>
      <c r="DO51" s="24"/>
      <c r="DP51" s="24"/>
      <c r="ER51" s="24"/>
      <c r="ES51" s="24"/>
    </row>
    <row r="52" spans="1:149" ht="12.75" hidden="1" customHeight="1" x14ac:dyDescent="0.25">
      <c r="A52" s="26">
        <v>48</v>
      </c>
      <c r="B52" s="27"/>
      <c r="C52" s="123"/>
      <c r="D52" s="124"/>
      <c r="E52" s="124"/>
      <c r="F52" s="125"/>
      <c r="G52" s="126"/>
      <c r="H52" s="126"/>
      <c r="I52" s="127"/>
      <c r="J52" s="123"/>
      <c r="K52" s="124"/>
      <c r="L52" s="124"/>
      <c r="M52" s="125"/>
      <c r="N52" s="126"/>
      <c r="O52" s="126"/>
      <c r="P52" s="128"/>
      <c r="R52" s="26">
        <v>48</v>
      </c>
      <c r="S52" s="129"/>
      <c r="T52" s="124"/>
      <c r="U52" s="124"/>
      <c r="V52" s="130"/>
      <c r="W52" s="126"/>
      <c r="X52" s="126"/>
      <c r="Y52" s="127"/>
      <c r="Z52" s="123"/>
      <c r="AA52" s="124"/>
      <c r="AB52" s="124"/>
      <c r="AC52" s="125"/>
      <c r="AD52" s="126"/>
      <c r="AE52" s="126"/>
      <c r="AF52" s="127"/>
      <c r="AG52" s="123"/>
      <c r="AH52" s="124"/>
      <c r="AI52" s="124"/>
      <c r="AJ52" s="125"/>
      <c r="AK52" s="126"/>
      <c r="AL52" s="126"/>
      <c r="AM52" s="128"/>
      <c r="BS52" s="47"/>
      <c r="BT52" s="47"/>
      <c r="CL52" s="24"/>
      <c r="CM52" s="24"/>
      <c r="CV52" s="47"/>
      <c r="CW52" s="47"/>
      <c r="DO52" s="24"/>
      <c r="DP52" s="24"/>
      <c r="ER52" s="24"/>
      <c r="ES52" s="24"/>
    </row>
    <row r="53" spans="1:149" ht="12.75" hidden="1" customHeight="1" x14ac:dyDescent="0.25">
      <c r="A53" s="26">
        <v>49</v>
      </c>
      <c r="B53" s="27"/>
      <c r="C53" s="123"/>
      <c r="D53" s="124"/>
      <c r="E53" s="124"/>
      <c r="F53" s="125"/>
      <c r="G53" s="126"/>
      <c r="H53" s="126"/>
      <c r="I53" s="127"/>
      <c r="J53" s="123"/>
      <c r="K53" s="124"/>
      <c r="L53" s="124"/>
      <c r="M53" s="125"/>
      <c r="N53" s="126"/>
      <c r="O53" s="126"/>
      <c r="P53" s="128"/>
      <c r="R53" s="26">
        <v>49</v>
      </c>
      <c r="S53" s="129"/>
      <c r="T53" s="124"/>
      <c r="U53" s="124"/>
      <c r="V53" s="130"/>
      <c r="W53" s="126"/>
      <c r="X53" s="126"/>
      <c r="Y53" s="127"/>
      <c r="Z53" s="123"/>
      <c r="AA53" s="124"/>
      <c r="AB53" s="124"/>
      <c r="AC53" s="125"/>
      <c r="AD53" s="126"/>
      <c r="AE53" s="126"/>
      <c r="AF53" s="127"/>
      <c r="AG53" s="123"/>
      <c r="AH53" s="124"/>
      <c r="AI53" s="124"/>
      <c r="AJ53" s="125"/>
      <c r="AK53" s="126"/>
      <c r="AL53" s="126"/>
      <c r="AM53" s="128"/>
      <c r="BS53" s="47"/>
      <c r="BT53" s="47"/>
      <c r="CL53" s="24"/>
      <c r="CM53" s="24"/>
      <c r="CV53" s="47"/>
      <c r="CW53" s="47"/>
      <c r="DO53" s="24"/>
      <c r="DP53" s="24"/>
      <c r="ER53" s="24"/>
      <c r="ES53" s="24"/>
    </row>
    <row r="54" spans="1:149" ht="12.75" hidden="1" customHeight="1" x14ac:dyDescent="0.25">
      <c r="A54" s="42">
        <v>50</v>
      </c>
      <c r="B54" s="43"/>
      <c r="C54" s="131"/>
      <c r="D54" s="132"/>
      <c r="E54" s="132"/>
      <c r="F54" s="133"/>
      <c r="G54" s="134"/>
      <c r="H54" s="134"/>
      <c r="I54" s="135"/>
      <c r="J54" s="131"/>
      <c r="K54" s="132"/>
      <c r="L54" s="132"/>
      <c r="M54" s="133"/>
      <c r="N54" s="134"/>
      <c r="O54" s="134"/>
      <c r="P54" s="136"/>
      <c r="R54" s="42">
        <v>50</v>
      </c>
      <c r="S54" s="137"/>
      <c r="T54" s="132"/>
      <c r="U54" s="132"/>
      <c r="V54" s="138"/>
      <c r="W54" s="134"/>
      <c r="X54" s="134"/>
      <c r="Y54" s="135"/>
      <c r="Z54" s="131"/>
      <c r="AA54" s="132"/>
      <c r="AB54" s="132"/>
      <c r="AC54" s="133"/>
      <c r="AD54" s="134"/>
      <c r="AE54" s="134"/>
      <c r="AF54" s="135"/>
      <c r="AG54" s="131"/>
      <c r="AH54" s="132"/>
      <c r="AI54" s="132"/>
      <c r="AJ54" s="133"/>
      <c r="AK54" s="134"/>
      <c r="AL54" s="134"/>
      <c r="AM54" s="136"/>
      <c r="BS54" s="47"/>
      <c r="BT54" s="47"/>
      <c r="CL54" s="24"/>
      <c r="CM54" s="24"/>
      <c r="CV54" s="47"/>
      <c r="CW54" s="47"/>
      <c r="DO54" s="24"/>
      <c r="DP54" s="24"/>
      <c r="ER54" s="24"/>
      <c r="ES54" s="24"/>
    </row>
    <row r="55" spans="1:149" ht="12.75" hidden="1" customHeight="1" x14ac:dyDescent="0.25">
      <c r="A55" s="30">
        <v>51</v>
      </c>
      <c r="B55" s="31"/>
      <c r="C55" s="115"/>
      <c r="D55" s="116"/>
      <c r="E55" s="116"/>
      <c r="F55" s="117"/>
      <c r="G55" s="118"/>
      <c r="H55" s="118"/>
      <c r="I55" s="119"/>
      <c r="J55" s="115"/>
      <c r="K55" s="116"/>
      <c r="L55" s="116"/>
      <c r="M55" s="117"/>
      <c r="N55" s="118"/>
      <c r="O55" s="118"/>
      <c r="P55" s="120"/>
      <c r="R55" s="30">
        <v>51</v>
      </c>
      <c r="S55" s="121"/>
      <c r="T55" s="116"/>
      <c r="U55" s="116"/>
      <c r="V55" s="122"/>
      <c r="W55" s="118"/>
      <c r="X55" s="118"/>
      <c r="Y55" s="119"/>
      <c r="Z55" s="115"/>
      <c r="AA55" s="116"/>
      <c r="AB55" s="116"/>
      <c r="AC55" s="117"/>
      <c r="AD55" s="118"/>
      <c r="AE55" s="118"/>
      <c r="AF55" s="119"/>
      <c r="AG55" s="115"/>
      <c r="AH55" s="116"/>
      <c r="AI55" s="116"/>
      <c r="AJ55" s="117"/>
      <c r="AK55" s="118"/>
      <c r="AL55" s="118"/>
      <c r="AM55" s="120"/>
      <c r="BS55" s="47"/>
      <c r="BT55" s="47"/>
      <c r="CL55" s="24"/>
      <c r="CM55" s="24"/>
      <c r="CV55" s="47"/>
      <c r="CW55" s="47"/>
      <c r="DO55" s="24"/>
      <c r="DP55" s="24"/>
      <c r="ER55" s="24"/>
      <c r="ES55" s="24"/>
    </row>
    <row r="56" spans="1:149" ht="12.75" hidden="1" customHeight="1" x14ac:dyDescent="0.25">
      <c r="A56" s="26">
        <v>52</v>
      </c>
      <c r="B56" s="27"/>
      <c r="C56" s="123"/>
      <c r="D56" s="124"/>
      <c r="E56" s="124"/>
      <c r="F56" s="125"/>
      <c r="G56" s="126"/>
      <c r="H56" s="126"/>
      <c r="I56" s="127"/>
      <c r="J56" s="123"/>
      <c r="K56" s="124"/>
      <c r="L56" s="124"/>
      <c r="M56" s="125"/>
      <c r="N56" s="126"/>
      <c r="O56" s="126"/>
      <c r="P56" s="128"/>
      <c r="R56" s="26">
        <v>52</v>
      </c>
      <c r="S56" s="129"/>
      <c r="T56" s="124"/>
      <c r="U56" s="124"/>
      <c r="V56" s="130"/>
      <c r="W56" s="126"/>
      <c r="X56" s="126"/>
      <c r="Y56" s="127"/>
      <c r="Z56" s="123"/>
      <c r="AA56" s="124"/>
      <c r="AB56" s="124"/>
      <c r="AC56" s="125"/>
      <c r="AD56" s="126"/>
      <c r="AE56" s="126"/>
      <c r="AF56" s="127"/>
      <c r="AG56" s="123"/>
      <c r="AH56" s="124"/>
      <c r="AI56" s="124"/>
      <c r="AJ56" s="125"/>
      <c r="AK56" s="126"/>
      <c r="AL56" s="126"/>
      <c r="AM56" s="128"/>
      <c r="BS56" s="47"/>
      <c r="BT56" s="47"/>
      <c r="CL56" s="24"/>
      <c r="CM56" s="24"/>
      <c r="CV56" s="47"/>
      <c r="CW56" s="47"/>
      <c r="DO56" s="24"/>
      <c r="DP56" s="24"/>
      <c r="ER56" s="24"/>
      <c r="ES56" s="24"/>
    </row>
    <row r="57" spans="1:149" ht="12.75" hidden="1" customHeight="1" x14ac:dyDescent="0.25">
      <c r="A57" s="26">
        <v>53</v>
      </c>
      <c r="B57" s="27"/>
      <c r="C57" s="123"/>
      <c r="D57" s="124"/>
      <c r="E57" s="124"/>
      <c r="F57" s="125"/>
      <c r="G57" s="126"/>
      <c r="H57" s="126"/>
      <c r="I57" s="127"/>
      <c r="J57" s="123"/>
      <c r="K57" s="124"/>
      <c r="L57" s="124"/>
      <c r="M57" s="125"/>
      <c r="N57" s="126"/>
      <c r="O57" s="126"/>
      <c r="P57" s="128"/>
      <c r="R57" s="26">
        <v>53</v>
      </c>
      <c r="S57" s="129"/>
      <c r="T57" s="124"/>
      <c r="U57" s="124"/>
      <c r="V57" s="130"/>
      <c r="W57" s="126"/>
      <c r="X57" s="126"/>
      <c r="Y57" s="127"/>
      <c r="Z57" s="123"/>
      <c r="AA57" s="124"/>
      <c r="AB57" s="124"/>
      <c r="AC57" s="125"/>
      <c r="AD57" s="126"/>
      <c r="AE57" s="126"/>
      <c r="AF57" s="127"/>
      <c r="AG57" s="123"/>
      <c r="AH57" s="124"/>
      <c r="AI57" s="124"/>
      <c r="AJ57" s="125"/>
      <c r="AK57" s="126"/>
      <c r="AL57" s="126"/>
      <c r="AM57" s="128"/>
      <c r="BS57" s="47"/>
      <c r="BT57" s="47"/>
      <c r="CL57" s="24"/>
      <c r="CM57" s="24"/>
      <c r="CV57" s="47"/>
      <c r="CW57" s="47"/>
      <c r="DO57" s="24"/>
      <c r="DP57" s="24"/>
      <c r="ER57" s="24"/>
      <c r="ES57" s="24"/>
    </row>
    <row r="58" spans="1:149" ht="12.75" hidden="1" customHeight="1" x14ac:dyDescent="0.25">
      <c r="A58" s="26">
        <v>54</v>
      </c>
      <c r="B58" s="27"/>
      <c r="C58" s="123"/>
      <c r="D58" s="124"/>
      <c r="E58" s="124"/>
      <c r="F58" s="125"/>
      <c r="G58" s="126"/>
      <c r="H58" s="126"/>
      <c r="I58" s="127"/>
      <c r="J58" s="123"/>
      <c r="K58" s="124"/>
      <c r="L58" s="124"/>
      <c r="M58" s="125"/>
      <c r="N58" s="126"/>
      <c r="O58" s="126"/>
      <c r="P58" s="128"/>
      <c r="R58" s="26">
        <v>54</v>
      </c>
      <c r="S58" s="129"/>
      <c r="T58" s="124"/>
      <c r="U58" s="124"/>
      <c r="V58" s="130"/>
      <c r="W58" s="126"/>
      <c r="X58" s="126"/>
      <c r="Y58" s="127"/>
      <c r="Z58" s="123"/>
      <c r="AA58" s="124"/>
      <c r="AB58" s="124"/>
      <c r="AC58" s="125"/>
      <c r="AD58" s="126"/>
      <c r="AE58" s="126"/>
      <c r="AF58" s="127"/>
      <c r="AG58" s="123"/>
      <c r="AH58" s="124"/>
      <c r="AI58" s="124"/>
      <c r="AJ58" s="125"/>
      <c r="AK58" s="126"/>
      <c r="AL58" s="126"/>
      <c r="AM58" s="128"/>
      <c r="BS58" s="47"/>
      <c r="BT58" s="47"/>
      <c r="CL58" s="24"/>
      <c r="CM58" s="24"/>
      <c r="CV58" s="47"/>
      <c r="CW58" s="47"/>
      <c r="DO58" s="24"/>
      <c r="DP58" s="24"/>
      <c r="ER58" s="24"/>
      <c r="ES58" s="24"/>
    </row>
    <row r="59" spans="1:149" ht="12.75" hidden="1" customHeight="1" x14ac:dyDescent="0.25">
      <c r="A59" s="28">
        <v>55</v>
      </c>
      <c r="B59" s="29"/>
      <c r="C59" s="140"/>
      <c r="D59" s="141"/>
      <c r="E59" s="141"/>
      <c r="F59" s="142"/>
      <c r="G59" s="143"/>
      <c r="H59" s="143"/>
      <c r="I59" s="144"/>
      <c r="J59" s="140"/>
      <c r="K59" s="141"/>
      <c r="L59" s="141"/>
      <c r="M59" s="142"/>
      <c r="N59" s="143"/>
      <c r="O59" s="143"/>
      <c r="P59" s="145"/>
      <c r="R59" s="28">
        <v>55</v>
      </c>
      <c r="S59" s="146"/>
      <c r="T59" s="141"/>
      <c r="U59" s="141"/>
      <c r="V59" s="147"/>
      <c r="W59" s="143"/>
      <c r="X59" s="143"/>
      <c r="Y59" s="144"/>
      <c r="Z59" s="140"/>
      <c r="AA59" s="141"/>
      <c r="AB59" s="141"/>
      <c r="AC59" s="142"/>
      <c r="AD59" s="143"/>
      <c r="AE59" s="143"/>
      <c r="AF59" s="144"/>
      <c r="AG59" s="140"/>
      <c r="AH59" s="141"/>
      <c r="AI59" s="141"/>
      <c r="AJ59" s="142"/>
      <c r="AK59" s="143"/>
      <c r="AL59" s="143"/>
      <c r="AM59" s="145"/>
      <c r="BS59" s="47"/>
      <c r="BT59" s="47"/>
      <c r="CL59" s="24"/>
      <c r="CM59" s="24"/>
      <c r="CV59" s="47"/>
      <c r="CW59" s="47"/>
      <c r="DO59" s="24"/>
      <c r="DP59" s="24"/>
      <c r="ER59" s="24"/>
      <c r="ES59" s="24"/>
    </row>
    <row r="60" spans="1:149" ht="15.75" customHeight="1" x14ac:dyDescent="0.25">
      <c r="A60" s="214" t="s">
        <v>413</v>
      </c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R60" s="214" t="s">
        <v>414</v>
      </c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P60" s="47"/>
      <c r="AQ60" s="47"/>
      <c r="BG60" s="24"/>
      <c r="BH60" s="24"/>
      <c r="BJ60" s="24"/>
      <c r="BS60" s="47"/>
      <c r="BT60" s="47"/>
      <c r="CL60" s="24"/>
      <c r="CM60" s="24"/>
      <c r="CV60" s="47"/>
      <c r="CW60" s="47"/>
      <c r="DO60" s="24"/>
      <c r="DP60" s="24"/>
      <c r="ER60" s="24"/>
      <c r="ES60" s="24"/>
    </row>
    <row r="61" spans="1:149" ht="15" customHeight="1" x14ac:dyDescent="0.25">
      <c r="A61" s="213" t="s">
        <v>415</v>
      </c>
      <c r="B61" s="213"/>
      <c r="C61" s="213" t="s">
        <v>416</v>
      </c>
      <c r="D61" s="213"/>
      <c r="E61" s="213"/>
      <c r="F61" s="213"/>
      <c r="G61" s="213"/>
      <c r="H61" s="213"/>
      <c r="I61" s="213"/>
      <c r="J61" s="213" t="s">
        <v>416</v>
      </c>
      <c r="K61" s="213"/>
      <c r="L61" s="213"/>
      <c r="M61" s="213"/>
      <c r="N61" s="213"/>
      <c r="O61" s="213"/>
      <c r="P61" s="213"/>
      <c r="R61" s="213" t="s">
        <v>416</v>
      </c>
      <c r="S61" s="213"/>
      <c r="T61" s="213"/>
      <c r="U61" s="213"/>
      <c r="V61" s="213"/>
      <c r="W61" s="213"/>
      <c r="X61" s="213"/>
      <c r="Y61" s="213" t="s">
        <v>416</v>
      </c>
      <c r="Z61" s="213"/>
      <c r="AA61" s="213"/>
      <c r="AB61" s="213"/>
      <c r="AC61" s="213"/>
      <c r="AD61" s="213"/>
      <c r="AE61" s="213"/>
      <c r="AF61" s="213" t="s">
        <v>416</v>
      </c>
      <c r="AG61" s="213"/>
      <c r="AH61" s="213"/>
      <c r="AI61" s="213"/>
      <c r="AJ61" s="213"/>
      <c r="AK61" s="213"/>
      <c r="AL61" s="213"/>
      <c r="AM61" s="213"/>
      <c r="AP61" s="47"/>
      <c r="AQ61" s="47"/>
      <c r="BG61" s="24"/>
      <c r="BH61" s="24"/>
      <c r="BJ61" s="24"/>
      <c r="BS61" s="47"/>
      <c r="BT61" s="47"/>
      <c r="CL61" s="24"/>
      <c r="CM61" s="24"/>
      <c r="CV61" s="47"/>
      <c r="CW61" s="47"/>
      <c r="DO61" s="24"/>
      <c r="DP61" s="24"/>
      <c r="ER61" s="24"/>
      <c r="ES61" s="24"/>
    </row>
    <row r="62" spans="1:149" ht="31.5" customHeight="1" x14ac:dyDescent="0.25">
      <c r="A62" s="215" t="s">
        <v>19</v>
      </c>
      <c r="B62" s="215"/>
      <c r="C62" s="215" t="s">
        <v>417</v>
      </c>
      <c r="D62" s="215"/>
      <c r="E62" s="215"/>
      <c r="F62" s="215"/>
      <c r="G62" s="215"/>
      <c r="H62" s="215"/>
      <c r="I62" s="215"/>
      <c r="J62" s="215" t="s">
        <v>418</v>
      </c>
      <c r="K62" s="215"/>
      <c r="L62" s="215"/>
      <c r="M62" s="215"/>
      <c r="N62" s="215"/>
      <c r="O62" s="215"/>
      <c r="P62" s="215"/>
      <c r="R62" s="215" t="s">
        <v>419</v>
      </c>
      <c r="S62" s="215"/>
      <c r="T62" s="215"/>
      <c r="U62" s="215"/>
      <c r="V62" s="215"/>
      <c r="W62" s="215"/>
      <c r="X62" s="215"/>
      <c r="Y62" s="215"/>
      <c r="Z62" s="215" t="s">
        <v>420</v>
      </c>
      <c r="AA62" s="215"/>
      <c r="AB62" s="215"/>
      <c r="AC62" s="215"/>
      <c r="AD62" s="215"/>
      <c r="AE62" s="215"/>
      <c r="AF62" s="215"/>
      <c r="AG62" s="215" t="s">
        <v>421</v>
      </c>
      <c r="AH62" s="215"/>
      <c r="AI62" s="215"/>
      <c r="AJ62" s="215"/>
      <c r="AK62" s="215"/>
      <c r="AL62" s="215"/>
      <c r="AP62" s="47"/>
      <c r="AQ62" s="47"/>
      <c r="BG62" s="24"/>
      <c r="BH62" s="24"/>
      <c r="BJ62" s="24"/>
      <c r="BS62" s="47"/>
      <c r="BT62" s="47"/>
      <c r="CL62" s="24"/>
      <c r="CM62" s="24"/>
      <c r="CV62" s="47"/>
      <c r="CW62" s="47"/>
      <c r="DO62" s="24"/>
      <c r="DP62" s="24"/>
      <c r="ER62" s="24"/>
      <c r="ES62" s="24"/>
    </row>
    <row r="63" spans="1:149" ht="21.75" customHeight="1" x14ac:dyDescent="0.25">
      <c r="A63" s="227" t="s">
        <v>329</v>
      </c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9"/>
      <c r="R63" s="227" t="s">
        <v>329</v>
      </c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8"/>
      <c r="AG63" s="228"/>
      <c r="AH63" s="228"/>
      <c r="AI63" s="228"/>
      <c r="AJ63" s="228"/>
      <c r="AK63" s="228"/>
      <c r="AL63" s="228"/>
      <c r="AM63" s="229"/>
      <c r="AP63" s="47"/>
      <c r="AQ63" s="47"/>
      <c r="BG63" s="24"/>
      <c r="BH63" s="24"/>
      <c r="BJ63" s="24"/>
      <c r="BS63" s="47"/>
      <c r="BT63" s="47"/>
      <c r="CL63" s="24"/>
      <c r="CM63" s="24"/>
      <c r="CV63" s="47"/>
      <c r="CW63" s="47"/>
      <c r="DO63" s="24"/>
      <c r="DP63" s="24"/>
      <c r="ER63" s="24"/>
      <c r="ES63" s="24"/>
    </row>
    <row r="64" spans="1:149" ht="15.75" customHeight="1" x14ac:dyDescent="0.25">
      <c r="A64" s="217" t="s">
        <v>30</v>
      </c>
      <c r="B64" s="219" t="s">
        <v>330</v>
      </c>
      <c r="C64" s="225" t="s">
        <v>422</v>
      </c>
      <c r="D64" s="225"/>
      <c r="E64" s="225"/>
      <c r="F64" s="225"/>
      <c r="G64" s="225"/>
      <c r="H64" s="225"/>
      <c r="I64" s="225"/>
      <c r="J64" s="224" t="s">
        <v>423</v>
      </c>
      <c r="K64" s="224"/>
      <c r="L64" s="224"/>
      <c r="M64" s="224"/>
      <c r="N64" s="224"/>
      <c r="O64" s="224"/>
      <c r="P64" s="226"/>
      <c r="R64" s="217" t="s">
        <v>30</v>
      </c>
      <c r="S64" s="223" t="s">
        <v>424</v>
      </c>
      <c r="T64" s="224"/>
      <c r="U64" s="224"/>
      <c r="V64" s="224"/>
      <c r="W64" s="224"/>
      <c r="X64" s="224"/>
      <c r="Y64" s="224"/>
      <c r="Z64" s="225" t="s">
        <v>425</v>
      </c>
      <c r="AA64" s="225"/>
      <c r="AB64" s="225"/>
      <c r="AC64" s="225"/>
      <c r="AD64" s="225"/>
      <c r="AE64" s="225"/>
      <c r="AF64" s="225"/>
      <c r="AG64" s="224" t="s">
        <v>426</v>
      </c>
      <c r="AH64" s="224"/>
      <c r="AI64" s="224"/>
      <c r="AJ64" s="224"/>
      <c r="AK64" s="224"/>
      <c r="AL64" s="224"/>
      <c r="AM64" s="226"/>
    </row>
    <row r="65" spans="1:39" ht="15" customHeight="1" x14ac:dyDescent="0.25">
      <c r="A65" s="218"/>
      <c r="B65" s="220"/>
      <c r="C65" s="211" t="s">
        <v>336</v>
      </c>
      <c r="D65" s="211"/>
      <c r="E65" s="211"/>
      <c r="F65" s="211"/>
      <c r="G65" s="212" t="s">
        <v>337</v>
      </c>
      <c r="H65" s="212" t="s">
        <v>338</v>
      </c>
      <c r="I65" s="212" t="s">
        <v>339</v>
      </c>
      <c r="J65" s="211" t="s">
        <v>336</v>
      </c>
      <c r="K65" s="211"/>
      <c r="L65" s="211"/>
      <c r="M65" s="211"/>
      <c r="N65" s="212" t="s">
        <v>337</v>
      </c>
      <c r="O65" s="212" t="s">
        <v>338</v>
      </c>
      <c r="P65" s="221" t="s">
        <v>339</v>
      </c>
      <c r="R65" s="218"/>
      <c r="S65" s="216" t="s">
        <v>336</v>
      </c>
      <c r="T65" s="211"/>
      <c r="U65" s="211"/>
      <c r="V65" s="211"/>
      <c r="W65" s="212" t="s">
        <v>337</v>
      </c>
      <c r="X65" s="212" t="s">
        <v>338</v>
      </c>
      <c r="Y65" s="212" t="s">
        <v>339</v>
      </c>
      <c r="Z65" s="211" t="s">
        <v>336</v>
      </c>
      <c r="AA65" s="211"/>
      <c r="AB65" s="211"/>
      <c r="AC65" s="211"/>
      <c r="AD65" s="212" t="s">
        <v>337</v>
      </c>
      <c r="AE65" s="212" t="s">
        <v>338</v>
      </c>
      <c r="AF65" s="212" t="s">
        <v>339</v>
      </c>
      <c r="AG65" s="211" t="s">
        <v>336</v>
      </c>
      <c r="AH65" s="211"/>
      <c r="AI65" s="211"/>
      <c r="AJ65" s="211"/>
      <c r="AK65" s="212" t="s">
        <v>337</v>
      </c>
      <c r="AL65" s="212" t="s">
        <v>338</v>
      </c>
      <c r="AM65" s="221" t="s">
        <v>339</v>
      </c>
    </row>
    <row r="66" spans="1:39" ht="15" customHeight="1" x14ac:dyDescent="0.25">
      <c r="A66" s="218"/>
      <c r="B66" s="220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22"/>
      <c r="R66" s="218"/>
      <c r="S66" s="216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22"/>
    </row>
    <row r="67" spans="1:39" ht="15.6" customHeight="1" x14ac:dyDescent="0.25">
      <c r="A67" s="30">
        <v>1</v>
      </c>
      <c r="B67" s="31" t="s">
        <v>36</v>
      </c>
      <c r="C67" s="115" t="s">
        <v>342</v>
      </c>
      <c r="D67" s="116" t="s">
        <v>346</v>
      </c>
      <c r="E67" s="116" t="s">
        <v>378</v>
      </c>
      <c r="F67" s="117" t="s">
        <v>341</v>
      </c>
      <c r="G67" s="118" t="s">
        <v>341</v>
      </c>
      <c r="H67" s="118" t="s">
        <v>359</v>
      </c>
      <c r="I67" s="119" t="s">
        <v>369</v>
      </c>
      <c r="J67" s="115" t="s">
        <v>342</v>
      </c>
      <c r="K67" s="116" t="s">
        <v>371</v>
      </c>
      <c r="L67" s="116" t="s">
        <v>346</v>
      </c>
      <c r="M67" s="117"/>
      <c r="N67" s="118" t="s">
        <v>354</v>
      </c>
      <c r="O67" s="118" t="s">
        <v>355</v>
      </c>
      <c r="P67" s="120" t="s">
        <v>350</v>
      </c>
      <c r="R67" s="30">
        <v>1</v>
      </c>
      <c r="S67" s="121" t="s">
        <v>351</v>
      </c>
      <c r="T67" s="116" t="s">
        <v>349</v>
      </c>
      <c r="U67" s="116" t="s">
        <v>349</v>
      </c>
      <c r="V67" s="122"/>
      <c r="W67" s="118" t="s">
        <v>381</v>
      </c>
      <c r="X67" s="118" t="s">
        <v>379</v>
      </c>
      <c r="Y67" s="119" t="s">
        <v>357</v>
      </c>
      <c r="Z67" s="115" t="s">
        <v>363</v>
      </c>
      <c r="AA67" s="116" t="s">
        <v>392</v>
      </c>
      <c r="AB67" s="116" t="s">
        <v>392</v>
      </c>
      <c r="AC67" s="117" t="s">
        <v>351</v>
      </c>
      <c r="AD67" s="118" t="s">
        <v>341</v>
      </c>
      <c r="AE67" s="118" t="s">
        <v>364</v>
      </c>
      <c r="AF67" s="119" t="s">
        <v>360</v>
      </c>
      <c r="AG67" s="115" t="s">
        <v>342</v>
      </c>
      <c r="AH67" s="116" t="s">
        <v>342</v>
      </c>
      <c r="AI67" s="116"/>
      <c r="AJ67" s="117"/>
      <c r="AK67" s="118" t="s">
        <v>342</v>
      </c>
      <c r="AL67" s="118" t="s">
        <v>375</v>
      </c>
      <c r="AM67" s="120" t="s">
        <v>379</v>
      </c>
    </row>
    <row r="68" spans="1:39" ht="15.6" customHeight="1" x14ac:dyDescent="0.25">
      <c r="A68" s="26">
        <v>2</v>
      </c>
      <c r="B68" s="27" t="s">
        <v>45</v>
      </c>
      <c r="C68" s="123" t="s">
        <v>341</v>
      </c>
      <c r="D68" s="124" t="s">
        <v>351</v>
      </c>
      <c r="E68" s="124" t="s">
        <v>341</v>
      </c>
      <c r="F68" s="125" t="s">
        <v>341</v>
      </c>
      <c r="G68" s="126" t="s">
        <v>392</v>
      </c>
      <c r="H68" s="126" t="s">
        <v>427</v>
      </c>
      <c r="I68" s="127" t="s">
        <v>382</v>
      </c>
      <c r="J68" s="123" t="s">
        <v>349</v>
      </c>
      <c r="K68" s="124" t="s">
        <v>381</v>
      </c>
      <c r="L68" s="124" t="s">
        <v>402</v>
      </c>
      <c r="M68" s="125"/>
      <c r="N68" s="126" t="s">
        <v>380</v>
      </c>
      <c r="O68" s="126" t="s">
        <v>380</v>
      </c>
      <c r="P68" s="128" t="s">
        <v>353</v>
      </c>
      <c r="R68" s="26">
        <v>2</v>
      </c>
      <c r="S68" s="129" t="s">
        <v>349</v>
      </c>
      <c r="T68" s="124" t="s">
        <v>351</v>
      </c>
      <c r="U68" s="124" t="s">
        <v>349</v>
      </c>
      <c r="V68" s="130"/>
      <c r="W68" s="126" t="s">
        <v>401</v>
      </c>
      <c r="X68" s="126" t="s">
        <v>379</v>
      </c>
      <c r="Y68" s="127" t="s">
        <v>353</v>
      </c>
      <c r="Z68" s="123" t="s">
        <v>349</v>
      </c>
      <c r="AA68" s="124" t="s">
        <v>341</v>
      </c>
      <c r="AB68" s="124" t="s">
        <v>371</v>
      </c>
      <c r="AC68" s="125" t="s">
        <v>371</v>
      </c>
      <c r="AD68" s="126" t="s">
        <v>363</v>
      </c>
      <c r="AE68" s="126" t="s">
        <v>371</v>
      </c>
      <c r="AF68" s="127" t="s">
        <v>395</v>
      </c>
      <c r="AG68" s="123" t="s">
        <v>349</v>
      </c>
      <c r="AH68" s="124" t="s">
        <v>342</v>
      </c>
      <c r="AI68" s="124"/>
      <c r="AJ68" s="125"/>
      <c r="AK68" s="126" t="s">
        <v>355</v>
      </c>
      <c r="AL68" s="126" t="s">
        <v>401</v>
      </c>
      <c r="AM68" s="128" t="s">
        <v>380</v>
      </c>
    </row>
    <row r="69" spans="1:39" ht="15.6" customHeight="1" x14ac:dyDescent="0.25">
      <c r="A69" s="26">
        <v>3</v>
      </c>
      <c r="B69" s="27" t="s">
        <v>51</v>
      </c>
      <c r="C69" s="123" t="s">
        <v>351</v>
      </c>
      <c r="D69" s="124" t="s">
        <v>351</v>
      </c>
      <c r="E69" s="124" t="s">
        <v>342</v>
      </c>
      <c r="F69" s="125" t="s">
        <v>346</v>
      </c>
      <c r="G69" s="126" t="s">
        <v>392</v>
      </c>
      <c r="H69" s="126" t="s">
        <v>359</v>
      </c>
      <c r="I69" s="127" t="s">
        <v>389</v>
      </c>
      <c r="J69" s="123" t="s">
        <v>342</v>
      </c>
      <c r="K69" s="124" t="s">
        <v>351</v>
      </c>
      <c r="L69" s="124" t="s">
        <v>410</v>
      </c>
      <c r="M69" s="125"/>
      <c r="N69" s="126" t="s">
        <v>375</v>
      </c>
      <c r="O69" s="126" t="s">
        <v>356</v>
      </c>
      <c r="P69" s="128" t="s">
        <v>350</v>
      </c>
      <c r="R69" s="26">
        <v>3</v>
      </c>
      <c r="S69" s="129" t="s">
        <v>349</v>
      </c>
      <c r="T69" s="124" t="s">
        <v>363</v>
      </c>
      <c r="U69" s="124" t="s">
        <v>340</v>
      </c>
      <c r="V69" s="130"/>
      <c r="W69" s="126" t="s">
        <v>401</v>
      </c>
      <c r="X69" s="126" t="s">
        <v>350</v>
      </c>
      <c r="Y69" s="127" t="s">
        <v>381</v>
      </c>
      <c r="Z69" s="123" t="s">
        <v>351</v>
      </c>
      <c r="AA69" s="124" t="s">
        <v>341</v>
      </c>
      <c r="AB69" s="124" t="s">
        <v>392</v>
      </c>
      <c r="AC69" s="125" t="s">
        <v>392</v>
      </c>
      <c r="AD69" s="126" t="s">
        <v>363</v>
      </c>
      <c r="AE69" s="126" t="s">
        <v>348</v>
      </c>
      <c r="AF69" s="127" t="s">
        <v>398</v>
      </c>
      <c r="AG69" s="123" t="s">
        <v>340</v>
      </c>
      <c r="AH69" s="124" t="s">
        <v>342</v>
      </c>
      <c r="AI69" s="124"/>
      <c r="AJ69" s="125"/>
      <c r="AK69" s="126" t="s">
        <v>342</v>
      </c>
      <c r="AL69" s="126" t="s">
        <v>379</v>
      </c>
      <c r="AM69" s="128" t="s">
        <v>357</v>
      </c>
    </row>
    <row r="70" spans="1:39" ht="15.6" customHeight="1" x14ac:dyDescent="0.25">
      <c r="A70" s="26">
        <v>4</v>
      </c>
      <c r="B70" s="27" t="s">
        <v>57</v>
      </c>
      <c r="C70" s="123" t="s">
        <v>351</v>
      </c>
      <c r="D70" s="124" t="s">
        <v>342</v>
      </c>
      <c r="E70" s="124" t="s">
        <v>341</v>
      </c>
      <c r="F70" s="125" t="s">
        <v>341</v>
      </c>
      <c r="G70" s="126" t="s">
        <v>351</v>
      </c>
      <c r="H70" s="126" t="s">
        <v>392</v>
      </c>
      <c r="I70" s="127" t="s">
        <v>352</v>
      </c>
      <c r="J70" s="123" t="s">
        <v>340</v>
      </c>
      <c r="K70" s="124" t="s">
        <v>371</v>
      </c>
      <c r="L70" s="124" t="s">
        <v>363</v>
      </c>
      <c r="M70" s="125"/>
      <c r="N70" s="126" t="s">
        <v>355</v>
      </c>
      <c r="O70" s="126" t="s">
        <v>381</v>
      </c>
      <c r="P70" s="128" t="s">
        <v>357</v>
      </c>
      <c r="R70" s="26">
        <v>4</v>
      </c>
      <c r="S70" s="129" t="s">
        <v>340</v>
      </c>
      <c r="T70" s="124" t="s">
        <v>363</v>
      </c>
      <c r="U70" s="124" t="s">
        <v>349</v>
      </c>
      <c r="V70" s="130"/>
      <c r="W70" s="126" t="s">
        <v>340</v>
      </c>
      <c r="X70" s="126" t="s">
        <v>379</v>
      </c>
      <c r="Y70" s="127" t="s">
        <v>343</v>
      </c>
      <c r="Z70" s="123" t="s">
        <v>349</v>
      </c>
      <c r="AA70" s="124" t="s">
        <v>351</v>
      </c>
      <c r="AB70" s="124" t="s">
        <v>341</v>
      </c>
      <c r="AC70" s="125" t="s">
        <v>341</v>
      </c>
      <c r="AD70" s="126" t="s">
        <v>348</v>
      </c>
      <c r="AE70" s="126" t="s">
        <v>364</v>
      </c>
      <c r="AF70" s="127" t="s">
        <v>373</v>
      </c>
      <c r="AG70" s="123" t="s">
        <v>340</v>
      </c>
      <c r="AH70" s="124" t="s">
        <v>342</v>
      </c>
      <c r="AI70" s="124"/>
      <c r="AJ70" s="125"/>
      <c r="AK70" s="126" t="s">
        <v>381</v>
      </c>
      <c r="AL70" s="126" t="s">
        <v>355</v>
      </c>
      <c r="AM70" s="128" t="s">
        <v>365</v>
      </c>
    </row>
    <row r="71" spans="1:39" ht="15.6" customHeight="1" x14ac:dyDescent="0.25">
      <c r="A71" s="42">
        <v>5</v>
      </c>
      <c r="B71" s="43" t="s">
        <v>63</v>
      </c>
      <c r="C71" s="131" t="s">
        <v>341</v>
      </c>
      <c r="D71" s="132" t="s">
        <v>351</v>
      </c>
      <c r="E71" s="132" t="s">
        <v>351</v>
      </c>
      <c r="F71" s="133" t="s">
        <v>363</v>
      </c>
      <c r="G71" s="134" t="s">
        <v>392</v>
      </c>
      <c r="H71" s="134" t="s">
        <v>359</v>
      </c>
      <c r="I71" s="135" t="s">
        <v>370</v>
      </c>
      <c r="J71" s="131" t="s">
        <v>340</v>
      </c>
      <c r="K71" s="132" t="s">
        <v>342</v>
      </c>
      <c r="L71" s="132" t="s">
        <v>378</v>
      </c>
      <c r="M71" s="133"/>
      <c r="N71" s="134" t="s">
        <v>380</v>
      </c>
      <c r="O71" s="134" t="s">
        <v>356</v>
      </c>
      <c r="P71" s="136" t="s">
        <v>379</v>
      </c>
      <c r="R71" s="42">
        <v>5</v>
      </c>
      <c r="S71" s="137" t="s">
        <v>342</v>
      </c>
      <c r="T71" s="132" t="s">
        <v>363</v>
      </c>
      <c r="U71" s="132" t="s">
        <v>349</v>
      </c>
      <c r="V71" s="138"/>
      <c r="W71" s="134" t="s">
        <v>380</v>
      </c>
      <c r="X71" s="134" t="s">
        <v>375</v>
      </c>
      <c r="Y71" s="135" t="s">
        <v>357</v>
      </c>
      <c r="Z71" s="131" t="s">
        <v>346</v>
      </c>
      <c r="AA71" s="132" t="s">
        <v>351</v>
      </c>
      <c r="AB71" s="132" t="s">
        <v>351</v>
      </c>
      <c r="AC71" s="133" t="s">
        <v>341</v>
      </c>
      <c r="AD71" s="134" t="s">
        <v>344</v>
      </c>
      <c r="AE71" s="134" t="s">
        <v>348</v>
      </c>
      <c r="AF71" s="135" t="s">
        <v>398</v>
      </c>
      <c r="AG71" s="131" t="s">
        <v>340</v>
      </c>
      <c r="AH71" s="132" t="s">
        <v>342</v>
      </c>
      <c r="AI71" s="132"/>
      <c r="AJ71" s="133"/>
      <c r="AK71" s="134" t="s">
        <v>349</v>
      </c>
      <c r="AL71" s="134" t="s">
        <v>356</v>
      </c>
      <c r="AM71" s="136" t="s">
        <v>356</v>
      </c>
    </row>
    <row r="72" spans="1:39" ht="15.6" customHeight="1" x14ac:dyDescent="0.25">
      <c r="A72" s="30">
        <v>6</v>
      </c>
      <c r="B72" s="31" t="s">
        <v>69</v>
      </c>
      <c r="C72" s="115" t="s">
        <v>341</v>
      </c>
      <c r="D72" s="116" t="s">
        <v>351</v>
      </c>
      <c r="E72" s="116" t="s">
        <v>363</v>
      </c>
      <c r="F72" s="117" t="s">
        <v>341</v>
      </c>
      <c r="G72" s="118" t="s">
        <v>392</v>
      </c>
      <c r="H72" s="118" t="s">
        <v>402</v>
      </c>
      <c r="I72" s="119" t="s">
        <v>370</v>
      </c>
      <c r="J72" s="115" t="s">
        <v>349</v>
      </c>
      <c r="K72" s="116" t="s">
        <v>381</v>
      </c>
      <c r="L72" s="116" t="s">
        <v>410</v>
      </c>
      <c r="M72" s="117"/>
      <c r="N72" s="118" t="s">
        <v>402</v>
      </c>
      <c r="O72" s="118" t="s">
        <v>373</v>
      </c>
      <c r="P72" s="120" t="s">
        <v>352</v>
      </c>
      <c r="R72" s="30">
        <v>6</v>
      </c>
      <c r="S72" s="121" t="s">
        <v>340</v>
      </c>
      <c r="T72" s="116" t="s">
        <v>363</v>
      </c>
      <c r="U72" s="116" t="s">
        <v>349</v>
      </c>
      <c r="V72" s="122"/>
      <c r="W72" s="118" t="s">
        <v>379</v>
      </c>
      <c r="X72" s="118" t="s">
        <v>356</v>
      </c>
      <c r="Y72" s="119" t="s">
        <v>381</v>
      </c>
      <c r="Z72" s="115" t="s">
        <v>346</v>
      </c>
      <c r="AA72" s="116" t="s">
        <v>371</v>
      </c>
      <c r="AB72" s="116" t="s">
        <v>371</v>
      </c>
      <c r="AC72" s="117" t="s">
        <v>341</v>
      </c>
      <c r="AD72" s="118" t="s">
        <v>363</v>
      </c>
      <c r="AE72" s="118" t="s">
        <v>371</v>
      </c>
      <c r="AF72" s="119" t="s">
        <v>360</v>
      </c>
      <c r="AG72" s="115" t="s">
        <v>349</v>
      </c>
      <c r="AH72" s="116" t="s">
        <v>349</v>
      </c>
      <c r="AI72" s="116"/>
      <c r="AJ72" s="117"/>
      <c r="AK72" s="118" t="s">
        <v>375</v>
      </c>
      <c r="AL72" s="118" t="s">
        <v>354</v>
      </c>
      <c r="AM72" s="120" t="s">
        <v>357</v>
      </c>
    </row>
    <row r="73" spans="1:39" ht="15.6" customHeight="1" x14ac:dyDescent="0.25">
      <c r="A73" s="26">
        <v>7</v>
      </c>
      <c r="B73" s="27" t="s">
        <v>75</v>
      </c>
      <c r="C73" s="123" t="s">
        <v>363</v>
      </c>
      <c r="D73" s="124" t="s">
        <v>351</v>
      </c>
      <c r="E73" s="124" t="s">
        <v>363</v>
      </c>
      <c r="F73" s="125" t="s">
        <v>346</v>
      </c>
      <c r="G73" s="126" t="s">
        <v>402</v>
      </c>
      <c r="H73" s="126" t="s">
        <v>402</v>
      </c>
      <c r="I73" s="127" t="s">
        <v>382</v>
      </c>
      <c r="J73" s="123" t="s">
        <v>340</v>
      </c>
      <c r="K73" s="124" t="s">
        <v>351</v>
      </c>
      <c r="L73" s="124" t="s">
        <v>427</v>
      </c>
      <c r="M73" s="125"/>
      <c r="N73" s="126" t="s">
        <v>375</v>
      </c>
      <c r="O73" s="126" t="s">
        <v>379</v>
      </c>
      <c r="P73" s="128" t="s">
        <v>362</v>
      </c>
      <c r="R73" s="26">
        <v>7</v>
      </c>
      <c r="S73" s="129" t="s">
        <v>342</v>
      </c>
      <c r="T73" s="124" t="s">
        <v>363</v>
      </c>
      <c r="U73" s="124" t="s">
        <v>349</v>
      </c>
      <c r="V73" s="130"/>
      <c r="W73" s="126" t="s">
        <v>372</v>
      </c>
      <c r="X73" s="126" t="s">
        <v>350</v>
      </c>
      <c r="Y73" s="127" t="s">
        <v>386</v>
      </c>
      <c r="Z73" s="123" t="s">
        <v>342</v>
      </c>
      <c r="AA73" s="124" t="s">
        <v>342</v>
      </c>
      <c r="AB73" s="124" t="s">
        <v>351</v>
      </c>
      <c r="AC73" s="125" t="s">
        <v>392</v>
      </c>
      <c r="AD73" s="126" t="s">
        <v>392</v>
      </c>
      <c r="AE73" s="126" t="s">
        <v>344</v>
      </c>
      <c r="AF73" s="127" t="s">
        <v>352</v>
      </c>
      <c r="AG73" s="123" t="s">
        <v>349</v>
      </c>
      <c r="AH73" s="124" t="s">
        <v>342</v>
      </c>
      <c r="AI73" s="124"/>
      <c r="AJ73" s="125"/>
      <c r="AK73" s="126" t="s">
        <v>375</v>
      </c>
      <c r="AL73" s="126" t="s">
        <v>356</v>
      </c>
      <c r="AM73" s="128" t="s">
        <v>375</v>
      </c>
    </row>
    <row r="74" spans="1:39" ht="15.6" customHeight="1" x14ac:dyDescent="0.25">
      <c r="A74" s="26">
        <v>8</v>
      </c>
      <c r="B74" s="27" t="s">
        <v>80</v>
      </c>
      <c r="C74" s="123" t="s">
        <v>363</v>
      </c>
      <c r="D74" s="124" t="s">
        <v>342</v>
      </c>
      <c r="E74" s="139" t="s">
        <v>351</v>
      </c>
      <c r="F74" s="125" t="s">
        <v>363</v>
      </c>
      <c r="G74" s="126" t="s">
        <v>341</v>
      </c>
      <c r="H74" s="126" t="s">
        <v>392</v>
      </c>
      <c r="I74" s="127" t="s">
        <v>348</v>
      </c>
      <c r="J74" s="123" t="s">
        <v>340</v>
      </c>
      <c r="K74" s="124" t="s">
        <v>371</v>
      </c>
      <c r="L74" s="124" t="s">
        <v>427</v>
      </c>
      <c r="M74" s="125"/>
      <c r="N74" s="126" t="s">
        <v>375</v>
      </c>
      <c r="O74" s="126" t="s">
        <v>355</v>
      </c>
      <c r="P74" s="128" t="s">
        <v>357</v>
      </c>
      <c r="R74" s="26">
        <v>8</v>
      </c>
      <c r="S74" s="129" t="s">
        <v>349</v>
      </c>
      <c r="T74" s="124" t="s">
        <v>346</v>
      </c>
      <c r="U74" s="139" t="s">
        <v>340</v>
      </c>
      <c r="V74" s="130"/>
      <c r="W74" s="126" t="s">
        <v>349</v>
      </c>
      <c r="X74" s="126" t="s">
        <v>371</v>
      </c>
      <c r="Y74" s="127" t="s">
        <v>362</v>
      </c>
      <c r="Z74" s="123" t="s">
        <v>349</v>
      </c>
      <c r="AA74" s="124" t="s">
        <v>342</v>
      </c>
      <c r="AB74" s="139" t="s">
        <v>371</v>
      </c>
      <c r="AC74" s="125" t="s">
        <v>341</v>
      </c>
      <c r="AD74" s="126" t="s">
        <v>392</v>
      </c>
      <c r="AE74" s="126" t="s">
        <v>389</v>
      </c>
      <c r="AF74" s="127" t="s">
        <v>373</v>
      </c>
      <c r="AG74" s="123" t="s">
        <v>342</v>
      </c>
      <c r="AH74" s="124" t="s">
        <v>342</v>
      </c>
      <c r="AI74" s="139"/>
      <c r="AJ74" s="125"/>
      <c r="AK74" s="126" t="s">
        <v>342</v>
      </c>
      <c r="AL74" s="126" t="s">
        <v>381</v>
      </c>
      <c r="AM74" s="128" t="s">
        <v>366</v>
      </c>
    </row>
    <row r="75" spans="1:39" ht="15.6" customHeight="1" x14ac:dyDescent="0.25">
      <c r="A75" s="26">
        <v>9</v>
      </c>
      <c r="B75" s="27" t="s">
        <v>86</v>
      </c>
      <c r="C75" s="123" t="s">
        <v>351</v>
      </c>
      <c r="D75" s="124" t="s">
        <v>342</v>
      </c>
      <c r="E75" s="124" t="s">
        <v>341</v>
      </c>
      <c r="F75" s="125" t="s">
        <v>341</v>
      </c>
      <c r="G75" s="126" t="s">
        <v>392</v>
      </c>
      <c r="H75" s="126" t="s">
        <v>392</v>
      </c>
      <c r="I75" s="127" t="s">
        <v>376</v>
      </c>
      <c r="J75" s="123" t="s">
        <v>342</v>
      </c>
      <c r="K75" s="124" t="s">
        <v>381</v>
      </c>
      <c r="L75" s="124" t="s">
        <v>351</v>
      </c>
      <c r="M75" s="125"/>
      <c r="N75" s="126" t="s">
        <v>355</v>
      </c>
      <c r="O75" s="126" t="s">
        <v>375</v>
      </c>
      <c r="P75" s="128" t="s">
        <v>343</v>
      </c>
      <c r="R75" s="26">
        <v>9</v>
      </c>
      <c r="S75" s="129" t="s">
        <v>349</v>
      </c>
      <c r="T75" s="124" t="s">
        <v>351</v>
      </c>
      <c r="U75" s="124" t="s">
        <v>349</v>
      </c>
      <c r="V75" s="130"/>
      <c r="W75" s="126" t="s">
        <v>379</v>
      </c>
      <c r="X75" s="126" t="s">
        <v>356</v>
      </c>
      <c r="Y75" s="127" t="s">
        <v>343</v>
      </c>
      <c r="Z75" s="123" t="s">
        <v>342</v>
      </c>
      <c r="AA75" s="124" t="s">
        <v>355</v>
      </c>
      <c r="AB75" s="124" t="s">
        <v>392</v>
      </c>
      <c r="AC75" s="125" t="s">
        <v>351</v>
      </c>
      <c r="AD75" s="126" t="s">
        <v>372</v>
      </c>
      <c r="AE75" s="126" t="s">
        <v>373</v>
      </c>
      <c r="AF75" s="127" t="s">
        <v>372</v>
      </c>
      <c r="AG75" s="123" t="s">
        <v>342</v>
      </c>
      <c r="AH75" s="124" t="s">
        <v>342</v>
      </c>
      <c r="AI75" s="124"/>
      <c r="AJ75" s="125"/>
      <c r="AK75" s="126" t="s">
        <v>340</v>
      </c>
      <c r="AL75" s="126" t="s">
        <v>401</v>
      </c>
      <c r="AM75" s="128" t="s">
        <v>380</v>
      </c>
    </row>
    <row r="76" spans="1:39" ht="15.6" customHeight="1" x14ac:dyDescent="0.25">
      <c r="A76" s="42">
        <v>10</v>
      </c>
      <c r="B76" s="43" t="s">
        <v>92</v>
      </c>
      <c r="C76" s="131" t="s">
        <v>363</v>
      </c>
      <c r="D76" s="132" t="s">
        <v>342</v>
      </c>
      <c r="E76" s="132" t="s">
        <v>341</v>
      </c>
      <c r="F76" s="133" t="s">
        <v>351</v>
      </c>
      <c r="G76" s="134" t="s">
        <v>341</v>
      </c>
      <c r="H76" s="134" t="s">
        <v>389</v>
      </c>
      <c r="I76" s="135" t="s">
        <v>387</v>
      </c>
      <c r="J76" s="131" t="s">
        <v>349</v>
      </c>
      <c r="K76" s="132" t="s">
        <v>381</v>
      </c>
      <c r="L76" s="132" t="s">
        <v>351</v>
      </c>
      <c r="M76" s="133"/>
      <c r="N76" s="134" t="s">
        <v>375</v>
      </c>
      <c r="O76" s="134" t="s">
        <v>355</v>
      </c>
      <c r="P76" s="136" t="s">
        <v>375</v>
      </c>
      <c r="R76" s="42">
        <v>10</v>
      </c>
      <c r="S76" s="137" t="s">
        <v>342</v>
      </c>
      <c r="T76" s="132" t="s">
        <v>341</v>
      </c>
      <c r="U76" s="132" t="s">
        <v>349</v>
      </c>
      <c r="V76" s="138"/>
      <c r="W76" s="134" t="s">
        <v>380</v>
      </c>
      <c r="X76" s="134" t="s">
        <v>375</v>
      </c>
      <c r="Y76" s="135" t="s">
        <v>381</v>
      </c>
      <c r="Z76" s="131" t="s">
        <v>341</v>
      </c>
      <c r="AA76" s="132" t="s">
        <v>402</v>
      </c>
      <c r="AB76" s="132" t="s">
        <v>342</v>
      </c>
      <c r="AC76" s="133" t="s">
        <v>351</v>
      </c>
      <c r="AD76" s="134" t="s">
        <v>344</v>
      </c>
      <c r="AE76" s="134" t="s">
        <v>373</v>
      </c>
      <c r="AF76" s="135" t="s">
        <v>392</v>
      </c>
      <c r="AG76" s="131" t="s">
        <v>340</v>
      </c>
      <c r="AH76" s="132" t="s">
        <v>349</v>
      </c>
      <c r="AI76" s="132"/>
      <c r="AJ76" s="133"/>
      <c r="AK76" s="134" t="s">
        <v>340</v>
      </c>
      <c r="AL76" s="134" t="s">
        <v>355</v>
      </c>
      <c r="AM76" s="136" t="s">
        <v>385</v>
      </c>
    </row>
    <row r="77" spans="1:39" ht="15.6" customHeight="1" x14ac:dyDescent="0.25">
      <c r="A77" s="30">
        <v>11</v>
      </c>
      <c r="B77" s="31" t="s">
        <v>98</v>
      </c>
      <c r="C77" s="115" t="s">
        <v>342</v>
      </c>
      <c r="D77" s="116" t="s">
        <v>349</v>
      </c>
      <c r="E77" s="116" t="s">
        <v>341</v>
      </c>
      <c r="F77" s="117" t="s">
        <v>342</v>
      </c>
      <c r="G77" s="118" t="s">
        <v>363</v>
      </c>
      <c r="H77" s="118" t="s">
        <v>392</v>
      </c>
      <c r="I77" s="119" t="s">
        <v>352</v>
      </c>
      <c r="J77" s="115" t="s">
        <v>349</v>
      </c>
      <c r="K77" s="116" t="s">
        <v>371</v>
      </c>
      <c r="L77" s="116" t="s">
        <v>342</v>
      </c>
      <c r="M77" s="117"/>
      <c r="N77" s="118" t="s">
        <v>380</v>
      </c>
      <c r="O77" s="118" t="s">
        <v>401</v>
      </c>
      <c r="P77" s="120" t="s">
        <v>365</v>
      </c>
      <c r="R77" s="30">
        <v>11</v>
      </c>
      <c r="S77" s="121" t="s">
        <v>340</v>
      </c>
      <c r="T77" s="116" t="s">
        <v>341</v>
      </c>
      <c r="U77" s="116" t="s">
        <v>340</v>
      </c>
      <c r="V77" s="122"/>
      <c r="W77" s="118" t="s">
        <v>340</v>
      </c>
      <c r="X77" s="118" t="s">
        <v>375</v>
      </c>
      <c r="Y77" s="119" t="s">
        <v>365</v>
      </c>
      <c r="Z77" s="115" t="s">
        <v>340</v>
      </c>
      <c r="AA77" s="116" t="s">
        <v>381</v>
      </c>
      <c r="AB77" s="116" t="s">
        <v>381</v>
      </c>
      <c r="AC77" s="117" t="s">
        <v>355</v>
      </c>
      <c r="AD77" s="118" t="s">
        <v>381</v>
      </c>
      <c r="AE77" s="118" t="s">
        <v>354</v>
      </c>
      <c r="AF77" s="119" t="s">
        <v>381</v>
      </c>
      <c r="AG77" s="115" t="s">
        <v>340</v>
      </c>
      <c r="AH77" s="116" t="s">
        <v>349</v>
      </c>
      <c r="AI77" s="116"/>
      <c r="AJ77" s="117"/>
      <c r="AK77" s="118" t="s">
        <v>401</v>
      </c>
      <c r="AL77" s="118" t="s">
        <v>401</v>
      </c>
      <c r="AM77" s="120" t="s">
        <v>361</v>
      </c>
    </row>
    <row r="78" spans="1:39" ht="15.6" customHeight="1" x14ac:dyDescent="0.25">
      <c r="A78" s="26">
        <v>12</v>
      </c>
      <c r="B78" s="27" t="s">
        <v>104</v>
      </c>
      <c r="C78" s="123" t="s">
        <v>341</v>
      </c>
      <c r="D78" s="124" t="s">
        <v>351</v>
      </c>
      <c r="E78" s="124" t="s">
        <v>341</v>
      </c>
      <c r="F78" s="125" t="s">
        <v>351</v>
      </c>
      <c r="G78" s="126" t="s">
        <v>341</v>
      </c>
      <c r="H78" s="126" t="s">
        <v>364</v>
      </c>
      <c r="I78" s="127" t="s">
        <v>376</v>
      </c>
      <c r="J78" s="123" t="s">
        <v>349</v>
      </c>
      <c r="K78" s="124" t="s">
        <v>342</v>
      </c>
      <c r="L78" s="124" t="s">
        <v>402</v>
      </c>
      <c r="M78" s="125"/>
      <c r="N78" s="126" t="s">
        <v>342</v>
      </c>
      <c r="O78" s="126" t="s">
        <v>380</v>
      </c>
      <c r="P78" s="128" t="s">
        <v>379</v>
      </c>
      <c r="R78" s="26">
        <v>12</v>
      </c>
      <c r="S78" s="129" t="s">
        <v>349</v>
      </c>
      <c r="T78" s="124" t="s">
        <v>341</v>
      </c>
      <c r="U78" s="124" t="s">
        <v>340</v>
      </c>
      <c r="V78" s="130"/>
      <c r="W78" s="126" t="s">
        <v>380</v>
      </c>
      <c r="X78" s="126" t="s">
        <v>381</v>
      </c>
      <c r="Y78" s="127" t="s">
        <v>343</v>
      </c>
      <c r="Z78" s="123" t="s">
        <v>341</v>
      </c>
      <c r="AA78" s="124" t="s">
        <v>371</v>
      </c>
      <c r="AB78" s="124" t="s">
        <v>351</v>
      </c>
      <c r="AC78" s="125" t="s">
        <v>371</v>
      </c>
      <c r="AD78" s="126" t="s">
        <v>363</v>
      </c>
      <c r="AE78" s="126" t="s">
        <v>371</v>
      </c>
      <c r="AF78" s="127" t="s">
        <v>352</v>
      </c>
      <c r="AG78" s="123" t="s">
        <v>342</v>
      </c>
      <c r="AH78" s="124" t="s">
        <v>349</v>
      </c>
      <c r="AI78" s="124"/>
      <c r="AJ78" s="125"/>
      <c r="AK78" s="126" t="s">
        <v>354</v>
      </c>
      <c r="AL78" s="126" t="s">
        <v>355</v>
      </c>
      <c r="AM78" s="128" t="s">
        <v>353</v>
      </c>
    </row>
    <row r="79" spans="1:39" ht="15.6" customHeight="1" x14ac:dyDescent="0.25">
      <c r="A79" s="26">
        <v>13</v>
      </c>
      <c r="B79" s="27" t="s">
        <v>110</v>
      </c>
      <c r="C79" s="123" t="s">
        <v>342</v>
      </c>
      <c r="D79" s="124" t="s">
        <v>351</v>
      </c>
      <c r="E79" s="124" t="s">
        <v>340</v>
      </c>
      <c r="F79" s="125" t="s">
        <v>351</v>
      </c>
      <c r="G79" s="126" t="s">
        <v>341</v>
      </c>
      <c r="H79" s="126" t="s">
        <v>364</v>
      </c>
      <c r="I79" s="127" t="s">
        <v>368</v>
      </c>
      <c r="J79" s="123" t="s">
        <v>340</v>
      </c>
      <c r="K79" s="124" t="s">
        <v>349</v>
      </c>
      <c r="L79" s="124" t="s">
        <v>392</v>
      </c>
      <c r="M79" s="125"/>
      <c r="N79" s="126" t="s">
        <v>355</v>
      </c>
      <c r="O79" s="126" t="s">
        <v>356</v>
      </c>
      <c r="P79" s="128" t="s">
        <v>396</v>
      </c>
      <c r="R79" s="26">
        <v>13</v>
      </c>
      <c r="S79" s="129" t="s">
        <v>349</v>
      </c>
      <c r="T79" s="124" t="s">
        <v>341</v>
      </c>
      <c r="U79" s="124" t="s">
        <v>349</v>
      </c>
      <c r="V79" s="130"/>
      <c r="W79" s="126" t="s">
        <v>401</v>
      </c>
      <c r="X79" s="126" t="s">
        <v>380</v>
      </c>
      <c r="Y79" s="127" t="s">
        <v>396</v>
      </c>
      <c r="Z79" s="123" t="s">
        <v>351</v>
      </c>
      <c r="AA79" s="124" t="s">
        <v>351</v>
      </c>
      <c r="AB79" s="124" t="s">
        <v>410</v>
      </c>
      <c r="AC79" s="125" t="s">
        <v>341</v>
      </c>
      <c r="AD79" s="126" t="s">
        <v>363</v>
      </c>
      <c r="AE79" s="126" t="s">
        <v>373</v>
      </c>
      <c r="AF79" s="127" t="s">
        <v>398</v>
      </c>
      <c r="AG79" s="123" t="s">
        <v>340</v>
      </c>
      <c r="AH79" s="124" t="s">
        <v>342</v>
      </c>
      <c r="AI79" s="124"/>
      <c r="AJ79" s="125"/>
      <c r="AK79" s="126" t="s">
        <v>349</v>
      </c>
      <c r="AL79" s="126" t="s">
        <v>356</v>
      </c>
      <c r="AM79" s="128" t="s">
        <v>356</v>
      </c>
    </row>
    <row r="80" spans="1:39" ht="15.6" customHeight="1" x14ac:dyDescent="0.25">
      <c r="A80" s="26">
        <v>14</v>
      </c>
      <c r="B80" s="27" t="s">
        <v>116</v>
      </c>
      <c r="C80" s="123" t="s">
        <v>351</v>
      </c>
      <c r="D80" s="124" t="s">
        <v>363</v>
      </c>
      <c r="E80" s="124" t="s">
        <v>349</v>
      </c>
      <c r="F80" s="125" t="s">
        <v>351</v>
      </c>
      <c r="G80" s="126" t="s">
        <v>402</v>
      </c>
      <c r="H80" s="126" t="s">
        <v>364</v>
      </c>
      <c r="I80" s="127" t="s">
        <v>352</v>
      </c>
      <c r="J80" s="123" t="s">
        <v>340</v>
      </c>
      <c r="K80" s="124" t="s">
        <v>342</v>
      </c>
      <c r="L80" s="124" t="s">
        <v>341</v>
      </c>
      <c r="M80" s="125"/>
      <c r="N80" s="126" t="s">
        <v>381</v>
      </c>
      <c r="O80" s="126" t="s">
        <v>350</v>
      </c>
      <c r="P80" s="128" t="s">
        <v>390</v>
      </c>
      <c r="R80" s="26">
        <v>14</v>
      </c>
      <c r="S80" s="129" t="s">
        <v>349</v>
      </c>
      <c r="T80" s="124" t="s">
        <v>342</v>
      </c>
      <c r="U80" s="124" t="s">
        <v>340</v>
      </c>
      <c r="V80" s="130"/>
      <c r="W80" s="126" t="s">
        <v>342</v>
      </c>
      <c r="X80" s="126" t="s">
        <v>354</v>
      </c>
      <c r="Y80" s="127" t="s">
        <v>379</v>
      </c>
      <c r="Z80" s="123" t="s">
        <v>342</v>
      </c>
      <c r="AA80" s="124" t="s">
        <v>349</v>
      </c>
      <c r="AB80" s="124" t="s">
        <v>351</v>
      </c>
      <c r="AC80" s="125" t="s">
        <v>349</v>
      </c>
      <c r="AD80" s="126" t="s">
        <v>375</v>
      </c>
      <c r="AE80" s="126" t="s">
        <v>350</v>
      </c>
      <c r="AF80" s="127" t="s">
        <v>379</v>
      </c>
      <c r="AG80" s="123" t="s">
        <v>342</v>
      </c>
      <c r="AH80" s="124" t="s">
        <v>342</v>
      </c>
      <c r="AI80" s="124"/>
      <c r="AJ80" s="125"/>
      <c r="AK80" s="126" t="s">
        <v>342</v>
      </c>
      <c r="AL80" s="126" t="s">
        <v>355</v>
      </c>
      <c r="AM80" s="128" t="s">
        <v>343</v>
      </c>
    </row>
    <row r="81" spans="1:39" ht="15.6" customHeight="1" x14ac:dyDescent="0.25">
      <c r="A81" s="42">
        <v>15</v>
      </c>
      <c r="B81" s="43" t="s">
        <v>122</v>
      </c>
      <c r="C81" s="131" t="s">
        <v>351</v>
      </c>
      <c r="D81" s="132" t="s">
        <v>351</v>
      </c>
      <c r="E81" s="132" t="s">
        <v>351</v>
      </c>
      <c r="F81" s="133" t="s">
        <v>363</v>
      </c>
      <c r="G81" s="134" t="s">
        <v>427</v>
      </c>
      <c r="H81" s="134" t="s">
        <v>359</v>
      </c>
      <c r="I81" s="135" t="s">
        <v>369</v>
      </c>
      <c r="J81" s="131" t="s">
        <v>349</v>
      </c>
      <c r="K81" s="132" t="s">
        <v>349</v>
      </c>
      <c r="L81" s="132" t="s">
        <v>392</v>
      </c>
      <c r="M81" s="133"/>
      <c r="N81" s="134" t="s">
        <v>380</v>
      </c>
      <c r="O81" s="134" t="s">
        <v>375</v>
      </c>
      <c r="P81" s="136" t="s">
        <v>353</v>
      </c>
      <c r="R81" s="42">
        <v>15</v>
      </c>
      <c r="S81" s="137" t="s">
        <v>342</v>
      </c>
      <c r="T81" s="132" t="s">
        <v>346</v>
      </c>
      <c r="U81" s="132" t="s">
        <v>340</v>
      </c>
      <c r="V81" s="138"/>
      <c r="W81" s="134" t="s">
        <v>349</v>
      </c>
      <c r="X81" s="134" t="s">
        <v>379</v>
      </c>
      <c r="Y81" s="135" t="s">
        <v>390</v>
      </c>
      <c r="Z81" s="131" t="s">
        <v>341</v>
      </c>
      <c r="AA81" s="132" t="s">
        <v>371</v>
      </c>
      <c r="AB81" s="132" t="s">
        <v>392</v>
      </c>
      <c r="AC81" s="133" t="s">
        <v>371</v>
      </c>
      <c r="AD81" s="134" t="s">
        <v>348</v>
      </c>
      <c r="AE81" s="134" t="s">
        <v>364</v>
      </c>
      <c r="AF81" s="135" t="s">
        <v>373</v>
      </c>
      <c r="AG81" s="131" t="s">
        <v>340</v>
      </c>
      <c r="AH81" s="132" t="s">
        <v>342</v>
      </c>
      <c r="AI81" s="132"/>
      <c r="AJ81" s="133"/>
      <c r="AK81" s="134" t="s">
        <v>381</v>
      </c>
      <c r="AL81" s="134" t="s">
        <v>355</v>
      </c>
      <c r="AM81" s="136" t="s">
        <v>365</v>
      </c>
    </row>
    <row r="82" spans="1:39" ht="15.6" customHeight="1" x14ac:dyDescent="0.25">
      <c r="A82" s="30">
        <v>16</v>
      </c>
      <c r="B82" s="31" t="s">
        <v>128</v>
      </c>
      <c r="C82" s="115" t="s">
        <v>399</v>
      </c>
      <c r="D82" s="116" t="s">
        <v>363</v>
      </c>
      <c r="E82" s="116" t="s">
        <v>363</v>
      </c>
      <c r="F82" s="117" t="s">
        <v>363</v>
      </c>
      <c r="G82" s="118" t="s">
        <v>341</v>
      </c>
      <c r="H82" s="118" t="s">
        <v>402</v>
      </c>
      <c r="I82" s="119" t="s">
        <v>384</v>
      </c>
      <c r="J82" s="115" t="s">
        <v>351</v>
      </c>
      <c r="K82" s="116" t="s">
        <v>371</v>
      </c>
      <c r="L82" s="116" t="s">
        <v>346</v>
      </c>
      <c r="M82" s="117"/>
      <c r="N82" s="118" t="s">
        <v>342</v>
      </c>
      <c r="O82" s="118" t="s">
        <v>389</v>
      </c>
      <c r="P82" s="120" t="s">
        <v>376</v>
      </c>
      <c r="R82" s="30">
        <v>16</v>
      </c>
      <c r="S82" s="121" t="s">
        <v>341</v>
      </c>
      <c r="T82" s="116" t="s">
        <v>346</v>
      </c>
      <c r="U82" s="116" t="s">
        <v>349</v>
      </c>
      <c r="V82" s="122"/>
      <c r="W82" s="118" t="s">
        <v>372</v>
      </c>
      <c r="X82" s="118" t="s">
        <v>371</v>
      </c>
      <c r="Y82" s="119" t="s">
        <v>364</v>
      </c>
      <c r="Z82" s="115" t="s">
        <v>363</v>
      </c>
      <c r="AA82" s="116" t="s">
        <v>399</v>
      </c>
      <c r="AB82" s="116" t="s">
        <v>402</v>
      </c>
      <c r="AC82" s="117" t="s">
        <v>371</v>
      </c>
      <c r="AD82" s="118" t="s">
        <v>363</v>
      </c>
      <c r="AE82" s="118" t="s">
        <v>359</v>
      </c>
      <c r="AF82" s="119" t="s">
        <v>359</v>
      </c>
      <c r="AG82" s="115" t="s">
        <v>349</v>
      </c>
      <c r="AH82" s="116" t="s">
        <v>342</v>
      </c>
      <c r="AI82" s="116"/>
      <c r="AJ82" s="117"/>
      <c r="AK82" s="118" t="s">
        <v>372</v>
      </c>
      <c r="AL82" s="118" t="s">
        <v>356</v>
      </c>
      <c r="AM82" s="120" t="s">
        <v>357</v>
      </c>
    </row>
    <row r="83" spans="1:39" ht="15.6" customHeight="1" x14ac:dyDescent="0.25">
      <c r="A83" s="26">
        <v>17</v>
      </c>
      <c r="B83" s="27" t="s">
        <v>134</v>
      </c>
      <c r="C83" s="123" t="s">
        <v>341</v>
      </c>
      <c r="D83" s="124" t="s">
        <v>363</v>
      </c>
      <c r="E83" s="124" t="s">
        <v>342</v>
      </c>
      <c r="F83" s="125" t="s">
        <v>363</v>
      </c>
      <c r="G83" s="126" t="s">
        <v>341</v>
      </c>
      <c r="H83" s="126" t="s">
        <v>402</v>
      </c>
      <c r="I83" s="127" t="s">
        <v>344</v>
      </c>
      <c r="J83" s="123" t="s">
        <v>363</v>
      </c>
      <c r="K83" s="124" t="s">
        <v>341</v>
      </c>
      <c r="L83" s="124" t="s">
        <v>363</v>
      </c>
      <c r="M83" s="125"/>
      <c r="N83" s="126" t="s">
        <v>354</v>
      </c>
      <c r="O83" s="126" t="s">
        <v>350</v>
      </c>
      <c r="P83" s="128" t="s">
        <v>364</v>
      </c>
      <c r="R83" s="26">
        <v>17</v>
      </c>
      <c r="S83" s="129" t="s">
        <v>341</v>
      </c>
      <c r="T83" s="124" t="s">
        <v>351</v>
      </c>
      <c r="U83" s="124" t="s">
        <v>349</v>
      </c>
      <c r="V83" s="130"/>
      <c r="W83" s="126" t="s">
        <v>381</v>
      </c>
      <c r="X83" s="126" t="s">
        <v>364</v>
      </c>
      <c r="Y83" s="127" t="s">
        <v>371</v>
      </c>
      <c r="Z83" s="123" t="s">
        <v>349</v>
      </c>
      <c r="AA83" s="124" t="s">
        <v>392</v>
      </c>
      <c r="AB83" s="124" t="s">
        <v>427</v>
      </c>
      <c r="AC83" s="125" t="s">
        <v>346</v>
      </c>
      <c r="AD83" s="126" t="s">
        <v>341</v>
      </c>
      <c r="AE83" s="126" t="s">
        <v>369</v>
      </c>
      <c r="AF83" s="127" t="s">
        <v>374</v>
      </c>
      <c r="AG83" s="123" t="s">
        <v>349</v>
      </c>
      <c r="AH83" s="124" t="s">
        <v>342</v>
      </c>
      <c r="AI83" s="124"/>
      <c r="AJ83" s="125"/>
      <c r="AK83" s="126" t="s">
        <v>349</v>
      </c>
      <c r="AL83" s="126" t="s">
        <v>401</v>
      </c>
      <c r="AM83" s="128" t="s">
        <v>393</v>
      </c>
    </row>
    <row r="84" spans="1:39" ht="15.6" customHeight="1" x14ac:dyDescent="0.25">
      <c r="A84" s="26">
        <v>18</v>
      </c>
      <c r="B84" s="27" t="s">
        <v>140</v>
      </c>
      <c r="C84" s="123" t="s">
        <v>346</v>
      </c>
      <c r="D84" s="124" t="s">
        <v>341</v>
      </c>
      <c r="E84" s="124" t="s">
        <v>341</v>
      </c>
      <c r="F84" s="125" t="s">
        <v>341</v>
      </c>
      <c r="G84" s="126" t="s">
        <v>341</v>
      </c>
      <c r="H84" s="126" t="s">
        <v>400</v>
      </c>
      <c r="I84" s="127" t="s">
        <v>384</v>
      </c>
      <c r="J84" s="123" t="s">
        <v>351</v>
      </c>
      <c r="K84" s="124" t="s">
        <v>346</v>
      </c>
      <c r="L84" s="124" t="s">
        <v>371</v>
      </c>
      <c r="M84" s="125"/>
      <c r="N84" s="126" t="s">
        <v>379</v>
      </c>
      <c r="O84" s="126" t="s">
        <v>354</v>
      </c>
      <c r="P84" s="128" t="s">
        <v>372</v>
      </c>
      <c r="R84" s="26">
        <v>18</v>
      </c>
      <c r="S84" s="129" t="s">
        <v>363</v>
      </c>
      <c r="T84" s="124" t="s">
        <v>363</v>
      </c>
      <c r="U84" s="124" t="s">
        <v>349</v>
      </c>
      <c r="V84" s="130"/>
      <c r="W84" s="126" t="s">
        <v>341</v>
      </c>
      <c r="X84" s="126" t="s">
        <v>344</v>
      </c>
      <c r="Y84" s="127" t="s">
        <v>398</v>
      </c>
      <c r="Z84" s="123" t="s">
        <v>346</v>
      </c>
      <c r="AA84" s="124" t="s">
        <v>402</v>
      </c>
      <c r="AB84" s="124" t="s">
        <v>392</v>
      </c>
      <c r="AC84" s="125" t="s">
        <v>341</v>
      </c>
      <c r="AD84" s="126" t="s">
        <v>344</v>
      </c>
      <c r="AE84" s="126" t="s">
        <v>359</v>
      </c>
      <c r="AF84" s="127" t="s">
        <v>382</v>
      </c>
      <c r="AG84" s="123" t="s">
        <v>340</v>
      </c>
      <c r="AH84" s="124" t="s">
        <v>342</v>
      </c>
      <c r="AI84" s="124"/>
      <c r="AJ84" s="125"/>
      <c r="AK84" s="126" t="s">
        <v>371</v>
      </c>
      <c r="AL84" s="126" t="s">
        <v>381</v>
      </c>
      <c r="AM84" s="128" t="s">
        <v>357</v>
      </c>
    </row>
    <row r="85" spans="1:39" ht="15.6" customHeight="1" x14ac:dyDescent="0.25">
      <c r="A85" s="26">
        <v>19</v>
      </c>
      <c r="B85" s="27" t="s">
        <v>145</v>
      </c>
      <c r="C85" s="123" t="s">
        <v>342</v>
      </c>
      <c r="D85" s="124" t="s">
        <v>363</v>
      </c>
      <c r="E85" s="124" t="s">
        <v>342</v>
      </c>
      <c r="F85" s="125" t="s">
        <v>363</v>
      </c>
      <c r="G85" s="126" t="s">
        <v>402</v>
      </c>
      <c r="H85" s="126" t="s">
        <v>389</v>
      </c>
      <c r="I85" s="127" t="s">
        <v>398</v>
      </c>
      <c r="J85" s="123" t="s">
        <v>349</v>
      </c>
      <c r="K85" s="124" t="s">
        <v>410</v>
      </c>
      <c r="L85" s="124" t="s">
        <v>392</v>
      </c>
      <c r="M85" s="125"/>
      <c r="N85" s="126" t="s">
        <v>401</v>
      </c>
      <c r="O85" s="126" t="s">
        <v>379</v>
      </c>
      <c r="P85" s="128" t="s">
        <v>390</v>
      </c>
      <c r="R85" s="26">
        <v>19</v>
      </c>
      <c r="S85" s="129" t="s">
        <v>363</v>
      </c>
      <c r="T85" s="124" t="s">
        <v>346</v>
      </c>
      <c r="U85" s="124" t="s">
        <v>349</v>
      </c>
      <c r="V85" s="130"/>
      <c r="W85" s="126" t="s">
        <v>355</v>
      </c>
      <c r="X85" s="126" t="s">
        <v>379</v>
      </c>
      <c r="Y85" s="127" t="s">
        <v>347</v>
      </c>
      <c r="Z85" s="123" t="s">
        <v>349</v>
      </c>
      <c r="AA85" s="124" t="s">
        <v>351</v>
      </c>
      <c r="AB85" s="124" t="s">
        <v>363</v>
      </c>
      <c r="AC85" s="125" t="s">
        <v>342</v>
      </c>
      <c r="AD85" s="126" t="s">
        <v>379</v>
      </c>
      <c r="AE85" s="126" t="s">
        <v>402</v>
      </c>
      <c r="AF85" s="127" t="s">
        <v>395</v>
      </c>
      <c r="AG85" s="123" t="s">
        <v>342</v>
      </c>
      <c r="AH85" s="124" t="s">
        <v>342</v>
      </c>
      <c r="AI85" s="124"/>
      <c r="AJ85" s="125"/>
      <c r="AK85" s="126" t="s">
        <v>401</v>
      </c>
      <c r="AL85" s="126" t="s">
        <v>356</v>
      </c>
      <c r="AM85" s="128" t="s">
        <v>396</v>
      </c>
    </row>
    <row r="86" spans="1:39" ht="15.6" customHeight="1" x14ac:dyDescent="0.25">
      <c r="A86" s="42">
        <v>20</v>
      </c>
      <c r="B86" s="43" t="s">
        <v>151</v>
      </c>
      <c r="C86" s="131" t="s">
        <v>351</v>
      </c>
      <c r="D86" s="132" t="s">
        <v>346</v>
      </c>
      <c r="E86" s="132" t="s">
        <v>341</v>
      </c>
      <c r="F86" s="133" t="s">
        <v>342</v>
      </c>
      <c r="G86" s="134" t="s">
        <v>346</v>
      </c>
      <c r="H86" s="134" t="s">
        <v>392</v>
      </c>
      <c r="I86" s="135" t="s">
        <v>344</v>
      </c>
      <c r="J86" s="131" t="s">
        <v>349</v>
      </c>
      <c r="K86" s="132" t="s">
        <v>342</v>
      </c>
      <c r="L86" s="132" t="s">
        <v>371</v>
      </c>
      <c r="M86" s="133"/>
      <c r="N86" s="134" t="s">
        <v>380</v>
      </c>
      <c r="O86" s="134" t="s">
        <v>355</v>
      </c>
      <c r="P86" s="136" t="s">
        <v>356</v>
      </c>
      <c r="R86" s="42">
        <v>20</v>
      </c>
      <c r="S86" s="137" t="s">
        <v>342</v>
      </c>
      <c r="T86" s="132" t="s">
        <v>351</v>
      </c>
      <c r="U86" s="132" t="s">
        <v>340</v>
      </c>
      <c r="V86" s="138"/>
      <c r="W86" s="134" t="s">
        <v>380</v>
      </c>
      <c r="X86" s="134" t="s">
        <v>371</v>
      </c>
      <c r="Y86" s="135" t="s">
        <v>379</v>
      </c>
      <c r="Z86" s="131" t="s">
        <v>341</v>
      </c>
      <c r="AA86" s="132" t="s">
        <v>371</v>
      </c>
      <c r="AB86" s="132" t="s">
        <v>381</v>
      </c>
      <c r="AC86" s="133" t="s">
        <v>381</v>
      </c>
      <c r="AD86" s="134" t="s">
        <v>392</v>
      </c>
      <c r="AE86" s="134" t="s">
        <v>364</v>
      </c>
      <c r="AF86" s="135" t="s">
        <v>368</v>
      </c>
      <c r="AG86" s="131" t="s">
        <v>342</v>
      </c>
      <c r="AH86" s="132" t="s">
        <v>342</v>
      </c>
      <c r="AI86" s="132"/>
      <c r="AJ86" s="133"/>
      <c r="AK86" s="134" t="s">
        <v>380</v>
      </c>
      <c r="AL86" s="134" t="s">
        <v>355</v>
      </c>
      <c r="AM86" s="136" t="s">
        <v>356</v>
      </c>
    </row>
    <row r="87" spans="1:39" ht="15.6" customHeight="1" x14ac:dyDescent="0.25">
      <c r="A87" s="30">
        <v>21</v>
      </c>
      <c r="B87" s="31" t="s">
        <v>157</v>
      </c>
      <c r="C87" s="115" t="s">
        <v>342</v>
      </c>
      <c r="D87" s="116" t="s">
        <v>342</v>
      </c>
      <c r="E87" s="116" t="s">
        <v>342</v>
      </c>
      <c r="F87" s="117" t="s">
        <v>341</v>
      </c>
      <c r="G87" s="118" t="s">
        <v>351</v>
      </c>
      <c r="H87" s="118" t="s">
        <v>392</v>
      </c>
      <c r="I87" s="119" t="s">
        <v>377</v>
      </c>
      <c r="J87" s="115" t="s">
        <v>340</v>
      </c>
      <c r="K87" s="116" t="s">
        <v>351</v>
      </c>
      <c r="L87" s="116" t="s">
        <v>371</v>
      </c>
      <c r="M87" s="117"/>
      <c r="N87" s="118" t="s">
        <v>349</v>
      </c>
      <c r="O87" s="118" t="s">
        <v>401</v>
      </c>
      <c r="P87" s="120" t="s">
        <v>356</v>
      </c>
      <c r="R87" s="30">
        <v>21</v>
      </c>
      <c r="S87" s="121" t="s">
        <v>349</v>
      </c>
      <c r="T87" s="116" t="s">
        <v>341</v>
      </c>
      <c r="U87" s="116" t="s">
        <v>349</v>
      </c>
      <c r="V87" s="122"/>
      <c r="W87" s="118" t="s">
        <v>349</v>
      </c>
      <c r="X87" s="118" t="s">
        <v>379</v>
      </c>
      <c r="Y87" s="119" t="s">
        <v>357</v>
      </c>
      <c r="Z87" s="115" t="s">
        <v>340</v>
      </c>
      <c r="AA87" s="116" t="s">
        <v>355</v>
      </c>
      <c r="AB87" s="116" t="s">
        <v>349</v>
      </c>
      <c r="AC87" s="117" t="s">
        <v>355</v>
      </c>
      <c r="AD87" s="118" t="s">
        <v>401</v>
      </c>
      <c r="AE87" s="118" t="s">
        <v>375</v>
      </c>
      <c r="AF87" s="119" t="s">
        <v>380</v>
      </c>
      <c r="AG87" s="115" t="s">
        <v>342</v>
      </c>
      <c r="AH87" s="116" t="s">
        <v>342</v>
      </c>
      <c r="AI87" s="116"/>
      <c r="AJ87" s="117"/>
      <c r="AK87" s="118" t="s">
        <v>340</v>
      </c>
      <c r="AL87" s="118" t="s">
        <v>428</v>
      </c>
      <c r="AM87" s="120" t="s">
        <v>391</v>
      </c>
    </row>
    <row r="88" spans="1:39" ht="15.6" customHeight="1" x14ac:dyDescent="0.25">
      <c r="A88" s="26">
        <v>22</v>
      </c>
      <c r="B88" s="27" t="s">
        <v>162</v>
      </c>
      <c r="C88" s="123" t="s">
        <v>341</v>
      </c>
      <c r="D88" s="124" t="s">
        <v>342</v>
      </c>
      <c r="E88" s="124" t="s">
        <v>351</v>
      </c>
      <c r="F88" s="125" t="s">
        <v>342</v>
      </c>
      <c r="G88" s="126" t="s">
        <v>402</v>
      </c>
      <c r="H88" s="126" t="s">
        <v>350</v>
      </c>
      <c r="I88" s="127" t="s">
        <v>377</v>
      </c>
      <c r="J88" s="123" t="s">
        <v>340</v>
      </c>
      <c r="K88" s="124" t="s">
        <v>381</v>
      </c>
      <c r="L88" s="124" t="s">
        <v>402</v>
      </c>
      <c r="M88" s="125"/>
      <c r="N88" s="126" t="s">
        <v>401</v>
      </c>
      <c r="O88" s="126" t="s">
        <v>401</v>
      </c>
      <c r="P88" s="128" t="s">
        <v>365</v>
      </c>
      <c r="R88" s="26">
        <v>22</v>
      </c>
      <c r="S88" s="129" t="s">
        <v>342</v>
      </c>
      <c r="T88" s="124" t="s">
        <v>342</v>
      </c>
      <c r="U88" s="124" t="s">
        <v>349</v>
      </c>
      <c r="V88" s="130"/>
      <c r="W88" s="126" t="s">
        <v>380</v>
      </c>
      <c r="X88" s="126" t="s">
        <v>380</v>
      </c>
      <c r="Y88" s="127" t="s">
        <v>396</v>
      </c>
      <c r="Z88" s="123" t="s">
        <v>340</v>
      </c>
      <c r="AA88" s="124" t="s">
        <v>381</v>
      </c>
      <c r="AB88" s="124" t="s">
        <v>342</v>
      </c>
      <c r="AC88" s="125" t="s">
        <v>342</v>
      </c>
      <c r="AD88" s="126" t="s">
        <v>371</v>
      </c>
      <c r="AE88" s="126" t="s">
        <v>379</v>
      </c>
      <c r="AF88" s="127" t="s">
        <v>379</v>
      </c>
      <c r="AG88" s="123" t="s">
        <v>349</v>
      </c>
      <c r="AH88" s="124" t="s">
        <v>342</v>
      </c>
      <c r="AI88" s="124"/>
      <c r="AJ88" s="125"/>
      <c r="AK88" s="126" t="s">
        <v>401</v>
      </c>
      <c r="AL88" s="126" t="s">
        <v>428</v>
      </c>
      <c r="AM88" s="128" t="s">
        <v>355</v>
      </c>
    </row>
    <row r="89" spans="1:39" ht="15.6" customHeight="1" x14ac:dyDescent="0.25">
      <c r="A89" s="26">
        <v>23</v>
      </c>
      <c r="B89" s="27" t="s">
        <v>168</v>
      </c>
      <c r="C89" s="123" t="s">
        <v>342</v>
      </c>
      <c r="D89" s="124" t="s">
        <v>363</v>
      </c>
      <c r="E89" s="124" t="s">
        <v>349</v>
      </c>
      <c r="F89" s="125" t="s">
        <v>351</v>
      </c>
      <c r="G89" s="126" t="s">
        <v>351</v>
      </c>
      <c r="H89" s="126" t="s">
        <v>364</v>
      </c>
      <c r="I89" s="127" t="s">
        <v>377</v>
      </c>
      <c r="J89" s="123" t="s">
        <v>349</v>
      </c>
      <c r="K89" s="124" t="s">
        <v>392</v>
      </c>
      <c r="L89" s="124" t="s">
        <v>427</v>
      </c>
      <c r="M89" s="125"/>
      <c r="N89" s="126" t="s">
        <v>379</v>
      </c>
      <c r="O89" s="126" t="s">
        <v>350</v>
      </c>
      <c r="P89" s="128" t="s">
        <v>371</v>
      </c>
      <c r="R89" s="26">
        <v>23</v>
      </c>
      <c r="S89" s="129" t="s">
        <v>340</v>
      </c>
      <c r="T89" s="124" t="s">
        <v>351</v>
      </c>
      <c r="U89" s="124" t="s">
        <v>340</v>
      </c>
      <c r="V89" s="130"/>
      <c r="W89" s="126" t="s">
        <v>349</v>
      </c>
      <c r="X89" s="126" t="s">
        <v>364</v>
      </c>
      <c r="Y89" s="127" t="s">
        <v>379</v>
      </c>
      <c r="Z89" s="123" t="s">
        <v>349</v>
      </c>
      <c r="AA89" s="124" t="s">
        <v>381</v>
      </c>
      <c r="AB89" s="124" t="s">
        <v>342</v>
      </c>
      <c r="AC89" s="125" t="s">
        <v>342</v>
      </c>
      <c r="AD89" s="126" t="s">
        <v>348</v>
      </c>
      <c r="AE89" s="126" t="s">
        <v>392</v>
      </c>
      <c r="AF89" s="127" t="s">
        <v>372</v>
      </c>
      <c r="AG89" s="123" t="s">
        <v>340</v>
      </c>
      <c r="AH89" s="124" t="s">
        <v>349</v>
      </c>
      <c r="AI89" s="124"/>
      <c r="AJ89" s="125"/>
      <c r="AK89" s="126" t="s">
        <v>380</v>
      </c>
      <c r="AL89" s="126" t="s">
        <v>380</v>
      </c>
      <c r="AM89" s="128" t="s">
        <v>391</v>
      </c>
    </row>
    <row r="90" spans="1:39" ht="15.6" customHeight="1" x14ac:dyDescent="0.25">
      <c r="A90" s="26">
        <v>24</v>
      </c>
      <c r="B90" s="27" t="s">
        <v>174</v>
      </c>
      <c r="C90" s="123" t="s">
        <v>351</v>
      </c>
      <c r="D90" s="124" t="s">
        <v>363</v>
      </c>
      <c r="E90" s="124" t="s">
        <v>342</v>
      </c>
      <c r="F90" s="125" t="s">
        <v>341</v>
      </c>
      <c r="G90" s="126" t="s">
        <v>402</v>
      </c>
      <c r="H90" s="126" t="s">
        <v>389</v>
      </c>
      <c r="I90" s="127" t="s">
        <v>398</v>
      </c>
      <c r="J90" s="123" t="s">
        <v>349</v>
      </c>
      <c r="K90" s="124" t="s">
        <v>392</v>
      </c>
      <c r="L90" s="124" t="s">
        <v>346</v>
      </c>
      <c r="M90" s="125"/>
      <c r="N90" s="126" t="s">
        <v>401</v>
      </c>
      <c r="O90" s="126" t="s">
        <v>375</v>
      </c>
      <c r="P90" s="128" t="s">
        <v>366</v>
      </c>
      <c r="R90" s="26">
        <v>24</v>
      </c>
      <c r="S90" s="129" t="s">
        <v>342</v>
      </c>
      <c r="T90" s="124" t="s">
        <v>351</v>
      </c>
      <c r="U90" s="124" t="s">
        <v>349</v>
      </c>
      <c r="V90" s="130"/>
      <c r="W90" s="126" t="s">
        <v>375</v>
      </c>
      <c r="X90" s="126" t="s">
        <v>379</v>
      </c>
      <c r="Y90" s="127" t="s">
        <v>379</v>
      </c>
      <c r="Z90" s="123" t="s">
        <v>341</v>
      </c>
      <c r="AA90" s="124" t="s">
        <v>351</v>
      </c>
      <c r="AB90" s="124" t="s">
        <v>351</v>
      </c>
      <c r="AC90" s="125" t="s">
        <v>351</v>
      </c>
      <c r="AD90" s="126" t="s">
        <v>371</v>
      </c>
      <c r="AE90" s="126" t="s">
        <v>359</v>
      </c>
      <c r="AF90" s="127" t="s">
        <v>348</v>
      </c>
      <c r="AG90" s="123" t="s">
        <v>342</v>
      </c>
      <c r="AH90" s="124" t="s">
        <v>342</v>
      </c>
      <c r="AI90" s="124"/>
      <c r="AJ90" s="125"/>
      <c r="AK90" s="126" t="s">
        <v>401</v>
      </c>
      <c r="AL90" s="126" t="s">
        <v>380</v>
      </c>
      <c r="AM90" s="128" t="s">
        <v>365</v>
      </c>
    </row>
    <row r="91" spans="1:39" ht="15.6" customHeight="1" x14ac:dyDescent="0.25">
      <c r="A91" s="42">
        <v>25</v>
      </c>
      <c r="B91" s="43" t="s">
        <v>180</v>
      </c>
      <c r="C91" s="131" t="s">
        <v>341</v>
      </c>
      <c r="D91" s="132" t="s">
        <v>378</v>
      </c>
      <c r="E91" s="132" t="s">
        <v>349</v>
      </c>
      <c r="F91" s="133" t="s">
        <v>363</v>
      </c>
      <c r="G91" s="134" t="s">
        <v>363</v>
      </c>
      <c r="H91" s="134" t="s">
        <v>402</v>
      </c>
      <c r="I91" s="135" t="s">
        <v>402</v>
      </c>
      <c r="J91" s="131" t="s">
        <v>342</v>
      </c>
      <c r="K91" s="132" t="s">
        <v>363</v>
      </c>
      <c r="L91" s="132" t="s">
        <v>341</v>
      </c>
      <c r="M91" s="133"/>
      <c r="N91" s="134" t="s">
        <v>375</v>
      </c>
      <c r="O91" s="134" t="s">
        <v>375</v>
      </c>
      <c r="P91" s="136" t="s">
        <v>362</v>
      </c>
      <c r="R91" s="42">
        <v>25</v>
      </c>
      <c r="S91" s="137" t="s">
        <v>349</v>
      </c>
      <c r="T91" s="132" t="s">
        <v>363</v>
      </c>
      <c r="U91" s="132" t="s">
        <v>349</v>
      </c>
      <c r="V91" s="138"/>
      <c r="W91" s="134" t="s">
        <v>349</v>
      </c>
      <c r="X91" s="134" t="s">
        <v>381</v>
      </c>
      <c r="Y91" s="135" t="s">
        <v>379</v>
      </c>
      <c r="Z91" s="131" t="s">
        <v>349</v>
      </c>
      <c r="AA91" s="132" t="s">
        <v>351</v>
      </c>
      <c r="AB91" s="132" t="s">
        <v>402</v>
      </c>
      <c r="AC91" s="133" t="s">
        <v>351</v>
      </c>
      <c r="AD91" s="134" t="s">
        <v>392</v>
      </c>
      <c r="AE91" s="134" t="s">
        <v>402</v>
      </c>
      <c r="AF91" s="135" t="s">
        <v>360</v>
      </c>
      <c r="AG91" s="131" t="s">
        <v>349</v>
      </c>
      <c r="AH91" s="132" t="s">
        <v>342</v>
      </c>
      <c r="AI91" s="132"/>
      <c r="AJ91" s="133"/>
      <c r="AK91" s="134" t="s">
        <v>380</v>
      </c>
      <c r="AL91" s="134" t="s">
        <v>355</v>
      </c>
      <c r="AM91" s="136" t="s">
        <v>393</v>
      </c>
    </row>
    <row r="92" spans="1:39" ht="15.6" customHeight="1" x14ac:dyDescent="0.25">
      <c r="A92" s="30">
        <v>26</v>
      </c>
      <c r="B92" s="31" t="s">
        <v>186</v>
      </c>
      <c r="C92" s="115" t="s">
        <v>341</v>
      </c>
      <c r="D92" s="116" t="s">
        <v>341</v>
      </c>
      <c r="E92" s="116" t="s">
        <v>342</v>
      </c>
      <c r="F92" s="117" t="s">
        <v>342</v>
      </c>
      <c r="G92" s="118" t="s">
        <v>402</v>
      </c>
      <c r="H92" s="118" t="s">
        <v>359</v>
      </c>
      <c r="I92" s="119" t="s">
        <v>389</v>
      </c>
      <c r="J92" s="115" t="s">
        <v>340</v>
      </c>
      <c r="K92" s="116" t="s">
        <v>351</v>
      </c>
      <c r="L92" s="116" t="s">
        <v>392</v>
      </c>
      <c r="M92" s="117"/>
      <c r="N92" s="118" t="s">
        <v>355</v>
      </c>
      <c r="O92" s="118" t="s">
        <v>375</v>
      </c>
      <c r="P92" s="120" t="s">
        <v>343</v>
      </c>
      <c r="R92" s="30">
        <v>26</v>
      </c>
      <c r="S92" s="121" t="s">
        <v>349</v>
      </c>
      <c r="T92" s="116" t="s">
        <v>351</v>
      </c>
      <c r="U92" s="116" t="s">
        <v>349</v>
      </c>
      <c r="V92" s="122"/>
      <c r="W92" s="118" t="s">
        <v>372</v>
      </c>
      <c r="X92" s="118" t="s">
        <v>350</v>
      </c>
      <c r="Y92" s="119" t="s">
        <v>350</v>
      </c>
      <c r="Z92" s="115" t="s">
        <v>341</v>
      </c>
      <c r="AA92" s="116" t="s">
        <v>371</v>
      </c>
      <c r="AB92" s="116" t="s">
        <v>363</v>
      </c>
      <c r="AC92" s="117" t="s">
        <v>351</v>
      </c>
      <c r="AD92" s="118" t="s">
        <v>342</v>
      </c>
      <c r="AE92" s="118" t="s">
        <v>400</v>
      </c>
      <c r="AF92" s="119" t="s">
        <v>370</v>
      </c>
      <c r="AG92" s="115" t="s">
        <v>349</v>
      </c>
      <c r="AH92" s="116" t="s">
        <v>342</v>
      </c>
      <c r="AI92" s="116"/>
      <c r="AJ92" s="117"/>
      <c r="AK92" s="118" t="s">
        <v>381</v>
      </c>
      <c r="AL92" s="118" t="s">
        <v>355</v>
      </c>
      <c r="AM92" s="120" t="s">
        <v>396</v>
      </c>
    </row>
    <row r="93" spans="1:39" ht="15.6" customHeight="1" x14ac:dyDescent="0.25">
      <c r="A93" s="26">
        <v>27</v>
      </c>
      <c r="B93" s="27" t="s">
        <v>193</v>
      </c>
      <c r="C93" s="123" t="s">
        <v>341</v>
      </c>
      <c r="D93" s="124" t="s">
        <v>399</v>
      </c>
      <c r="E93" s="124" t="s">
        <v>341</v>
      </c>
      <c r="F93" s="125" t="s">
        <v>341</v>
      </c>
      <c r="G93" s="126" t="s">
        <v>363</v>
      </c>
      <c r="H93" s="126" t="s">
        <v>359</v>
      </c>
      <c r="I93" s="127" t="s">
        <v>359</v>
      </c>
      <c r="J93" s="123" t="s">
        <v>349</v>
      </c>
      <c r="K93" s="124" t="s">
        <v>402</v>
      </c>
      <c r="L93" s="124" t="s">
        <v>410</v>
      </c>
      <c r="M93" s="125"/>
      <c r="N93" s="126" t="s">
        <v>379</v>
      </c>
      <c r="O93" s="126" t="s">
        <v>364</v>
      </c>
      <c r="P93" s="128" t="s">
        <v>377</v>
      </c>
      <c r="R93" s="26">
        <v>27</v>
      </c>
      <c r="S93" s="129" t="s">
        <v>342</v>
      </c>
      <c r="T93" s="124" t="s">
        <v>341</v>
      </c>
      <c r="U93" s="124" t="s">
        <v>349</v>
      </c>
      <c r="V93" s="130"/>
      <c r="W93" s="126" t="s">
        <v>410</v>
      </c>
      <c r="X93" s="126" t="s">
        <v>358</v>
      </c>
      <c r="Y93" s="127" t="s">
        <v>367</v>
      </c>
      <c r="Z93" s="123" t="s">
        <v>341</v>
      </c>
      <c r="AA93" s="124" t="s">
        <v>371</v>
      </c>
      <c r="AB93" s="124" t="s">
        <v>371</v>
      </c>
      <c r="AC93" s="125" t="s">
        <v>392</v>
      </c>
      <c r="AD93" s="126" t="s">
        <v>371</v>
      </c>
      <c r="AE93" s="126" t="s">
        <v>410</v>
      </c>
      <c r="AF93" s="127" t="s">
        <v>387</v>
      </c>
      <c r="AG93" s="123" t="s">
        <v>342</v>
      </c>
      <c r="AH93" s="124" t="s">
        <v>342</v>
      </c>
      <c r="AI93" s="124"/>
      <c r="AJ93" s="125"/>
      <c r="AK93" s="126" t="s">
        <v>381</v>
      </c>
      <c r="AL93" s="126" t="s">
        <v>356</v>
      </c>
      <c r="AM93" s="128" t="s">
        <v>343</v>
      </c>
    </row>
    <row r="94" spans="1:39" ht="15.6" customHeight="1" x14ac:dyDescent="0.25">
      <c r="A94" s="26">
        <v>28</v>
      </c>
      <c r="B94" s="27" t="s">
        <v>199</v>
      </c>
      <c r="C94" s="123" t="s">
        <v>346</v>
      </c>
      <c r="D94" s="124" t="s">
        <v>341</v>
      </c>
      <c r="E94" s="124" t="s">
        <v>341</v>
      </c>
      <c r="F94" s="125" t="s">
        <v>351</v>
      </c>
      <c r="G94" s="126" t="s">
        <v>410</v>
      </c>
      <c r="H94" s="126" t="s">
        <v>402</v>
      </c>
      <c r="I94" s="127" t="s">
        <v>382</v>
      </c>
      <c r="J94" s="123" t="s">
        <v>340</v>
      </c>
      <c r="K94" s="124" t="s">
        <v>341</v>
      </c>
      <c r="L94" s="124" t="s">
        <v>371</v>
      </c>
      <c r="M94" s="125"/>
      <c r="N94" s="126" t="s">
        <v>380</v>
      </c>
      <c r="O94" s="126" t="s">
        <v>344</v>
      </c>
      <c r="P94" s="128" t="s">
        <v>345</v>
      </c>
      <c r="R94" s="26">
        <v>28</v>
      </c>
      <c r="S94" s="129" t="s">
        <v>342</v>
      </c>
      <c r="T94" s="124" t="s">
        <v>341</v>
      </c>
      <c r="U94" s="124" t="s">
        <v>349</v>
      </c>
      <c r="V94" s="130"/>
      <c r="W94" s="126" t="s">
        <v>344</v>
      </c>
      <c r="X94" s="126" t="s">
        <v>344</v>
      </c>
      <c r="Y94" s="127" t="s">
        <v>392</v>
      </c>
      <c r="Z94" s="123" t="s">
        <v>340</v>
      </c>
      <c r="AA94" s="124" t="s">
        <v>381</v>
      </c>
      <c r="AB94" s="124" t="s">
        <v>371</v>
      </c>
      <c r="AC94" s="125" t="s">
        <v>381</v>
      </c>
      <c r="AD94" s="126" t="s">
        <v>371</v>
      </c>
      <c r="AE94" s="126" t="s">
        <v>392</v>
      </c>
      <c r="AF94" s="127" t="s">
        <v>347</v>
      </c>
      <c r="AG94" s="123" t="s">
        <v>342</v>
      </c>
      <c r="AH94" s="124" t="s">
        <v>349</v>
      </c>
      <c r="AI94" s="124"/>
      <c r="AJ94" s="125"/>
      <c r="AK94" s="126" t="s">
        <v>401</v>
      </c>
      <c r="AL94" s="126" t="s">
        <v>355</v>
      </c>
      <c r="AM94" s="128" t="s">
        <v>380</v>
      </c>
    </row>
    <row r="95" spans="1:39" ht="15.6" customHeight="1" x14ac:dyDescent="0.25">
      <c r="A95" s="26">
        <v>29</v>
      </c>
      <c r="B95" s="27" t="s">
        <v>205</v>
      </c>
      <c r="C95" s="123" t="s">
        <v>341</v>
      </c>
      <c r="D95" s="124" t="s">
        <v>351</v>
      </c>
      <c r="E95" s="124" t="s">
        <v>351</v>
      </c>
      <c r="F95" s="125" t="s">
        <v>341</v>
      </c>
      <c r="G95" s="126" t="s">
        <v>363</v>
      </c>
      <c r="H95" s="126" t="s">
        <v>402</v>
      </c>
      <c r="I95" s="127" t="s">
        <v>344</v>
      </c>
      <c r="J95" s="123" t="s">
        <v>349</v>
      </c>
      <c r="K95" s="124" t="s">
        <v>402</v>
      </c>
      <c r="L95" s="124" t="s">
        <v>341</v>
      </c>
      <c r="M95" s="125"/>
      <c r="N95" s="126" t="s">
        <v>355</v>
      </c>
      <c r="O95" s="126" t="s">
        <v>381</v>
      </c>
      <c r="P95" s="128" t="s">
        <v>390</v>
      </c>
      <c r="R95" s="26">
        <v>29</v>
      </c>
      <c r="S95" s="129" t="s">
        <v>351</v>
      </c>
      <c r="T95" s="124" t="s">
        <v>363</v>
      </c>
      <c r="U95" s="124" t="s">
        <v>349</v>
      </c>
      <c r="V95" s="130"/>
      <c r="W95" s="126" t="s">
        <v>351</v>
      </c>
      <c r="X95" s="126" t="s">
        <v>402</v>
      </c>
      <c r="Y95" s="127" t="s">
        <v>360</v>
      </c>
      <c r="Z95" s="123" t="s">
        <v>363</v>
      </c>
      <c r="AA95" s="124" t="s">
        <v>371</v>
      </c>
      <c r="AB95" s="124" t="s">
        <v>346</v>
      </c>
      <c r="AC95" s="125" t="s">
        <v>351</v>
      </c>
      <c r="AD95" s="126" t="s">
        <v>381</v>
      </c>
      <c r="AE95" s="126" t="s">
        <v>400</v>
      </c>
      <c r="AF95" s="127" t="s">
        <v>344</v>
      </c>
      <c r="AG95" s="123" t="s">
        <v>342</v>
      </c>
      <c r="AH95" s="124" t="s">
        <v>342</v>
      </c>
      <c r="AI95" s="124"/>
      <c r="AJ95" s="125"/>
      <c r="AK95" s="126" t="s">
        <v>380</v>
      </c>
      <c r="AL95" s="126" t="s">
        <v>356</v>
      </c>
      <c r="AM95" s="128" t="s">
        <v>375</v>
      </c>
    </row>
    <row r="96" spans="1:39" ht="15.6" customHeight="1" x14ac:dyDescent="0.25">
      <c r="A96" s="42">
        <v>30</v>
      </c>
      <c r="B96" s="43" t="s">
        <v>210</v>
      </c>
      <c r="C96" s="131" t="s">
        <v>341</v>
      </c>
      <c r="D96" s="132" t="s">
        <v>378</v>
      </c>
      <c r="E96" s="132" t="s">
        <v>341</v>
      </c>
      <c r="F96" s="133" t="s">
        <v>363</v>
      </c>
      <c r="G96" s="134" t="s">
        <v>402</v>
      </c>
      <c r="H96" s="134" t="s">
        <v>400</v>
      </c>
      <c r="I96" s="135" t="s">
        <v>409</v>
      </c>
      <c r="J96" s="131" t="s">
        <v>342</v>
      </c>
      <c r="K96" s="132" t="s">
        <v>363</v>
      </c>
      <c r="L96" s="132" t="s">
        <v>363</v>
      </c>
      <c r="M96" s="133"/>
      <c r="N96" s="134" t="s">
        <v>380</v>
      </c>
      <c r="O96" s="134" t="s">
        <v>371</v>
      </c>
      <c r="P96" s="136" t="s">
        <v>345</v>
      </c>
      <c r="R96" s="42">
        <v>30</v>
      </c>
      <c r="S96" s="137" t="s">
        <v>363</v>
      </c>
      <c r="T96" s="132" t="s">
        <v>351</v>
      </c>
      <c r="U96" s="132" t="s">
        <v>349</v>
      </c>
      <c r="V96" s="138"/>
      <c r="W96" s="134" t="s">
        <v>342</v>
      </c>
      <c r="X96" s="134" t="s">
        <v>369</v>
      </c>
      <c r="Y96" s="135" t="s">
        <v>376</v>
      </c>
      <c r="Z96" s="131" t="s">
        <v>346</v>
      </c>
      <c r="AA96" s="132" t="s">
        <v>427</v>
      </c>
      <c r="AB96" s="132" t="s">
        <v>402</v>
      </c>
      <c r="AC96" s="133" t="s">
        <v>402</v>
      </c>
      <c r="AD96" s="134" t="s">
        <v>372</v>
      </c>
      <c r="AE96" s="134" t="s">
        <v>409</v>
      </c>
      <c r="AF96" s="135" t="s">
        <v>369</v>
      </c>
      <c r="AG96" s="131" t="s">
        <v>340</v>
      </c>
      <c r="AH96" s="132" t="s">
        <v>342</v>
      </c>
      <c r="AI96" s="132"/>
      <c r="AJ96" s="133"/>
      <c r="AK96" s="134" t="s">
        <v>375</v>
      </c>
      <c r="AL96" s="134" t="s">
        <v>356</v>
      </c>
      <c r="AM96" s="136" t="s">
        <v>396</v>
      </c>
    </row>
    <row r="97" spans="1:39" ht="15.6" customHeight="1" x14ac:dyDescent="0.25">
      <c r="A97" s="30">
        <v>31</v>
      </c>
      <c r="B97" s="31" t="s">
        <v>216</v>
      </c>
      <c r="C97" s="115" t="s">
        <v>351</v>
      </c>
      <c r="D97" s="116" t="s">
        <v>351</v>
      </c>
      <c r="E97" s="116" t="s">
        <v>342</v>
      </c>
      <c r="F97" s="117" t="s">
        <v>341</v>
      </c>
      <c r="G97" s="118" t="s">
        <v>410</v>
      </c>
      <c r="H97" s="118" t="s">
        <v>389</v>
      </c>
      <c r="I97" s="119" t="s">
        <v>398</v>
      </c>
      <c r="J97" s="115" t="s">
        <v>340</v>
      </c>
      <c r="K97" s="116" t="s">
        <v>342</v>
      </c>
      <c r="L97" s="116" t="s">
        <v>402</v>
      </c>
      <c r="M97" s="117"/>
      <c r="N97" s="118" t="s">
        <v>355</v>
      </c>
      <c r="O97" s="118" t="s">
        <v>401</v>
      </c>
      <c r="P97" s="120" t="s">
        <v>356</v>
      </c>
      <c r="R97" s="30">
        <v>31</v>
      </c>
      <c r="S97" s="121" t="s">
        <v>363</v>
      </c>
      <c r="T97" s="116" t="s">
        <v>341</v>
      </c>
      <c r="U97" s="116" t="s">
        <v>349</v>
      </c>
      <c r="V97" s="122"/>
      <c r="W97" s="118" t="s">
        <v>354</v>
      </c>
      <c r="X97" s="118" t="s">
        <v>354</v>
      </c>
      <c r="Y97" s="119" t="s">
        <v>345</v>
      </c>
      <c r="Z97" s="115" t="s">
        <v>340</v>
      </c>
      <c r="AA97" s="116" t="s">
        <v>346</v>
      </c>
      <c r="AB97" s="116" t="s">
        <v>351</v>
      </c>
      <c r="AC97" s="117" t="s">
        <v>402</v>
      </c>
      <c r="AD97" s="118" t="s">
        <v>342</v>
      </c>
      <c r="AE97" s="118" t="s">
        <v>369</v>
      </c>
      <c r="AF97" s="119" t="s">
        <v>392</v>
      </c>
      <c r="AG97" s="115" t="s">
        <v>342</v>
      </c>
      <c r="AH97" s="116" t="s">
        <v>349</v>
      </c>
      <c r="AI97" s="116"/>
      <c r="AJ97" s="117"/>
      <c r="AK97" s="118" t="s">
        <v>401</v>
      </c>
      <c r="AL97" s="118" t="s">
        <v>355</v>
      </c>
      <c r="AM97" s="120" t="s">
        <v>380</v>
      </c>
    </row>
    <row r="98" spans="1:39" ht="15.6" customHeight="1" x14ac:dyDescent="0.25">
      <c r="A98" s="26">
        <v>32</v>
      </c>
      <c r="B98" s="27" t="s">
        <v>222</v>
      </c>
      <c r="C98" s="123" t="s">
        <v>363</v>
      </c>
      <c r="D98" s="124" t="s">
        <v>346</v>
      </c>
      <c r="E98" s="124" t="s">
        <v>341</v>
      </c>
      <c r="F98" s="125" t="s">
        <v>342</v>
      </c>
      <c r="G98" s="126" t="s">
        <v>402</v>
      </c>
      <c r="H98" s="126" t="s">
        <v>392</v>
      </c>
      <c r="I98" s="127" t="s">
        <v>370</v>
      </c>
      <c r="J98" s="123" t="s">
        <v>349</v>
      </c>
      <c r="K98" s="124" t="s">
        <v>341</v>
      </c>
      <c r="L98" s="124" t="s">
        <v>363</v>
      </c>
      <c r="M98" s="125"/>
      <c r="N98" s="126" t="s">
        <v>355</v>
      </c>
      <c r="O98" s="126" t="s">
        <v>375</v>
      </c>
      <c r="P98" s="128" t="s">
        <v>366</v>
      </c>
      <c r="R98" s="26">
        <v>32</v>
      </c>
      <c r="S98" s="129" t="s">
        <v>342</v>
      </c>
      <c r="T98" s="124" t="s">
        <v>351</v>
      </c>
      <c r="U98" s="124" t="s">
        <v>349</v>
      </c>
      <c r="V98" s="130"/>
      <c r="W98" s="126" t="s">
        <v>379</v>
      </c>
      <c r="X98" s="126" t="s">
        <v>350</v>
      </c>
      <c r="Y98" s="127" t="s">
        <v>390</v>
      </c>
      <c r="Z98" s="123" t="s">
        <v>363</v>
      </c>
      <c r="AA98" s="124" t="s">
        <v>342</v>
      </c>
      <c r="AB98" s="124" t="s">
        <v>371</v>
      </c>
      <c r="AC98" s="125" t="s">
        <v>402</v>
      </c>
      <c r="AD98" s="126" t="s">
        <v>379</v>
      </c>
      <c r="AE98" s="126" t="s">
        <v>402</v>
      </c>
      <c r="AF98" s="127" t="s">
        <v>376</v>
      </c>
      <c r="AG98" s="123" t="s">
        <v>342</v>
      </c>
      <c r="AH98" s="124" t="s">
        <v>349</v>
      </c>
      <c r="AI98" s="124"/>
      <c r="AJ98" s="125"/>
      <c r="AK98" s="126" t="s">
        <v>380</v>
      </c>
      <c r="AL98" s="126" t="s">
        <v>380</v>
      </c>
      <c r="AM98" s="128" t="s">
        <v>365</v>
      </c>
    </row>
    <row r="99" spans="1:39" ht="15.6" customHeight="1" x14ac:dyDescent="0.25">
      <c r="A99" s="26">
        <v>33</v>
      </c>
      <c r="B99" s="27" t="s">
        <v>228</v>
      </c>
      <c r="C99" s="123" t="s">
        <v>341</v>
      </c>
      <c r="D99" s="124" t="s">
        <v>399</v>
      </c>
      <c r="E99" s="124" t="s">
        <v>363</v>
      </c>
      <c r="F99" s="125" t="s">
        <v>378</v>
      </c>
      <c r="G99" s="126" t="s">
        <v>429</v>
      </c>
      <c r="H99" s="126" t="s">
        <v>402</v>
      </c>
      <c r="I99" s="127" t="s">
        <v>404</v>
      </c>
      <c r="J99" s="123" t="s">
        <v>351</v>
      </c>
      <c r="K99" s="124" t="s">
        <v>341</v>
      </c>
      <c r="L99" s="124" t="s">
        <v>410</v>
      </c>
      <c r="M99" s="125"/>
      <c r="N99" s="126" t="s">
        <v>372</v>
      </c>
      <c r="O99" s="126" t="s">
        <v>409</v>
      </c>
      <c r="P99" s="128" t="s">
        <v>344</v>
      </c>
      <c r="R99" s="26">
        <v>33</v>
      </c>
      <c r="S99" s="129" t="s">
        <v>351</v>
      </c>
      <c r="T99" s="124" t="s">
        <v>363</v>
      </c>
      <c r="U99" s="124" t="s">
        <v>342</v>
      </c>
      <c r="V99" s="130"/>
      <c r="W99" s="126" t="s">
        <v>383</v>
      </c>
      <c r="X99" s="126" t="s">
        <v>409</v>
      </c>
      <c r="Y99" s="127" t="s">
        <v>384</v>
      </c>
      <c r="Z99" s="123" t="s">
        <v>346</v>
      </c>
      <c r="AA99" s="124" t="s">
        <v>341</v>
      </c>
      <c r="AB99" s="124" t="s">
        <v>402</v>
      </c>
      <c r="AC99" s="125" t="s">
        <v>351</v>
      </c>
      <c r="AD99" s="126" t="s">
        <v>344</v>
      </c>
      <c r="AE99" s="126" t="s">
        <v>400</v>
      </c>
      <c r="AF99" s="127" t="s">
        <v>384</v>
      </c>
      <c r="AG99" s="123" t="s">
        <v>342</v>
      </c>
      <c r="AH99" s="124" t="s">
        <v>342</v>
      </c>
      <c r="AI99" s="124"/>
      <c r="AJ99" s="125"/>
      <c r="AK99" s="126" t="s">
        <v>342</v>
      </c>
      <c r="AL99" s="126" t="s">
        <v>381</v>
      </c>
      <c r="AM99" s="128" t="s">
        <v>366</v>
      </c>
    </row>
    <row r="100" spans="1:39" ht="15.6" customHeight="1" x14ac:dyDescent="0.25">
      <c r="A100" s="26">
        <v>34</v>
      </c>
      <c r="B100" s="27" t="s">
        <v>234</v>
      </c>
      <c r="C100" s="123" t="s">
        <v>378</v>
      </c>
      <c r="D100" s="124" t="s">
        <v>378</v>
      </c>
      <c r="E100" s="124" t="s">
        <v>351</v>
      </c>
      <c r="F100" s="125" t="s">
        <v>346</v>
      </c>
      <c r="G100" s="126" t="s">
        <v>363</v>
      </c>
      <c r="H100" s="126" t="s">
        <v>427</v>
      </c>
      <c r="I100" s="127" t="s">
        <v>404</v>
      </c>
      <c r="J100" s="123" t="s">
        <v>342</v>
      </c>
      <c r="K100" s="124" t="s">
        <v>341</v>
      </c>
      <c r="L100" s="124" t="s">
        <v>363</v>
      </c>
      <c r="M100" s="125"/>
      <c r="N100" s="126" t="s">
        <v>342</v>
      </c>
      <c r="O100" s="126" t="s">
        <v>371</v>
      </c>
      <c r="P100" s="128" t="s">
        <v>368</v>
      </c>
      <c r="R100" s="26">
        <v>34</v>
      </c>
      <c r="S100" s="129" t="s">
        <v>363</v>
      </c>
      <c r="T100" s="124" t="s">
        <v>341</v>
      </c>
      <c r="U100" s="124" t="s">
        <v>342</v>
      </c>
      <c r="V100" s="130"/>
      <c r="W100" s="126" t="s">
        <v>371</v>
      </c>
      <c r="X100" s="126" t="s">
        <v>402</v>
      </c>
      <c r="Y100" s="127" t="s">
        <v>348</v>
      </c>
      <c r="Z100" s="123" t="s">
        <v>341</v>
      </c>
      <c r="AA100" s="124" t="s">
        <v>381</v>
      </c>
      <c r="AB100" s="124" t="s">
        <v>402</v>
      </c>
      <c r="AC100" s="125" t="s">
        <v>392</v>
      </c>
      <c r="AD100" s="126" t="s">
        <v>372</v>
      </c>
      <c r="AE100" s="126" t="s">
        <v>344</v>
      </c>
      <c r="AF100" s="127" t="s">
        <v>392</v>
      </c>
      <c r="AG100" s="123" t="s">
        <v>342</v>
      </c>
      <c r="AH100" s="124" t="s">
        <v>342</v>
      </c>
      <c r="AI100" s="124"/>
      <c r="AJ100" s="125"/>
      <c r="AK100" s="126" t="s">
        <v>392</v>
      </c>
      <c r="AL100" s="126" t="s">
        <v>356</v>
      </c>
      <c r="AM100" s="128" t="s">
        <v>350</v>
      </c>
    </row>
    <row r="101" spans="1:39" ht="15.6" customHeight="1" x14ac:dyDescent="0.25">
      <c r="A101" s="42">
        <v>35</v>
      </c>
      <c r="B101" s="43" t="s">
        <v>240</v>
      </c>
      <c r="C101" s="131" t="s">
        <v>351</v>
      </c>
      <c r="D101" s="132" t="s">
        <v>394</v>
      </c>
      <c r="E101" s="132" t="s">
        <v>363</v>
      </c>
      <c r="F101" s="133" t="s">
        <v>378</v>
      </c>
      <c r="G101" s="134" t="s">
        <v>392</v>
      </c>
      <c r="H101" s="134" t="s">
        <v>359</v>
      </c>
      <c r="I101" s="135" t="s">
        <v>412</v>
      </c>
      <c r="J101" s="131" t="s">
        <v>351</v>
      </c>
      <c r="K101" s="132" t="s">
        <v>341</v>
      </c>
      <c r="L101" s="132" t="s">
        <v>402</v>
      </c>
      <c r="M101" s="133"/>
      <c r="N101" s="134" t="s">
        <v>379</v>
      </c>
      <c r="O101" s="134" t="s">
        <v>389</v>
      </c>
      <c r="P101" s="136" t="s">
        <v>376</v>
      </c>
      <c r="R101" s="42">
        <v>35</v>
      </c>
      <c r="S101" s="137" t="s">
        <v>363</v>
      </c>
      <c r="T101" s="132" t="s">
        <v>351</v>
      </c>
      <c r="U101" s="132" t="s">
        <v>349</v>
      </c>
      <c r="V101" s="138"/>
      <c r="W101" s="134" t="s">
        <v>409</v>
      </c>
      <c r="X101" s="134" t="s">
        <v>369</v>
      </c>
      <c r="Y101" s="135" t="s">
        <v>344</v>
      </c>
      <c r="Z101" s="131" t="s">
        <v>363</v>
      </c>
      <c r="AA101" s="132" t="s">
        <v>392</v>
      </c>
      <c r="AB101" s="132" t="s">
        <v>341</v>
      </c>
      <c r="AC101" s="133" t="s">
        <v>371</v>
      </c>
      <c r="AD101" s="134" t="s">
        <v>363</v>
      </c>
      <c r="AE101" s="134" t="s">
        <v>410</v>
      </c>
      <c r="AF101" s="135" t="s">
        <v>382</v>
      </c>
      <c r="AG101" s="131" t="s">
        <v>342</v>
      </c>
      <c r="AH101" s="132" t="s">
        <v>342</v>
      </c>
      <c r="AI101" s="132"/>
      <c r="AJ101" s="133"/>
      <c r="AK101" s="134" t="s">
        <v>342</v>
      </c>
      <c r="AL101" s="134" t="s">
        <v>350</v>
      </c>
      <c r="AM101" s="136" t="s">
        <v>350</v>
      </c>
    </row>
    <row r="102" spans="1:39" ht="15.6" customHeight="1" x14ac:dyDescent="0.25">
      <c r="A102" s="30">
        <v>36</v>
      </c>
      <c r="B102" s="31" t="s">
        <v>246</v>
      </c>
      <c r="C102" s="115" t="s">
        <v>341</v>
      </c>
      <c r="D102" s="116" t="s">
        <v>378</v>
      </c>
      <c r="E102" s="116" t="s">
        <v>341</v>
      </c>
      <c r="F102" s="117" t="s">
        <v>341</v>
      </c>
      <c r="G102" s="118" t="s">
        <v>402</v>
      </c>
      <c r="H102" s="118" t="s">
        <v>389</v>
      </c>
      <c r="I102" s="119" t="s">
        <v>367</v>
      </c>
      <c r="J102" s="115" t="s">
        <v>349</v>
      </c>
      <c r="K102" s="116" t="s">
        <v>341</v>
      </c>
      <c r="L102" s="116" t="s">
        <v>363</v>
      </c>
      <c r="M102" s="117"/>
      <c r="N102" s="118" t="s">
        <v>379</v>
      </c>
      <c r="O102" s="118" t="s">
        <v>371</v>
      </c>
      <c r="P102" s="120" t="s">
        <v>345</v>
      </c>
      <c r="R102" s="30">
        <v>36</v>
      </c>
      <c r="S102" s="121" t="s">
        <v>342</v>
      </c>
      <c r="T102" s="116" t="s">
        <v>349</v>
      </c>
      <c r="U102" s="116" t="s">
        <v>349</v>
      </c>
      <c r="V102" s="122"/>
      <c r="W102" s="118" t="s">
        <v>348</v>
      </c>
      <c r="X102" s="118" t="s">
        <v>364</v>
      </c>
      <c r="Y102" s="119" t="s">
        <v>371</v>
      </c>
      <c r="Z102" s="115" t="s">
        <v>342</v>
      </c>
      <c r="AA102" s="116" t="s">
        <v>392</v>
      </c>
      <c r="AB102" s="116" t="s">
        <v>427</v>
      </c>
      <c r="AC102" s="117" t="s">
        <v>341</v>
      </c>
      <c r="AD102" s="118" t="s">
        <v>381</v>
      </c>
      <c r="AE102" s="118" t="s">
        <v>389</v>
      </c>
      <c r="AF102" s="119" t="s">
        <v>376</v>
      </c>
      <c r="AG102" s="115" t="s">
        <v>342</v>
      </c>
      <c r="AH102" s="116" t="s">
        <v>342</v>
      </c>
      <c r="AI102" s="116"/>
      <c r="AJ102" s="117"/>
      <c r="AK102" s="118" t="s">
        <v>355</v>
      </c>
      <c r="AL102" s="118" t="s">
        <v>428</v>
      </c>
      <c r="AM102" s="120" t="s">
        <v>380</v>
      </c>
    </row>
    <row r="103" spans="1:39" ht="15.6" customHeight="1" x14ac:dyDescent="0.25">
      <c r="A103" s="26">
        <v>37</v>
      </c>
      <c r="B103" s="27" t="s">
        <v>252</v>
      </c>
      <c r="C103" s="123" t="s">
        <v>351</v>
      </c>
      <c r="D103" s="124" t="s">
        <v>346</v>
      </c>
      <c r="E103" s="124" t="s">
        <v>351</v>
      </c>
      <c r="F103" s="125" t="s">
        <v>363</v>
      </c>
      <c r="G103" s="126" t="s">
        <v>392</v>
      </c>
      <c r="H103" s="126" t="s">
        <v>389</v>
      </c>
      <c r="I103" s="127" t="s">
        <v>389</v>
      </c>
      <c r="J103" s="123" t="s">
        <v>342</v>
      </c>
      <c r="K103" s="124" t="s">
        <v>392</v>
      </c>
      <c r="L103" s="124" t="s">
        <v>410</v>
      </c>
      <c r="M103" s="125"/>
      <c r="N103" s="126" t="s">
        <v>372</v>
      </c>
      <c r="O103" s="126" t="s">
        <v>373</v>
      </c>
      <c r="P103" s="128" t="s">
        <v>373</v>
      </c>
      <c r="R103" s="26">
        <v>37</v>
      </c>
      <c r="S103" s="129" t="s">
        <v>351</v>
      </c>
      <c r="T103" s="124" t="s">
        <v>363</v>
      </c>
      <c r="U103" s="124" t="s">
        <v>340</v>
      </c>
      <c r="V103" s="130"/>
      <c r="W103" s="126" t="s">
        <v>381</v>
      </c>
      <c r="X103" s="126" t="s">
        <v>389</v>
      </c>
      <c r="Y103" s="127" t="s">
        <v>377</v>
      </c>
      <c r="Z103" s="123" t="s">
        <v>363</v>
      </c>
      <c r="AA103" s="124" t="s">
        <v>349</v>
      </c>
      <c r="AB103" s="124" t="s">
        <v>351</v>
      </c>
      <c r="AC103" s="125" t="s">
        <v>371</v>
      </c>
      <c r="AD103" s="126" t="s">
        <v>381</v>
      </c>
      <c r="AE103" s="126" t="s">
        <v>372</v>
      </c>
      <c r="AF103" s="127" t="s">
        <v>371</v>
      </c>
      <c r="AG103" s="123" t="s">
        <v>340</v>
      </c>
      <c r="AH103" s="124" t="s">
        <v>342</v>
      </c>
      <c r="AI103" s="124"/>
      <c r="AJ103" s="125"/>
      <c r="AK103" s="126" t="s">
        <v>372</v>
      </c>
      <c r="AL103" s="126" t="s">
        <v>375</v>
      </c>
      <c r="AM103" s="128" t="s">
        <v>357</v>
      </c>
    </row>
    <row r="104" spans="1:39" ht="15.6" customHeight="1" x14ac:dyDescent="0.25">
      <c r="A104" s="26">
        <v>38</v>
      </c>
      <c r="B104" s="27" t="s">
        <v>258</v>
      </c>
      <c r="C104" s="123" t="s">
        <v>351</v>
      </c>
      <c r="D104" s="124" t="s">
        <v>346</v>
      </c>
      <c r="E104" s="124" t="s">
        <v>363</v>
      </c>
      <c r="F104" s="125" t="s">
        <v>346</v>
      </c>
      <c r="G104" s="126" t="s">
        <v>392</v>
      </c>
      <c r="H104" s="126" t="s">
        <v>402</v>
      </c>
      <c r="I104" s="127" t="s">
        <v>402</v>
      </c>
      <c r="J104" s="123" t="s">
        <v>342</v>
      </c>
      <c r="K104" s="124" t="s">
        <v>346</v>
      </c>
      <c r="L104" s="124" t="s">
        <v>346</v>
      </c>
      <c r="M104" s="125"/>
      <c r="N104" s="126" t="s">
        <v>371</v>
      </c>
      <c r="O104" s="126" t="s">
        <v>364</v>
      </c>
      <c r="P104" s="128" t="s">
        <v>392</v>
      </c>
      <c r="R104" s="26">
        <v>38</v>
      </c>
      <c r="S104" s="129" t="s">
        <v>342</v>
      </c>
      <c r="T104" s="124" t="s">
        <v>363</v>
      </c>
      <c r="U104" s="124" t="s">
        <v>349</v>
      </c>
      <c r="V104" s="130"/>
      <c r="W104" s="126" t="s">
        <v>341</v>
      </c>
      <c r="X104" s="126" t="s">
        <v>410</v>
      </c>
      <c r="Y104" s="127" t="s">
        <v>370</v>
      </c>
      <c r="Z104" s="123" t="s">
        <v>346</v>
      </c>
      <c r="AA104" s="124" t="s">
        <v>392</v>
      </c>
      <c r="AB104" s="124" t="s">
        <v>402</v>
      </c>
      <c r="AC104" s="125" t="s">
        <v>402</v>
      </c>
      <c r="AD104" s="126" t="s">
        <v>341</v>
      </c>
      <c r="AE104" s="126" t="s">
        <v>409</v>
      </c>
      <c r="AF104" s="127" t="s">
        <v>369</v>
      </c>
      <c r="AG104" s="123" t="s">
        <v>340</v>
      </c>
      <c r="AH104" s="124" t="s">
        <v>349</v>
      </c>
      <c r="AI104" s="124"/>
      <c r="AJ104" s="125"/>
      <c r="AK104" s="126" t="s">
        <v>373</v>
      </c>
      <c r="AL104" s="126" t="s">
        <v>356</v>
      </c>
      <c r="AM104" s="128" t="s">
        <v>381</v>
      </c>
    </row>
    <row r="105" spans="1:39" ht="15.6" customHeight="1" x14ac:dyDescent="0.25">
      <c r="A105" s="26">
        <v>39</v>
      </c>
      <c r="B105" s="27" t="s">
        <v>264</v>
      </c>
      <c r="C105" s="123" t="s">
        <v>351</v>
      </c>
      <c r="D105" s="124" t="s">
        <v>363</v>
      </c>
      <c r="E105" s="124" t="s">
        <v>378</v>
      </c>
      <c r="F105" s="125" t="s">
        <v>363</v>
      </c>
      <c r="G105" s="126" t="s">
        <v>410</v>
      </c>
      <c r="H105" s="126" t="s">
        <v>427</v>
      </c>
      <c r="I105" s="127" t="s">
        <v>411</v>
      </c>
      <c r="J105" s="123" t="s">
        <v>342</v>
      </c>
      <c r="K105" s="124" t="s">
        <v>371</v>
      </c>
      <c r="L105" s="124" t="s">
        <v>363</v>
      </c>
      <c r="M105" s="125"/>
      <c r="N105" s="126" t="s">
        <v>354</v>
      </c>
      <c r="O105" s="126" t="s">
        <v>392</v>
      </c>
      <c r="P105" s="128" t="s">
        <v>364</v>
      </c>
      <c r="R105" s="26">
        <v>39</v>
      </c>
      <c r="S105" s="129" t="s">
        <v>342</v>
      </c>
      <c r="T105" s="124" t="s">
        <v>351</v>
      </c>
      <c r="U105" s="124" t="s">
        <v>342</v>
      </c>
      <c r="V105" s="130"/>
      <c r="W105" s="126" t="s">
        <v>351</v>
      </c>
      <c r="X105" s="126" t="s">
        <v>389</v>
      </c>
      <c r="Y105" s="127" t="s">
        <v>395</v>
      </c>
      <c r="Z105" s="123" t="s">
        <v>340</v>
      </c>
      <c r="AA105" s="124" t="s">
        <v>342</v>
      </c>
      <c r="AB105" s="124" t="s">
        <v>381</v>
      </c>
      <c r="AC105" s="125" t="s">
        <v>381</v>
      </c>
      <c r="AD105" s="126" t="s">
        <v>371</v>
      </c>
      <c r="AE105" s="126" t="s">
        <v>373</v>
      </c>
      <c r="AF105" s="127" t="s">
        <v>354</v>
      </c>
      <c r="AG105" s="123" t="s">
        <v>342</v>
      </c>
      <c r="AH105" s="124" t="s">
        <v>342</v>
      </c>
      <c r="AI105" s="124"/>
      <c r="AJ105" s="125"/>
      <c r="AK105" s="126" t="s">
        <v>401</v>
      </c>
      <c r="AL105" s="126" t="s">
        <v>379</v>
      </c>
      <c r="AM105" s="128" t="s">
        <v>343</v>
      </c>
    </row>
    <row r="106" spans="1:39" ht="15.6" customHeight="1" x14ac:dyDescent="0.25">
      <c r="A106" s="42">
        <v>40</v>
      </c>
      <c r="B106" s="43" t="s">
        <v>269</v>
      </c>
      <c r="C106" s="131" t="s">
        <v>351</v>
      </c>
      <c r="D106" s="132" t="s">
        <v>363</v>
      </c>
      <c r="E106" s="132" t="s">
        <v>341</v>
      </c>
      <c r="F106" s="133" t="s">
        <v>342</v>
      </c>
      <c r="G106" s="134" t="s">
        <v>392</v>
      </c>
      <c r="H106" s="134" t="s">
        <v>392</v>
      </c>
      <c r="I106" s="135" t="s">
        <v>392</v>
      </c>
      <c r="J106" s="131" t="s">
        <v>349</v>
      </c>
      <c r="K106" s="132" t="s">
        <v>363</v>
      </c>
      <c r="L106" s="132" t="s">
        <v>402</v>
      </c>
      <c r="M106" s="133"/>
      <c r="N106" s="134" t="s">
        <v>349</v>
      </c>
      <c r="O106" s="134" t="s">
        <v>381</v>
      </c>
      <c r="P106" s="136" t="s">
        <v>362</v>
      </c>
      <c r="R106" s="42">
        <v>40</v>
      </c>
      <c r="S106" s="137" t="s">
        <v>349</v>
      </c>
      <c r="T106" s="132" t="s">
        <v>341</v>
      </c>
      <c r="U106" s="132" t="s">
        <v>349</v>
      </c>
      <c r="V106" s="138"/>
      <c r="W106" s="134" t="s">
        <v>342</v>
      </c>
      <c r="X106" s="134" t="s">
        <v>348</v>
      </c>
      <c r="Y106" s="135" t="s">
        <v>345</v>
      </c>
      <c r="Z106" s="131" t="s">
        <v>340</v>
      </c>
      <c r="AA106" s="132" t="s">
        <v>381</v>
      </c>
      <c r="AB106" s="132" t="s">
        <v>342</v>
      </c>
      <c r="AC106" s="133" t="s">
        <v>351</v>
      </c>
      <c r="AD106" s="134" t="s">
        <v>371</v>
      </c>
      <c r="AE106" s="134" t="s">
        <v>372</v>
      </c>
      <c r="AF106" s="135" t="s">
        <v>354</v>
      </c>
      <c r="AG106" s="131" t="s">
        <v>349</v>
      </c>
      <c r="AH106" s="132" t="s">
        <v>342</v>
      </c>
      <c r="AI106" s="132"/>
      <c r="AJ106" s="133"/>
      <c r="AK106" s="134" t="s">
        <v>349</v>
      </c>
      <c r="AL106" s="134" t="s">
        <v>355</v>
      </c>
      <c r="AM106" s="136" t="s">
        <v>365</v>
      </c>
    </row>
    <row r="107" spans="1:39" ht="15.6" customHeight="1" x14ac:dyDescent="0.25">
      <c r="A107" s="30">
        <v>41</v>
      </c>
      <c r="B107" s="31" t="s">
        <v>274</v>
      </c>
      <c r="C107" s="115" t="s">
        <v>341</v>
      </c>
      <c r="D107" s="116" t="s">
        <v>399</v>
      </c>
      <c r="E107" s="116" t="s">
        <v>351</v>
      </c>
      <c r="F107" s="117" t="s">
        <v>351</v>
      </c>
      <c r="G107" s="118" t="s">
        <v>402</v>
      </c>
      <c r="H107" s="118" t="s">
        <v>359</v>
      </c>
      <c r="I107" s="119" t="s">
        <v>369</v>
      </c>
      <c r="J107" s="115" t="s">
        <v>342</v>
      </c>
      <c r="K107" s="116" t="s">
        <v>371</v>
      </c>
      <c r="L107" s="116" t="s">
        <v>402</v>
      </c>
      <c r="M107" s="117"/>
      <c r="N107" s="118" t="s">
        <v>355</v>
      </c>
      <c r="O107" s="118" t="s">
        <v>364</v>
      </c>
      <c r="P107" s="120" t="s">
        <v>386</v>
      </c>
      <c r="R107" s="30">
        <v>41</v>
      </c>
      <c r="S107" s="121" t="s">
        <v>351</v>
      </c>
      <c r="T107" s="116" t="s">
        <v>351</v>
      </c>
      <c r="U107" s="116" t="s">
        <v>342</v>
      </c>
      <c r="V107" s="122"/>
      <c r="W107" s="118" t="s">
        <v>341</v>
      </c>
      <c r="X107" s="118" t="s">
        <v>392</v>
      </c>
      <c r="Y107" s="119" t="s">
        <v>352</v>
      </c>
      <c r="Z107" s="115" t="s">
        <v>346</v>
      </c>
      <c r="AA107" s="116" t="s">
        <v>351</v>
      </c>
      <c r="AB107" s="116" t="s">
        <v>351</v>
      </c>
      <c r="AC107" s="117" t="s">
        <v>351</v>
      </c>
      <c r="AD107" s="118" t="s">
        <v>373</v>
      </c>
      <c r="AE107" s="118" t="s">
        <v>369</v>
      </c>
      <c r="AF107" s="119" t="s">
        <v>398</v>
      </c>
      <c r="AG107" s="115" t="s">
        <v>342</v>
      </c>
      <c r="AH107" s="116" t="s">
        <v>342</v>
      </c>
      <c r="AI107" s="116"/>
      <c r="AJ107" s="117"/>
      <c r="AK107" s="118" t="s">
        <v>379</v>
      </c>
      <c r="AL107" s="118" t="s">
        <v>401</v>
      </c>
      <c r="AM107" s="120" t="s">
        <v>396</v>
      </c>
    </row>
    <row r="108" spans="1:39" ht="15.6" customHeight="1" x14ac:dyDescent="0.25">
      <c r="A108" s="26">
        <v>42</v>
      </c>
      <c r="B108" s="27" t="s">
        <v>280</v>
      </c>
      <c r="C108" s="123" t="s">
        <v>342</v>
      </c>
      <c r="D108" s="124" t="s">
        <v>346</v>
      </c>
      <c r="E108" s="124" t="s">
        <v>342</v>
      </c>
      <c r="F108" s="125" t="s">
        <v>363</v>
      </c>
      <c r="G108" s="126" t="s">
        <v>392</v>
      </c>
      <c r="H108" s="126" t="s">
        <v>364</v>
      </c>
      <c r="I108" s="127" t="s">
        <v>376</v>
      </c>
      <c r="J108" s="123" t="s">
        <v>342</v>
      </c>
      <c r="K108" s="124" t="s">
        <v>371</v>
      </c>
      <c r="L108" s="124" t="s">
        <v>363</v>
      </c>
      <c r="M108" s="125"/>
      <c r="N108" s="126" t="s">
        <v>380</v>
      </c>
      <c r="O108" s="126" t="s">
        <v>356</v>
      </c>
      <c r="P108" s="128" t="s">
        <v>379</v>
      </c>
      <c r="R108" s="26">
        <v>42</v>
      </c>
      <c r="S108" s="129" t="s">
        <v>349</v>
      </c>
      <c r="T108" s="124" t="s">
        <v>363</v>
      </c>
      <c r="U108" s="124" t="s">
        <v>340</v>
      </c>
      <c r="V108" s="130"/>
      <c r="W108" s="126" t="s">
        <v>375</v>
      </c>
      <c r="X108" s="126" t="s">
        <v>379</v>
      </c>
      <c r="Y108" s="127" t="s">
        <v>379</v>
      </c>
      <c r="Z108" s="123" t="s">
        <v>351</v>
      </c>
      <c r="AA108" s="124" t="s">
        <v>351</v>
      </c>
      <c r="AB108" s="124" t="s">
        <v>392</v>
      </c>
      <c r="AC108" s="125" t="s">
        <v>381</v>
      </c>
      <c r="AD108" s="126" t="s">
        <v>372</v>
      </c>
      <c r="AE108" s="126" t="s">
        <v>369</v>
      </c>
      <c r="AF108" s="127" t="s">
        <v>376</v>
      </c>
      <c r="AG108" s="123" t="s">
        <v>349</v>
      </c>
      <c r="AH108" s="124" t="s">
        <v>349</v>
      </c>
      <c r="AI108" s="124"/>
      <c r="AJ108" s="125"/>
      <c r="AK108" s="126" t="s">
        <v>355</v>
      </c>
      <c r="AL108" s="126" t="s">
        <v>355</v>
      </c>
      <c r="AM108" s="128" t="s">
        <v>391</v>
      </c>
    </row>
    <row r="109" spans="1:39" ht="15.6" customHeight="1" x14ac:dyDescent="0.25">
      <c r="A109" s="26">
        <v>43</v>
      </c>
      <c r="B109" s="27" t="s">
        <v>285</v>
      </c>
      <c r="C109" s="123" t="s">
        <v>351</v>
      </c>
      <c r="D109" s="124" t="s">
        <v>363</v>
      </c>
      <c r="E109" s="124" t="s">
        <v>349</v>
      </c>
      <c r="F109" s="125" t="s">
        <v>349</v>
      </c>
      <c r="G109" s="126" t="s">
        <v>351</v>
      </c>
      <c r="H109" s="126" t="s">
        <v>364</v>
      </c>
      <c r="I109" s="127" t="s">
        <v>368</v>
      </c>
      <c r="J109" s="123" t="s">
        <v>349</v>
      </c>
      <c r="K109" s="124" t="s">
        <v>392</v>
      </c>
      <c r="L109" s="124" t="s">
        <v>342</v>
      </c>
      <c r="M109" s="125"/>
      <c r="N109" s="126" t="s">
        <v>380</v>
      </c>
      <c r="O109" s="126" t="s">
        <v>356</v>
      </c>
      <c r="P109" s="128" t="s">
        <v>343</v>
      </c>
      <c r="R109" s="26">
        <v>43</v>
      </c>
      <c r="S109" s="129" t="s">
        <v>342</v>
      </c>
      <c r="T109" s="124" t="s">
        <v>363</v>
      </c>
      <c r="U109" s="124" t="s">
        <v>349</v>
      </c>
      <c r="V109" s="130"/>
      <c r="W109" s="126" t="s">
        <v>380</v>
      </c>
      <c r="X109" s="126" t="s">
        <v>372</v>
      </c>
      <c r="Y109" s="127" t="s">
        <v>354</v>
      </c>
      <c r="Z109" s="123" t="s">
        <v>340</v>
      </c>
      <c r="AA109" s="124" t="s">
        <v>342</v>
      </c>
      <c r="AB109" s="124" t="s">
        <v>371</v>
      </c>
      <c r="AC109" s="125" t="s">
        <v>355</v>
      </c>
      <c r="AD109" s="126" t="s">
        <v>375</v>
      </c>
      <c r="AE109" s="126" t="s">
        <v>350</v>
      </c>
      <c r="AF109" s="127" t="s">
        <v>381</v>
      </c>
      <c r="AG109" s="123" t="s">
        <v>342</v>
      </c>
      <c r="AH109" s="124" t="s">
        <v>342</v>
      </c>
      <c r="AI109" s="124"/>
      <c r="AJ109" s="125"/>
      <c r="AK109" s="126" t="s">
        <v>401</v>
      </c>
      <c r="AL109" s="126" t="s">
        <v>356</v>
      </c>
      <c r="AM109" s="128" t="s">
        <v>396</v>
      </c>
    </row>
    <row r="110" spans="1:39" ht="12.75" hidden="1" customHeight="1" x14ac:dyDescent="0.25">
      <c r="A110" s="26">
        <v>44</v>
      </c>
      <c r="B110" s="27"/>
      <c r="C110" s="123"/>
      <c r="D110" s="124"/>
      <c r="E110" s="124"/>
      <c r="F110" s="125"/>
      <c r="G110" s="126"/>
      <c r="H110" s="126"/>
      <c r="I110" s="127"/>
      <c r="J110" s="123"/>
      <c r="K110" s="124"/>
      <c r="L110" s="124"/>
      <c r="M110" s="125"/>
      <c r="N110" s="126"/>
      <c r="O110" s="126"/>
      <c r="P110" s="128"/>
      <c r="R110" s="26">
        <v>44</v>
      </c>
      <c r="S110" s="129"/>
      <c r="T110" s="124"/>
      <c r="U110" s="124"/>
      <c r="V110" s="130"/>
      <c r="W110" s="126"/>
      <c r="X110" s="126"/>
      <c r="Y110" s="127"/>
      <c r="Z110" s="123"/>
      <c r="AA110" s="124"/>
      <c r="AB110" s="124"/>
      <c r="AC110" s="125"/>
      <c r="AD110" s="126"/>
      <c r="AE110" s="126"/>
      <c r="AF110" s="127"/>
      <c r="AG110" s="123"/>
      <c r="AH110" s="124"/>
      <c r="AI110" s="124"/>
      <c r="AJ110" s="125"/>
      <c r="AK110" s="126"/>
      <c r="AL110" s="126"/>
      <c r="AM110" s="128"/>
    </row>
    <row r="111" spans="1:39" ht="12.75" hidden="1" customHeight="1" x14ac:dyDescent="0.25">
      <c r="A111" s="42">
        <v>45</v>
      </c>
      <c r="B111" s="43"/>
      <c r="C111" s="131"/>
      <c r="D111" s="132"/>
      <c r="E111" s="132"/>
      <c r="F111" s="133"/>
      <c r="G111" s="134"/>
      <c r="H111" s="134"/>
      <c r="I111" s="135"/>
      <c r="J111" s="131"/>
      <c r="K111" s="132"/>
      <c r="L111" s="132"/>
      <c r="M111" s="133"/>
      <c r="N111" s="134"/>
      <c r="O111" s="134"/>
      <c r="P111" s="136"/>
      <c r="R111" s="42">
        <v>45</v>
      </c>
      <c r="S111" s="137"/>
      <c r="T111" s="132"/>
      <c r="U111" s="132"/>
      <c r="V111" s="138"/>
      <c r="W111" s="134"/>
      <c r="X111" s="134"/>
      <c r="Y111" s="135"/>
      <c r="Z111" s="131"/>
      <c r="AA111" s="132"/>
      <c r="AB111" s="132"/>
      <c r="AC111" s="133"/>
      <c r="AD111" s="134"/>
      <c r="AE111" s="134"/>
      <c r="AF111" s="135"/>
      <c r="AG111" s="131"/>
      <c r="AH111" s="132"/>
      <c r="AI111" s="132"/>
      <c r="AJ111" s="133"/>
      <c r="AK111" s="134"/>
      <c r="AL111" s="134"/>
      <c r="AM111" s="136"/>
    </row>
    <row r="112" spans="1:39" ht="12.75" hidden="1" customHeight="1" x14ac:dyDescent="0.25">
      <c r="A112" s="30">
        <v>46</v>
      </c>
      <c r="B112" s="31"/>
      <c r="C112" s="115"/>
      <c r="D112" s="116"/>
      <c r="E112" s="116"/>
      <c r="F112" s="117"/>
      <c r="G112" s="118"/>
      <c r="H112" s="118"/>
      <c r="I112" s="119"/>
      <c r="J112" s="115"/>
      <c r="K112" s="116"/>
      <c r="L112" s="116"/>
      <c r="M112" s="117"/>
      <c r="N112" s="118"/>
      <c r="O112" s="118"/>
      <c r="P112" s="120"/>
      <c r="R112" s="30">
        <v>46</v>
      </c>
      <c r="S112" s="121"/>
      <c r="T112" s="116"/>
      <c r="U112" s="116"/>
      <c r="V112" s="122"/>
      <c r="W112" s="118"/>
      <c r="X112" s="118"/>
      <c r="Y112" s="119"/>
      <c r="Z112" s="115"/>
      <c r="AA112" s="116"/>
      <c r="AB112" s="116"/>
      <c r="AC112" s="117"/>
      <c r="AD112" s="118"/>
      <c r="AE112" s="118"/>
      <c r="AF112" s="119"/>
      <c r="AG112" s="115"/>
      <c r="AH112" s="116"/>
      <c r="AI112" s="116"/>
      <c r="AJ112" s="117"/>
      <c r="AK112" s="118"/>
      <c r="AL112" s="118"/>
      <c r="AM112" s="120"/>
    </row>
    <row r="113" spans="1:39" ht="12.75" hidden="1" customHeight="1" x14ac:dyDescent="0.25">
      <c r="A113" s="26">
        <v>47</v>
      </c>
      <c r="B113" s="27"/>
      <c r="C113" s="123"/>
      <c r="D113" s="124"/>
      <c r="E113" s="124"/>
      <c r="F113" s="125"/>
      <c r="G113" s="126"/>
      <c r="H113" s="126"/>
      <c r="I113" s="127"/>
      <c r="J113" s="123"/>
      <c r="K113" s="124"/>
      <c r="L113" s="124"/>
      <c r="M113" s="125"/>
      <c r="N113" s="126"/>
      <c r="O113" s="126"/>
      <c r="P113" s="128"/>
      <c r="R113" s="26">
        <v>47</v>
      </c>
      <c r="S113" s="129"/>
      <c r="T113" s="124"/>
      <c r="U113" s="124"/>
      <c r="V113" s="130"/>
      <c r="W113" s="126"/>
      <c r="X113" s="126"/>
      <c r="Y113" s="127"/>
      <c r="Z113" s="123"/>
      <c r="AA113" s="124"/>
      <c r="AB113" s="124"/>
      <c r="AC113" s="125"/>
      <c r="AD113" s="126"/>
      <c r="AE113" s="126"/>
      <c r="AF113" s="127"/>
      <c r="AG113" s="123"/>
      <c r="AH113" s="124"/>
      <c r="AI113" s="124"/>
      <c r="AJ113" s="125"/>
      <c r="AK113" s="126"/>
      <c r="AL113" s="126"/>
      <c r="AM113" s="128"/>
    </row>
    <row r="114" spans="1:39" ht="12.75" hidden="1" customHeight="1" x14ac:dyDescent="0.25">
      <c r="A114" s="26">
        <v>48</v>
      </c>
      <c r="B114" s="27"/>
      <c r="C114" s="123"/>
      <c r="D114" s="124"/>
      <c r="E114" s="124"/>
      <c r="F114" s="125"/>
      <c r="G114" s="126"/>
      <c r="H114" s="126"/>
      <c r="I114" s="127"/>
      <c r="J114" s="123"/>
      <c r="K114" s="124"/>
      <c r="L114" s="124"/>
      <c r="M114" s="125"/>
      <c r="N114" s="126"/>
      <c r="O114" s="126"/>
      <c r="P114" s="128"/>
      <c r="R114" s="26">
        <v>48</v>
      </c>
      <c r="S114" s="129"/>
      <c r="T114" s="124"/>
      <c r="U114" s="124"/>
      <c r="V114" s="130"/>
      <c r="W114" s="126"/>
      <c r="X114" s="126"/>
      <c r="Y114" s="127"/>
      <c r="Z114" s="123"/>
      <c r="AA114" s="124"/>
      <c r="AB114" s="124"/>
      <c r="AC114" s="125"/>
      <c r="AD114" s="126"/>
      <c r="AE114" s="126"/>
      <c r="AF114" s="127"/>
      <c r="AG114" s="123"/>
      <c r="AH114" s="124"/>
      <c r="AI114" s="124"/>
      <c r="AJ114" s="125"/>
      <c r="AK114" s="126"/>
      <c r="AL114" s="126"/>
      <c r="AM114" s="128"/>
    </row>
    <row r="115" spans="1:39" ht="12.75" hidden="1" customHeight="1" x14ac:dyDescent="0.25">
      <c r="A115" s="26">
        <v>49</v>
      </c>
      <c r="B115" s="27"/>
      <c r="C115" s="123"/>
      <c r="D115" s="124"/>
      <c r="E115" s="124"/>
      <c r="F115" s="125"/>
      <c r="G115" s="126"/>
      <c r="H115" s="126"/>
      <c r="I115" s="127"/>
      <c r="J115" s="123"/>
      <c r="K115" s="124"/>
      <c r="L115" s="124"/>
      <c r="M115" s="125"/>
      <c r="N115" s="126"/>
      <c r="O115" s="126"/>
      <c r="P115" s="128"/>
      <c r="R115" s="26">
        <v>49</v>
      </c>
      <c r="S115" s="129"/>
      <c r="T115" s="124"/>
      <c r="U115" s="124"/>
      <c r="V115" s="130"/>
      <c r="W115" s="126"/>
      <c r="X115" s="126"/>
      <c r="Y115" s="127"/>
      <c r="Z115" s="123"/>
      <c r="AA115" s="124"/>
      <c r="AB115" s="124"/>
      <c r="AC115" s="125"/>
      <c r="AD115" s="126"/>
      <c r="AE115" s="126"/>
      <c r="AF115" s="127"/>
      <c r="AG115" s="123"/>
      <c r="AH115" s="124"/>
      <c r="AI115" s="124"/>
      <c r="AJ115" s="125"/>
      <c r="AK115" s="126"/>
      <c r="AL115" s="126"/>
      <c r="AM115" s="128"/>
    </row>
    <row r="116" spans="1:39" ht="12.75" hidden="1" customHeight="1" x14ac:dyDescent="0.25">
      <c r="A116" s="42">
        <v>50</v>
      </c>
      <c r="B116" s="43"/>
      <c r="C116" s="131"/>
      <c r="D116" s="132"/>
      <c r="E116" s="132"/>
      <c r="F116" s="133"/>
      <c r="G116" s="134"/>
      <c r="H116" s="134"/>
      <c r="I116" s="135"/>
      <c r="J116" s="131"/>
      <c r="K116" s="132"/>
      <c r="L116" s="132"/>
      <c r="M116" s="133"/>
      <c r="N116" s="134"/>
      <c r="O116" s="134"/>
      <c r="P116" s="136"/>
      <c r="R116" s="42">
        <v>50</v>
      </c>
      <c r="S116" s="137"/>
      <c r="T116" s="132"/>
      <c r="U116" s="132"/>
      <c r="V116" s="138"/>
      <c r="W116" s="134"/>
      <c r="X116" s="134"/>
      <c r="Y116" s="135"/>
      <c r="Z116" s="131"/>
      <c r="AA116" s="132"/>
      <c r="AB116" s="132"/>
      <c r="AC116" s="133"/>
      <c r="AD116" s="134"/>
      <c r="AE116" s="134"/>
      <c r="AF116" s="135"/>
      <c r="AG116" s="131"/>
      <c r="AH116" s="132"/>
      <c r="AI116" s="132"/>
      <c r="AJ116" s="133"/>
      <c r="AK116" s="134"/>
      <c r="AL116" s="134"/>
      <c r="AM116" s="136"/>
    </row>
    <row r="117" spans="1:39" ht="12.75" hidden="1" customHeight="1" x14ac:dyDescent="0.25">
      <c r="A117" s="30">
        <v>51</v>
      </c>
      <c r="B117" s="31"/>
      <c r="C117" s="115"/>
      <c r="D117" s="116"/>
      <c r="E117" s="116"/>
      <c r="F117" s="117"/>
      <c r="G117" s="118"/>
      <c r="H117" s="118"/>
      <c r="I117" s="119"/>
      <c r="J117" s="115"/>
      <c r="K117" s="116"/>
      <c r="L117" s="116"/>
      <c r="M117" s="117"/>
      <c r="N117" s="118"/>
      <c r="O117" s="118"/>
      <c r="P117" s="120"/>
      <c r="R117" s="30">
        <v>51</v>
      </c>
      <c r="S117" s="121"/>
      <c r="T117" s="116"/>
      <c r="U117" s="116"/>
      <c r="V117" s="122"/>
      <c r="W117" s="118"/>
      <c r="X117" s="118"/>
      <c r="Y117" s="119"/>
      <c r="Z117" s="115"/>
      <c r="AA117" s="116"/>
      <c r="AB117" s="116"/>
      <c r="AC117" s="117"/>
      <c r="AD117" s="118"/>
      <c r="AE117" s="118"/>
      <c r="AF117" s="119"/>
      <c r="AG117" s="115"/>
      <c r="AH117" s="116"/>
      <c r="AI117" s="116"/>
      <c r="AJ117" s="117"/>
      <c r="AK117" s="118"/>
      <c r="AL117" s="118"/>
      <c r="AM117" s="120"/>
    </row>
    <row r="118" spans="1:39" ht="12.75" hidden="1" customHeight="1" x14ac:dyDescent="0.25">
      <c r="A118" s="26">
        <v>52</v>
      </c>
      <c r="B118" s="27"/>
      <c r="C118" s="123"/>
      <c r="D118" s="124"/>
      <c r="E118" s="124"/>
      <c r="F118" s="125"/>
      <c r="G118" s="126"/>
      <c r="H118" s="126"/>
      <c r="I118" s="127"/>
      <c r="J118" s="123"/>
      <c r="K118" s="124"/>
      <c r="L118" s="124"/>
      <c r="M118" s="125"/>
      <c r="N118" s="126"/>
      <c r="O118" s="126"/>
      <c r="P118" s="128"/>
      <c r="R118" s="26">
        <v>52</v>
      </c>
      <c r="S118" s="129"/>
      <c r="T118" s="124"/>
      <c r="U118" s="124"/>
      <c r="V118" s="130"/>
      <c r="W118" s="126"/>
      <c r="X118" s="126"/>
      <c r="Y118" s="127"/>
      <c r="Z118" s="123"/>
      <c r="AA118" s="124"/>
      <c r="AB118" s="124"/>
      <c r="AC118" s="125"/>
      <c r="AD118" s="126"/>
      <c r="AE118" s="126"/>
      <c r="AF118" s="127"/>
      <c r="AG118" s="123"/>
      <c r="AH118" s="124"/>
      <c r="AI118" s="124"/>
      <c r="AJ118" s="125"/>
      <c r="AK118" s="126"/>
      <c r="AL118" s="126"/>
      <c r="AM118" s="128"/>
    </row>
    <row r="119" spans="1:39" ht="12.75" hidden="1" customHeight="1" x14ac:dyDescent="0.25">
      <c r="A119" s="26">
        <v>53</v>
      </c>
      <c r="B119" s="27"/>
      <c r="C119" s="123"/>
      <c r="D119" s="124"/>
      <c r="E119" s="124"/>
      <c r="F119" s="125"/>
      <c r="G119" s="126"/>
      <c r="H119" s="126"/>
      <c r="I119" s="127"/>
      <c r="J119" s="123"/>
      <c r="K119" s="124"/>
      <c r="L119" s="124"/>
      <c r="M119" s="125"/>
      <c r="N119" s="126"/>
      <c r="O119" s="126"/>
      <c r="P119" s="128"/>
      <c r="R119" s="26">
        <v>53</v>
      </c>
      <c r="S119" s="129"/>
      <c r="T119" s="124"/>
      <c r="U119" s="124"/>
      <c r="V119" s="130"/>
      <c r="W119" s="126"/>
      <c r="X119" s="126"/>
      <c r="Y119" s="127"/>
      <c r="Z119" s="123"/>
      <c r="AA119" s="124"/>
      <c r="AB119" s="124"/>
      <c r="AC119" s="125"/>
      <c r="AD119" s="126"/>
      <c r="AE119" s="126"/>
      <c r="AF119" s="127"/>
      <c r="AG119" s="123"/>
      <c r="AH119" s="124"/>
      <c r="AI119" s="124"/>
      <c r="AJ119" s="125"/>
      <c r="AK119" s="126"/>
      <c r="AL119" s="126"/>
      <c r="AM119" s="128"/>
    </row>
    <row r="120" spans="1:39" ht="12.75" hidden="1" customHeight="1" x14ac:dyDescent="0.25">
      <c r="A120" s="26">
        <v>54</v>
      </c>
      <c r="B120" s="27"/>
      <c r="C120" s="123"/>
      <c r="D120" s="124"/>
      <c r="E120" s="124"/>
      <c r="F120" s="125"/>
      <c r="G120" s="126"/>
      <c r="H120" s="126"/>
      <c r="I120" s="127"/>
      <c r="J120" s="123"/>
      <c r="K120" s="124"/>
      <c r="L120" s="124"/>
      <c r="M120" s="125"/>
      <c r="N120" s="126"/>
      <c r="O120" s="126"/>
      <c r="P120" s="128"/>
      <c r="R120" s="26">
        <v>54</v>
      </c>
      <c r="S120" s="129"/>
      <c r="T120" s="124"/>
      <c r="U120" s="124"/>
      <c r="V120" s="130"/>
      <c r="W120" s="126"/>
      <c r="X120" s="126"/>
      <c r="Y120" s="127"/>
      <c r="Z120" s="123"/>
      <c r="AA120" s="124"/>
      <c r="AB120" s="124"/>
      <c r="AC120" s="125"/>
      <c r="AD120" s="126"/>
      <c r="AE120" s="126"/>
      <c r="AF120" s="127"/>
      <c r="AG120" s="123"/>
      <c r="AH120" s="124"/>
      <c r="AI120" s="124"/>
      <c r="AJ120" s="125"/>
      <c r="AK120" s="126"/>
      <c r="AL120" s="126"/>
      <c r="AM120" s="128"/>
    </row>
    <row r="121" spans="1:39" ht="12.75" hidden="1" customHeight="1" x14ac:dyDescent="0.25">
      <c r="A121" s="28">
        <v>55</v>
      </c>
      <c r="B121" s="29"/>
      <c r="C121" s="140"/>
      <c r="D121" s="141"/>
      <c r="E121" s="141"/>
      <c r="F121" s="142"/>
      <c r="G121" s="143"/>
      <c r="H121" s="143"/>
      <c r="I121" s="144"/>
      <c r="J121" s="140"/>
      <c r="K121" s="141"/>
      <c r="L121" s="141"/>
      <c r="M121" s="142"/>
      <c r="N121" s="143"/>
      <c r="O121" s="143"/>
      <c r="P121" s="145"/>
      <c r="R121" s="28">
        <v>55</v>
      </c>
      <c r="S121" s="146"/>
      <c r="T121" s="141"/>
      <c r="U121" s="141"/>
      <c r="V121" s="147"/>
      <c r="W121" s="143"/>
      <c r="X121" s="143"/>
      <c r="Y121" s="144"/>
      <c r="Z121" s="140"/>
      <c r="AA121" s="141"/>
      <c r="AB121" s="141"/>
      <c r="AC121" s="142"/>
      <c r="AD121" s="143"/>
      <c r="AE121" s="143"/>
      <c r="AF121" s="144"/>
      <c r="AG121" s="140"/>
      <c r="AH121" s="141"/>
      <c r="AI121" s="141"/>
      <c r="AJ121" s="142"/>
      <c r="AK121" s="143"/>
      <c r="AL121" s="143"/>
      <c r="AM121" s="145"/>
    </row>
    <row r="122" spans="1:39" ht="12.75" customHeight="1" x14ac:dyDescent="0.25">
      <c r="A122" s="214" t="s">
        <v>430</v>
      </c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R122" s="214" t="s">
        <v>431</v>
      </c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</row>
    <row r="123" spans="1:39" ht="15" customHeight="1" x14ac:dyDescent="0.25">
      <c r="A123" s="213" t="s">
        <v>415</v>
      </c>
      <c r="B123" s="213"/>
      <c r="C123" s="213" t="s">
        <v>416</v>
      </c>
      <c r="D123" s="213"/>
      <c r="E123" s="213"/>
      <c r="F123" s="213"/>
      <c r="G123" s="213"/>
      <c r="H123" s="213"/>
      <c r="I123" s="213"/>
      <c r="J123" s="213" t="s">
        <v>416</v>
      </c>
      <c r="K123" s="213"/>
      <c r="L123" s="213"/>
      <c r="M123" s="213"/>
      <c r="N123" s="213"/>
      <c r="O123" s="213"/>
      <c r="P123" s="213"/>
      <c r="R123" s="213" t="s">
        <v>416</v>
      </c>
      <c r="S123" s="213"/>
      <c r="T123" s="213"/>
      <c r="U123" s="213"/>
      <c r="V123" s="213"/>
      <c r="W123" s="213"/>
      <c r="X123" s="213"/>
      <c r="Y123" s="213" t="s">
        <v>416</v>
      </c>
      <c r="Z123" s="213"/>
      <c r="AA123" s="213"/>
      <c r="AB123" s="213"/>
      <c r="AC123" s="213"/>
      <c r="AD123" s="213"/>
      <c r="AE123" s="213"/>
      <c r="AF123" s="213" t="s">
        <v>416</v>
      </c>
      <c r="AG123" s="213"/>
      <c r="AH123" s="213"/>
      <c r="AI123" s="213"/>
      <c r="AJ123" s="213"/>
      <c r="AK123" s="213"/>
      <c r="AL123" s="213"/>
      <c r="AM123" s="213"/>
    </row>
    <row r="124" spans="1:39" ht="31.5" customHeight="1" x14ac:dyDescent="0.25">
      <c r="A124" s="215" t="s">
        <v>19</v>
      </c>
      <c r="B124" s="215"/>
      <c r="C124" s="215" t="s">
        <v>432</v>
      </c>
      <c r="D124" s="215"/>
      <c r="E124" s="215"/>
      <c r="F124" s="215"/>
      <c r="G124" s="215"/>
      <c r="H124" s="215"/>
      <c r="I124" s="215"/>
      <c r="J124" s="215" t="s">
        <v>433</v>
      </c>
      <c r="K124" s="215"/>
      <c r="L124" s="215"/>
      <c r="M124" s="215"/>
      <c r="N124" s="215"/>
      <c r="O124" s="215"/>
      <c r="P124" s="215"/>
      <c r="R124" s="215" t="s">
        <v>434</v>
      </c>
      <c r="S124" s="215"/>
      <c r="T124" s="215"/>
      <c r="U124" s="215"/>
      <c r="V124" s="215"/>
      <c r="W124" s="215"/>
      <c r="X124" s="215"/>
      <c r="Y124" s="215"/>
      <c r="Z124" s="215" t="s">
        <v>19</v>
      </c>
      <c r="AA124" s="215"/>
      <c r="AB124" s="215"/>
      <c r="AC124" s="215"/>
      <c r="AD124" s="215"/>
      <c r="AE124" s="215"/>
      <c r="AF124" s="215"/>
      <c r="AG124" s="215" t="s">
        <v>435</v>
      </c>
      <c r="AH124" s="215"/>
      <c r="AI124" s="215"/>
      <c r="AJ124" s="215"/>
      <c r="AK124" s="215"/>
      <c r="AL124" s="215"/>
    </row>
    <row r="125" spans="1:39" ht="21.75" customHeight="1" x14ac:dyDescent="0.25">
      <c r="A125" s="227" t="s">
        <v>329</v>
      </c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9"/>
      <c r="R125" s="227" t="s">
        <v>329</v>
      </c>
      <c r="S125" s="228"/>
      <c r="T125" s="228"/>
      <c r="U125" s="228"/>
      <c r="V125" s="228"/>
      <c r="W125" s="228"/>
      <c r="X125" s="228"/>
      <c r="Y125" s="228"/>
      <c r="Z125" s="228"/>
      <c r="AA125" s="228"/>
      <c r="AB125" s="228"/>
      <c r="AC125" s="228"/>
      <c r="AD125" s="228"/>
      <c r="AE125" s="228"/>
      <c r="AF125" s="228"/>
      <c r="AG125" s="228"/>
      <c r="AH125" s="228"/>
      <c r="AI125" s="228"/>
      <c r="AJ125" s="228"/>
      <c r="AK125" s="228"/>
      <c r="AL125" s="228"/>
      <c r="AM125" s="229"/>
    </row>
    <row r="126" spans="1:39" ht="15.75" customHeight="1" x14ac:dyDescent="0.25">
      <c r="A126" s="217" t="s">
        <v>30</v>
      </c>
      <c r="B126" s="219" t="s">
        <v>330</v>
      </c>
      <c r="C126" s="225" t="s">
        <v>436</v>
      </c>
      <c r="D126" s="225"/>
      <c r="E126" s="225"/>
      <c r="F126" s="225"/>
      <c r="G126" s="225"/>
      <c r="H126" s="225"/>
      <c r="I126" s="225"/>
      <c r="J126" s="224" t="s">
        <v>437</v>
      </c>
      <c r="K126" s="224"/>
      <c r="L126" s="224"/>
      <c r="M126" s="224"/>
      <c r="N126" s="224"/>
      <c r="O126" s="224"/>
      <c r="P126" s="226"/>
      <c r="R126" s="217" t="s">
        <v>30</v>
      </c>
      <c r="S126" s="223" t="s">
        <v>438</v>
      </c>
      <c r="T126" s="224"/>
      <c r="U126" s="224"/>
      <c r="V126" s="224"/>
      <c r="W126" s="224"/>
      <c r="X126" s="224"/>
      <c r="Y126" s="224"/>
      <c r="Z126" s="225" t="s">
        <v>439</v>
      </c>
      <c r="AA126" s="225"/>
      <c r="AB126" s="225"/>
      <c r="AC126" s="225"/>
      <c r="AD126" s="225"/>
      <c r="AE126" s="225"/>
      <c r="AF126" s="225"/>
      <c r="AG126" s="224" t="s">
        <v>439</v>
      </c>
      <c r="AH126" s="224"/>
      <c r="AI126" s="224"/>
      <c r="AJ126" s="224"/>
      <c r="AK126" s="224"/>
      <c r="AL126" s="224"/>
      <c r="AM126" s="226"/>
    </row>
    <row r="127" spans="1:39" ht="15" customHeight="1" x14ac:dyDescent="0.25">
      <c r="A127" s="218"/>
      <c r="B127" s="220"/>
      <c r="C127" s="211" t="s">
        <v>336</v>
      </c>
      <c r="D127" s="211"/>
      <c r="E127" s="211"/>
      <c r="F127" s="211"/>
      <c r="G127" s="212" t="s">
        <v>337</v>
      </c>
      <c r="H127" s="212" t="s">
        <v>338</v>
      </c>
      <c r="I127" s="212" t="s">
        <v>339</v>
      </c>
      <c r="J127" s="211" t="s">
        <v>336</v>
      </c>
      <c r="K127" s="211"/>
      <c r="L127" s="211"/>
      <c r="M127" s="211"/>
      <c r="N127" s="212" t="s">
        <v>337</v>
      </c>
      <c r="O127" s="212" t="s">
        <v>338</v>
      </c>
      <c r="P127" s="221" t="s">
        <v>339</v>
      </c>
      <c r="R127" s="218"/>
      <c r="S127" s="216" t="s">
        <v>336</v>
      </c>
      <c r="T127" s="211"/>
      <c r="U127" s="211"/>
      <c r="V127" s="211"/>
      <c r="W127" s="212" t="s">
        <v>337</v>
      </c>
      <c r="X127" s="212" t="s">
        <v>338</v>
      </c>
      <c r="Y127" s="212" t="s">
        <v>339</v>
      </c>
      <c r="Z127" s="211" t="s">
        <v>336</v>
      </c>
      <c r="AA127" s="211"/>
      <c r="AB127" s="211"/>
      <c r="AC127" s="211"/>
      <c r="AD127" s="212" t="s">
        <v>337</v>
      </c>
      <c r="AE127" s="212" t="s">
        <v>338</v>
      </c>
      <c r="AF127" s="212" t="s">
        <v>339</v>
      </c>
      <c r="AG127" s="211" t="s">
        <v>336</v>
      </c>
      <c r="AH127" s="211"/>
      <c r="AI127" s="211"/>
      <c r="AJ127" s="211"/>
      <c r="AK127" s="212" t="s">
        <v>337</v>
      </c>
      <c r="AL127" s="212" t="s">
        <v>338</v>
      </c>
      <c r="AM127" s="221" t="s">
        <v>339</v>
      </c>
    </row>
    <row r="128" spans="1:39" ht="15" customHeight="1" x14ac:dyDescent="0.25">
      <c r="A128" s="218"/>
      <c r="B128" s="220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1"/>
      <c r="P128" s="222"/>
      <c r="R128" s="218"/>
      <c r="S128" s="216"/>
      <c r="T128" s="211"/>
      <c r="U128" s="211"/>
      <c r="V128" s="211"/>
      <c r="W128" s="211"/>
      <c r="X128" s="211"/>
      <c r="Y128" s="211"/>
      <c r="Z128" s="211"/>
      <c r="AA128" s="211"/>
      <c r="AB128" s="211"/>
      <c r="AC128" s="211"/>
      <c r="AD128" s="211"/>
      <c r="AE128" s="211"/>
      <c r="AF128" s="211"/>
      <c r="AG128" s="211"/>
      <c r="AH128" s="211"/>
      <c r="AI128" s="211"/>
      <c r="AJ128" s="211"/>
      <c r="AK128" s="211"/>
      <c r="AL128" s="211"/>
      <c r="AM128" s="222"/>
    </row>
    <row r="129" spans="1:39" ht="15.6" customHeight="1" x14ac:dyDescent="0.25">
      <c r="A129" s="30">
        <v>1</v>
      </c>
      <c r="B129" s="31" t="s">
        <v>36</v>
      </c>
      <c r="C129" s="115" t="s">
        <v>340</v>
      </c>
      <c r="D129" s="116" t="s">
        <v>346</v>
      </c>
      <c r="E129" s="116"/>
      <c r="F129" s="117"/>
      <c r="G129" s="118" t="s">
        <v>401</v>
      </c>
      <c r="H129" s="118" t="s">
        <v>354</v>
      </c>
      <c r="I129" s="119" t="s">
        <v>390</v>
      </c>
      <c r="J129" s="115" t="s">
        <v>440</v>
      </c>
      <c r="K129" s="116" t="s">
        <v>440</v>
      </c>
      <c r="L129" s="116" t="s">
        <v>440</v>
      </c>
      <c r="M129" s="117"/>
      <c r="N129" s="118" t="s">
        <v>440</v>
      </c>
      <c r="O129" s="118" t="s">
        <v>440</v>
      </c>
      <c r="P129" s="120" t="s">
        <v>440</v>
      </c>
      <c r="R129" s="30">
        <v>1</v>
      </c>
      <c r="S129" s="121" t="s">
        <v>349</v>
      </c>
      <c r="T129" s="116" t="s">
        <v>349</v>
      </c>
      <c r="U129" s="116"/>
      <c r="V129" s="122"/>
      <c r="W129" s="118" t="s">
        <v>340</v>
      </c>
      <c r="X129" s="118" t="s">
        <v>350</v>
      </c>
      <c r="Y129" s="119" t="s">
        <v>396</v>
      </c>
      <c r="Z129" s="115"/>
      <c r="AA129" s="116"/>
      <c r="AB129" s="116"/>
      <c r="AC129" s="117"/>
      <c r="AD129" s="118"/>
      <c r="AE129" s="118"/>
      <c r="AF129" s="119"/>
      <c r="AG129" s="115"/>
      <c r="AH129" s="116"/>
      <c r="AI129" s="116"/>
      <c r="AJ129" s="117"/>
      <c r="AK129" s="118"/>
      <c r="AL129" s="118"/>
      <c r="AM129" s="120"/>
    </row>
    <row r="130" spans="1:39" ht="15.6" customHeight="1" x14ac:dyDescent="0.25">
      <c r="A130" s="26">
        <v>2</v>
      </c>
      <c r="B130" s="27" t="s">
        <v>45</v>
      </c>
      <c r="C130" s="123" t="s">
        <v>340</v>
      </c>
      <c r="D130" s="124" t="s">
        <v>353</v>
      </c>
      <c r="E130" s="124"/>
      <c r="F130" s="125"/>
      <c r="G130" s="126" t="s">
        <v>379</v>
      </c>
      <c r="H130" s="126" t="s">
        <v>356</v>
      </c>
      <c r="I130" s="127" t="s">
        <v>396</v>
      </c>
      <c r="J130" s="123" t="s">
        <v>440</v>
      </c>
      <c r="K130" s="124" t="s">
        <v>440</v>
      </c>
      <c r="L130" s="124" t="s">
        <v>440</v>
      </c>
      <c r="M130" s="125"/>
      <c r="N130" s="126" t="s">
        <v>440</v>
      </c>
      <c r="O130" s="126" t="s">
        <v>440</v>
      </c>
      <c r="P130" s="128" t="s">
        <v>440</v>
      </c>
      <c r="R130" s="26">
        <v>2</v>
      </c>
      <c r="S130" s="129" t="s">
        <v>340</v>
      </c>
      <c r="T130" s="124" t="s">
        <v>349</v>
      </c>
      <c r="U130" s="124"/>
      <c r="V130" s="130"/>
      <c r="W130" s="126" t="s">
        <v>355</v>
      </c>
      <c r="X130" s="126" t="s">
        <v>350</v>
      </c>
      <c r="Y130" s="127" t="s">
        <v>396</v>
      </c>
      <c r="Z130" s="123"/>
      <c r="AA130" s="124"/>
      <c r="AB130" s="124"/>
      <c r="AC130" s="125"/>
      <c r="AD130" s="126"/>
      <c r="AE130" s="126"/>
      <c r="AF130" s="127"/>
      <c r="AG130" s="123"/>
      <c r="AH130" s="124"/>
      <c r="AI130" s="124"/>
      <c r="AJ130" s="125"/>
      <c r="AK130" s="126"/>
      <c r="AL130" s="126"/>
      <c r="AM130" s="128"/>
    </row>
    <row r="131" spans="1:39" ht="15.6" customHeight="1" x14ac:dyDescent="0.25">
      <c r="A131" s="26">
        <v>3</v>
      </c>
      <c r="B131" s="27" t="s">
        <v>51</v>
      </c>
      <c r="C131" s="123" t="s">
        <v>340</v>
      </c>
      <c r="D131" s="124" t="s">
        <v>352</v>
      </c>
      <c r="E131" s="124"/>
      <c r="F131" s="125"/>
      <c r="G131" s="126" t="s">
        <v>380</v>
      </c>
      <c r="H131" s="126" t="s">
        <v>344</v>
      </c>
      <c r="I131" s="127" t="s">
        <v>371</v>
      </c>
      <c r="J131" s="123" t="s">
        <v>440</v>
      </c>
      <c r="K131" s="124" t="s">
        <v>440</v>
      </c>
      <c r="L131" s="124" t="s">
        <v>440</v>
      </c>
      <c r="M131" s="125"/>
      <c r="N131" s="126" t="s">
        <v>440</v>
      </c>
      <c r="O131" s="126" t="s">
        <v>440</v>
      </c>
      <c r="P131" s="128" t="s">
        <v>440</v>
      </c>
      <c r="R131" s="26">
        <v>3</v>
      </c>
      <c r="S131" s="129" t="s">
        <v>342</v>
      </c>
      <c r="T131" s="124" t="s">
        <v>340</v>
      </c>
      <c r="U131" s="124"/>
      <c r="V131" s="130"/>
      <c r="W131" s="126" t="s">
        <v>355</v>
      </c>
      <c r="X131" s="126" t="s">
        <v>350</v>
      </c>
      <c r="Y131" s="127" t="s">
        <v>353</v>
      </c>
      <c r="Z131" s="123"/>
      <c r="AA131" s="124"/>
      <c r="AB131" s="124"/>
      <c r="AC131" s="125"/>
      <c r="AD131" s="126"/>
      <c r="AE131" s="126"/>
      <c r="AF131" s="127"/>
      <c r="AG131" s="123"/>
      <c r="AH131" s="124"/>
      <c r="AI131" s="124"/>
      <c r="AJ131" s="125"/>
      <c r="AK131" s="126"/>
      <c r="AL131" s="126"/>
      <c r="AM131" s="128"/>
    </row>
    <row r="132" spans="1:39" ht="15.6" customHeight="1" x14ac:dyDescent="0.25">
      <c r="A132" s="26">
        <v>4</v>
      </c>
      <c r="B132" s="27" t="s">
        <v>57</v>
      </c>
      <c r="C132" s="123" t="s">
        <v>340</v>
      </c>
      <c r="D132" s="124" t="s">
        <v>346</v>
      </c>
      <c r="E132" s="124"/>
      <c r="F132" s="125"/>
      <c r="G132" s="126" t="s">
        <v>355</v>
      </c>
      <c r="H132" s="126" t="s">
        <v>375</v>
      </c>
      <c r="I132" s="127" t="s">
        <v>381</v>
      </c>
      <c r="J132" s="123" t="s">
        <v>440</v>
      </c>
      <c r="K132" s="124" t="s">
        <v>440</v>
      </c>
      <c r="L132" s="124" t="s">
        <v>440</v>
      </c>
      <c r="M132" s="125"/>
      <c r="N132" s="126" t="s">
        <v>440</v>
      </c>
      <c r="O132" s="126" t="s">
        <v>440</v>
      </c>
      <c r="P132" s="128" t="s">
        <v>440</v>
      </c>
      <c r="R132" s="26">
        <v>4</v>
      </c>
      <c r="S132" s="129" t="s">
        <v>342</v>
      </c>
      <c r="T132" s="124" t="s">
        <v>340</v>
      </c>
      <c r="U132" s="124"/>
      <c r="V132" s="130"/>
      <c r="W132" s="126" t="s">
        <v>340</v>
      </c>
      <c r="X132" s="126" t="s">
        <v>356</v>
      </c>
      <c r="Y132" s="127" t="s">
        <v>380</v>
      </c>
      <c r="Z132" s="123"/>
      <c r="AA132" s="124"/>
      <c r="AB132" s="124"/>
      <c r="AC132" s="125"/>
      <c r="AD132" s="126"/>
      <c r="AE132" s="126"/>
      <c r="AF132" s="127"/>
      <c r="AG132" s="123"/>
      <c r="AH132" s="124"/>
      <c r="AI132" s="124"/>
      <c r="AJ132" s="125"/>
      <c r="AK132" s="126"/>
      <c r="AL132" s="126"/>
      <c r="AM132" s="128"/>
    </row>
    <row r="133" spans="1:39" ht="15.6" customHeight="1" x14ac:dyDescent="0.25">
      <c r="A133" s="42">
        <v>5</v>
      </c>
      <c r="B133" s="43" t="s">
        <v>63</v>
      </c>
      <c r="C133" s="131" t="s">
        <v>340</v>
      </c>
      <c r="D133" s="132" t="s">
        <v>352</v>
      </c>
      <c r="E133" s="132"/>
      <c r="F133" s="133"/>
      <c r="G133" s="134" t="s">
        <v>380</v>
      </c>
      <c r="H133" s="134" t="s">
        <v>381</v>
      </c>
      <c r="I133" s="135" t="s">
        <v>353</v>
      </c>
      <c r="J133" s="131" t="s">
        <v>440</v>
      </c>
      <c r="K133" s="132" t="s">
        <v>440</v>
      </c>
      <c r="L133" s="132" t="s">
        <v>440</v>
      </c>
      <c r="M133" s="133"/>
      <c r="N133" s="134" t="s">
        <v>440</v>
      </c>
      <c r="O133" s="134" t="s">
        <v>440</v>
      </c>
      <c r="P133" s="136" t="s">
        <v>440</v>
      </c>
      <c r="R133" s="42">
        <v>5</v>
      </c>
      <c r="S133" s="137" t="s">
        <v>342</v>
      </c>
      <c r="T133" s="132" t="s">
        <v>342</v>
      </c>
      <c r="U133" s="132"/>
      <c r="V133" s="138"/>
      <c r="W133" s="134" t="s">
        <v>340</v>
      </c>
      <c r="X133" s="134" t="s">
        <v>428</v>
      </c>
      <c r="Y133" s="135" t="s">
        <v>391</v>
      </c>
      <c r="Z133" s="131"/>
      <c r="AA133" s="132"/>
      <c r="AB133" s="132"/>
      <c r="AC133" s="133"/>
      <c r="AD133" s="134"/>
      <c r="AE133" s="134"/>
      <c r="AF133" s="135"/>
      <c r="AG133" s="131"/>
      <c r="AH133" s="132"/>
      <c r="AI133" s="132"/>
      <c r="AJ133" s="133"/>
      <c r="AK133" s="134"/>
      <c r="AL133" s="134"/>
      <c r="AM133" s="136"/>
    </row>
    <row r="134" spans="1:39" ht="15.6" customHeight="1" x14ac:dyDescent="0.25">
      <c r="A134" s="30">
        <v>6</v>
      </c>
      <c r="B134" s="31" t="s">
        <v>69</v>
      </c>
      <c r="C134" s="115" t="s">
        <v>340</v>
      </c>
      <c r="D134" s="116" t="s">
        <v>388</v>
      </c>
      <c r="E134" s="116"/>
      <c r="F134" s="117"/>
      <c r="G134" s="118" t="s">
        <v>354</v>
      </c>
      <c r="H134" s="118" t="s">
        <v>373</v>
      </c>
      <c r="I134" s="119" t="s">
        <v>368</v>
      </c>
      <c r="J134" s="115" t="s">
        <v>440</v>
      </c>
      <c r="K134" s="116" t="s">
        <v>440</v>
      </c>
      <c r="L134" s="116" t="s">
        <v>440</v>
      </c>
      <c r="M134" s="117"/>
      <c r="N134" s="118" t="s">
        <v>440</v>
      </c>
      <c r="O134" s="118" t="s">
        <v>440</v>
      </c>
      <c r="P134" s="120" t="s">
        <v>440</v>
      </c>
      <c r="R134" s="30">
        <v>6</v>
      </c>
      <c r="S134" s="121" t="s">
        <v>351</v>
      </c>
      <c r="T134" s="116" t="s">
        <v>340</v>
      </c>
      <c r="U134" s="116"/>
      <c r="V134" s="122"/>
      <c r="W134" s="118" t="s">
        <v>340</v>
      </c>
      <c r="X134" s="118" t="s">
        <v>356</v>
      </c>
      <c r="Y134" s="119" t="s">
        <v>365</v>
      </c>
      <c r="Z134" s="115"/>
      <c r="AA134" s="116"/>
      <c r="AB134" s="116"/>
      <c r="AC134" s="117"/>
      <c r="AD134" s="118"/>
      <c r="AE134" s="118"/>
      <c r="AF134" s="119"/>
      <c r="AG134" s="115"/>
      <c r="AH134" s="116"/>
      <c r="AI134" s="116"/>
      <c r="AJ134" s="117"/>
      <c r="AK134" s="118"/>
      <c r="AL134" s="118"/>
      <c r="AM134" s="120"/>
    </row>
    <row r="135" spans="1:39" ht="15.6" customHeight="1" x14ac:dyDescent="0.25">
      <c r="A135" s="26">
        <v>7</v>
      </c>
      <c r="B135" s="27" t="s">
        <v>75</v>
      </c>
      <c r="C135" s="123" t="s">
        <v>340</v>
      </c>
      <c r="D135" s="124" t="s">
        <v>341</v>
      </c>
      <c r="E135" s="124"/>
      <c r="F135" s="125"/>
      <c r="G135" s="126" t="s">
        <v>349</v>
      </c>
      <c r="H135" s="126" t="s">
        <v>350</v>
      </c>
      <c r="I135" s="127" t="s">
        <v>379</v>
      </c>
      <c r="J135" s="123" t="s">
        <v>440</v>
      </c>
      <c r="K135" s="124" t="s">
        <v>440</v>
      </c>
      <c r="L135" s="124" t="s">
        <v>440</v>
      </c>
      <c r="M135" s="125"/>
      <c r="N135" s="126" t="s">
        <v>440</v>
      </c>
      <c r="O135" s="126" t="s">
        <v>440</v>
      </c>
      <c r="P135" s="128" t="s">
        <v>440</v>
      </c>
      <c r="R135" s="26">
        <v>7</v>
      </c>
      <c r="S135" s="129" t="s">
        <v>342</v>
      </c>
      <c r="T135" s="124" t="s">
        <v>340</v>
      </c>
      <c r="U135" s="124"/>
      <c r="V135" s="130"/>
      <c r="W135" s="126" t="s">
        <v>351</v>
      </c>
      <c r="X135" s="126" t="s">
        <v>356</v>
      </c>
      <c r="Y135" s="127" t="s">
        <v>357</v>
      </c>
      <c r="Z135" s="123"/>
      <c r="AA135" s="124"/>
      <c r="AB135" s="124"/>
      <c r="AC135" s="125"/>
      <c r="AD135" s="126"/>
      <c r="AE135" s="126"/>
      <c r="AF135" s="127"/>
      <c r="AG135" s="123"/>
      <c r="AH135" s="124"/>
      <c r="AI135" s="124"/>
      <c r="AJ135" s="125"/>
      <c r="AK135" s="126"/>
      <c r="AL135" s="126"/>
      <c r="AM135" s="128"/>
    </row>
    <row r="136" spans="1:39" ht="15.6" customHeight="1" x14ac:dyDescent="0.25">
      <c r="A136" s="26">
        <v>8</v>
      </c>
      <c r="B136" s="27" t="s">
        <v>80</v>
      </c>
      <c r="C136" s="123" t="s">
        <v>340</v>
      </c>
      <c r="D136" s="124" t="s">
        <v>388</v>
      </c>
      <c r="E136" s="139"/>
      <c r="F136" s="125"/>
      <c r="G136" s="126" t="s">
        <v>401</v>
      </c>
      <c r="H136" s="126" t="s">
        <v>355</v>
      </c>
      <c r="I136" s="127" t="s">
        <v>356</v>
      </c>
      <c r="J136" s="123" t="s">
        <v>440</v>
      </c>
      <c r="K136" s="124" t="s">
        <v>440</v>
      </c>
      <c r="L136" s="124" t="s">
        <v>440</v>
      </c>
      <c r="M136" s="125"/>
      <c r="N136" s="126" t="s">
        <v>440</v>
      </c>
      <c r="O136" s="126" t="s">
        <v>440</v>
      </c>
      <c r="P136" s="128" t="s">
        <v>440</v>
      </c>
      <c r="R136" s="26">
        <v>8</v>
      </c>
      <c r="S136" s="129" t="s">
        <v>340</v>
      </c>
      <c r="T136" s="124" t="s">
        <v>340</v>
      </c>
      <c r="U136" s="139"/>
      <c r="V136" s="130"/>
      <c r="W136" s="126" t="s">
        <v>340</v>
      </c>
      <c r="X136" s="126" t="s">
        <v>356</v>
      </c>
      <c r="Y136" s="127" t="s">
        <v>385</v>
      </c>
      <c r="Z136" s="123"/>
      <c r="AA136" s="124"/>
      <c r="AB136" s="139"/>
      <c r="AC136" s="125"/>
      <c r="AD136" s="126"/>
      <c r="AE136" s="126"/>
      <c r="AF136" s="127"/>
      <c r="AG136" s="123"/>
      <c r="AH136" s="124"/>
      <c r="AI136" s="139"/>
      <c r="AJ136" s="125"/>
      <c r="AK136" s="126"/>
      <c r="AL136" s="126"/>
      <c r="AM136" s="128"/>
    </row>
    <row r="137" spans="1:39" ht="15.6" customHeight="1" x14ac:dyDescent="0.25">
      <c r="A137" s="26">
        <v>9</v>
      </c>
      <c r="B137" s="27" t="s">
        <v>86</v>
      </c>
      <c r="C137" s="123" t="s">
        <v>340</v>
      </c>
      <c r="D137" s="124" t="s">
        <v>342</v>
      </c>
      <c r="E137" s="124"/>
      <c r="F137" s="125"/>
      <c r="G137" s="126" t="s">
        <v>401</v>
      </c>
      <c r="H137" s="126" t="s">
        <v>375</v>
      </c>
      <c r="I137" s="127" t="s">
        <v>365</v>
      </c>
      <c r="J137" s="123" t="s">
        <v>440</v>
      </c>
      <c r="K137" s="124" t="s">
        <v>440</v>
      </c>
      <c r="L137" s="124" t="s">
        <v>440</v>
      </c>
      <c r="M137" s="125"/>
      <c r="N137" s="126" t="s">
        <v>440</v>
      </c>
      <c r="O137" s="126" t="s">
        <v>440</v>
      </c>
      <c r="P137" s="128" t="s">
        <v>440</v>
      </c>
      <c r="R137" s="26">
        <v>9</v>
      </c>
      <c r="S137" s="129" t="s">
        <v>351</v>
      </c>
      <c r="T137" s="124" t="s">
        <v>340</v>
      </c>
      <c r="U137" s="124"/>
      <c r="V137" s="130"/>
      <c r="W137" s="126" t="s">
        <v>340</v>
      </c>
      <c r="X137" s="126" t="s">
        <v>356</v>
      </c>
      <c r="Y137" s="127" t="s">
        <v>365</v>
      </c>
      <c r="Z137" s="123"/>
      <c r="AA137" s="124"/>
      <c r="AB137" s="124"/>
      <c r="AC137" s="125"/>
      <c r="AD137" s="126"/>
      <c r="AE137" s="126"/>
      <c r="AF137" s="127"/>
      <c r="AG137" s="123"/>
      <c r="AH137" s="124"/>
      <c r="AI137" s="124"/>
      <c r="AJ137" s="125"/>
      <c r="AK137" s="126"/>
      <c r="AL137" s="126"/>
      <c r="AM137" s="128"/>
    </row>
    <row r="138" spans="1:39" ht="15.6" customHeight="1" x14ac:dyDescent="0.25">
      <c r="A138" s="42">
        <v>10</v>
      </c>
      <c r="B138" s="43" t="s">
        <v>92</v>
      </c>
      <c r="C138" s="131" t="s">
        <v>340</v>
      </c>
      <c r="D138" s="132" t="s">
        <v>352</v>
      </c>
      <c r="E138" s="132"/>
      <c r="F138" s="133"/>
      <c r="G138" s="134" t="s">
        <v>401</v>
      </c>
      <c r="H138" s="134" t="s">
        <v>355</v>
      </c>
      <c r="I138" s="135" t="s">
        <v>380</v>
      </c>
      <c r="J138" s="131" t="s">
        <v>440</v>
      </c>
      <c r="K138" s="132" t="s">
        <v>440</v>
      </c>
      <c r="L138" s="132" t="s">
        <v>440</v>
      </c>
      <c r="M138" s="133"/>
      <c r="N138" s="134" t="s">
        <v>440</v>
      </c>
      <c r="O138" s="134" t="s">
        <v>440</v>
      </c>
      <c r="P138" s="136" t="s">
        <v>440</v>
      </c>
      <c r="R138" s="42">
        <v>10</v>
      </c>
      <c r="S138" s="137" t="s">
        <v>342</v>
      </c>
      <c r="T138" s="132" t="s">
        <v>349</v>
      </c>
      <c r="U138" s="132"/>
      <c r="V138" s="138"/>
      <c r="W138" s="134" t="s">
        <v>355</v>
      </c>
      <c r="X138" s="134" t="s">
        <v>356</v>
      </c>
      <c r="Y138" s="135" t="s">
        <v>356</v>
      </c>
      <c r="Z138" s="131"/>
      <c r="AA138" s="132"/>
      <c r="AB138" s="132"/>
      <c r="AC138" s="133"/>
      <c r="AD138" s="134"/>
      <c r="AE138" s="134"/>
      <c r="AF138" s="135"/>
      <c r="AG138" s="131"/>
      <c r="AH138" s="132"/>
      <c r="AI138" s="132"/>
      <c r="AJ138" s="133"/>
      <c r="AK138" s="134"/>
      <c r="AL138" s="134"/>
      <c r="AM138" s="136"/>
    </row>
    <row r="139" spans="1:39" ht="15.6" customHeight="1" x14ac:dyDescent="0.25">
      <c r="A139" s="30">
        <v>11</v>
      </c>
      <c r="B139" s="31" t="s">
        <v>98</v>
      </c>
      <c r="C139" s="115" t="s">
        <v>340</v>
      </c>
      <c r="D139" s="116" t="s">
        <v>353</v>
      </c>
      <c r="E139" s="116"/>
      <c r="F139" s="117"/>
      <c r="G139" s="118" t="s">
        <v>401</v>
      </c>
      <c r="H139" s="118" t="s">
        <v>401</v>
      </c>
      <c r="I139" s="119" t="s">
        <v>361</v>
      </c>
      <c r="J139" s="115" t="s">
        <v>440</v>
      </c>
      <c r="K139" s="116" t="s">
        <v>440</v>
      </c>
      <c r="L139" s="116" t="s">
        <v>440</v>
      </c>
      <c r="M139" s="117"/>
      <c r="N139" s="118" t="s">
        <v>440</v>
      </c>
      <c r="O139" s="118" t="s">
        <v>440</v>
      </c>
      <c r="P139" s="120" t="s">
        <v>440</v>
      </c>
      <c r="R139" s="30">
        <v>11</v>
      </c>
      <c r="S139" s="121" t="s">
        <v>349</v>
      </c>
      <c r="T139" s="116" t="s">
        <v>340</v>
      </c>
      <c r="U139" s="116"/>
      <c r="V139" s="122"/>
      <c r="W139" s="118" t="s">
        <v>340</v>
      </c>
      <c r="X139" s="118" t="s">
        <v>356</v>
      </c>
      <c r="Y139" s="119" t="s">
        <v>391</v>
      </c>
      <c r="Z139" s="115"/>
      <c r="AA139" s="116"/>
      <c r="AB139" s="116"/>
      <c r="AC139" s="117"/>
      <c r="AD139" s="118"/>
      <c r="AE139" s="118"/>
      <c r="AF139" s="119"/>
      <c r="AG139" s="115"/>
      <c r="AH139" s="116"/>
      <c r="AI139" s="116"/>
      <c r="AJ139" s="117"/>
      <c r="AK139" s="118"/>
      <c r="AL139" s="118"/>
      <c r="AM139" s="120"/>
    </row>
    <row r="140" spans="1:39" ht="15.6" customHeight="1" x14ac:dyDescent="0.25">
      <c r="A140" s="26">
        <v>12</v>
      </c>
      <c r="B140" s="27" t="s">
        <v>104</v>
      </c>
      <c r="C140" s="123" t="s">
        <v>340</v>
      </c>
      <c r="D140" s="124" t="s">
        <v>342</v>
      </c>
      <c r="E140" s="124"/>
      <c r="F140" s="125"/>
      <c r="G140" s="126" t="s">
        <v>401</v>
      </c>
      <c r="H140" s="126" t="s">
        <v>350</v>
      </c>
      <c r="I140" s="127" t="s">
        <v>375</v>
      </c>
      <c r="J140" s="123" t="s">
        <v>440</v>
      </c>
      <c r="K140" s="124" t="s">
        <v>440</v>
      </c>
      <c r="L140" s="124" t="s">
        <v>440</v>
      </c>
      <c r="M140" s="125"/>
      <c r="N140" s="126" t="s">
        <v>440</v>
      </c>
      <c r="O140" s="126" t="s">
        <v>440</v>
      </c>
      <c r="P140" s="128" t="s">
        <v>440</v>
      </c>
      <c r="R140" s="26">
        <v>12</v>
      </c>
      <c r="S140" s="129" t="s">
        <v>342</v>
      </c>
      <c r="T140" s="124" t="s">
        <v>349</v>
      </c>
      <c r="U140" s="124"/>
      <c r="V140" s="130"/>
      <c r="W140" s="126" t="s">
        <v>340</v>
      </c>
      <c r="X140" s="126" t="s">
        <v>356</v>
      </c>
      <c r="Y140" s="127" t="s">
        <v>365</v>
      </c>
      <c r="Z140" s="123"/>
      <c r="AA140" s="124"/>
      <c r="AB140" s="124"/>
      <c r="AC140" s="125"/>
      <c r="AD140" s="126"/>
      <c r="AE140" s="126"/>
      <c r="AF140" s="127"/>
      <c r="AG140" s="123"/>
      <c r="AH140" s="124"/>
      <c r="AI140" s="124"/>
      <c r="AJ140" s="125"/>
      <c r="AK140" s="126"/>
      <c r="AL140" s="126"/>
      <c r="AM140" s="128"/>
    </row>
    <row r="141" spans="1:39" ht="15.6" customHeight="1" x14ac:dyDescent="0.25">
      <c r="A141" s="26">
        <v>13</v>
      </c>
      <c r="B141" s="27" t="s">
        <v>110</v>
      </c>
      <c r="C141" s="123" t="s">
        <v>340</v>
      </c>
      <c r="D141" s="124" t="s">
        <v>342</v>
      </c>
      <c r="E141" s="124"/>
      <c r="F141" s="125"/>
      <c r="G141" s="126" t="s">
        <v>380</v>
      </c>
      <c r="H141" s="126" t="s">
        <v>380</v>
      </c>
      <c r="I141" s="127" t="s">
        <v>393</v>
      </c>
      <c r="J141" s="123" t="s">
        <v>440</v>
      </c>
      <c r="K141" s="124" t="s">
        <v>440</v>
      </c>
      <c r="L141" s="124" t="s">
        <v>440</v>
      </c>
      <c r="M141" s="125"/>
      <c r="N141" s="126" t="s">
        <v>440</v>
      </c>
      <c r="O141" s="126" t="s">
        <v>440</v>
      </c>
      <c r="P141" s="128" t="s">
        <v>440</v>
      </c>
      <c r="R141" s="26">
        <v>13</v>
      </c>
      <c r="S141" s="129" t="s">
        <v>342</v>
      </c>
      <c r="T141" s="124" t="s">
        <v>340</v>
      </c>
      <c r="U141" s="124"/>
      <c r="V141" s="130"/>
      <c r="W141" s="126" t="s">
        <v>355</v>
      </c>
      <c r="X141" s="126" t="s">
        <v>350</v>
      </c>
      <c r="Y141" s="127" t="s">
        <v>353</v>
      </c>
      <c r="Z141" s="123"/>
      <c r="AA141" s="124"/>
      <c r="AB141" s="124"/>
      <c r="AC141" s="125"/>
      <c r="AD141" s="126"/>
      <c r="AE141" s="126"/>
      <c r="AF141" s="127"/>
      <c r="AG141" s="123"/>
      <c r="AH141" s="124"/>
      <c r="AI141" s="124"/>
      <c r="AJ141" s="125"/>
      <c r="AK141" s="126"/>
      <c r="AL141" s="126"/>
      <c r="AM141" s="128"/>
    </row>
    <row r="142" spans="1:39" ht="15.6" customHeight="1" x14ac:dyDescent="0.25">
      <c r="A142" s="26">
        <v>14</v>
      </c>
      <c r="B142" s="27" t="s">
        <v>116</v>
      </c>
      <c r="C142" s="123" t="s">
        <v>340</v>
      </c>
      <c r="D142" s="124" t="s">
        <v>341</v>
      </c>
      <c r="E142" s="124"/>
      <c r="F142" s="125"/>
      <c r="G142" s="126" t="s">
        <v>375</v>
      </c>
      <c r="H142" s="126" t="s">
        <v>350</v>
      </c>
      <c r="I142" s="127" t="s">
        <v>366</v>
      </c>
      <c r="J142" s="123" t="s">
        <v>440</v>
      </c>
      <c r="K142" s="124" t="s">
        <v>440</v>
      </c>
      <c r="L142" s="124" t="s">
        <v>440</v>
      </c>
      <c r="M142" s="125"/>
      <c r="N142" s="126" t="s">
        <v>440</v>
      </c>
      <c r="O142" s="126" t="s">
        <v>440</v>
      </c>
      <c r="P142" s="128" t="s">
        <v>440</v>
      </c>
      <c r="R142" s="26">
        <v>14</v>
      </c>
      <c r="S142" s="129" t="s">
        <v>349</v>
      </c>
      <c r="T142" s="124" t="s">
        <v>349</v>
      </c>
      <c r="U142" s="124"/>
      <c r="V142" s="130"/>
      <c r="W142" s="126" t="s">
        <v>340</v>
      </c>
      <c r="X142" s="126" t="s">
        <v>356</v>
      </c>
      <c r="Y142" s="127" t="s">
        <v>380</v>
      </c>
      <c r="Z142" s="123"/>
      <c r="AA142" s="124"/>
      <c r="AB142" s="124"/>
      <c r="AC142" s="125"/>
      <c r="AD142" s="126"/>
      <c r="AE142" s="126"/>
      <c r="AF142" s="127"/>
      <c r="AG142" s="123"/>
      <c r="AH142" s="124"/>
      <c r="AI142" s="124"/>
      <c r="AJ142" s="125"/>
      <c r="AK142" s="126"/>
      <c r="AL142" s="126"/>
      <c r="AM142" s="128"/>
    </row>
    <row r="143" spans="1:39" ht="15.6" customHeight="1" x14ac:dyDescent="0.25">
      <c r="A143" s="42">
        <v>15</v>
      </c>
      <c r="B143" s="43" t="s">
        <v>122</v>
      </c>
      <c r="C143" s="131" t="s">
        <v>349</v>
      </c>
      <c r="D143" s="132" t="s">
        <v>388</v>
      </c>
      <c r="E143" s="132"/>
      <c r="F143" s="133"/>
      <c r="G143" s="134" t="s">
        <v>375</v>
      </c>
      <c r="H143" s="134" t="s">
        <v>371</v>
      </c>
      <c r="I143" s="135" t="s">
        <v>347</v>
      </c>
      <c r="J143" s="131" t="s">
        <v>440</v>
      </c>
      <c r="K143" s="132" t="s">
        <v>440</v>
      </c>
      <c r="L143" s="132" t="s">
        <v>440</v>
      </c>
      <c r="M143" s="133"/>
      <c r="N143" s="134" t="s">
        <v>440</v>
      </c>
      <c r="O143" s="134" t="s">
        <v>440</v>
      </c>
      <c r="P143" s="136" t="s">
        <v>440</v>
      </c>
      <c r="R143" s="42">
        <v>15</v>
      </c>
      <c r="S143" s="137" t="s">
        <v>342</v>
      </c>
      <c r="T143" s="132" t="s">
        <v>340</v>
      </c>
      <c r="U143" s="132"/>
      <c r="V143" s="138"/>
      <c r="W143" s="134" t="s">
        <v>349</v>
      </c>
      <c r="X143" s="134" t="s">
        <v>356</v>
      </c>
      <c r="Y143" s="135" t="s">
        <v>356</v>
      </c>
      <c r="Z143" s="131"/>
      <c r="AA143" s="132"/>
      <c r="AB143" s="132"/>
      <c r="AC143" s="133"/>
      <c r="AD143" s="134"/>
      <c r="AE143" s="134"/>
      <c r="AF143" s="135"/>
      <c r="AG143" s="131"/>
      <c r="AH143" s="132"/>
      <c r="AI143" s="132"/>
      <c r="AJ143" s="133"/>
      <c r="AK143" s="134"/>
      <c r="AL143" s="134"/>
      <c r="AM143" s="136"/>
    </row>
    <row r="144" spans="1:39" ht="15.6" customHeight="1" x14ac:dyDescent="0.25">
      <c r="A144" s="30">
        <v>16</v>
      </c>
      <c r="B144" s="31" t="s">
        <v>128</v>
      </c>
      <c r="C144" s="115" t="s">
        <v>363</v>
      </c>
      <c r="D144" s="116" t="s">
        <v>346</v>
      </c>
      <c r="E144" s="116"/>
      <c r="F144" s="117"/>
      <c r="G144" s="118" t="s">
        <v>379</v>
      </c>
      <c r="H144" s="118" t="s">
        <v>381</v>
      </c>
      <c r="I144" s="119" t="s">
        <v>372</v>
      </c>
      <c r="J144" s="115" t="s">
        <v>440</v>
      </c>
      <c r="K144" s="116" t="s">
        <v>440</v>
      </c>
      <c r="L144" s="116" t="s">
        <v>440</v>
      </c>
      <c r="M144" s="117"/>
      <c r="N144" s="118" t="s">
        <v>440</v>
      </c>
      <c r="O144" s="118" t="s">
        <v>440</v>
      </c>
      <c r="P144" s="120" t="s">
        <v>440</v>
      </c>
      <c r="R144" s="30">
        <v>16</v>
      </c>
      <c r="S144" s="121" t="s">
        <v>340</v>
      </c>
      <c r="T144" s="116" t="s">
        <v>340</v>
      </c>
      <c r="U144" s="116"/>
      <c r="V144" s="122"/>
      <c r="W144" s="118" t="s">
        <v>340</v>
      </c>
      <c r="X144" s="118" t="s">
        <v>428</v>
      </c>
      <c r="Y144" s="119" t="s">
        <v>428</v>
      </c>
      <c r="Z144" s="115"/>
      <c r="AA144" s="116"/>
      <c r="AB144" s="116"/>
      <c r="AC144" s="117"/>
      <c r="AD144" s="118"/>
      <c r="AE144" s="118"/>
      <c r="AF144" s="119"/>
      <c r="AG144" s="115"/>
      <c r="AH144" s="116"/>
      <c r="AI144" s="116"/>
      <c r="AJ144" s="117"/>
      <c r="AK144" s="118"/>
      <c r="AL144" s="118"/>
      <c r="AM144" s="120"/>
    </row>
    <row r="145" spans="1:39" ht="15.6" customHeight="1" x14ac:dyDescent="0.25">
      <c r="A145" s="26">
        <v>17</v>
      </c>
      <c r="B145" s="27" t="s">
        <v>134</v>
      </c>
      <c r="C145" s="123" t="s">
        <v>363</v>
      </c>
      <c r="D145" s="124" t="s">
        <v>388</v>
      </c>
      <c r="E145" s="124"/>
      <c r="F145" s="125"/>
      <c r="G145" s="126" t="s">
        <v>381</v>
      </c>
      <c r="H145" s="126" t="s">
        <v>392</v>
      </c>
      <c r="I145" s="127" t="s">
        <v>376</v>
      </c>
      <c r="J145" s="123" t="s">
        <v>440</v>
      </c>
      <c r="K145" s="124" t="s">
        <v>440</v>
      </c>
      <c r="L145" s="124" t="s">
        <v>440</v>
      </c>
      <c r="M145" s="125"/>
      <c r="N145" s="126" t="s">
        <v>440</v>
      </c>
      <c r="O145" s="126" t="s">
        <v>440</v>
      </c>
      <c r="P145" s="128" t="s">
        <v>440</v>
      </c>
      <c r="R145" s="26">
        <v>17</v>
      </c>
      <c r="S145" s="129" t="s">
        <v>340</v>
      </c>
      <c r="T145" s="124" t="s">
        <v>349</v>
      </c>
      <c r="U145" s="124"/>
      <c r="V145" s="130"/>
      <c r="W145" s="126" t="s">
        <v>340</v>
      </c>
      <c r="X145" s="126" t="s">
        <v>356</v>
      </c>
      <c r="Y145" s="127" t="s">
        <v>391</v>
      </c>
      <c r="Z145" s="123"/>
      <c r="AA145" s="124"/>
      <c r="AB145" s="124"/>
      <c r="AC145" s="125"/>
      <c r="AD145" s="126"/>
      <c r="AE145" s="126"/>
      <c r="AF145" s="127"/>
      <c r="AG145" s="123"/>
      <c r="AH145" s="124"/>
      <c r="AI145" s="124"/>
      <c r="AJ145" s="125"/>
      <c r="AK145" s="126"/>
      <c r="AL145" s="126"/>
      <c r="AM145" s="128"/>
    </row>
    <row r="146" spans="1:39" ht="15.6" customHeight="1" x14ac:dyDescent="0.25">
      <c r="A146" s="26">
        <v>18</v>
      </c>
      <c r="B146" s="27" t="s">
        <v>140</v>
      </c>
      <c r="C146" s="123" t="s">
        <v>342</v>
      </c>
      <c r="D146" s="124" t="s">
        <v>342</v>
      </c>
      <c r="E146" s="124"/>
      <c r="F146" s="125"/>
      <c r="G146" s="126" t="s">
        <v>342</v>
      </c>
      <c r="H146" s="126" t="s">
        <v>350</v>
      </c>
      <c r="I146" s="127" t="s">
        <v>350</v>
      </c>
      <c r="J146" s="123" t="s">
        <v>440</v>
      </c>
      <c r="K146" s="124" t="s">
        <v>440</v>
      </c>
      <c r="L146" s="124" t="s">
        <v>440</v>
      </c>
      <c r="M146" s="125"/>
      <c r="N146" s="126" t="s">
        <v>440</v>
      </c>
      <c r="O146" s="126" t="s">
        <v>440</v>
      </c>
      <c r="P146" s="128" t="s">
        <v>440</v>
      </c>
      <c r="R146" s="26">
        <v>18</v>
      </c>
      <c r="S146" s="129" t="s">
        <v>340</v>
      </c>
      <c r="T146" s="124" t="s">
        <v>342</v>
      </c>
      <c r="U146" s="124"/>
      <c r="V146" s="130"/>
      <c r="W146" s="126" t="s">
        <v>340</v>
      </c>
      <c r="X146" s="126" t="s">
        <v>356</v>
      </c>
      <c r="Y146" s="127" t="s">
        <v>380</v>
      </c>
      <c r="Z146" s="123"/>
      <c r="AA146" s="124"/>
      <c r="AB146" s="124"/>
      <c r="AC146" s="125"/>
      <c r="AD146" s="126"/>
      <c r="AE146" s="126"/>
      <c r="AF146" s="127"/>
      <c r="AG146" s="123"/>
      <c r="AH146" s="124"/>
      <c r="AI146" s="124"/>
      <c r="AJ146" s="125"/>
      <c r="AK146" s="126"/>
      <c r="AL146" s="126"/>
      <c r="AM146" s="128"/>
    </row>
    <row r="147" spans="1:39" ht="15.6" customHeight="1" x14ac:dyDescent="0.25">
      <c r="A147" s="26">
        <v>19</v>
      </c>
      <c r="B147" s="27" t="s">
        <v>145</v>
      </c>
      <c r="C147" s="123" t="s">
        <v>340</v>
      </c>
      <c r="D147" s="124" t="s">
        <v>369</v>
      </c>
      <c r="E147" s="124"/>
      <c r="F147" s="125"/>
      <c r="G147" s="126" t="s">
        <v>401</v>
      </c>
      <c r="H147" s="126" t="s">
        <v>401</v>
      </c>
      <c r="I147" s="127" t="s">
        <v>393</v>
      </c>
      <c r="J147" s="123" t="s">
        <v>440</v>
      </c>
      <c r="K147" s="124" t="s">
        <v>440</v>
      </c>
      <c r="L147" s="124" t="s">
        <v>440</v>
      </c>
      <c r="M147" s="125"/>
      <c r="N147" s="126" t="s">
        <v>440</v>
      </c>
      <c r="O147" s="126" t="s">
        <v>440</v>
      </c>
      <c r="P147" s="128" t="s">
        <v>440</v>
      </c>
      <c r="R147" s="26">
        <v>19</v>
      </c>
      <c r="S147" s="129" t="s">
        <v>342</v>
      </c>
      <c r="T147" s="124" t="s">
        <v>340</v>
      </c>
      <c r="U147" s="124"/>
      <c r="V147" s="130"/>
      <c r="W147" s="126" t="s">
        <v>340</v>
      </c>
      <c r="X147" s="126" t="s">
        <v>350</v>
      </c>
      <c r="Y147" s="127" t="s">
        <v>396</v>
      </c>
      <c r="Z147" s="123"/>
      <c r="AA147" s="124"/>
      <c r="AB147" s="124"/>
      <c r="AC147" s="125"/>
      <c r="AD147" s="126"/>
      <c r="AE147" s="126"/>
      <c r="AF147" s="127"/>
      <c r="AG147" s="123"/>
      <c r="AH147" s="124"/>
      <c r="AI147" s="124"/>
      <c r="AJ147" s="125"/>
      <c r="AK147" s="126"/>
      <c r="AL147" s="126"/>
      <c r="AM147" s="128"/>
    </row>
    <row r="148" spans="1:39" ht="15.6" customHeight="1" x14ac:dyDescent="0.25">
      <c r="A148" s="42">
        <v>20</v>
      </c>
      <c r="B148" s="43" t="s">
        <v>151</v>
      </c>
      <c r="C148" s="131" t="s">
        <v>340</v>
      </c>
      <c r="D148" s="132" t="s">
        <v>341</v>
      </c>
      <c r="E148" s="132"/>
      <c r="F148" s="133"/>
      <c r="G148" s="134" t="s">
        <v>381</v>
      </c>
      <c r="H148" s="134" t="s">
        <v>379</v>
      </c>
      <c r="I148" s="135" t="s">
        <v>379</v>
      </c>
      <c r="J148" s="131" t="s">
        <v>440</v>
      </c>
      <c r="K148" s="132" t="s">
        <v>440</v>
      </c>
      <c r="L148" s="132" t="s">
        <v>440</v>
      </c>
      <c r="M148" s="133"/>
      <c r="N148" s="134" t="s">
        <v>440</v>
      </c>
      <c r="O148" s="134" t="s">
        <v>440</v>
      </c>
      <c r="P148" s="136" t="s">
        <v>440</v>
      </c>
      <c r="R148" s="42">
        <v>20</v>
      </c>
      <c r="S148" s="137" t="s">
        <v>342</v>
      </c>
      <c r="T148" s="132" t="s">
        <v>349</v>
      </c>
      <c r="U148" s="132"/>
      <c r="V148" s="138"/>
      <c r="W148" s="134" t="s">
        <v>340</v>
      </c>
      <c r="X148" s="134" t="s">
        <v>356</v>
      </c>
      <c r="Y148" s="135" t="s">
        <v>365</v>
      </c>
      <c r="Z148" s="131"/>
      <c r="AA148" s="132"/>
      <c r="AB148" s="132"/>
      <c r="AC148" s="133"/>
      <c r="AD148" s="134"/>
      <c r="AE148" s="134"/>
      <c r="AF148" s="135"/>
      <c r="AG148" s="131"/>
      <c r="AH148" s="132"/>
      <c r="AI148" s="132"/>
      <c r="AJ148" s="133"/>
      <c r="AK148" s="134"/>
      <c r="AL148" s="134"/>
      <c r="AM148" s="136"/>
    </row>
    <row r="149" spans="1:39" ht="15.6" customHeight="1" x14ac:dyDescent="0.25">
      <c r="A149" s="30">
        <v>21</v>
      </c>
      <c r="B149" s="31" t="s">
        <v>157</v>
      </c>
      <c r="C149" s="115" t="s">
        <v>349</v>
      </c>
      <c r="D149" s="116" t="s">
        <v>372</v>
      </c>
      <c r="E149" s="116"/>
      <c r="F149" s="117"/>
      <c r="G149" s="118" t="s">
        <v>355</v>
      </c>
      <c r="H149" s="118" t="s">
        <v>428</v>
      </c>
      <c r="I149" s="119" t="s">
        <v>380</v>
      </c>
      <c r="J149" s="115" t="s">
        <v>440</v>
      </c>
      <c r="K149" s="116" t="s">
        <v>440</v>
      </c>
      <c r="L149" s="116" t="s">
        <v>440</v>
      </c>
      <c r="M149" s="117"/>
      <c r="N149" s="118" t="s">
        <v>440</v>
      </c>
      <c r="O149" s="118" t="s">
        <v>440</v>
      </c>
      <c r="P149" s="120" t="s">
        <v>440</v>
      </c>
      <c r="R149" s="30">
        <v>21</v>
      </c>
      <c r="S149" s="121" t="s">
        <v>349</v>
      </c>
      <c r="T149" s="116" t="s">
        <v>340</v>
      </c>
      <c r="U149" s="116"/>
      <c r="V149" s="122"/>
      <c r="W149" s="118" t="s">
        <v>340</v>
      </c>
      <c r="X149" s="118" t="s">
        <v>350</v>
      </c>
      <c r="Y149" s="119" t="s">
        <v>356</v>
      </c>
      <c r="Z149" s="115"/>
      <c r="AA149" s="116"/>
      <c r="AB149" s="116"/>
      <c r="AC149" s="117"/>
      <c r="AD149" s="118"/>
      <c r="AE149" s="118"/>
      <c r="AF149" s="119"/>
      <c r="AG149" s="115"/>
      <c r="AH149" s="116"/>
      <c r="AI149" s="116"/>
      <c r="AJ149" s="117"/>
      <c r="AK149" s="118"/>
      <c r="AL149" s="118"/>
      <c r="AM149" s="120"/>
    </row>
    <row r="150" spans="1:39" ht="15.6" customHeight="1" x14ac:dyDescent="0.25">
      <c r="A150" s="26">
        <v>22</v>
      </c>
      <c r="B150" s="27" t="s">
        <v>162</v>
      </c>
      <c r="C150" s="123" t="s">
        <v>349</v>
      </c>
      <c r="D150" s="124" t="s">
        <v>380</v>
      </c>
      <c r="E150" s="124"/>
      <c r="F150" s="125"/>
      <c r="G150" s="126" t="s">
        <v>355</v>
      </c>
      <c r="H150" s="126" t="s">
        <v>428</v>
      </c>
      <c r="I150" s="127" t="s">
        <v>385</v>
      </c>
      <c r="J150" s="123" t="s">
        <v>440</v>
      </c>
      <c r="K150" s="124" t="s">
        <v>440</v>
      </c>
      <c r="L150" s="124" t="s">
        <v>440</v>
      </c>
      <c r="M150" s="125"/>
      <c r="N150" s="126" t="s">
        <v>440</v>
      </c>
      <c r="O150" s="126" t="s">
        <v>440</v>
      </c>
      <c r="P150" s="128" t="s">
        <v>440</v>
      </c>
      <c r="R150" s="26">
        <v>22</v>
      </c>
      <c r="S150" s="129" t="s">
        <v>349</v>
      </c>
      <c r="T150" s="124" t="s">
        <v>340</v>
      </c>
      <c r="U150" s="124"/>
      <c r="V150" s="130"/>
      <c r="W150" s="126" t="s">
        <v>340</v>
      </c>
      <c r="X150" s="126" t="s">
        <v>356</v>
      </c>
      <c r="Y150" s="127" t="s">
        <v>391</v>
      </c>
      <c r="Z150" s="123"/>
      <c r="AA150" s="124"/>
      <c r="AB150" s="124"/>
      <c r="AC150" s="125"/>
      <c r="AD150" s="126"/>
      <c r="AE150" s="126"/>
      <c r="AF150" s="127"/>
      <c r="AG150" s="123"/>
      <c r="AH150" s="124"/>
      <c r="AI150" s="124"/>
      <c r="AJ150" s="125"/>
      <c r="AK150" s="126"/>
      <c r="AL150" s="126"/>
      <c r="AM150" s="128"/>
    </row>
    <row r="151" spans="1:39" ht="15.6" customHeight="1" x14ac:dyDescent="0.25">
      <c r="A151" s="26">
        <v>23</v>
      </c>
      <c r="B151" s="27" t="s">
        <v>168</v>
      </c>
      <c r="C151" s="123" t="s">
        <v>349</v>
      </c>
      <c r="D151" s="124" t="s">
        <v>372</v>
      </c>
      <c r="E151" s="124"/>
      <c r="F151" s="125"/>
      <c r="G151" s="126" t="s">
        <v>349</v>
      </c>
      <c r="H151" s="126" t="s">
        <v>375</v>
      </c>
      <c r="I151" s="127" t="s">
        <v>353</v>
      </c>
      <c r="J151" s="123" t="s">
        <v>440</v>
      </c>
      <c r="K151" s="124" t="s">
        <v>440</v>
      </c>
      <c r="L151" s="124" t="s">
        <v>440</v>
      </c>
      <c r="M151" s="125"/>
      <c r="N151" s="126" t="s">
        <v>440</v>
      </c>
      <c r="O151" s="126" t="s">
        <v>440</v>
      </c>
      <c r="P151" s="128" t="s">
        <v>440</v>
      </c>
      <c r="R151" s="26">
        <v>23</v>
      </c>
      <c r="S151" s="129" t="s">
        <v>342</v>
      </c>
      <c r="T151" s="124" t="s">
        <v>340</v>
      </c>
      <c r="U151" s="124"/>
      <c r="V151" s="130"/>
      <c r="W151" s="126" t="s">
        <v>340</v>
      </c>
      <c r="X151" s="126" t="s">
        <v>356</v>
      </c>
      <c r="Y151" s="127" t="s">
        <v>380</v>
      </c>
      <c r="Z151" s="123"/>
      <c r="AA151" s="124"/>
      <c r="AB151" s="124"/>
      <c r="AC151" s="125"/>
      <c r="AD151" s="126"/>
      <c r="AE151" s="126"/>
      <c r="AF151" s="127"/>
      <c r="AG151" s="123"/>
      <c r="AH151" s="124"/>
      <c r="AI151" s="124"/>
      <c r="AJ151" s="125"/>
      <c r="AK151" s="126"/>
      <c r="AL151" s="126"/>
      <c r="AM151" s="128"/>
    </row>
    <row r="152" spans="1:39" ht="15.6" customHeight="1" x14ac:dyDescent="0.25">
      <c r="A152" s="26">
        <v>24</v>
      </c>
      <c r="B152" s="27" t="s">
        <v>174</v>
      </c>
      <c r="C152" s="123" t="s">
        <v>340</v>
      </c>
      <c r="D152" s="124" t="s">
        <v>369</v>
      </c>
      <c r="E152" s="124"/>
      <c r="F152" s="125"/>
      <c r="G152" s="126" t="s">
        <v>381</v>
      </c>
      <c r="H152" s="126" t="s">
        <v>401</v>
      </c>
      <c r="I152" s="127" t="s">
        <v>375</v>
      </c>
      <c r="J152" s="123" t="s">
        <v>440</v>
      </c>
      <c r="K152" s="124" t="s">
        <v>440</v>
      </c>
      <c r="L152" s="124" t="s">
        <v>440</v>
      </c>
      <c r="M152" s="125"/>
      <c r="N152" s="126" t="s">
        <v>440</v>
      </c>
      <c r="O152" s="126" t="s">
        <v>440</v>
      </c>
      <c r="P152" s="128" t="s">
        <v>440</v>
      </c>
      <c r="R152" s="26">
        <v>24</v>
      </c>
      <c r="S152" s="129" t="s">
        <v>342</v>
      </c>
      <c r="T152" s="124" t="s">
        <v>340</v>
      </c>
      <c r="U152" s="124"/>
      <c r="V152" s="130"/>
      <c r="W152" s="126" t="s">
        <v>340</v>
      </c>
      <c r="X152" s="126" t="s">
        <v>356</v>
      </c>
      <c r="Y152" s="127" t="s">
        <v>380</v>
      </c>
      <c r="Z152" s="123"/>
      <c r="AA152" s="124"/>
      <c r="AB152" s="124"/>
      <c r="AC152" s="125"/>
      <c r="AD152" s="126"/>
      <c r="AE152" s="126"/>
      <c r="AF152" s="127"/>
      <c r="AG152" s="123"/>
      <c r="AH152" s="124"/>
      <c r="AI152" s="124"/>
      <c r="AJ152" s="125"/>
      <c r="AK152" s="126"/>
      <c r="AL152" s="126"/>
      <c r="AM152" s="128"/>
    </row>
    <row r="153" spans="1:39" ht="15.6" customHeight="1" x14ac:dyDescent="0.25">
      <c r="A153" s="42">
        <v>25</v>
      </c>
      <c r="B153" s="43" t="s">
        <v>180</v>
      </c>
      <c r="C153" s="131" t="s">
        <v>349</v>
      </c>
      <c r="D153" s="132" t="s">
        <v>342</v>
      </c>
      <c r="E153" s="132"/>
      <c r="F153" s="133"/>
      <c r="G153" s="134" t="s">
        <v>401</v>
      </c>
      <c r="H153" s="134" t="s">
        <v>371</v>
      </c>
      <c r="I153" s="135" t="s">
        <v>357</v>
      </c>
      <c r="J153" s="131" t="s">
        <v>440</v>
      </c>
      <c r="K153" s="132" t="s">
        <v>440</v>
      </c>
      <c r="L153" s="132" t="s">
        <v>440</v>
      </c>
      <c r="M153" s="133"/>
      <c r="N153" s="134" t="s">
        <v>440</v>
      </c>
      <c r="O153" s="134" t="s">
        <v>440</v>
      </c>
      <c r="P153" s="136" t="s">
        <v>440</v>
      </c>
      <c r="R153" s="42">
        <v>25</v>
      </c>
      <c r="S153" s="137" t="s">
        <v>349</v>
      </c>
      <c r="T153" s="132" t="s">
        <v>340</v>
      </c>
      <c r="U153" s="132"/>
      <c r="V153" s="138"/>
      <c r="W153" s="134" t="s">
        <v>340</v>
      </c>
      <c r="X153" s="134" t="s">
        <v>356</v>
      </c>
      <c r="Y153" s="135" t="s">
        <v>391</v>
      </c>
      <c r="Z153" s="131"/>
      <c r="AA153" s="132"/>
      <c r="AB153" s="132"/>
      <c r="AC153" s="133"/>
      <c r="AD153" s="134"/>
      <c r="AE153" s="134"/>
      <c r="AF153" s="135"/>
      <c r="AG153" s="131"/>
      <c r="AH153" s="132"/>
      <c r="AI153" s="132"/>
      <c r="AJ153" s="133"/>
      <c r="AK153" s="134"/>
      <c r="AL153" s="134"/>
      <c r="AM153" s="136"/>
    </row>
    <row r="154" spans="1:39" ht="15.6" customHeight="1" x14ac:dyDescent="0.25">
      <c r="A154" s="30">
        <v>26</v>
      </c>
      <c r="B154" s="31" t="s">
        <v>186</v>
      </c>
      <c r="C154" s="115" t="s">
        <v>342</v>
      </c>
      <c r="D154" s="116" t="s">
        <v>352</v>
      </c>
      <c r="E154" s="116"/>
      <c r="F154" s="117"/>
      <c r="G154" s="118" t="s">
        <v>372</v>
      </c>
      <c r="H154" s="118" t="s">
        <v>381</v>
      </c>
      <c r="I154" s="119" t="s">
        <v>354</v>
      </c>
      <c r="J154" s="115" t="s">
        <v>440</v>
      </c>
      <c r="K154" s="116" t="s">
        <v>440</v>
      </c>
      <c r="L154" s="116" t="s">
        <v>440</v>
      </c>
      <c r="M154" s="117"/>
      <c r="N154" s="118" t="s">
        <v>440</v>
      </c>
      <c r="O154" s="118" t="s">
        <v>440</v>
      </c>
      <c r="P154" s="120" t="s">
        <v>440</v>
      </c>
      <c r="R154" s="30">
        <v>26</v>
      </c>
      <c r="S154" s="121" t="s">
        <v>349</v>
      </c>
      <c r="T154" s="116" t="s">
        <v>340</v>
      </c>
      <c r="U154" s="116"/>
      <c r="V154" s="122"/>
      <c r="W154" s="118" t="s">
        <v>340</v>
      </c>
      <c r="X154" s="118" t="s">
        <v>428</v>
      </c>
      <c r="Y154" s="119" t="s">
        <v>441</v>
      </c>
      <c r="Z154" s="115"/>
      <c r="AA154" s="116"/>
      <c r="AB154" s="116"/>
      <c r="AC154" s="117"/>
      <c r="AD154" s="118"/>
      <c r="AE154" s="118"/>
      <c r="AF154" s="119"/>
      <c r="AG154" s="115"/>
      <c r="AH154" s="116"/>
      <c r="AI154" s="116"/>
      <c r="AJ154" s="117"/>
      <c r="AK154" s="118"/>
      <c r="AL154" s="118"/>
      <c r="AM154" s="120"/>
    </row>
    <row r="155" spans="1:39" ht="15.6" customHeight="1" x14ac:dyDescent="0.25">
      <c r="A155" s="26">
        <v>27</v>
      </c>
      <c r="B155" s="27" t="s">
        <v>193</v>
      </c>
      <c r="C155" s="123" t="s">
        <v>342</v>
      </c>
      <c r="D155" s="124" t="s">
        <v>341</v>
      </c>
      <c r="E155" s="124"/>
      <c r="F155" s="125"/>
      <c r="G155" s="126" t="s">
        <v>392</v>
      </c>
      <c r="H155" s="126" t="s">
        <v>348</v>
      </c>
      <c r="I155" s="127" t="s">
        <v>376</v>
      </c>
      <c r="J155" s="123" t="s">
        <v>440</v>
      </c>
      <c r="K155" s="124" t="s">
        <v>440</v>
      </c>
      <c r="L155" s="124" t="s">
        <v>440</v>
      </c>
      <c r="M155" s="125"/>
      <c r="N155" s="126" t="s">
        <v>440</v>
      </c>
      <c r="O155" s="126" t="s">
        <v>440</v>
      </c>
      <c r="P155" s="128" t="s">
        <v>440</v>
      </c>
      <c r="R155" s="26">
        <v>27</v>
      </c>
      <c r="S155" s="129" t="s">
        <v>351</v>
      </c>
      <c r="T155" s="124" t="s">
        <v>363</v>
      </c>
      <c r="U155" s="124"/>
      <c r="V155" s="130"/>
      <c r="W155" s="126" t="s">
        <v>351</v>
      </c>
      <c r="X155" s="126" t="s">
        <v>350</v>
      </c>
      <c r="Y155" s="127" t="s">
        <v>377</v>
      </c>
      <c r="Z155" s="123"/>
      <c r="AA155" s="124"/>
      <c r="AB155" s="124"/>
      <c r="AC155" s="125"/>
      <c r="AD155" s="126"/>
      <c r="AE155" s="126"/>
      <c r="AF155" s="127"/>
      <c r="AG155" s="123"/>
      <c r="AH155" s="124"/>
      <c r="AI155" s="124"/>
      <c r="AJ155" s="125"/>
      <c r="AK155" s="126"/>
      <c r="AL155" s="126"/>
      <c r="AM155" s="128"/>
    </row>
    <row r="156" spans="1:39" ht="15.6" customHeight="1" x14ac:dyDescent="0.25">
      <c r="A156" s="26">
        <v>28</v>
      </c>
      <c r="B156" s="27" t="s">
        <v>199</v>
      </c>
      <c r="C156" s="123" t="s">
        <v>342</v>
      </c>
      <c r="D156" s="124" t="s">
        <v>346</v>
      </c>
      <c r="E156" s="124"/>
      <c r="F156" s="125"/>
      <c r="G156" s="126" t="s">
        <v>381</v>
      </c>
      <c r="H156" s="126" t="s">
        <v>381</v>
      </c>
      <c r="I156" s="127" t="s">
        <v>354</v>
      </c>
      <c r="J156" s="123" t="s">
        <v>440</v>
      </c>
      <c r="K156" s="124" t="s">
        <v>440</v>
      </c>
      <c r="L156" s="124" t="s">
        <v>440</v>
      </c>
      <c r="M156" s="125"/>
      <c r="N156" s="126" t="s">
        <v>440</v>
      </c>
      <c r="O156" s="126" t="s">
        <v>440</v>
      </c>
      <c r="P156" s="128" t="s">
        <v>440</v>
      </c>
      <c r="R156" s="26">
        <v>28</v>
      </c>
      <c r="S156" s="129" t="s">
        <v>340</v>
      </c>
      <c r="T156" s="124" t="s">
        <v>349</v>
      </c>
      <c r="U156" s="124"/>
      <c r="V156" s="130"/>
      <c r="W156" s="126" t="s">
        <v>381</v>
      </c>
      <c r="X156" s="126" t="s">
        <v>356</v>
      </c>
      <c r="Y156" s="127" t="s">
        <v>356</v>
      </c>
      <c r="Z156" s="123"/>
      <c r="AA156" s="124"/>
      <c r="AB156" s="124"/>
      <c r="AC156" s="125"/>
      <c r="AD156" s="126"/>
      <c r="AE156" s="126"/>
      <c r="AF156" s="127"/>
      <c r="AG156" s="123"/>
      <c r="AH156" s="124"/>
      <c r="AI156" s="124"/>
      <c r="AJ156" s="125"/>
      <c r="AK156" s="126"/>
      <c r="AL156" s="126"/>
      <c r="AM156" s="128"/>
    </row>
    <row r="157" spans="1:39" ht="15.6" customHeight="1" x14ac:dyDescent="0.25">
      <c r="A157" s="26">
        <v>29</v>
      </c>
      <c r="B157" s="27" t="s">
        <v>205</v>
      </c>
      <c r="C157" s="123" t="s">
        <v>342</v>
      </c>
      <c r="D157" s="124" t="s">
        <v>341</v>
      </c>
      <c r="E157" s="124"/>
      <c r="F157" s="125"/>
      <c r="G157" s="126" t="s">
        <v>375</v>
      </c>
      <c r="H157" s="126" t="s">
        <v>379</v>
      </c>
      <c r="I157" s="127" t="s">
        <v>390</v>
      </c>
      <c r="J157" s="123" t="s">
        <v>440</v>
      </c>
      <c r="K157" s="124" t="s">
        <v>440</v>
      </c>
      <c r="L157" s="124" t="s">
        <v>440</v>
      </c>
      <c r="M157" s="125"/>
      <c r="N157" s="126" t="s">
        <v>440</v>
      </c>
      <c r="O157" s="126" t="s">
        <v>440</v>
      </c>
      <c r="P157" s="128" t="s">
        <v>440</v>
      </c>
      <c r="R157" s="26">
        <v>29</v>
      </c>
      <c r="S157" s="129" t="s">
        <v>342</v>
      </c>
      <c r="T157" s="124" t="s">
        <v>340</v>
      </c>
      <c r="U157" s="124"/>
      <c r="V157" s="130"/>
      <c r="W157" s="126" t="s">
        <v>355</v>
      </c>
      <c r="X157" s="126" t="s">
        <v>356</v>
      </c>
      <c r="Y157" s="127" t="s">
        <v>365</v>
      </c>
      <c r="Z157" s="123"/>
      <c r="AA157" s="124"/>
      <c r="AB157" s="124"/>
      <c r="AC157" s="125"/>
      <c r="AD157" s="126"/>
      <c r="AE157" s="126"/>
      <c r="AF157" s="127"/>
      <c r="AG157" s="123"/>
      <c r="AH157" s="124"/>
      <c r="AI157" s="124"/>
      <c r="AJ157" s="125"/>
      <c r="AK157" s="126"/>
      <c r="AL157" s="126"/>
      <c r="AM157" s="128"/>
    </row>
    <row r="158" spans="1:39" ht="15.6" customHeight="1" x14ac:dyDescent="0.25">
      <c r="A158" s="42">
        <v>30</v>
      </c>
      <c r="B158" s="43" t="s">
        <v>210</v>
      </c>
      <c r="C158" s="131" t="s">
        <v>349</v>
      </c>
      <c r="D158" s="132" t="s">
        <v>369</v>
      </c>
      <c r="E158" s="132"/>
      <c r="F158" s="133"/>
      <c r="G158" s="134" t="s">
        <v>381</v>
      </c>
      <c r="H158" s="134" t="s">
        <v>381</v>
      </c>
      <c r="I158" s="135" t="s">
        <v>390</v>
      </c>
      <c r="J158" s="131" t="s">
        <v>440</v>
      </c>
      <c r="K158" s="132" t="s">
        <v>440</v>
      </c>
      <c r="L158" s="132" t="s">
        <v>440</v>
      </c>
      <c r="M158" s="133"/>
      <c r="N158" s="134" t="s">
        <v>440</v>
      </c>
      <c r="O158" s="134" t="s">
        <v>440</v>
      </c>
      <c r="P158" s="136" t="s">
        <v>440</v>
      </c>
      <c r="R158" s="42">
        <v>30</v>
      </c>
      <c r="S158" s="137" t="s">
        <v>351</v>
      </c>
      <c r="T158" s="132" t="s">
        <v>349</v>
      </c>
      <c r="U158" s="132"/>
      <c r="V158" s="138"/>
      <c r="W158" s="134" t="s">
        <v>340</v>
      </c>
      <c r="X158" s="134" t="s">
        <v>350</v>
      </c>
      <c r="Y158" s="135" t="s">
        <v>343</v>
      </c>
      <c r="Z158" s="131"/>
      <c r="AA158" s="132"/>
      <c r="AB158" s="132"/>
      <c r="AC158" s="133"/>
      <c r="AD158" s="134"/>
      <c r="AE158" s="134"/>
      <c r="AF158" s="135"/>
      <c r="AG158" s="131"/>
      <c r="AH158" s="132"/>
      <c r="AI158" s="132"/>
      <c r="AJ158" s="133"/>
      <c r="AK158" s="134"/>
      <c r="AL158" s="134"/>
      <c r="AM158" s="136"/>
    </row>
    <row r="159" spans="1:39" ht="15.6" customHeight="1" x14ac:dyDescent="0.25">
      <c r="A159" s="30">
        <v>31</v>
      </c>
      <c r="B159" s="31" t="s">
        <v>216</v>
      </c>
      <c r="C159" s="115" t="s">
        <v>349</v>
      </c>
      <c r="D159" s="116" t="s">
        <v>341</v>
      </c>
      <c r="E159" s="116"/>
      <c r="F159" s="117"/>
      <c r="G159" s="118" t="s">
        <v>401</v>
      </c>
      <c r="H159" s="118" t="s">
        <v>356</v>
      </c>
      <c r="I159" s="119" t="s">
        <v>375</v>
      </c>
      <c r="J159" s="115" t="s">
        <v>440</v>
      </c>
      <c r="K159" s="116" t="s">
        <v>440</v>
      </c>
      <c r="L159" s="116" t="s">
        <v>440</v>
      </c>
      <c r="M159" s="117"/>
      <c r="N159" s="118" t="s">
        <v>440</v>
      </c>
      <c r="O159" s="118" t="s">
        <v>440</v>
      </c>
      <c r="P159" s="120" t="s">
        <v>440</v>
      </c>
      <c r="R159" s="30">
        <v>31</v>
      </c>
      <c r="S159" s="121" t="s">
        <v>342</v>
      </c>
      <c r="T159" s="116" t="s">
        <v>340</v>
      </c>
      <c r="U159" s="116"/>
      <c r="V159" s="122"/>
      <c r="W159" s="118" t="s">
        <v>340</v>
      </c>
      <c r="X159" s="118" t="s">
        <v>356</v>
      </c>
      <c r="Y159" s="119" t="s">
        <v>380</v>
      </c>
      <c r="Z159" s="115"/>
      <c r="AA159" s="116"/>
      <c r="AB159" s="116"/>
      <c r="AC159" s="117"/>
      <c r="AD159" s="118"/>
      <c r="AE159" s="118"/>
      <c r="AF159" s="119"/>
      <c r="AG159" s="115"/>
      <c r="AH159" s="116"/>
      <c r="AI159" s="116"/>
      <c r="AJ159" s="117"/>
      <c r="AK159" s="118"/>
      <c r="AL159" s="118"/>
      <c r="AM159" s="120"/>
    </row>
    <row r="160" spans="1:39" ht="15.6" customHeight="1" x14ac:dyDescent="0.25">
      <c r="A160" s="26">
        <v>32</v>
      </c>
      <c r="B160" s="27" t="s">
        <v>222</v>
      </c>
      <c r="C160" s="123" t="s">
        <v>349</v>
      </c>
      <c r="D160" s="124" t="s">
        <v>388</v>
      </c>
      <c r="E160" s="124"/>
      <c r="F160" s="125"/>
      <c r="G160" s="126" t="s">
        <v>401</v>
      </c>
      <c r="H160" s="126" t="s">
        <v>356</v>
      </c>
      <c r="I160" s="127" t="s">
        <v>343</v>
      </c>
      <c r="J160" s="123" t="s">
        <v>440</v>
      </c>
      <c r="K160" s="124" t="s">
        <v>440</v>
      </c>
      <c r="L160" s="124" t="s">
        <v>440</v>
      </c>
      <c r="M160" s="125"/>
      <c r="N160" s="126" t="s">
        <v>440</v>
      </c>
      <c r="O160" s="126" t="s">
        <v>440</v>
      </c>
      <c r="P160" s="128" t="s">
        <v>440</v>
      </c>
      <c r="R160" s="26">
        <v>32</v>
      </c>
      <c r="S160" s="129" t="s">
        <v>351</v>
      </c>
      <c r="T160" s="124" t="s">
        <v>340</v>
      </c>
      <c r="U160" s="124"/>
      <c r="V160" s="130"/>
      <c r="W160" s="126" t="s">
        <v>340</v>
      </c>
      <c r="X160" s="126" t="s">
        <v>350</v>
      </c>
      <c r="Y160" s="127" t="s">
        <v>353</v>
      </c>
      <c r="Z160" s="123"/>
      <c r="AA160" s="124"/>
      <c r="AB160" s="124"/>
      <c r="AC160" s="125"/>
      <c r="AD160" s="126"/>
      <c r="AE160" s="126"/>
      <c r="AF160" s="127"/>
      <c r="AG160" s="123"/>
      <c r="AH160" s="124"/>
      <c r="AI160" s="124"/>
      <c r="AJ160" s="125"/>
      <c r="AK160" s="126"/>
      <c r="AL160" s="126"/>
      <c r="AM160" s="128"/>
    </row>
    <row r="161" spans="1:39" ht="15.6" customHeight="1" x14ac:dyDescent="0.25">
      <c r="A161" s="26">
        <v>33</v>
      </c>
      <c r="B161" s="27" t="s">
        <v>228</v>
      </c>
      <c r="C161" s="123" t="s">
        <v>342</v>
      </c>
      <c r="D161" s="124" t="s">
        <v>383</v>
      </c>
      <c r="E161" s="124"/>
      <c r="F161" s="125"/>
      <c r="G161" s="126" t="s">
        <v>344</v>
      </c>
      <c r="H161" s="126" t="s">
        <v>381</v>
      </c>
      <c r="I161" s="127" t="s">
        <v>395</v>
      </c>
      <c r="J161" s="123" t="s">
        <v>440</v>
      </c>
      <c r="K161" s="124" t="s">
        <v>440</v>
      </c>
      <c r="L161" s="124" t="s">
        <v>440</v>
      </c>
      <c r="M161" s="125"/>
      <c r="N161" s="126" t="s">
        <v>440</v>
      </c>
      <c r="O161" s="126" t="s">
        <v>440</v>
      </c>
      <c r="P161" s="128" t="s">
        <v>440</v>
      </c>
      <c r="R161" s="26">
        <v>33</v>
      </c>
      <c r="S161" s="129" t="s">
        <v>351</v>
      </c>
      <c r="T161" s="124" t="s">
        <v>349</v>
      </c>
      <c r="U161" s="124"/>
      <c r="V161" s="130"/>
      <c r="W161" s="126" t="s">
        <v>342</v>
      </c>
      <c r="X161" s="126" t="s">
        <v>350</v>
      </c>
      <c r="Y161" s="127" t="s">
        <v>350</v>
      </c>
      <c r="Z161" s="123"/>
      <c r="AA161" s="124"/>
      <c r="AB161" s="124"/>
      <c r="AC161" s="125"/>
      <c r="AD161" s="126"/>
      <c r="AE161" s="126"/>
      <c r="AF161" s="127"/>
      <c r="AG161" s="123"/>
      <c r="AH161" s="124"/>
      <c r="AI161" s="124"/>
      <c r="AJ161" s="125"/>
      <c r="AK161" s="126"/>
      <c r="AL161" s="126"/>
      <c r="AM161" s="128"/>
    </row>
    <row r="162" spans="1:39" ht="15.6" customHeight="1" x14ac:dyDescent="0.25">
      <c r="A162" s="26">
        <v>34</v>
      </c>
      <c r="B162" s="27" t="s">
        <v>234</v>
      </c>
      <c r="C162" s="123" t="s">
        <v>342</v>
      </c>
      <c r="D162" s="124" t="s">
        <v>388</v>
      </c>
      <c r="E162" s="124"/>
      <c r="F162" s="125"/>
      <c r="G162" s="126" t="s">
        <v>351</v>
      </c>
      <c r="H162" s="126" t="s">
        <v>401</v>
      </c>
      <c r="I162" s="127" t="s">
        <v>350</v>
      </c>
      <c r="J162" s="123" t="s">
        <v>440</v>
      </c>
      <c r="K162" s="124" t="s">
        <v>440</v>
      </c>
      <c r="L162" s="124" t="s">
        <v>440</v>
      </c>
      <c r="M162" s="125"/>
      <c r="N162" s="126" t="s">
        <v>440</v>
      </c>
      <c r="O162" s="126" t="s">
        <v>440</v>
      </c>
      <c r="P162" s="128" t="s">
        <v>440</v>
      </c>
      <c r="R162" s="26">
        <v>34</v>
      </c>
      <c r="S162" s="129" t="s">
        <v>342</v>
      </c>
      <c r="T162" s="124" t="s">
        <v>351</v>
      </c>
      <c r="U162" s="124"/>
      <c r="V162" s="130"/>
      <c r="W162" s="126" t="s">
        <v>381</v>
      </c>
      <c r="X162" s="126" t="s">
        <v>350</v>
      </c>
      <c r="Y162" s="127" t="s">
        <v>350</v>
      </c>
      <c r="Z162" s="123"/>
      <c r="AA162" s="124"/>
      <c r="AB162" s="124"/>
      <c r="AC162" s="125"/>
      <c r="AD162" s="126"/>
      <c r="AE162" s="126"/>
      <c r="AF162" s="127"/>
      <c r="AG162" s="123"/>
      <c r="AH162" s="124"/>
      <c r="AI162" s="124"/>
      <c r="AJ162" s="125"/>
      <c r="AK162" s="126"/>
      <c r="AL162" s="126"/>
      <c r="AM162" s="128"/>
    </row>
    <row r="163" spans="1:39" ht="15.6" customHeight="1" x14ac:dyDescent="0.25">
      <c r="A163" s="42">
        <v>35</v>
      </c>
      <c r="B163" s="43" t="s">
        <v>240</v>
      </c>
      <c r="C163" s="131" t="s">
        <v>351</v>
      </c>
      <c r="D163" s="132" t="s">
        <v>352</v>
      </c>
      <c r="E163" s="132"/>
      <c r="F163" s="133"/>
      <c r="G163" s="134" t="s">
        <v>344</v>
      </c>
      <c r="H163" s="134" t="s">
        <v>348</v>
      </c>
      <c r="I163" s="135" t="s">
        <v>348</v>
      </c>
      <c r="J163" s="131" t="s">
        <v>440</v>
      </c>
      <c r="K163" s="132" t="s">
        <v>440</v>
      </c>
      <c r="L163" s="132" t="s">
        <v>440</v>
      </c>
      <c r="M163" s="133"/>
      <c r="N163" s="134" t="s">
        <v>440</v>
      </c>
      <c r="O163" s="134" t="s">
        <v>440</v>
      </c>
      <c r="P163" s="136" t="s">
        <v>440</v>
      </c>
      <c r="R163" s="42">
        <v>35</v>
      </c>
      <c r="S163" s="137" t="s">
        <v>351</v>
      </c>
      <c r="T163" s="132" t="s">
        <v>340</v>
      </c>
      <c r="U163" s="132"/>
      <c r="V163" s="138"/>
      <c r="W163" s="134" t="s">
        <v>381</v>
      </c>
      <c r="X163" s="134" t="s">
        <v>350</v>
      </c>
      <c r="Y163" s="135" t="s">
        <v>379</v>
      </c>
      <c r="Z163" s="131"/>
      <c r="AA163" s="132"/>
      <c r="AB163" s="132"/>
      <c r="AC163" s="133"/>
      <c r="AD163" s="134"/>
      <c r="AE163" s="134"/>
      <c r="AF163" s="135"/>
      <c r="AG163" s="131"/>
      <c r="AH163" s="132"/>
      <c r="AI163" s="132"/>
      <c r="AJ163" s="133"/>
      <c r="AK163" s="134"/>
      <c r="AL163" s="134"/>
      <c r="AM163" s="136"/>
    </row>
    <row r="164" spans="1:39" ht="15.6" customHeight="1" x14ac:dyDescent="0.25">
      <c r="A164" s="30">
        <v>36</v>
      </c>
      <c r="B164" s="31" t="s">
        <v>246</v>
      </c>
      <c r="C164" s="115" t="s">
        <v>342</v>
      </c>
      <c r="D164" s="116" t="s">
        <v>341</v>
      </c>
      <c r="E164" s="116"/>
      <c r="F164" s="117"/>
      <c r="G164" s="118" t="s">
        <v>342</v>
      </c>
      <c r="H164" s="118" t="s">
        <v>380</v>
      </c>
      <c r="I164" s="119" t="s">
        <v>379</v>
      </c>
      <c r="J164" s="115" t="s">
        <v>440</v>
      </c>
      <c r="K164" s="116" t="s">
        <v>440</v>
      </c>
      <c r="L164" s="116" t="s">
        <v>440</v>
      </c>
      <c r="M164" s="117"/>
      <c r="N164" s="118" t="s">
        <v>440</v>
      </c>
      <c r="O164" s="118" t="s">
        <v>440</v>
      </c>
      <c r="P164" s="120" t="s">
        <v>440</v>
      </c>
      <c r="R164" s="30">
        <v>36</v>
      </c>
      <c r="S164" s="121" t="s">
        <v>342</v>
      </c>
      <c r="T164" s="116" t="s">
        <v>340</v>
      </c>
      <c r="U164" s="116"/>
      <c r="V164" s="122"/>
      <c r="W164" s="118" t="s">
        <v>340</v>
      </c>
      <c r="X164" s="118" t="s">
        <v>350</v>
      </c>
      <c r="Y164" s="119" t="s">
        <v>396</v>
      </c>
      <c r="Z164" s="115"/>
      <c r="AA164" s="116"/>
      <c r="AB164" s="116"/>
      <c r="AC164" s="117"/>
      <c r="AD164" s="118"/>
      <c r="AE164" s="118"/>
      <c r="AF164" s="119"/>
      <c r="AG164" s="115"/>
      <c r="AH164" s="116"/>
      <c r="AI164" s="116"/>
      <c r="AJ164" s="117"/>
      <c r="AK164" s="118"/>
      <c r="AL164" s="118"/>
      <c r="AM164" s="120"/>
    </row>
    <row r="165" spans="1:39" ht="15.6" customHeight="1" x14ac:dyDescent="0.25">
      <c r="A165" s="26">
        <v>37</v>
      </c>
      <c r="B165" s="27" t="s">
        <v>252</v>
      </c>
      <c r="C165" s="123" t="s">
        <v>342</v>
      </c>
      <c r="D165" s="124" t="s">
        <v>406</v>
      </c>
      <c r="E165" s="124"/>
      <c r="F165" s="125"/>
      <c r="G165" s="126" t="s">
        <v>379</v>
      </c>
      <c r="H165" s="126" t="s">
        <v>354</v>
      </c>
      <c r="I165" s="127" t="s">
        <v>368</v>
      </c>
      <c r="J165" s="123" t="s">
        <v>440</v>
      </c>
      <c r="K165" s="124" t="s">
        <v>440</v>
      </c>
      <c r="L165" s="124" t="s">
        <v>440</v>
      </c>
      <c r="M165" s="125"/>
      <c r="N165" s="126" t="s">
        <v>440</v>
      </c>
      <c r="O165" s="126" t="s">
        <v>440</v>
      </c>
      <c r="P165" s="128" t="s">
        <v>440</v>
      </c>
      <c r="R165" s="26">
        <v>37</v>
      </c>
      <c r="S165" s="129" t="s">
        <v>351</v>
      </c>
      <c r="T165" s="124" t="s">
        <v>349</v>
      </c>
      <c r="U165" s="124"/>
      <c r="V165" s="130"/>
      <c r="W165" s="126" t="s">
        <v>355</v>
      </c>
      <c r="X165" s="126" t="s">
        <v>350</v>
      </c>
      <c r="Y165" s="127" t="s">
        <v>357</v>
      </c>
      <c r="Z165" s="123"/>
      <c r="AA165" s="124"/>
      <c r="AB165" s="124"/>
      <c r="AC165" s="125"/>
      <c r="AD165" s="126"/>
      <c r="AE165" s="126"/>
      <c r="AF165" s="127"/>
      <c r="AG165" s="123"/>
      <c r="AH165" s="124"/>
      <c r="AI165" s="124"/>
      <c r="AJ165" s="125"/>
      <c r="AK165" s="126"/>
      <c r="AL165" s="126"/>
      <c r="AM165" s="128"/>
    </row>
    <row r="166" spans="1:39" ht="15.6" customHeight="1" x14ac:dyDescent="0.25">
      <c r="A166" s="26">
        <v>38</v>
      </c>
      <c r="B166" s="27" t="s">
        <v>258</v>
      </c>
      <c r="C166" s="123" t="s">
        <v>351</v>
      </c>
      <c r="D166" s="124" t="s">
        <v>352</v>
      </c>
      <c r="E166" s="124"/>
      <c r="F166" s="125"/>
      <c r="G166" s="126" t="s">
        <v>354</v>
      </c>
      <c r="H166" s="126" t="s">
        <v>373</v>
      </c>
      <c r="I166" s="127" t="s">
        <v>377</v>
      </c>
      <c r="J166" s="123" t="s">
        <v>440</v>
      </c>
      <c r="K166" s="124" t="s">
        <v>440</v>
      </c>
      <c r="L166" s="124" t="s">
        <v>440</v>
      </c>
      <c r="M166" s="125"/>
      <c r="N166" s="126" t="s">
        <v>440</v>
      </c>
      <c r="O166" s="126" t="s">
        <v>440</v>
      </c>
      <c r="P166" s="128" t="s">
        <v>440</v>
      </c>
      <c r="R166" s="26">
        <v>38</v>
      </c>
      <c r="S166" s="129" t="s">
        <v>342</v>
      </c>
      <c r="T166" s="124" t="s">
        <v>341</v>
      </c>
      <c r="U166" s="124"/>
      <c r="V166" s="130"/>
      <c r="W166" s="126" t="s">
        <v>355</v>
      </c>
      <c r="X166" s="126" t="s">
        <v>350</v>
      </c>
      <c r="Y166" s="127" t="s">
        <v>390</v>
      </c>
      <c r="Z166" s="123"/>
      <c r="AA166" s="124"/>
      <c r="AB166" s="124"/>
      <c r="AC166" s="125"/>
      <c r="AD166" s="126"/>
      <c r="AE166" s="126"/>
      <c r="AF166" s="127"/>
      <c r="AG166" s="123"/>
      <c r="AH166" s="124"/>
      <c r="AI166" s="124"/>
      <c r="AJ166" s="125"/>
      <c r="AK166" s="126"/>
      <c r="AL166" s="126"/>
      <c r="AM166" s="128"/>
    </row>
    <row r="167" spans="1:39" ht="15.6" customHeight="1" x14ac:dyDescent="0.25">
      <c r="A167" s="26">
        <v>39</v>
      </c>
      <c r="B167" s="27" t="s">
        <v>264</v>
      </c>
      <c r="C167" s="123" t="s">
        <v>351</v>
      </c>
      <c r="D167" s="124" t="s">
        <v>341</v>
      </c>
      <c r="E167" s="124"/>
      <c r="F167" s="125"/>
      <c r="G167" s="126" t="s">
        <v>342</v>
      </c>
      <c r="H167" s="126" t="s">
        <v>392</v>
      </c>
      <c r="I167" s="127" t="s">
        <v>395</v>
      </c>
      <c r="J167" s="123" t="s">
        <v>440</v>
      </c>
      <c r="K167" s="124" t="s">
        <v>440</v>
      </c>
      <c r="L167" s="124" t="s">
        <v>440</v>
      </c>
      <c r="M167" s="125"/>
      <c r="N167" s="126" t="s">
        <v>440</v>
      </c>
      <c r="O167" s="126" t="s">
        <v>440</v>
      </c>
      <c r="P167" s="128" t="s">
        <v>440</v>
      </c>
      <c r="R167" s="26">
        <v>39</v>
      </c>
      <c r="S167" s="129" t="s">
        <v>342</v>
      </c>
      <c r="T167" s="124" t="s">
        <v>342</v>
      </c>
      <c r="U167" s="124"/>
      <c r="V167" s="130"/>
      <c r="W167" s="126" t="s">
        <v>340</v>
      </c>
      <c r="X167" s="126" t="s">
        <v>350</v>
      </c>
      <c r="Y167" s="127" t="s">
        <v>343</v>
      </c>
      <c r="Z167" s="123"/>
      <c r="AA167" s="124"/>
      <c r="AB167" s="124"/>
      <c r="AC167" s="125"/>
      <c r="AD167" s="126"/>
      <c r="AE167" s="126"/>
      <c r="AF167" s="127"/>
      <c r="AG167" s="123"/>
      <c r="AH167" s="124"/>
      <c r="AI167" s="124"/>
      <c r="AJ167" s="125"/>
      <c r="AK167" s="126"/>
      <c r="AL167" s="126"/>
      <c r="AM167" s="128"/>
    </row>
    <row r="168" spans="1:39" ht="15.6" customHeight="1" x14ac:dyDescent="0.25">
      <c r="A168" s="42">
        <v>40</v>
      </c>
      <c r="B168" s="43" t="s">
        <v>269</v>
      </c>
      <c r="C168" s="131" t="s">
        <v>349</v>
      </c>
      <c r="D168" s="132" t="s">
        <v>342</v>
      </c>
      <c r="E168" s="132"/>
      <c r="F168" s="133"/>
      <c r="G168" s="134" t="s">
        <v>380</v>
      </c>
      <c r="H168" s="134" t="s">
        <v>356</v>
      </c>
      <c r="I168" s="135" t="s">
        <v>396</v>
      </c>
      <c r="J168" s="131" t="s">
        <v>440</v>
      </c>
      <c r="K168" s="132" t="s">
        <v>440</v>
      </c>
      <c r="L168" s="132" t="s">
        <v>440</v>
      </c>
      <c r="M168" s="133"/>
      <c r="N168" s="134" t="s">
        <v>440</v>
      </c>
      <c r="O168" s="134" t="s">
        <v>440</v>
      </c>
      <c r="P168" s="136" t="s">
        <v>440</v>
      </c>
      <c r="R168" s="42">
        <v>40</v>
      </c>
      <c r="S168" s="137" t="s">
        <v>342</v>
      </c>
      <c r="T168" s="132" t="s">
        <v>349</v>
      </c>
      <c r="U168" s="132"/>
      <c r="V168" s="138"/>
      <c r="W168" s="134" t="s">
        <v>355</v>
      </c>
      <c r="X168" s="134" t="s">
        <v>350</v>
      </c>
      <c r="Y168" s="135" t="s">
        <v>343</v>
      </c>
      <c r="Z168" s="131"/>
      <c r="AA168" s="132"/>
      <c r="AB168" s="132"/>
      <c r="AC168" s="133"/>
      <c r="AD168" s="134"/>
      <c r="AE168" s="134"/>
      <c r="AF168" s="135"/>
      <c r="AG168" s="131"/>
      <c r="AH168" s="132"/>
      <c r="AI168" s="132"/>
      <c r="AJ168" s="133"/>
      <c r="AK168" s="134"/>
      <c r="AL168" s="134"/>
      <c r="AM168" s="136"/>
    </row>
    <row r="169" spans="1:39" ht="15.6" customHeight="1" x14ac:dyDescent="0.25">
      <c r="A169" s="30">
        <v>41</v>
      </c>
      <c r="B169" s="31" t="s">
        <v>274</v>
      </c>
      <c r="C169" s="115" t="s">
        <v>351</v>
      </c>
      <c r="D169" s="116" t="s">
        <v>372</v>
      </c>
      <c r="E169" s="116"/>
      <c r="F169" s="117"/>
      <c r="G169" s="118" t="s">
        <v>342</v>
      </c>
      <c r="H169" s="118" t="s">
        <v>371</v>
      </c>
      <c r="I169" s="119" t="s">
        <v>371</v>
      </c>
      <c r="J169" s="115" t="s">
        <v>440</v>
      </c>
      <c r="K169" s="116" t="s">
        <v>440</v>
      </c>
      <c r="L169" s="116" t="s">
        <v>440</v>
      </c>
      <c r="M169" s="117"/>
      <c r="N169" s="118" t="s">
        <v>440</v>
      </c>
      <c r="O169" s="118" t="s">
        <v>440</v>
      </c>
      <c r="P169" s="120" t="s">
        <v>440</v>
      </c>
      <c r="R169" s="30">
        <v>41</v>
      </c>
      <c r="S169" s="121" t="s">
        <v>351</v>
      </c>
      <c r="T169" s="116" t="s">
        <v>340</v>
      </c>
      <c r="U169" s="116"/>
      <c r="V169" s="122"/>
      <c r="W169" s="118" t="s">
        <v>340</v>
      </c>
      <c r="X169" s="118" t="s">
        <v>356</v>
      </c>
      <c r="Y169" s="119" t="s">
        <v>365</v>
      </c>
      <c r="Z169" s="115"/>
      <c r="AA169" s="116"/>
      <c r="AB169" s="116"/>
      <c r="AC169" s="117"/>
      <c r="AD169" s="118"/>
      <c r="AE169" s="118"/>
      <c r="AF169" s="119"/>
      <c r="AG169" s="115"/>
      <c r="AH169" s="116"/>
      <c r="AI169" s="116"/>
      <c r="AJ169" s="117"/>
      <c r="AK169" s="118"/>
      <c r="AL169" s="118"/>
      <c r="AM169" s="120"/>
    </row>
    <row r="170" spans="1:39" ht="15.6" customHeight="1" x14ac:dyDescent="0.25">
      <c r="A170" s="26">
        <v>42</v>
      </c>
      <c r="B170" s="27" t="s">
        <v>280</v>
      </c>
      <c r="C170" s="123" t="s">
        <v>340</v>
      </c>
      <c r="D170" s="124" t="s">
        <v>342</v>
      </c>
      <c r="E170" s="124"/>
      <c r="F170" s="125"/>
      <c r="G170" s="126" t="s">
        <v>381</v>
      </c>
      <c r="H170" s="126" t="s">
        <v>355</v>
      </c>
      <c r="I170" s="127" t="s">
        <v>365</v>
      </c>
      <c r="J170" s="123" t="s">
        <v>440</v>
      </c>
      <c r="K170" s="124" t="s">
        <v>440</v>
      </c>
      <c r="L170" s="124" t="s">
        <v>440</v>
      </c>
      <c r="M170" s="125"/>
      <c r="N170" s="126" t="s">
        <v>440</v>
      </c>
      <c r="O170" s="126" t="s">
        <v>440</v>
      </c>
      <c r="P170" s="128" t="s">
        <v>440</v>
      </c>
      <c r="R170" s="26">
        <v>42</v>
      </c>
      <c r="S170" s="129" t="s">
        <v>349</v>
      </c>
      <c r="T170" s="124" t="s">
        <v>349</v>
      </c>
      <c r="U170" s="124"/>
      <c r="V170" s="130"/>
      <c r="W170" s="126" t="s">
        <v>340</v>
      </c>
      <c r="X170" s="126" t="s">
        <v>356</v>
      </c>
      <c r="Y170" s="127" t="s">
        <v>380</v>
      </c>
      <c r="Z170" s="123"/>
      <c r="AA170" s="124"/>
      <c r="AB170" s="124"/>
      <c r="AC170" s="125"/>
      <c r="AD170" s="126"/>
      <c r="AE170" s="126"/>
      <c r="AF170" s="127"/>
      <c r="AG170" s="123"/>
      <c r="AH170" s="124"/>
      <c r="AI170" s="124"/>
      <c r="AJ170" s="125"/>
      <c r="AK170" s="126"/>
      <c r="AL170" s="126"/>
      <c r="AM170" s="128"/>
    </row>
    <row r="171" spans="1:39" ht="15.6" customHeight="1" x14ac:dyDescent="0.25">
      <c r="A171" s="26">
        <v>43</v>
      </c>
      <c r="B171" s="27" t="s">
        <v>285</v>
      </c>
      <c r="C171" s="123" t="s">
        <v>351</v>
      </c>
      <c r="D171" s="124" t="s">
        <v>341</v>
      </c>
      <c r="E171" s="124"/>
      <c r="F171" s="125"/>
      <c r="G171" s="126" t="s">
        <v>340</v>
      </c>
      <c r="H171" s="126" t="s">
        <v>380</v>
      </c>
      <c r="I171" s="127" t="s">
        <v>353</v>
      </c>
      <c r="J171" s="123" t="s">
        <v>440</v>
      </c>
      <c r="K171" s="124" t="s">
        <v>440</v>
      </c>
      <c r="L171" s="124" t="s">
        <v>440</v>
      </c>
      <c r="M171" s="125"/>
      <c r="N171" s="126" t="s">
        <v>440</v>
      </c>
      <c r="O171" s="126" t="s">
        <v>440</v>
      </c>
      <c r="P171" s="128" t="s">
        <v>440</v>
      </c>
      <c r="R171" s="26">
        <v>43</v>
      </c>
      <c r="S171" s="129" t="s">
        <v>351</v>
      </c>
      <c r="T171" s="124" t="s">
        <v>349</v>
      </c>
      <c r="U171" s="124"/>
      <c r="V171" s="130"/>
      <c r="W171" s="126" t="s">
        <v>340</v>
      </c>
      <c r="X171" s="126" t="s">
        <v>356</v>
      </c>
      <c r="Y171" s="127" t="s">
        <v>356</v>
      </c>
      <c r="Z171" s="123"/>
      <c r="AA171" s="124"/>
      <c r="AB171" s="124"/>
      <c r="AC171" s="125"/>
      <c r="AD171" s="126"/>
      <c r="AE171" s="126"/>
      <c r="AF171" s="127"/>
      <c r="AG171" s="123"/>
      <c r="AH171" s="124"/>
      <c r="AI171" s="124"/>
      <c r="AJ171" s="125"/>
      <c r="AK171" s="126"/>
      <c r="AL171" s="126"/>
      <c r="AM171" s="128"/>
    </row>
    <row r="172" spans="1:39" ht="12.75" hidden="1" customHeight="1" x14ac:dyDescent="0.25">
      <c r="A172" s="26">
        <v>44</v>
      </c>
      <c r="B172" s="27"/>
      <c r="C172" s="123"/>
      <c r="D172" s="124"/>
      <c r="E172" s="124"/>
      <c r="F172" s="125"/>
      <c r="G172" s="126"/>
      <c r="H172" s="126"/>
      <c r="I172" s="127"/>
      <c r="J172" s="123"/>
      <c r="K172" s="124"/>
      <c r="L172" s="124"/>
      <c r="M172" s="125"/>
      <c r="N172" s="126"/>
      <c r="O172" s="126"/>
      <c r="P172" s="128"/>
      <c r="R172" s="26">
        <v>44</v>
      </c>
      <c r="S172" s="129"/>
      <c r="T172" s="124"/>
      <c r="U172" s="124"/>
      <c r="V172" s="130"/>
      <c r="W172" s="126"/>
      <c r="X172" s="126"/>
      <c r="Y172" s="127"/>
      <c r="Z172" s="123"/>
      <c r="AA172" s="124"/>
      <c r="AB172" s="124"/>
      <c r="AC172" s="125"/>
      <c r="AD172" s="126"/>
      <c r="AE172" s="126"/>
      <c r="AF172" s="127"/>
      <c r="AG172" s="123"/>
      <c r="AH172" s="124"/>
      <c r="AI172" s="124"/>
      <c r="AJ172" s="125"/>
      <c r="AK172" s="126"/>
      <c r="AL172" s="126"/>
      <c r="AM172" s="128"/>
    </row>
    <row r="173" spans="1:39" ht="12.75" hidden="1" customHeight="1" x14ac:dyDescent="0.25">
      <c r="A173" s="42">
        <v>45</v>
      </c>
      <c r="B173" s="43"/>
      <c r="C173" s="131"/>
      <c r="D173" s="132"/>
      <c r="E173" s="132"/>
      <c r="F173" s="133"/>
      <c r="G173" s="134"/>
      <c r="H173" s="134"/>
      <c r="I173" s="135"/>
      <c r="J173" s="131"/>
      <c r="K173" s="132"/>
      <c r="L173" s="132"/>
      <c r="M173" s="133"/>
      <c r="N173" s="134"/>
      <c r="O173" s="134"/>
      <c r="P173" s="136"/>
      <c r="R173" s="42">
        <v>45</v>
      </c>
      <c r="S173" s="137"/>
      <c r="T173" s="132"/>
      <c r="U173" s="132"/>
      <c r="V173" s="138"/>
      <c r="W173" s="134"/>
      <c r="X173" s="134"/>
      <c r="Y173" s="135"/>
      <c r="Z173" s="131"/>
      <c r="AA173" s="132"/>
      <c r="AB173" s="132"/>
      <c r="AC173" s="133"/>
      <c r="AD173" s="134"/>
      <c r="AE173" s="134"/>
      <c r="AF173" s="135"/>
      <c r="AG173" s="131"/>
      <c r="AH173" s="132"/>
      <c r="AI173" s="132"/>
      <c r="AJ173" s="133"/>
      <c r="AK173" s="134"/>
      <c r="AL173" s="134"/>
      <c r="AM173" s="136"/>
    </row>
    <row r="174" spans="1:39" ht="12.75" hidden="1" customHeight="1" x14ac:dyDescent="0.25">
      <c r="A174" s="30">
        <v>46</v>
      </c>
      <c r="B174" s="31"/>
      <c r="C174" s="115"/>
      <c r="D174" s="116"/>
      <c r="E174" s="116"/>
      <c r="F174" s="117"/>
      <c r="G174" s="118"/>
      <c r="H174" s="118"/>
      <c r="I174" s="119"/>
      <c r="J174" s="115"/>
      <c r="K174" s="116"/>
      <c r="L174" s="116"/>
      <c r="M174" s="117"/>
      <c r="N174" s="118"/>
      <c r="O174" s="118"/>
      <c r="P174" s="120"/>
      <c r="R174" s="30">
        <v>46</v>
      </c>
      <c r="S174" s="121"/>
      <c r="T174" s="116"/>
      <c r="U174" s="116"/>
      <c r="V174" s="122"/>
      <c r="W174" s="118"/>
      <c r="X174" s="118"/>
      <c r="Y174" s="119"/>
      <c r="Z174" s="115"/>
      <c r="AA174" s="116"/>
      <c r="AB174" s="116"/>
      <c r="AC174" s="117"/>
      <c r="AD174" s="118"/>
      <c r="AE174" s="118"/>
      <c r="AF174" s="119"/>
      <c r="AG174" s="115"/>
      <c r="AH174" s="116"/>
      <c r="AI174" s="116"/>
      <c r="AJ174" s="117"/>
      <c r="AK174" s="118"/>
      <c r="AL174" s="118"/>
      <c r="AM174" s="120"/>
    </row>
    <row r="175" spans="1:39" ht="12.75" hidden="1" customHeight="1" x14ac:dyDescent="0.25">
      <c r="A175" s="26">
        <v>47</v>
      </c>
      <c r="B175" s="27"/>
      <c r="C175" s="123"/>
      <c r="D175" s="124"/>
      <c r="E175" s="124"/>
      <c r="F175" s="125"/>
      <c r="G175" s="126"/>
      <c r="H175" s="126"/>
      <c r="I175" s="127"/>
      <c r="J175" s="123"/>
      <c r="K175" s="124"/>
      <c r="L175" s="124"/>
      <c r="M175" s="125"/>
      <c r="N175" s="126"/>
      <c r="O175" s="126"/>
      <c r="P175" s="128"/>
      <c r="R175" s="26">
        <v>47</v>
      </c>
      <c r="S175" s="129"/>
      <c r="T175" s="124"/>
      <c r="U175" s="124"/>
      <c r="V175" s="130"/>
      <c r="W175" s="126"/>
      <c r="X175" s="126"/>
      <c r="Y175" s="127"/>
      <c r="Z175" s="123"/>
      <c r="AA175" s="124"/>
      <c r="AB175" s="124"/>
      <c r="AC175" s="125"/>
      <c r="AD175" s="126"/>
      <c r="AE175" s="126"/>
      <c r="AF175" s="127"/>
      <c r="AG175" s="123"/>
      <c r="AH175" s="124"/>
      <c r="AI175" s="124"/>
      <c r="AJ175" s="125"/>
      <c r="AK175" s="126"/>
      <c r="AL175" s="126"/>
      <c r="AM175" s="128"/>
    </row>
    <row r="176" spans="1:39" ht="12.75" hidden="1" customHeight="1" x14ac:dyDescent="0.25">
      <c r="A176" s="26">
        <v>48</v>
      </c>
      <c r="B176" s="27"/>
      <c r="C176" s="123"/>
      <c r="D176" s="124"/>
      <c r="E176" s="124"/>
      <c r="F176" s="125"/>
      <c r="G176" s="126"/>
      <c r="H176" s="126"/>
      <c r="I176" s="127"/>
      <c r="J176" s="123"/>
      <c r="K176" s="124"/>
      <c r="L176" s="124"/>
      <c r="M176" s="125"/>
      <c r="N176" s="126"/>
      <c r="O176" s="126"/>
      <c r="P176" s="128"/>
      <c r="R176" s="26">
        <v>48</v>
      </c>
      <c r="S176" s="129"/>
      <c r="T176" s="124"/>
      <c r="U176" s="124"/>
      <c r="V176" s="130"/>
      <c r="W176" s="126"/>
      <c r="X176" s="126"/>
      <c r="Y176" s="127"/>
      <c r="Z176" s="123"/>
      <c r="AA176" s="124"/>
      <c r="AB176" s="124"/>
      <c r="AC176" s="125"/>
      <c r="AD176" s="126"/>
      <c r="AE176" s="126"/>
      <c r="AF176" s="127"/>
      <c r="AG176" s="123"/>
      <c r="AH176" s="124"/>
      <c r="AI176" s="124"/>
      <c r="AJ176" s="125"/>
      <c r="AK176" s="126"/>
      <c r="AL176" s="126"/>
      <c r="AM176" s="128"/>
    </row>
    <row r="177" spans="1:39" ht="12.75" hidden="1" customHeight="1" x14ac:dyDescent="0.25">
      <c r="A177" s="26">
        <v>49</v>
      </c>
      <c r="B177" s="27"/>
      <c r="C177" s="123"/>
      <c r="D177" s="124"/>
      <c r="E177" s="124"/>
      <c r="F177" s="125"/>
      <c r="G177" s="126"/>
      <c r="H177" s="126"/>
      <c r="I177" s="127"/>
      <c r="J177" s="123"/>
      <c r="K177" s="124"/>
      <c r="L177" s="124"/>
      <c r="M177" s="125"/>
      <c r="N177" s="126"/>
      <c r="O177" s="126"/>
      <c r="P177" s="128"/>
      <c r="R177" s="26">
        <v>49</v>
      </c>
      <c r="S177" s="129"/>
      <c r="T177" s="124"/>
      <c r="U177" s="124"/>
      <c r="V177" s="130"/>
      <c r="W177" s="126"/>
      <c r="X177" s="126"/>
      <c r="Y177" s="127"/>
      <c r="Z177" s="123"/>
      <c r="AA177" s="124"/>
      <c r="AB177" s="124"/>
      <c r="AC177" s="125"/>
      <c r="AD177" s="126"/>
      <c r="AE177" s="126"/>
      <c r="AF177" s="127"/>
      <c r="AG177" s="123"/>
      <c r="AH177" s="124"/>
      <c r="AI177" s="124"/>
      <c r="AJ177" s="125"/>
      <c r="AK177" s="126"/>
      <c r="AL177" s="126"/>
      <c r="AM177" s="128"/>
    </row>
    <row r="178" spans="1:39" ht="12.75" hidden="1" customHeight="1" x14ac:dyDescent="0.25">
      <c r="A178" s="42">
        <v>50</v>
      </c>
      <c r="B178" s="43"/>
      <c r="C178" s="131"/>
      <c r="D178" s="132"/>
      <c r="E178" s="132"/>
      <c r="F178" s="133"/>
      <c r="G178" s="134"/>
      <c r="H178" s="134"/>
      <c r="I178" s="135"/>
      <c r="J178" s="131"/>
      <c r="K178" s="132"/>
      <c r="L178" s="132"/>
      <c r="M178" s="133"/>
      <c r="N178" s="134"/>
      <c r="O178" s="134"/>
      <c r="P178" s="136"/>
      <c r="R178" s="42">
        <v>50</v>
      </c>
      <c r="S178" s="137"/>
      <c r="T178" s="132"/>
      <c r="U178" s="132"/>
      <c r="V178" s="138"/>
      <c r="W178" s="134"/>
      <c r="X178" s="134"/>
      <c r="Y178" s="135"/>
      <c r="Z178" s="131"/>
      <c r="AA178" s="132"/>
      <c r="AB178" s="132"/>
      <c r="AC178" s="133"/>
      <c r="AD178" s="134"/>
      <c r="AE178" s="134"/>
      <c r="AF178" s="135"/>
      <c r="AG178" s="131"/>
      <c r="AH178" s="132"/>
      <c r="AI178" s="132"/>
      <c r="AJ178" s="133"/>
      <c r="AK178" s="134"/>
      <c r="AL178" s="134"/>
      <c r="AM178" s="136"/>
    </row>
    <row r="179" spans="1:39" ht="12.75" hidden="1" customHeight="1" x14ac:dyDescent="0.25">
      <c r="A179" s="30">
        <v>51</v>
      </c>
      <c r="B179" s="31"/>
      <c r="C179" s="115"/>
      <c r="D179" s="116"/>
      <c r="E179" s="116"/>
      <c r="F179" s="117"/>
      <c r="G179" s="118"/>
      <c r="H179" s="118"/>
      <c r="I179" s="119"/>
      <c r="J179" s="115"/>
      <c r="K179" s="116"/>
      <c r="L179" s="116"/>
      <c r="M179" s="117"/>
      <c r="N179" s="118"/>
      <c r="O179" s="118"/>
      <c r="P179" s="120"/>
      <c r="R179" s="30">
        <v>51</v>
      </c>
      <c r="S179" s="121"/>
      <c r="T179" s="116"/>
      <c r="U179" s="116"/>
      <c r="V179" s="122"/>
      <c r="W179" s="118"/>
      <c r="X179" s="118"/>
      <c r="Y179" s="119"/>
      <c r="Z179" s="115"/>
      <c r="AA179" s="116"/>
      <c r="AB179" s="116"/>
      <c r="AC179" s="117"/>
      <c r="AD179" s="118"/>
      <c r="AE179" s="118"/>
      <c r="AF179" s="119"/>
      <c r="AG179" s="115"/>
      <c r="AH179" s="116"/>
      <c r="AI179" s="116"/>
      <c r="AJ179" s="117"/>
      <c r="AK179" s="118"/>
      <c r="AL179" s="118"/>
      <c r="AM179" s="120"/>
    </row>
    <row r="180" spans="1:39" ht="12.75" hidden="1" customHeight="1" x14ac:dyDescent="0.25">
      <c r="A180" s="26">
        <v>52</v>
      </c>
      <c r="B180" s="27"/>
      <c r="C180" s="123"/>
      <c r="D180" s="124"/>
      <c r="E180" s="124"/>
      <c r="F180" s="125"/>
      <c r="G180" s="126"/>
      <c r="H180" s="126"/>
      <c r="I180" s="127"/>
      <c r="J180" s="123"/>
      <c r="K180" s="124"/>
      <c r="L180" s="124"/>
      <c r="M180" s="125"/>
      <c r="N180" s="126"/>
      <c r="O180" s="126"/>
      <c r="P180" s="128"/>
      <c r="R180" s="26">
        <v>52</v>
      </c>
      <c r="S180" s="129"/>
      <c r="T180" s="124"/>
      <c r="U180" s="124"/>
      <c r="V180" s="130"/>
      <c r="W180" s="126"/>
      <c r="X180" s="126"/>
      <c r="Y180" s="127"/>
      <c r="Z180" s="123"/>
      <c r="AA180" s="124"/>
      <c r="AB180" s="124"/>
      <c r="AC180" s="125"/>
      <c r="AD180" s="126"/>
      <c r="AE180" s="126"/>
      <c r="AF180" s="127"/>
      <c r="AG180" s="123"/>
      <c r="AH180" s="124"/>
      <c r="AI180" s="124"/>
      <c r="AJ180" s="125"/>
      <c r="AK180" s="126"/>
      <c r="AL180" s="126"/>
      <c r="AM180" s="128"/>
    </row>
    <row r="181" spans="1:39" ht="12.75" hidden="1" customHeight="1" x14ac:dyDescent="0.25">
      <c r="A181" s="26">
        <v>53</v>
      </c>
      <c r="B181" s="27"/>
      <c r="C181" s="123"/>
      <c r="D181" s="124"/>
      <c r="E181" s="124"/>
      <c r="F181" s="125"/>
      <c r="G181" s="126"/>
      <c r="H181" s="126"/>
      <c r="I181" s="127"/>
      <c r="J181" s="123"/>
      <c r="K181" s="124"/>
      <c r="L181" s="124"/>
      <c r="M181" s="125"/>
      <c r="N181" s="126"/>
      <c r="O181" s="126"/>
      <c r="P181" s="128"/>
      <c r="R181" s="26">
        <v>53</v>
      </c>
      <c r="S181" s="129"/>
      <c r="T181" s="124"/>
      <c r="U181" s="124"/>
      <c r="V181" s="130"/>
      <c r="W181" s="126"/>
      <c r="X181" s="126"/>
      <c r="Y181" s="127"/>
      <c r="Z181" s="123"/>
      <c r="AA181" s="124"/>
      <c r="AB181" s="124"/>
      <c r="AC181" s="125"/>
      <c r="AD181" s="126"/>
      <c r="AE181" s="126"/>
      <c r="AF181" s="127"/>
      <c r="AG181" s="123"/>
      <c r="AH181" s="124"/>
      <c r="AI181" s="124"/>
      <c r="AJ181" s="125"/>
      <c r="AK181" s="126"/>
      <c r="AL181" s="126"/>
      <c r="AM181" s="128"/>
    </row>
    <row r="182" spans="1:39" ht="12.75" hidden="1" customHeight="1" x14ac:dyDescent="0.25">
      <c r="A182" s="26">
        <v>54</v>
      </c>
      <c r="B182" s="27"/>
      <c r="C182" s="123"/>
      <c r="D182" s="124"/>
      <c r="E182" s="124"/>
      <c r="F182" s="125"/>
      <c r="G182" s="126"/>
      <c r="H182" s="126"/>
      <c r="I182" s="127"/>
      <c r="J182" s="123"/>
      <c r="K182" s="124"/>
      <c r="L182" s="124"/>
      <c r="M182" s="125"/>
      <c r="N182" s="126"/>
      <c r="O182" s="126"/>
      <c r="P182" s="128"/>
      <c r="R182" s="26">
        <v>54</v>
      </c>
      <c r="S182" s="129"/>
      <c r="T182" s="124"/>
      <c r="U182" s="124"/>
      <c r="V182" s="130"/>
      <c r="W182" s="126"/>
      <c r="X182" s="126"/>
      <c r="Y182" s="127"/>
      <c r="Z182" s="123"/>
      <c r="AA182" s="124"/>
      <c r="AB182" s="124"/>
      <c r="AC182" s="125"/>
      <c r="AD182" s="126"/>
      <c r="AE182" s="126"/>
      <c r="AF182" s="127"/>
      <c r="AG182" s="123"/>
      <c r="AH182" s="124"/>
      <c r="AI182" s="124"/>
      <c r="AJ182" s="125"/>
      <c r="AK182" s="126"/>
      <c r="AL182" s="126"/>
      <c r="AM182" s="128"/>
    </row>
    <row r="183" spans="1:39" ht="12.75" hidden="1" customHeight="1" x14ac:dyDescent="0.25">
      <c r="A183" s="28">
        <v>55</v>
      </c>
      <c r="B183" s="29"/>
      <c r="C183" s="140"/>
      <c r="D183" s="141"/>
      <c r="E183" s="141"/>
      <c r="F183" s="142"/>
      <c r="G183" s="143"/>
      <c r="H183" s="143"/>
      <c r="I183" s="144"/>
      <c r="J183" s="140"/>
      <c r="K183" s="141"/>
      <c r="L183" s="141"/>
      <c r="M183" s="142"/>
      <c r="N183" s="143"/>
      <c r="O183" s="143"/>
      <c r="P183" s="145"/>
      <c r="R183" s="28">
        <v>55</v>
      </c>
      <c r="S183" s="146"/>
      <c r="T183" s="141"/>
      <c r="U183" s="141"/>
      <c r="V183" s="147"/>
      <c r="W183" s="143"/>
      <c r="X183" s="143"/>
      <c r="Y183" s="144"/>
      <c r="Z183" s="140"/>
      <c r="AA183" s="141"/>
      <c r="AB183" s="141"/>
      <c r="AC183" s="142"/>
      <c r="AD183" s="143"/>
      <c r="AE183" s="143"/>
      <c r="AF183" s="144"/>
      <c r="AG183" s="140"/>
      <c r="AH183" s="141"/>
      <c r="AI183" s="141"/>
      <c r="AJ183" s="142"/>
      <c r="AK183" s="143"/>
      <c r="AL183" s="143"/>
      <c r="AM183" s="145"/>
    </row>
    <row r="184" spans="1:39" ht="12.75" customHeight="1" x14ac:dyDescent="0.25">
      <c r="A184" s="214" t="s">
        <v>442</v>
      </c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R184" s="214" t="s">
        <v>443</v>
      </c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  <c r="AK184" s="214"/>
      <c r="AL184" s="214"/>
      <c r="AM184" s="214"/>
    </row>
    <row r="185" spans="1:39" ht="15" customHeight="1" x14ac:dyDescent="0.25">
      <c r="A185" s="213" t="s">
        <v>415</v>
      </c>
      <c r="B185" s="213"/>
      <c r="C185" s="213" t="s">
        <v>416</v>
      </c>
      <c r="D185" s="213"/>
      <c r="E185" s="213"/>
      <c r="F185" s="213"/>
      <c r="G185" s="213"/>
      <c r="H185" s="213"/>
      <c r="I185" s="213"/>
      <c r="J185" s="213" t="s">
        <v>416</v>
      </c>
      <c r="K185" s="213"/>
      <c r="L185" s="213"/>
      <c r="M185" s="213"/>
      <c r="N185" s="213"/>
      <c r="O185" s="213"/>
      <c r="P185" s="213"/>
      <c r="R185" s="213" t="s">
        <v>416</v>
      </c>
      <c r="S185" s="213"/>
      <c r="T185" s="213"/>
      <c r="U185" s="213"/>
      <c r="V185" s="213"/>
      <c r="W185" s="213"/>
      <c r="X185" s="213"/>
      <c r="Y185" s="213" t="s">
        <v>416</v>
      </c>
      <c r="Z185" s="213"/>
      <c r="AA185" s="213"/>
      <c r="AB185" s="213"/>
      <c r="AC185" s="213"/>
      <c r="AD185" s="213"/>
      <c r="AE185" s="213"/>
      <c r="AF185" s="213" t="s">
        <v>416</v>
      </c>
      <c r="AG185" s="213"/>
      <c r="AH185" s="213"/>
      <c r="AI185" s="213"/>
      <c r="AJ185" s="213"/>
      <c r="AK185" s="213"/>
      <c r="AL185" s="213"/>
      <c r="AM185" s="213"/>
    </row>
    <row r="186" spans="1:39" ht="31.7" customHeight="1" x14ac:dyDescent="0.25">
      <c r="A186" s="215" t="s">
        <v>19</v>
      </c>
      <c r="B186" s="215"/>
      <c r="C186" s="215" t="s">
        <v>444</v>
      </c>
      <c r="D186" s="215"/>
      <c r="E186" s="215"/>
      <c r="F186" s="215"/>
      <c r="G186" s="215"/>
      <c r="H186" s="215"/>
      <c r="I186" s="215"/>
      <c r="J186" s="215" t="s">
        <v>445</v>
      </c>
      <c r="K186" s="215"/>
      <c r="L186" s="215"/>
      <c r="M186" s="215"/>
      <c r="N186" s="215"/>
      <c r="O186" s="215"/>
      <c r="P186" s="215"/>
      <c r="R186" s="215" t="s">
        <v>446</v>
      </c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</row>
    <row r="187" spans="1:39" ht="21.75" hidden="1" customHeight="1" x14ac:dyDescent="0.25">
      <c r="A187" s="227" t="s">
        <v>329</v>
      </c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9"/>
      <c r="R187" s="227" t="s">
        <v>329</v>
      </c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  <c r="AC187" s="228"/>
      <c r="AD187" s="228"/>
      <c r="AE187" s="228"/>
      <c r="AF187" s="228"/>
      <c r="AG187" s="228"/>
      <c r="AH187" s="228"/>
      <c r="AI187" s="228"/>
      <c r="AJ187" s="228"/>
      <c r="AK187" s="228"/>
      <c r="AL187" s="228"/>
      <c r="AM187" s="229"/>
    </row>
    <row r="188" spans="1:39" ht="15.75" hidden="1" customHeight="1" x14ac:dyDescent="0.25">
      <c r="A188" s="217" t="s">
        <v>30</v>
      </c>
      <c r="B188" s="219" t="s">
        <v>330</v>
      </c>
      <c r="C188" s="225" t="s">
        <v>439</v>
      </c>
      <c r="D188" s="225"/>
      <c r="E188" s="225"/>
      <c r="F188" s="225"/>
      <c r="G188" s="225"/>
      <c r="H188" s="225"/>
      <c r="I188" s="225"/>
      <c r="J188" s="224" t="s">
        <v>439</v>
      </c>
      <c r="K188" s="224"/>
      <c r="L188" s="224"/>
      <c r="M188" s="224"/>
      <c r="N188" s="224"/>
      <c r="O188" s="224"/>
      <c r="P188" s="226"/>
      <c r="R188" s="217" t="s">
        <v>30</v>
      </c>
      <c r="S188" s="223" t="s">
        <v>439</v>
      </c>
      <c r="T188" s="224"/>
      <c r="U188" s="224"/>
      <c r="V188" s="224"/>
      <c r="W188" s="224"/>
      <c r="X188" s="224"/>
      <c r="Y188" s="224"/>
      <c r="Z188" s="225" t="s">
        <v>439</v>
      </c>
      <c r="AA188" s="225"/>
      <c r="AB188" s="225"/>
      <c r="AC188" s="225"/>
      <c r="AD188" s="225"/>
      <c r="AE188" s="225"/>
      <c r="AF188" s="225"/>
      <c r="AG188" s="224" t="s">
        <v>439</v>
      </c>
      <c r="AH188" s="224"/>
      <c r="AI188" s="224"/>
      <c r="AJ188" s="224"/>
      <c r="AK188" s="224"/>
      <c r="AL188" s="224"/>
      <c r="AM188" s="226"/>
    </row>
    <row r="189" spans="1:39" ht="15" hidden="1" customHeight="1" x14ac:dyDescent="0.25">
      <c r="A189" s="218"/>
      <c r="B189" s="220"/>
      <c r="C189" s="211" t="s">
        <v>336</v>
      </c>
      <c r="D189" s="211"/>
      <c r="E189" s="211"/>
      <c r="F189" s="211"/>
      <c r="G189" s="212" t="s">
        <v>337</v>
      </c>
      <c r="H189" s="212" t="s">
        <v>338</v>
      </c>
      <c r="I189" s="212" t="s">
        <v>339</v>
      </c>
      <c r="J189" s="211" t="s">
        <v>336</v>
      </c>
      <c r="K189" s="211"/>
      <c r="L189" s="211"/>
      <c r="M189" s="211"/>
      <c r="N189" s="212" t="s">
        <v>337</v>
      </c>
      <c r="O189" s="212" t="s">
        <v>338</v>
      </c>
      <c r="P189" s="221" t="s">
        <v>339</v>
      </c>
      <c r="R189" s="218"/>
      <c r="S189" s="216" t="s">
        <v>336</v>
      </c>
      <c r="T189" s="211"/>
      <c r="U189" s="211"/>
      <c r="V189" s="211"/>
      <c r="W189" s="212" t="s">
        <v>337</v>
      </c>
      <c r="X189" s="212" t="s">
        <v>338</v>
      </c>
      <c r="Y189" s="212" t="s">
        <v>339</v>
      </c>
      <c r="Z189" s="211" t="s">
        <v>336</v>
      </c>
      <c r="AA189" s="211"/>
      <c r="AB189" s="211"/>
      <c r="AC189" s="211"/>
      <c r="AD189" s="212" t="s">
        <v>337</v>
      </c>
      <c r="AE189" s="212" t="s">
        <v>338</v>
      </c>
      <c r="AF189" s="212" t="s">
        <v>339</v>
      </c>
      <c r="AG189" s="211" t="s">
        <v>336</v>
      </c>
      <c r="AH189" s="211"/>
      <c r="AI189" s="211"/>
      <c r="AJ189" s="211"/>
      <c r="AK189" s="212" t="s">
        <v>337</v>
      </c>
      <c r="AL189" s="212" t="s">
        <v>338</v>
      </c>
      <c r="AM189" s="221" t="s">
        <v>339</v>
      </c>
    </row>
    <row r="190" spans="1:39" ht="15" hidden="1" customHeight="1" x14ac:dyDescent="0.25">
      <c r="A190" s="218"/>
      <c r="B190" s="220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22"/>
      <c r="R190" s="218"/>
      <c r="S190" s="216"/>
      <c r="T190" s="211"/>
      <c r="U190" s="211"/>
      <c r="V190" s="211"/>
      <c r="W190" s="211"/>
      <c r="X190" s="211"/>
      <c r="Y190" s="211"/>
      <c r="Z190" s="211"/>
      <c r="AA190" s="211"/>
      <c r="AB190" s="211"/>
      <c r="AC190" s="211"/>
      <c r="AD190" s="211"/>
      <c r="AE190" s="211"/>
      <c r="AF190" s="211"/>
      <c r="AG190" s="211"/>
      <c r="AH190" s="211"/>
      <c r="AI190" s="211"/>
      <c r="AJ190" s="211"/>
      <c r="AK190" s="211"/>
      <c r="AL190" s="211"/>
      <c r="AM190" s="222"/>
    </row>
    <row r="191" spans="1:39" ht="12.75" hidden="1" customHeight="1" x14ac:dyDescent="0.25">
      <c r="A191" s="30">
        <v>1</v>
      </c>
      <c r="B191" s="31"/>
      <c r="C191" s="115"/>
      <c r="D191" s="116"/>
      <c r="E191" s="116"/>
      <c r="F191" s="117"/>
      <c r="G191" s="118"/>
      <c r="H191" s="118"/>
      <c r="I191" s="119"/>
      <c r="J191" s="115"/>
      <c r="K191" s="116"/>
      <c r="L191" s="116"/>
      <c r="M191" s="117"/>
      <c r="N191" s="118"/>
      <c r="O191" s="118"/>
      <c r="P191" s="120"/>
      <c r="R191" s="30">
        <v>1</v>
      </c>
      <c r="S191" s="121"/>
      <c r="T191" s="116"/>
      <c r="U191" s="116"/>
      <c r="V191" s="122"/>
      <c r="W191" s="118"/>
      <c r="X191" s="118"/>
      <c r="Y191" s="119"/>
      <c r="Z191" s="115"/>
      <c r="AA191" s="116"/>
      <c r="AB191" s="116"/>
      <c r="AC191" s="117"/>
      <c r="AD191" s="118"/>
      <c r="AE191" s="118"/>
      <c r="AF191" s="119"/>
      <c r="AG191" s="115"/>
      <c r="AH191" s="116"/>
      <c r="AI191" s="116"/>
      <c r="AJ191" s="117"/>
      <c r="AK191" s="118"/>
      <c r="AL191" s="118"/>
      <c r="AM191" s="120"/>
    </row>
    <row r="192" spans="1:39" ht="12.75" hidden="1" customHeight="1" x14ac:dyDescent="0.25">
      <c r="A192" s="26">
        <v>2</v>
      </c>
      <c r="B192" s="27"/>
      <c r="C192" s="123"/>
      <c r="D192" s="124"/>
      <c r="E192" s="124"/>
      <c r="F192" s="125"/>
      <c r="G192" s="126"/>
      <c r="H192" s="126"/>
      <c r="I192" s="127"/>
      <c r="J192" s="123"/>
      <c r="K192" s="124"/>
      <c r="L192" s="124"/>
      <c r="M192" s="125"/>
      <c r="N192" s="126"/>
      <c r="O192" s="126"/>
      <c r="P192" s="128"/>
      <c r="R192" s="26">
        <v>2</v>
      </c>
      <c r="S192" s="129"/>
      <c r="T192" s="124"/>
      <c r="U192" s="124"/>
      <c r="V192" s="130"/>
      <c r="W192" s="126"/>
      <c r="X192" s="126"/>
      <c r="Y192" s="127"/>
      <c r="Z192" s="123"/>
      <c r="AA192" s="124"/>
      <c r="AB192" s="124"/>
      <c r="AC192" s="125"/>
      <c r="AD192" s="126"/>
      <c r="AE192" s="126"/>
      <c r="AF192" s="127"/>
      <c r="AG192" s="123"/>
      <c r="AH192" s="124"/>
      <c r="AI192" s="124"/>
      <c r="AJ192" s="125"/>
      <c r="AK192" s="126"/>
      <c r="AL192" s="126"/>
      <c r="AM192" s="128"/>
    </row>
    <row r="193" spans="1:39" ht="12.75" hidden="1" customHeight="1" x14ac:dyDescent="0.25">
      <c r="A193" s="26">
        <v>3</v>
      </c>
      <c r="B193" s="27"/>
      <c r="C193" s="123"/>
      <c r="D193" s="124"/>
      <c r="E193" s="124"/>
      <c r="F193" s="125"/>
      <c r="G193" s="126"/>
      <c r="H193" s="126"/>
      <c r="I193" s="127"/>
      <c r="J193" s="123"/>
      <c r="K193" s="124"/>
      <c r="L193" s="124"/>
      <c r="M193" s="125"/>
      <c r="N193" s="126"/>
      <c r="O193" s="126"/>
      <c r="P193" s="128"/>
      <c r="R193" s="26">
        <v>3</v>
      </c>
      <c r="S193" s="129"/>
      <c r="T193" s="124"/>
      <c r="U193" s="124"/>
      <c r="V193" s="130"/>
      <c r="W193" s="126"/>
      <c r="X193" s="126"/>
      <c r="Y193" s="127"/>
      <c r="Z193" s="123"/>
      <c r="AA193" s="124"/>
      <c r="AB193" s="124"/>
      <c r="AC193" s="125"/>
      <c r="AD193" s="126"/>
      <c r="AE193" s="126"/>
      <c r="AF193" s="127"/>
      <c r="AG193" s="123"/>
      <c r="AH193" s="124"/>
      <c r="AI193" s="124"/>
      <c r="AJ193" s="125"/>
      <c r="AK193" s="126"/>
      <c r="AL193" s="126"/>
      <c r="AM193" s="128"/>
    </row>
    <row r="194" spans="1:39" ht="12.75" hidden="1" customHeight="1" x14ac:dyDescent="0.25">
      <c r="A194" s="26">
        <v>4</v>
      </c>
      <c r="B194" s="27"/>
      <c r="C194" s="123"/>
      <c r="D194" s="124"/>
      <c r="E194" s="124"/>
      <c r="F194" s="125"/>
      <c r="G194" s="126"/>
      <c r="H194" s="126"/>
      <c r="I194" s="127"/>
      <c r="J194" s="123"/>
      <c r="K194" s="124"/>
      <c r="L194" s="124"/>
      <c r="M194" s="125"/>
      <c r="N194" s="126"/>
      <c r="O194" s="126"/>
      <c r="P194" s="128"/>
      <c r="R194" s="26">
        <v>4</v>
      </c>
      <c r="S194" s="129"/>
      <c r="T194" s="124"/>
      <c r="U194" s="124"/>
      <c r="V194" s="130"/>
      <c r="W194" s="126"/>
      <c r="X194" s="126"/>
      <c r="Y194" s="127"/>
      <c r="Z194" s="123"/>
      <c r="AA194" s="124"/>
      <c r="AB194" s="124"/>
      <c r="AC194" s="125"/>
      <c r="AD194" s="126"/>
      <c r="AE194" s="126"/>
      <c r="AF194" s="127"/>
      <c r="AG194" s="123"/>
      <c r="AH194" s="124"/>
      <c r="AI194" s="124"/>
      <c r="AJ194" s="125"/>
      <c r="AK194" s="126"/>
      <c r="AL194" s="126"/>
      <c r="AM194" s="128"/>
    </row>
    <row r="195" spans="1:39" ht="12.75" hidden="1" customHeight="1" x14ac:dyDescent="0.25">
      <c r="A195" s="42">
        <v>5</v>
      </c>
      <c r="B195" s="43"/>
      <c r="C195" s="131"/>
      <c r="D195" s="132"/>
      <c r="E195" s="132"/>
      <c r="F195" s="133"/>
      <c r="G195" s="134"/>
      <c r="H195" s="134"/>
      <c r="I195" s="135"/>
      <c r="J195" s="131"/>
      <c r="K195" s="132"/>
      <c r="L195" s="132"/>
      <c r="M195" s="133"/>
      <c r="N195" s="134"/>
      <c r="O195" s="134"/>
      <c r="P195" s="136"/>
      <c r="R195" s="42">
        <v>5</v>
      </c>
      <c r="S195" s="137"/>
      <c r="T195" s="132"/>
      <c r="U195" s="132"/>
      <c r="V195" s="138"/>
      <c r="W195" s="134"/>
      <c r="X195" s="134"/>
      <c r="Y195" s="135"/>
      <c r="Z195" s="131"/>
      <c r="AA195" s="132"/>
      <c r="AB195" s="132"/>
      <c r="AC195" s="133"/>
      <c r="AD195" s="134"/>
      <c r="AE195" s="134"/>
      <c r="AF195" s="135"/>
      <c r="AG195" s="131"/>
      <c r="AH195" s="132"/>
      <c r="AI195" s="132"/>
      <c r="AJ195" s="133"/>
      <c r="AK195" s="134"/>
      <c r="AL195" s="134"/>
      <c r="AM195" s="136"/>
    </row>
    <row r="196" spans="1:39" ht="12.75" hidden="1" customHeight="1" x14ac:dyDescent="0.25">
      <c r="A196" s="30">
        <v>6</v>
      </c>
      <c r="B196" s="31"/>
      <c r="C196" s="115"/>
      <c r="D196" s="116"/>
      <c r="E196" s="116"/>
      <c r="F196" s="117"/>
      <c r="G196" s="118"/>
      <c r="H196" s="118"/>
      <c r="I196" s="119"/>
      <c r="J196" s="115"/>
      <c r="K196" s="116"/>
      <c r="L196" s="116"/>
      <c r="M196" s="117"/>
      <c r="N196" s="118"/>
      <c r="O196" s="118"/>
      <c r="P196" s="120"/>
      <c r="R196" s="30">
        <v>6</v>
      </c>
      <c r="S196" s="121"/>
      <c r="T196" s="116"/>
      <c r="U196" s="116"/>
      <c r="V196" s="122"/>
      <c r="W196" s="118"/>
      <c r="X196" s="118"/>
      <c r="Y196" s="119"/>
      <c r="Z196" s="115"/>
      <c r="AA196" s="116"/>
      <c r="AB196" s="116"/>
      <c r="AC196" s="117"/>
      <c r="AD196" s="118"/>
      <c r="AE196" s="118"/>
      <c r="AF196" s="119"/>
      <c r="AG196" s="115"/>
      <c r="AH196" s="116"/>
      <c r="AI196" s="116"/>
      <c r="AJ196" s="117"/>
      <c r="AK196" s="118"/>
      <c r="AL196" s="118"/>
      <c r="AM196" s="120"/>
    </row>
    <row r="197" spans="1:39" ht="12.75" hidden="1" customHeight="1" x14ac:dyDescent="0.25">
      <c r="A197" s="26">
        <v>7</v>
      </c>
      <c r="B197" s="27"/>
      <c r="C197" s="123"/>
      <c r="D197" s="124"/>
      <c r="E197" s="124"/>
      <c r="F197" s="125"/>
      <c r="G197" s="126"/>
      <c r="H197" s="126"/>
      <c r="I197" s="127"/>
      <c r="J197" s="123"/>
      <c r="K197" s="124"/>
      <c r="L197" s="124"/>
      <c r="M197" s="125"/>
      <c r="N197" s="126"/>
      <c r="O197" s="126"/>
      <c r="P197" s="128"/>
      <c r="R197" s="26">
        <v>7</v>
      </c>
      <c r="S197" s="129"/>
      <c r="T197" s="124"/>
      <c r="U197" s="124"/>
      <c r="V197" s="130"/>
      <c r="W197" s="126"/>
      <c r="X197" s="126"/>
      <c r="Y197" s="127"/>
      <c r="Z197" s="123"/>
      <c r="AA197" s="124"/>
      <c r="AB197" s="124"/>
      <c r="AC197" s="125"/>
      <c r="AD197" s="126"/>
      <c r="AE197" s="126"/>
      <c r="AF197" s="127"/>
      <c r="AG197" s="123"/>
      <c r="AH197" s="124"/>
      <c r="AI197" s="124"/>
      <c r="AJ197" s="125"/>
      <c r="AK197" s="126"/>
      <c r="AL197" s="126"/>
      <c r="AM197" s="128"/>
    </row>
    <row r="198" spans="1:39" ht="12.75" hidden="1" customHeight="1" x14ac:dyDescent="0.25">
      <c r="A198" s="26">
        <v>8</v>
      </c>
      <c r="B198" s="27"/>
      <c r="C198" s="123"/>
      <c r="D198" s="124"/>
      <c r="E198" s="139"/>
      <c r="F198" s="125"/>
      <c r="G198" s="126"/>
      <c r="H198" s="126"/>
      <c r="I198" s="127"/>
      <c r="J198" s="123"/>
      <c r="K198" s="124"/>
      <c r="L198" s="124"/>
      <c r="M198" s="125"/>
      <c r="N198" s="126"/>
      <c r="O198" s="126"/>
      <c r="P198" s="128"/>
      <c r="R198" s="26">
        <v>8</v>
      </c>
      <c r="S198" s="129"/>
      <c r="T198" s="124"/>
      <c r="U198" s="139"/>
      <c r="V198" s="130"/>
      <c r="W198" s="126"/>
      <c r="X198" s="126"/>
      <c r="Y198" s="127"/>
      <c r="Z198" s="123"/>
      <c r="AA198" s="124"/>
      <c r="AB198" s="139"/>
      <c r="AC198" s="125"/>
      <c r="AD198" s="126"/>
      <c r="AE198" s="126"/>
      <c r="AF198" s="127"/>
      <c r="AG198" s="123"/>
      <c r="AH198" s="124"/>
      <c r="AI198" s="139"/>
      <c r="AJ198" s="125"/>
      <c r="AK198" s="126"/>
      <c r="AL198" s="126"/>
      <c r="AM198" s="128"/>
    </row>
    <row r="199" spans="1:39" ht="12.75" hidden="1" customHeight="1" x14ac:dyDescent="0.25">
      <c r="A199" s="26">
        <v>9</v>
      </c>
      <c r="B199" s="27"/>
      <c r="C199" s="123"/>
      <c r="D199" s="124"/>
      <c r="E199" s="124"/>
      <c r="F199" s="125"/>
      <c r="G199" s="126"/>
      <c r="H199" s="126"/>
      <c r="I199" s="127"/>
      <c r="J199" s="123"/>
      <c r="K199" s="124"/>
      <c r="L199" s="124"/>
      <c r="M199" s="125"/>
      <c r="N199" s="126"/>
      <c r="O199" s="126"/>
      <c r="P199" s="128"/>
      <c r="R199" s="26">
        <v>9</v>
      </c>
      <c r="S199" s="129"/>
      <c r="T199" s="124"/>
      <c r="U199" s="124"/>
      <c r="V199" s="130"/>
      <c r="W199" s="126"/>
      <c r="X199" s="126"/>
      <c r="Y199" s="127"/>
      <c r="Z199" s="123"/>
      <c r="AA199" s="124"/>
      <c r="AB199" s="124"/>
      <c r="AC199" s="125"/>
      <c r="AD199" s="126"/>
      <c r="AE199" s="126"/>
      <c r="AF199" s="127"/>
      <c r="AG199" s="123"/>
      <c r="AH199" s="124"/>
      <c r="AI199" s="124"/>
      <c r="AJ199" s="125"/>
      <c r="AK199" s="126"/>
      <c r="AL199" s="126"/>
      <c r="AM199" s="128"/>
    </row>
    <row r="200" spans="1:39" ht="12.75" hidden="1" customHeight="1" x14ac:dyDescent="0.25">
      <c r="A200" s="42">
        <v>10</v>
      </c>
      <c r="B200" s="43"/>
      <c r="C200" s="131"/>
      <c r="D200" s="132"/>
      <c r="E200" s="132"/>
      <c r="F200" s="133"/>
      <c r="G200" s="134"/>
      <c r="H200" s="134"/>
      <c r="I200" s="135"/>
      <c r="J200" s="131"/>
      <c r="K200" s="132"/>
      <c r="L200" s="132"/>
      <c r="M200" s="133"/>
      <c r="N200" s="134"/>
      <c r="O200" s="134"/>
      <c r="P200" s="136"/>
      <c r="R200" s="42">
        <v>10</v>
      </c>
      <c r="S200" s="137"/>
      <c r="T200" s="132"/>
      <c r="U200" s="132"/>
      <c r="V200" s="138"/>
      <c r="W200" s="134"/>
      <c r="X200" s="134"/>
      <c r="Y200" s="135"/>
      <c r="Z200" s="131"/>
      <c r="AA200" s="132"/>
      <c r="AB200" s="132"/>
      <c r="AC200" s="133"/>
      <c r="AD200" s="134"/>
      <c r="AE200" s="134"/>
      <c r="AF200" s="135"/>
      <c r="AG200" s="131"/>
      <c r="AH200" s="132"/>
      <c r="AI200" s="132"/>
      <c r="AJ200" s="133"/>
      <c r="AK200" s="134"/>
      <c r="AL200" s="134"/>
      <c r="AM200" s="136"/>
    </row>
    <row r="201" spans="1:39" ht="12.75" hidden="1" customHeight="1" x14ac:dyDescent="0.25">
      <c r="A201" s="30">
        <v>11</v>
      </c>
      <c r="B201" s="31"/>
      <c r="C201" s="115"/>
      <c r="D201" s="116"/>
      <c r="E201" s="116"/>
      <c r="F201" s="117"/>
      <c r="G201" s="118"/>
      <c r="H201" s="118"/>
      <c r="I201" s="119"/>
      <c r="J201" s="115"/>
      <c r="K201" s="116"/>
      <c r="L201" s="116"/>
      <c r="M201" s="117"/>
      <c r="N201" s="118"/>
      <c r="O201" s="118"/>
      <c r="P201" s="120"/>
      <c r="R201" s="30">
        <v>11</v>
      </c>
      <c r="S201" s="121"/>
      <c r="T201" s="116"/>
      <c r="U201" s="116"/>
      <c r="V201" s="122"/>
      <c r="W201" s="118"/>
      <c r="X201" s="118"/>
      <c r="Y201" s="119"/>
      <c r="Z201" s="115"/>
      <c r="AA201" s="116"/>
      <c r="AB201" s="116"/>
      <c r="AC201" s="117"/>
      <c r="AD201" s="118"/>
      <c r="AE201" s="118"/>
      <c r="AF201" s="119"/>
      <c r="AG201" s="115"/>
      <c r="AH201" s="116"/>
      <c r="AI201" s="116"/>
      <c r="AJ201" s="117"/>
      <c r="AK201" s="118"/>
      <c r="AL201" s="118"/>
      <c r="AM201" s="120"/>
    </row>
    <row r="202" spans="1:39" ht="12.75" hidden="1" customHeight="1" x14ac:dyDescent="0.25">
      <c r="A202" s="26">
        <v>12</v>
      </c>
      <c r="B202" s="27"/>
      <c r="C202" s="123"/>
      <c r="D202" s="124"/>
      <c r="E202" s="124"/>
      <c r="F202" s="125"/>
      <c r="G202" s="126"/>
      <c r="H202" s="126"/>
      <c r="I202" s="127"/>
      <c r="J202" s="123"/>
      <c r="K202" s="124"/>
      <c r="L202" s="124"/>
      <c r="M202" s="125"/>
      <c r="N202" s="126"/>
      <c r="O202" s="126"/>
      <c r="P202" s="128"/>
      <c r="R202" s="26">
        <v>12</v>
      </c>
      <c r="S202" s="129"/>
      <c r="T202" s="124"/>
      <c r="U202" s="124"/>
      <c r="V202" s="130"/>
      <c r="W202" s="126"/>
      <c r="X202" s="126"/>
      <c r="Y202" s="127"/>
      <c r="Z202" s="123"/>
      <c r="AA202" s="124"/>
      <c r="AB202" s="124"/>
      <c r="AC202" s="125"/>
      <c r="AD202" s="126"/>
      <c r="AE202" s="126"/>
      <c r="AF202" s="127"/>
      <c r="AG202" s="123"/>
      <c r="AH202" s="124"/>
      <c r="AI202" s="124"/>
      <c r="AJ202" s="125"/>
      <c r="AK202" s="126"/>
      <c r="AL202" s="126"/>
      <c r="AM202" s="128"/>
    </row>
    <row r="203" spans="1:39" ht="12.75" hidden="1" customHeight="1" x14ac:dyDescent="0.25">
      <c r="A203" s="26">
        <v>13</v>
      </c>
      <c r="B203" s="27"/>
      <c r="C203" s="123"/>
      <c r="D203" s="124"/>
      <c r="E203" s="124"/>
      <c r="F203" s="125"/>
      <c r="G203" s="126"/>
      <c r="H203" s="126"/>
      <c r="I203" s="127"/>
      <c r="J203" s="123"/>
      <c r="K203" s="124"/>
      <c r="L203" s="124"/>
      <c r="M203" s="125"/>
      <c r="N203" s="126"/>
      <c r="O203" s="126"/>
      <c r="P203" s="128"/>
      <c r="R203" s="26">
        <v>13</v>
      </c>
      <c r="S203" s="129"/>
      <c r="T203" s="124"/>
      <c r="U203" s="124"/>
      <c r="V203" s="130"/>
      <c r="W203" s="126"/>
      <c r="X203" s="126"/>
      <c r="Y203" s="127"/>
      <c r="Z203" s="123"/>
      <c r="AA203" s="124"/>
      <c r="AB203" s="124"/>
      <c r="AC203" s="125"/>
      <c r="AD203" s="126"/>
      <c r="AE203" s="126"/>
      <c r="AF203" s="127"/>
      <c r="AG203" s="123"/>
      <c r="AH203" s="124"/>
      <c r="AI203" s="124"/>
      <c r="AJ203" s="125"/>
      <c r="AK203" s="126"/>
      <c r="AL203" s="126"/>
      <c r="AM203" s="128"/>
    </row>
    <row r="204" spans="1:39" ht="12.75" hidden="1" customHeight="1" x14ac:dyDescent="0.25">
      <c r="A204" s="26">
        <v>14</v>
      </c>
      <c r="B204" s="27"/>
      <c r="C204" s="123"/>
      <c r="D204" s="124"/>
      <c r="E204" s="124"/>
      <c r="F204" s="125"/>
      <c r="G204" s="126"/>
      <c r="H204" s="126"/>
      <c r="I204" s="127"/>
      <c r="J204" s="123"/>
      <c r="K204" s="124"/>
      <c r="L204" s="124"/>
      <c r="M204" s="125"/>
      <c r="N204" s="126"/>
      <c r="O204" s="126"/>
      <c r="P204" s="128"/>
      <c r="R204" s="26">
        <v>14</v>
      </c>
      <c r="S204" s="129"/>
      <c r="T204" s="124"/>
      <c r="U204" s="124"/>
      <c r="V204" s="130"/>
      <c r="W204" s="126"/>
      <c r="X204" s="126"/>
      <c r="Y204" s="127"/>
      <c r="Z204" s="123"/>
      <c r="AA204" s="124"/>
      <c r="AB204" s="124"/>
      <c r="AC204" s="125"/>
      <c r="AD204" s="126"/>
      <c r="AE204" s="126"/>
      <c r="AF204" s="127"/>
      <c r="AG204" s="123"/>
      <c r="AH204" s="124"/>
      <c r="AI204" s="124"/>
      <c r="AJ204" s="125"/>
      <c r="AK204" s="126"/>
      <c r="AL204" s="126"/>
      <c r="AM204" s="128"/>
    </row>
    <row r="205" spans="1:39" ht="12.75" hidden="1" customHeight="1" x14ac:dyDescent="0.25">
      <c r="A205" s="42">
        <v>15</v>
      </c>
      <c r="B205" s="43"/>
      <c r="C205" s="131"/>
      <c r="D205" s="132"/>
      <c r="E205" s="132"/>
      <c r="F205" s="133"/>
      <c r="G205" s="134"/>
      <c r="H205" s="134"/>
      <c r="I205" s="135"/>
      <c r="J205" s="131"/>
      <c r="K205" s="132"/>
      <c r="L205" s="132"/>
      <c r="M205" s="133"/>
      <c r="N205" s="134"/>
      <c r="O205" s="134"/>
      <c r="P205" s="136"/>
      <c r="R205" s="42">
        <v>15</v>
      </c>
      <c r="S205" s="137"/>
      <c r="T205" s="132"/>
      <c r="U205" s="132"/>
      <c r="V205" s="138"/>
      <c r="W205" s="134"/>
      <c r="X205" s="134"/>
      <c r="Y205" s="135"/>
      <c r="Z205" s="131"/>
      <c r="AA205" s="132"/>
      <c r="AB205" s="132"/>
      <c r="AC205" s="133"/>
      <c r="AD205" s="134"/>
      <c r="AE205" s="134"/>
      <c r="AF205" s="135"/>
      <c r="AG205" s="131"/>
      <c r="AH205" s="132"/>
      <c r="AI205" s="132"/>
      <c r="AJ205" s="133"/>
      <c r="AK205" s="134"/>
      <c r="AL205" s="134"/>
      <c r="AM205" s="136"/>
    </row>
    <row r="206" spans="1:39" ht="12.75" hidden="1" customHeight="1" x14ac:dyDescent="0.25">
      <c r="A206" s="30">
        <v>16</v>
      </c>
      <c r="B206" s="31"/>
      <c r="C206" s="115"/>
      <c r="D206" s="116"/>
      <c r="E206" s="116"/>
      <c r="F206" s="117"/>
      <c r="G206" s="118"/>
      <c r="H206" s="118"/>
      <c r="I206" s="119"/>
      <c r="J206" s="115"/>
      <c r="K206" s="116"/>
      <c r="L206" s="116"/>
      <c r="M206" s="117"/>
      <c r="N206" s="118"/>
      <c r="O206" s="118"/>
      <c r="P206" s="120"/>
      <c r="R206" s="30">
        <v>16</v>
      </c>
      <c r="S206" s="121"/>
      <c r="T206" s="116"/>
      <c r="U206" s="116"/>
      <c r="V206" s="122"/>
      <c r="W206" s="118"/>
      <c r="X206" s="118"/>
      <c r="Y206" s="119"/>
      <c r="Z206" s="115"/>
      <c r="AA206" s="116"/>
      <c r="AB206" s="116"/>
      <c r="AC206" s="117"/>
      <c r="AD206" s="118"/>
      <c r="AE206" s="118"/>
      <c r="AF206" s="119"/>
      <c r="AG206" s="115"/>
      <c r="AH206" s="116"/>
      <c r="AI206" s="116"/>
      <c r="AJ206" s="117"/>
      <c r="AK206" s="118"/>
      <c r="AL206" s="118"/>
      <c r="AM206" s="120"/>
    </row>
    <row r="207" spans="1:39" ht="12.75" hidden="1" customHeight="1" x14ac:dyDescent="0.25">
      <c r="A207" s="26">
        <v>17</v>
      </c>
      <c r="B207" s="27"/>
      <c r="C207" s="123"/>
      <c r="D207" s="124"/>
      <c r="E207" s="124"/>
      <c r="F207" s="125"/>
      <c r="G207" s="126"/>
      <c r="H207" s="126"/>
      <c r="I207" s="127"/>
      <c r="J207" s="123"/>
      <c r="K207" s="124"/>
      <c r="L207" s="124"/>
      <c r="M207" s="125"/>
      <c r="N207" s="126"/>
      <c r="O207" s="126"/>
      <c r="P207" s="128"/>
      <c r="R207" s="26">
        <v>17</v>
      </c>
      <c r="S207" s="129"/>
      <c r="T207" s="124"/>
      <c r="U207" s="124"/>
      <c r="V207" s="130"/>
      <c r="W207" s="126"/>
      <c r="X207" s="126"/>
      <c r="Y207" s="127"/>
      <c r="Z207" s="123"/>
      <c r="AA207" s="124"/>
      <c r="AB207" s="124"/>
      <c r="AC207" s="125"/>
      <c r="AD207" s="126"/>
      <c r="AE207" s="126"/>
      <c r="AF207" s="127"/>
      <c r="AG207" s="123"/>
      <c r="AH207" s="124"/>
      <c r="AI207" s="124"/>
      <c r="AJ207" s="125"/>
      <c r="AK207" s="126"/>
      <c r="AL207" s="126"/>
      <c r="AM207" s="128"/>
    </row>
    <row r="208" spans="1:39" ht="12.75" hidden="1" customHeight="1" x14ac:dyDescent="0.25">
      <c r="A208" s="26">
        <v>18</v>
      </c>
      <c r="B208" s="27"/>
      <c r="C208" s="123"/>
      <c r="D208" s="124"/>
      <c r="E208" s="124"/>
      <c r="F208" s="125"/>
      <c r="G208" s="126"/>
      <c r="H208" s="126"/>
      <c r="I208" s="127"/>
      <c r="J208" s="123"/>
      <c r="K208" s="124"/>
      <c r="L208" s="124"/>
      <c r="M208" s="125"/>
      <c r="N208" s="126"/>
      <c r="O208" s="126"/>
      <c r="P208" s="128"/>
      <c r="R208" s="26">
        <v>18</v>
      </c>
      <c r="S208" s="129"/>
      <c r="T208" s="124"/>
      <c r="U208" s="124"/>
      <c r="V208" s="130"/>
      <c r="W208" s="126"/>
      <c r="X208" s="126"/>
      <c r="Y208" s="127"/>
      <c r="Z208" s="123"/>
      <c r="AA208" s="124"/>
      <c r="AB208" s="124"/>
      <c r="AC208" s="125"/>
      <c r="AD208" s="126"/>
      <c r="AE208" s="126"/>
      <c r="AF208" s="127"/>
      <c r="AG208" s="123"/>
      <c r="AH208" s="124"/>
      <c r="AI208" s="124"/>
      <c r="AJ208" s="125"/>
      <c r="AK208" s="126"/>
      <c r="AL208" s="126"/>
      <c r="AM208" s="128"/>
    </row>
    <row r="209" spans="1:39" ht="12.75" hidden="1" customHeight="1" x14ac:dyDescent="0.25">
      <c r="A209" s="26">
        <v>19</v>
      </c>
      <c r="B209" s="27"/>
      <c r="C209" s="123"/>
      <c r="D209" s="124"/>
      <c r="E209" s="124"/>
      <c r="F209" s="125"/>
      <c r="G209" s="126"/>
      <c r="H209" s="126"/>
      <c r="I209" s="127"/>
      <c r="J209" s="123"/>
      <c r="K209" s="124"/>
      <c r="L209" s="124"/>
      <c r="M209" s="125"/>
      <c r="N209" s="126"/>
      <c r="O209" s="126"/>
      <c r="P209" s="128"/>
      <c r="R209" s="26">
        <v>19</v>
      </c>
      <c r="S209" s="129"/>
      <c r="T209" s="124"/>
      <c r="U209" s="124"/>
      <c r="V209" s="130"/>
      <c r="W209" s="126"/>
      <c r="X209" s="126"/>
      <c r="Y209" s="127"/>
      <c r="Z209" s="123"/>
      <c r="AA209" s="124"/>
      <c r="AB209" s="124"/>
      <c r="AC209" s="125"/>
      <c r="AD209" s="126"/>
      <c r="AE209" s="126"/>
      <c r="AF209" s="127"/>
      <c r="AG209" s="123"/>
      <c r="AH209" s="124"/>
      <c r="AI209" s="124"/>
      <c r="AJ209" s="125"/>
      <c r="AK209" s="126"/>
      <c r="AL209" s="126"/>
      <c r="AM209" s="128"/>
    </row>
    <row r="210" spans="1:39" ht="12.75" hidden="1" customHeight="1" x14ac:dyDescent="0.25">
      <c r="A210" s="42">
        <v>20</v>
      </c>
      <c r="B210" s="43"/>
      <c r="C210" s="131"/>
      <c r="D210" s="132"/>
      <c r="E210" s="132"/>
      <c r="F210" s="133"/>
      <c r="G210" s="134"/>
      <c r="H210" s="134"/>
      <c r="I210" s="135"/>
      <c r="J210" s="131"/>
      <c r="K210" s="132"/>
      <c r="L210" s="132"/>
      <c r="M210" s="133"/>
      <c r="N210" s="134"/>
      <c r="O210" s="134"/>
      <c r="P210" s="136"/>
      <c r="R210" s="42">
        <v>20</v>
      </c>
      <c r="S210" s="137"/>
      <c r="T210" s="132"/>
      <c r="U210" s="132"/>
      <c r="V210" s="138"/>
      <c r="W210" s="134"/>
      <c r="X210" s="134"/>
      <c r="Y210" s="135"/>
      <c r="Z210" s="131"/>
      <c r="AA210" s="132"/>
      <c r="AB210" s="132"/>
      <c r="AC210" s="133"/>
      <c r="AD210" s="134"/>
      <c r="AE210" s="134"/>
      <c r="AF210" s="135"/>
      <c r="AG210" s="131"/>
      <c r="AH210" s="132"/>
      <c r="AI210" s="132"/>
      <c r="AJ210" s="133"/>
      <c r="AK210" s="134"/>
      <c r="AL210" s="134"/>
      <c r="AM210" s="136"/>
    </row>
    <row r="211" spans="1:39" ht="12.75" hidden="1" customHeight="1" x14ac:dyDescent="0.25">
      <c r="A211" s="30">
        <v>21</v>
      </c>
      <c r="B211" s="31"/>
      <c r="C211" s="115"/>
      <c r="D211" s="116"/>
      <c r="E211" s="116"/>
      <c r="F211" s="117"/>
      <c r="G211" s="118"/>
      <c r="H211" s="118"/>
      <c r="I211" s="119"/>
      <c r="J211" s="115"/>
      <c r="K211" s="116"/>
      <c r="L211" s="116"/>
      <c r="M211" s="117"/>
      <c r="N211" s="118"/>
      <c r="O211" s="118"/>
      <c r="P211" s="120"/>
      <c r="R211" s="30">
        <v>21</v>
      </c>
      <c r="S211" s="121"/>
      <c r="T211" s="116"/>
      <c r="U211" s="116"/>
      <c r="V211" s="122"/>
      <c r="W211" s="118"/>
      <c r="X211" s="118"/>
      <c r="Y211" s="119"/>
      <c r="Z211" s="115"/>
      <c r="AA211" s="116"/>
      <c r="AB211" s="116"/>
      <c r="AC211" s="117"/>
      <c r="AD211" s="118"/>
      <c r="AE211" s="118"/>
      <c r="AF211" s="119"/>
      <c r="AG211" s="115"/>
      <c r="AH211" s="116"/>
      <c r="AI211" s="116"/>
      <c r="AJ211" s="117"/>
      <c r="AK211" s="118"/>
      <c r="AL211" s="118"/>
      <c r="AM211" s="120"/>
    </row>
    <row r="212" spans="1:39" ht="12.75" hidden="1" customHeight="1" x14ac:dyDescent="0.25">
      <c r="A212" s="26">
        <v>22</v>
      </c>
      <c r="B212" s="27"/>
      <c r="C212" s="123"/>
      <c r="D212" s="124"/>
      <c r="E212" s="124"/>
      <c r="F212" s="125"/>
      <c r="G212" s="126"/>
      <c r="H212" s="126"/>
      <c r="I212" s="127"/>
      <c r="J212" s="123"/>
      <c r="K212" s="124"/>
      <c r="L212" s="124"/>
      <c r="M212" s="125"/>
      <c r="N212" s="126"/>
      <c r="O212" s="126"/>
      <c r="P212" s="128"/>
      <c r="R212" s="26">
        <v>22</v>
      </c>
      <c r="S212" s="129"/>
      <c r="T212" s="124"/>
      <c r="U212" s="124"/>
      <c r="V212" s="130"/>
      <c r="W212" s="126"/>
      <c r="X212" s="126"/>
      <c r="Y212" s="127"/>
      <c r="Z212" s="123"/>
      <c r="AA212" s="124"/>
      <c r="AB212" s="124"/>
      <c r="AC212" s="125"/>
      <c r="AD212" s="126"/>
      <c r="AE212" s="126"/>
      <c r="AF212" s="127"/>
      <c r="AG212" s="123"/>
      <c r="AH212" s="124"/>
      <c r="AI212" s="124"/>
      <c r="AJ212" s="125"/>
      <c r="AK212" s="126"/>
      <c r="AL212" s="126"/>
      <c r="AM212" s="128"/>
    </row>
    <row r="213" spans="1:39" ht="12.75" hidden="1" customHeight="1" x14ac:dyDescent="0.25">
      <c r="A213" s="26">
        <v>23</v>
      </c>
      <c r="B213" s="27"/>
      <c r="C213" s="123"/>
      <c r="D213" s="124"/>
      <c r="E213" s="124"/>
      <c r="F213" s="125"/>
      <c r="G213" s="126"/>
      <c r="H213" s="126"/>
      <c r="I213" s="127"/>
      <c r="J213" s="123"/>
      <c r="K213" s="124"/>
      <c r="L213" s="124"/>
      <c r="M213" s="125"/>
      <c r="N213" s="126"/>
      <c r="O213" s="126"/>
      <c r="P213" s="128"/>
      <c r="R213" s="26">
        <v>23</v>
      </c>
      <c r="S213" s="129"/>
      <c r="T213" s="124"/>
      <c r="U213" s="124"/>
      <c r="V213" s="130"/>
      <c r="W213" s="126"/>
      <c r="X213" s="126"/>
      <c r="Y213" s="127"/>
      <c r="Z213" s="123"/>
      <c r="AA213" s="124"/>
      <c r="AB213" s="124"/>
      <c r="AC213" s="125"/>
      <c r="AD213" s="126"/>
      <c r="AE213" s="126"/>
      <c r="AF213" s="127"/>
      <c r="AG213" s="123"/>
      <c r="AH213" s="124"/>
      <c r="AI213" s="124"/>
      <c r="AJ213" s="125"/>
      <c r="AK213" s="126"/>
      <c r="AL213" s="126"/>
      <c r="AM213" s="128"/>
    </row>
    <row r="214" spans="1:39" ht="12.75" hidden="1" customHeight="1" x14ac:dyDescent="0.25">
      <c r="A214" s="26">
        <v>24</v>
      </c>
      <c r="B214" s="27"/>
      <c r="C214" s="123"/>
      <c r="D214" s="124"/>
      <c r="E214" s="124"/>
      <c r="F214" s="125"/>
      <c r="G214" s="126"/>
      <c r="H214" s="126"/>
      <c r="I214" s="127"/>
      <c r="J214" s="123"/>
      <c r="K214" s="124"/>
      <c r="L214" s="124"/>
      <c r="M214" s="125"/>
      <c r="N214" s="126"/>
      <c r="O214" s="126"/>
      <c r="P214" s="128"/>
      <c r="R214" s="26">
        <v>24</v>
      </c>
      <c r="S214" s="129"/>
      <c r="T214" s="124"/>
      <c r="U214" s="124"/>
      <c r="V214" s="130"/>
      <c r="W214" s="126"/>
      <c r="X214" s="126"/>
      <c r="Y214" s="127"/>
      <c r="Z214" s="123"/>
      <c r="AA214" s="124"/>
      <c r="AB214" s="124"/>
      <c r="AC214" s="125"/>
      <c r="AD214" s="126"/>
      <c r="AE214" s="126"/>
      <c r="AF214" s="127"/>
      <c r="AG214" s="123"/>
      <c r="AH214" s="124"/>
      <c r="AI214" s="124"/>
      <c r="AJ214" s="125"/>
      <c r="AK214" s="126"/>
      <c r="AL214" s="126"/>
      <c r="AM214" s="128"/>
    </row>
    <row r="215" spans="1:39" ht="12.75" hidden="1" customHeight="1" x14ac:dyDescent="0.25">
      <c r="A215" s="42">
        <v>25</v>
      </c>
      <c r="B215" s="43"/>
      <c r="C215" s="131"/>
      <c r="D215" s="132"/>
      <c r="E215" s="132"/>
      <c r="F215" s="133"/>
      <c r="G215" s="134"/>
      <c r="H215" s="134"/>
      <c r="I215" s="135"/>
      <c r="J215" s="131"/>
      <c r="K215" s="132"/>
      <c r="L215" s="132"/>
      <c r="M215" s="133"/>
      <c r="N215" s="134"/>
      <c r="O215" s="134"/>
      <c r="P215" s="136"/>
      <c r="R215" s="42">
        <v>25</v>
      </c>
      <c r="S215" s="137"/>
      <c r="T215" s="132"/>
      <c r="U215" s="132"/>
      <c r="V215" s="138"/>
      <c r="W215" s="134"/>
      <c r="X215" s="134"/>
      <c r="Y215" s="135"/>
      <c r="Z215" s="131"/>
      <c r="AA215" s="132"/>
      <c r="AB215" s="132"/>
      <c r="AC215" s="133"/>
      <c r="AD215" s="134"/>
      <c r="AE215" s="134"/>
      <c r="AF215" s="135"/>
      <c r="AG215" s="131"/>
      <c r="AH215" s="132"/>
      <c r="AI215" s="132"/>
      <c r="AJ215" s="133"/>
      <c r="AK215" s="134"/>
      <c r="AL215" s="134"/>
      <c r="AM215" s="136"/>
    </row>
    <row r="216" spans="1:39" ht="12.75" hidden="1" customHeight="1" x14ac:dyDescent="0.25">
      <c r="A216" s="30">
        <v>26</v>
      </c>
      <c r="B216" s="31"/>
      <c r="C216" s="115"/>
      <c r="D216" s="116"/>
      <c r="E216" s="116"/>
      <c r="F216" s="117"/>
      <c r="G216" s="118"/>
      <c r="H216" s="118"/>
      <c r="I216" s="119"/>
      <c r="J216" s="115"/>
      <c r="K216" s="116"/>
      <c r="L216" s="116"/>
      <c r="M216" s="117"/>
      <c r="N216" s="118"/>
      <c r="O216" s="118"/>
      <c r="P216" s="120"/>
      <c r="R216" s="30">
        <v>26</v>
      </c>
      <c r="S216" s="121"/>
      <c r="T216" s="116"/>
      <c r="U216" s="116"/>
      <c r="V216" s="122"/>
      <c r="W216" s="118"/>
      <c r="X216" s="118"/>
      <c r="Y216" s="119"/>
      <c r="Z216" s="115"/>
      <c r="AA216" s="116"/>
      <c r="AB216" s="116"/>
      <c r="AC216" s="117"/>
      <c r="AD216" s="118"/>
      <c r="AE216" s="118"/>
      <c r="AF216" s="119"/>
      <c r="AG216" s="115"/>
      <c r="AH216" s="116"/>
      <c r="AI216" s="116"/>
      <c r="AJ216" s="117"/>
      <c r="AK216" s="118"/>
      <c r="AL216" s="118"/>
      <c r="AM216" s="120"/>
    </row>
    <row r="217" spans="1:39" ht="12.75" hidden="1" customHeight="1" x14ac:dyDescent="0.25">
      <c r="A217" s="26">
        <v>27</v>
      </c>
      <c r="B217" s="27"/>
      <c r="C217" s="123"/>
      <c r="D217" s="124"/>
      <c r="E217" s="124"/>
      <c r="F217" s="125"/>
      <c r="G217" s="126"/>
      <c r="H217" s="126"/>
      <c r="I217" s="127"/>
      <c r="J217" s="123"/>
      <c r="K217" s="124"/>
      <c r="L217" s="124"/>
      <c r="M217" s="125"/>
      <c r="N217" s="126"/>
      <c r="O217" s="126"/>
      <c r="P217" s="128"/>
      <c r="R217" s="26">
        <v>27</v>
      </c>
      <c r="S217" s="129"/>
      <c r="T217" s="124"/>
      <c r="U217" s="124"/>
      <c r="V217" s="130"/>
      <c r="W217" s="126"/>
      <c r="X217" s="126"/>
      <c r="Y217" s="127"/>
      <c r="Z217" s="123"/>
      <c r="AA217" s="124"/>
      <c r="AB217" s="124"/>
      <c r="AC217" s="125"/>
      <c r="AD217" s="126"/>
      <c r="AE217" s="126"/>
      <c r="AF217" s="127"/>
      <c r="AG217" s="123"/>
      <c r="AH217" s="124"/>
      <c r="AI217" s="124"/>
      <c r="AJ217" s="125"/>
      <c r="AK217" s="126"/>
      <c r="AL217" s="126"/>
      <c r="AM217" s="128"/>
    </row>
    <row r="218" spans="1:39" ht="12.75" hidden="1" customHeight="1" x14ac:dyDescent="0.25">
      <c r="A218" s="26">
        <v>28</v>
      </c>
      <c r="B218" s="27"/>
      <c r="C218" s="123"/>
      <c r="D218" s="124"/>
      <c r="E218" s="124"/>
      <c r="F218" s="125"/>
      <c r="G218" s="126"/>
      <c r="H218" s="126"/>
      <c r="I218" s="127"/>
      <c r="J218" s="123"/>
      <c r="K218" s="124"/>
      <c r="L218" s="124"/>
      <c r="M218" s="125"/>
      <c r="N218" s="126"/>
      <c r="O218" s="126"/>
      <c r="P218" s="128"/>
      <c r="R218" s="26">
        <v>28</v>
      </c>
      <c r="S218" s="129"/>
      <c r="T218" s="124"/>
      <c r="U218" s="124"/>
      <c r="V218" s="130"/>
      <c r="W218" s="126"/>
      <c r="X218" s="126"/>
      <c r="Y218" s="127"/>
      <c r="Z218" s="123"/>
      <c r="AA218" s="124"/>
      <c r="AB218" s="124"/>
      <c r="AC218" s="125"/>
      <c r="AD218" s="126"/>
      <c r="AE218" s="126"/>
      <c r="AF218" s="127"/>
      <c r="AG218" s="123"/>
      <c r="AH218" s="124"/>
      <c r="AI218" s="124"/>
      <c r="AJ218" s="125"/>
      <c r="AK218" s="126"/>
      <c r="AL218" s="126"/>
      <c r="AM218" s="128"/>
    </row>
    <row r="219" spans="1:39" ht="12.75" hidden="1" customHeight="1" x14ac:dyDescent="0.25">
      <c r="A219" s="26">
        <v>29</v>
      </c>
      <c r="B219" s="27"/>
      <c r="C219" s="123"/>
      <c r="D219" s="124"/>
      <c r="E219" s="124"/>
      <c r="F219" s="125"/>
      <c r="G219" s="126"/>
      <c r="H219" s="126"/>
      <c r="I219" s="127"/>
      <c r="J219" s="123"/>
      <c r="K219" s="124"/>
      <c r="L219" s="124"/>
      <c r="M219" s="125"/>
      <c r="N219" s="126"/>
      <c r="O219" s="126"/>
      <c r="P219" s="128"/>
      <c r="R219" s="26">
        <v>29</v>
      </c>
      <c r="S219" s="129"/>
      <c r="T219" s="124"/>
      <c r="U219" s="124"/>
      <c r="V219" s="130"/>
      <c r="W219" s="126"/>
      <c r="X219" s="126"/>
      <c r="Y219" s="127"/>
      <c r="Z219" s="123"/>
      <c r="AA219" s="124"/>
      <c r="AB219" s="124"/>
      <c r="AC219" s="125"/>
      <c r="AD219" s="126"/>
      <c r="AE219" s="126"/>
      <c r="AF219" s="127"/>
      <c r="AG219" s="123"/>
      <c r="AH219" s="124"/>
      <c r="AI219" s="124"/>
      <c r="AJ219" s="125"/>
      <c r="AK219" s="126"/>
      <c r="AL219" s="126"/>
      <c r="AM219" s="128"/>
    </row>
    <row r="220" spans="1:39" ht="12.75" hidden="1" customHeight="1" x14ac:dyDescent="0.25">
      <c r="A220" s="42">
        <v>30</v>
      </c>
      <c r="B220" s="43"/>
      <c r="C220" s="131"/>
      <c r="D220" s="132"/>
      <c r="E220" s="132"/>
      <c r="F220" s="133"/>
      <c r="G220" s="134"/>
      <c r="H220" s="134"/>
      <c r="I220" s="135"/>
      <c r="J220" s="131"/>
      <c r="K220" s="132"/>
      <c r="L220" s="132"/>
      <c r="M220" s="133"/>
      <c r="N220" s="134"/>
      <c r="O220" s="134"/>
      <c r="P220" s="136"/>
      <c r="R220" s="42">
        <v>30</v>
      </c>
      <c r="S220" s="137"/>
      <c r="T220" s="132"/>
      <c r="U220" s="132"/>
      <c r="V220" s="138"/>
      <c r="W220" s="134"/>
      <c r="X220" s="134"/>
      <c r="Y220" s="135"/>
      <c r="Z220" s="131"/>
      <c r="AA220" s="132"/>
      <c r="AB220" s="132"/>
      <c r="AC220" s="133"/>
      <c r="AD220" s="134"/>
      <c r="AE220" s="134"/>
      <c r="AF220" s="135"/>
      <c r="AG220" s="131"/>
      <c r="AH220" s="132"/>
      <c r="AI220" s="132"/>
      <c r="AJ220" s="133"/>
      <c r="AK220" s="134"/>
      <c r="AL220" s="134"/>
      <c r="AM220" s="136"/>
    </row>
    <row r="221" spans="1:39" ht="12.75" hidden="1" customHeight="1" x14ac:dyDescent="0.25">
      <c r="A221" s="30">
        <v>31</v>
      </c>
      <c r="B221" s="31"/>
      <c r="C221" s="115"/>
      <c r="D221" s="116"/>
      <c r="E221" s="116"/>
      <c r="F221" s="117"/>
      <c r="G221" s="118"/>
      <c r="H221" s="118"/>
      <c r="I221" s="119"/>
      <c r="J221" s="115"/>
      <c r="K221" s="116"/>
      <c r="L221" s="116"/>
      <c r="M221" s="117"/>
      <c r="N221" s="118"/>
      <c r="O221" s="118"/>
      <c r="P221" s="120"/>
      <c r="R221" s="30">
        <v>31</v>
      </c>
      <c r="S221" s="121"/>
      <c r="T221" s="116"/>
      <c r="U221" s="116"/>
      <c r="V221" s="122"/>
      <c r="W221" s="118"/>
      <c r="X221" s="118"/>
      <c r="Y221" s="119"/>
      <c r="Z221" s="115"/>
      <c r="AA221" s="116"/>
      <c r="AB221" s="116"/>
      <c r="AC221" s="117"/>
      <c r="AD221" s="118"/>
      <c r="AE221" s="118"/>
      <c r="AF221" s="119"/>
      <c r="AG221" s="115"/>
      <c r="AH221" s="116"/>
      <c r="AI221" s="116"/>
      <c r="AJ221" s="117"/>
      <c r="AK221" s="118"/>
      <c r="AL221" s="118"/>
      <c r="AM221" s="120"/>
    </row>
    <row r="222" spans="1:39" ht="12.75" hidden="1" customHeight="1" x14ac:dyDescent="0.25">
      <c r="A222" s="26">
        <v>32</v>
      </c>
      <c r="B222" s="27"/>
      <c r="C222" s="123"/>
      <c r="D222" s="124"/>
      <c r="E222" s="124"/>
      <c r="F222" s="125"/>
      <c r="G222" s="126"/>
      <c r="H222" s="126"/>
      <c r="I222" s="127"/>
      <c r="J222" s="123"/>
      <c r="K222" s="124"/>
      <c r="L222" s="124"/>
      <c r="M222" s="125"/>
      <c r="N222" s="126"/>
      <c r="O222" s="126"/>
      <c r="P222" s="128"/>
      <c r="R222" s="26">
        <v>32</v>
      </c>
      <c r="S222" s="129"/>
      <c r="T222" s="124"/>
      <c r="U222" s="124"/>
      <c r="V222" s="130"/>
      <c r="W222" s="126"/>
      <c r="X222" s="126"/>
      <c r="Y222" s="127"/>
      <c r="Z222" s="123"/>
      <c r="AA222" s="124"/>
      <c r="AB222" s="124"/>
      <c r="AC222" s="125"/>
      <c r="AD222" s="126"/>
      <c r="AE222" s="126"/>
      <c r="AF222" s="127"/>
      <c r="AG222" s="123"/>
      <c r="AH222" s="124"/>
      <c r="AI222" s="124"/>
      <c r="AJ222" s="125"/>
      <c r="AK222" s="126"/>
      <c r="AL222" s="126"/>
      <c r="AM222" s="128"/>
    </row>
    <row r="223" spans="1:39" ht="12.75" hidden="1" customHeight="1" x14ac:dyDescent="0.25">
      <c r="A223" s="26">
        <v>33</v>
      </c>
      <c r="B223" s="27"/>
      <c r="C223" s="123"/>
      <c r="D223" s="124"/>
      <c r="E223" s="124"/>
      <c r="F223" s="125"/>
      <c r="G223" s="126"/>
      <c r="H223" s="126"/>
      <c r="I223" s="127"/>
      <c r="J223" s="123"/>
      <c r="K223" s="124"/>
      <c r="L223" s="124"/>
      <c r="M223" s="125"/>
      <c r="N223" s="126"/>
      <c r="O223" s="126"/>
      <c r="P223" s="128"/>
      <c r="R223" s="26">
        <v>33</v>
      </c>
      <c r="S223" s="129"/>
      <c r="T223" s="124"/>
      <c r="U223" s="124"/>
      <c r="V223" s="130"/>
      <c r="W223" s="126"/>
      <c r="X223" s="126"/>
      <c r="Y223" s="127"/>
      <c r="Z223" s="123"/>
      <c r="AA223" s="124"/>
      <c r="AB223" s="124"/>
      <c r="AC223" s="125"/>
      <c r="AD223" s="126"/>
      <c r="AE223" s="126"/>
      <c r="AF223" s="127"/>
      <c r="AG223" s="123"/>
      <c r="AH223" s="124"/>
      <c r="AI223" s="124"/>
      <c r="AJ223" s="125"/>
      <c r="AK223" s="126"/>
      <c r="AL223" s="126"/>
      <c r="AM223" s="128"/>
    </row>
    <row r="224" spans="1:39" ht="12.75" hidden="1" customHeight="1" x14ac:dyDescent="0.25">
      <c r="A224" s="26">
        <v>34</v>
      </c>
      <c r="B224" s="27"/>
      <c r="C224" s="123"/>
      <c r="D224" s="124"/>
      <c r="E224" s="124"/>
      <c r="F224" s="125"/>
      <c r="G224" s="126"/>
      <c r="H224" s="126"/>
      <c r="I224" s="127"/>
      <c r="J224" s="123"/>
      <c r="K224" s="124"/>
      <c r="L224" s="124"/>
      <c r="M224" s="125"/>
      <c r="N224" s="126"/>
      <c r="O224" s="126"/>
      <c r="P224" s="128"/>
      <c r="R224" s="26">
        <v>34</v>
      </c>
      <c r="S224" s="129"/>
      <c r="T224" s="124"/>
      <c r="U224" s="124"/>
      <c r="V224" s="130"/>
      <c r="W224" s="126"/>
      <c r="X224" s="126"/>
      <c r="Y224" s="127"/>
      <c r="Z224" s="123"/>
      <c r="AA224" s="124"/>
      <c r="AB224" s="124"/>
      <c r="AC224" s="125"/>
      <c r="AD224" s="126"/>
      <c r="AE224" s="126"/>
      <c r="AF224" s="127"/>
      <c r="AG224" s="123"/>
      <c r="AH224" s="124"/>
      <c r="AI224" s="124"/>
      <c r="AJ224" s="125"/>
      <c r="AK224" s="126"/>
      <c r="AL224" s="126"/>
      <c r="AM224" s="128"/>
    </row>
    <row r="225" spans="1:39" ht="12.75" hidden="1" customHeight="1" x14ac:dyDescent="0.25">
      <c r="A225" s="42">
        <v>35</v>
      </c>
      <c r="B225" s="43"/>
      <c r="C225" s="131"/>
      <c r="D225" s="132"/>
      <c r="E225" s="132"/>
      <c r="F225" s="133"/>
      <c r="G225" s="134"/>
      <c r="H225" s="134"/>
      <c r="I225" s="135"/>
      <c r="J225" s="131"/>
      <c r="K225" s="132"/>
      <c r="L225" s="132"/>
      <c r="M225" s="133"/>
      <c r="N225" s="134"/>
      <c r="O225" s="134"/>
      <c r="P225" s="136"/>
      <c r="R225" s="42">
        <v>35</v>
      </c>
      <c r="S225" s="137"/>
      <c r="T225" s="132"/>
      <c r="U225" s="132"/>
      <c r="V225" s="138"/>
      <c r="W225" s="134"/>
      <c r="X225" s="134"/>
      <c r="Y225" s="135"/>
      <c r="Z225" s="131"/>
      <c r="AA225" s="132"/>
      <c r="AB225" s="132"/>
      <c r="AC225" s="133"/>
      <c r="AD225" s="134"/>
      <c r="AE225" s="134"/>
      <c r="AF225" s="135"/>
      <c r="AG225" s="131"/>
      <c r="AH225" s="132"/>
      <c r="AI225" s="132"/>
      <c r="AJ225" s="133"/>
      <c r="AK225" s="134"/>
      <c r="AL225" s="134"/>
      <c r="AM225" s="136"/>
    </row>
    <row r="226" spans="1:39" ht="12.75" hidden="1" customHeight="1" x14ac:dyDescent="0.25">
      <c r="A226" s="30">
        <v>36</v>
      </c>
      <c r="B226" s="31"/>
      <c r="C226" s="115"/>
      <c r="D226" s="116"/>
      <c r="E226" s="116"/>
      <c r="F226" s="117"/>
      <c r="G226" s="118"/>
      <c r="H226" s="118"/>
      <c r="I226" s="119"/>
      <c r="J226" s="115"/>
      <c r="K226" s="116"/>
      <c r="L226" s="116"/>
      <c r="M226" s="117"/>
      <c r="N226" s="118"/>
      <c r="O226" s="118"/>
      <c r="P226" s="120"/>
      <c r="R226" s="30">
        <v>36</v>
      </c>
      <c r="S226" s="121"/>
      <c r="T226" s="116"/>
      <c r="U226" s="116"/>
      <c r="V226" s="122"/>
      <c r="W226" s="118"/>
      <c r="X226" s="118"/>
      <c r="Y226" s="119"/>
      <c r="Z226" s="115"/>
      <c r="AA226" s="116"/>
      <c r="AB226" s="116"/>
      <c r="AC226" s="117"/>
      <c r="AD226" s="118"/>
      <c r="AE226" s="118"/>
      <c r="AF226" s="119"/>
      <c r="AG226" s="115"/>
      <c r="AH226" s="116"/>
      <c r="AI226" s="116"/>
      <c r="AJ226" s="117"/>
      <c r="AK226" s="118"/>
      <c r="AL226" s="118"/>
      <c r="AM226" s="120"/>
    </row>
    <row r="227" spans="1:39" ht="12.75" hidden="1" customHeight="1" x14ac:dyDescent="0.25">
      <c r="A227" s="26">
        <v>37</v>
      </c>
      <c r="B227" s="27"/>
      <c r="C227" s="123"/>
      <c r="D227" s="124"/>
      <c r="E227" s="124"/>
      <c r="F227" s="125"/>
      <c r="G227" s="126"/>
      <c r="H227" s="126"/>
      <c r="I227" s="127"/>
      <c r="J227" s="123"/>
      <c r="K227" s="124"/>
      <c r="L227" s="124"/>
      <c r="M227" s="125"/>
      <c r="N227" s="126"/>
      <c r="O227" s="126"/>
      <c r="P227" s="128"/>
      <c r="R227" s="26">
        <v>37</v>
      </c>
      <c r="S227" s="129"/>
      <c r="T227" s="124"/>
      <c r="U227" s="124"/>
      <c r="V227" s="130"/>
      <c r="W227" s="126"/>
      <c r="X227" s="126"/>
      <c r="Y227" s="127"/>
      <c r="Z227" s="123"/>
      <c r="AA227" s="124"/>
      <c r="AB227" s="124"/>
      <c r="AC227" s="125"/>
      <c r="AD227" s="126"/>
      <c r="AE227" s="126"/>
      <c r="AF227" s="127"/>
      <c r="AG227" s="123"/>
      <c r="AH227" s="124"/>
      <c r="AI227" s="124"/>
      <c r="AJ227" s="125"/>
      <c r="AK227" s="126"/>
      <c r="AL227" s="126"/>
      <c r="AM227" s="128"/>
    </row>
    <row r="228" spans="1:39" ht="12.75" hidden="1" customHeight="1" x14ac:dyDescent="0.25">
      <c r="A228" s="26">
        <v>38</v>
      </c>
      <c r="B228" s="27"/>
      <c r="C228" s="123"/>
      <c r="D228" s="124"/>
      <c r="E228" s="124"/>
      <c r="F228" s="125"/>
      <c r="G228" s="126"/>
      <c r="H228" s="126"/>
      <c r="I228" s="127"/>
      <c r="J228" s="123"/>
      <c r="K228" s="124"/>
      <c r="L228" s="124"/>
      <c r="M228" s="125"/>
      <c r="N228" s="126"/>
      <c r="O228" s="126"/>
      <c r="P228" s="128"/>
      <c r="R228" s="26">
        <v>38</v>
      </c>
      <c r="S228" s="129"/>
      <c r="T228" s="124"/>
      <c r="U228" s="124"/>
      <c r="V228" s="130"/>
      <c r="W228" s="126"/>
      <c r="X228" s="126"/>
      <c r="Y228" s="127"/>
      <c r="Z228" s="123"/>
      <c r="AA228" s="124"/>
      <c r="AB228" s="124"/>
      <c r="AC228" s="125"/>
      <c r="AD228" s="126"/>
      <c r="AE228" s="126"/>
      <c r="AF228" s="127"/>
      <c r="AG228" s="123"/>
      <c r="AH228" s="124"/>
      <c r="AI228" s="124"/>
      <c r="AJ228" s="125"/>
      <c r="AK228" s="126"/>
      <c r="AL228" s="126"/>
      <c r="AM228" s="128"/>
    </row>
    <row r="229" spans="1:39" ht="12.75" hidden="1" customHeight="1" x14ac:dyDescent="0.25">
      <c r="A229" s="26">
        <v>39</v>
      </c>
      <c r="B229" s="27"/>
      <c r="C229" s="123"/>
      <c r="D229" s="124"/>
      <c r="E229" s="124"/>
      <c r="F229" s="125"/>
      <c r="G229" s="126"/>
      <c r="H229" s="126"/>
      <c r="I229" s="127"/>
      <c r="J229" s="123"/>
      <c r="K229" s="124"/>
      <c r="L229" s="124"/>
      <c r="M229" s="125"/>
      <c r="N229" s="126"/>
      <c r="O229" s="126"/>
      <c r="P229" s="128"/>
      <c r="R229" s="26">
        <v>39</v>
      </c>
      <c r="S229" s="129"/>
      <c r="T229" s="124"/>
      <c r="U229" s="124"/>
      <c r="V229" s="130"/>
      <c r="W229" s="126"/>
      <c r="X229" s="126"/>
      <c r="Y229" s="127"/>
      <c r="Z229" s="123"/>
      <c r="AA229" s="124"/>
      <c r="AB229" s="124"/>
      <c r="AC229" s="125"/>
      <c r="AD229" s="126"/>
      <c r="AE229" s="126"/>
      <c r="AF229" s="127"/>
      <c r="AG229" s="123"/>
      <c r="AH229" s="124"/>
      <c r="AI229" s="124"/>
      <c r="AJ229" s="125"/>
      <c r="AK229" s="126"/>
      <c r="AL229" s="126"/>
      <c r="AM229" s="128"/>
    </row>
    <row r="230" spans="1:39" ht="12.75" hidden="1" customHeight="1" x14ac:dyDescent="0.25">
      <c r="A230" s="42">
        <v>40</v>
      </c>
      <c r="B230" s="43"/>
      <c r="C230" s="131"/>
      <c r="D230" s="132"/>
      <c r="E230" s="132"/>
      <c r="F230" s="133"/>
      <c r="G230" s="134"/>
      <c r="H230" s="134"/>
      <c r="I230" s="135"/>
      <c r="J230" s="131"/>
      <c r="K230" s="132"/>
      <c r="L230" s="132"/>
      <c r="M230" s="133"/>
      <c r="N230" s="134"/>
      <c r="O230" s="134"/>
      <c r="P230" s="136"/>
      <c r="R230" s="42">
        <v>40</v>
      </c>
      <c r="S230" s="137"/>
      <c r="T230" s="132"/>
      <c r="U230" s="132"/>
      <c r="V230" s="138"/>
      <c r="W230" s="134"/>
      <c r="X230" s="134"/>
      <c r="Y230" s="135"/>
      <c r="Z230" s="131"/>
      <c r="AA230" s="132"/>
      <c r="AB230" s="132"/>
      <c r="AC230" s="133"/>
      <c r="AD230" s="134"/>
      <c r="AE230" s="134"/>
      <c r="AF230" s="135"/>
      <c r="AG230" s="131"/>
      <c r="AH230" s="132"/>
      <c r="AI230" s="132"/>
      <c r="AJ230" s="133"/>
      <c r="AK230" s="134"/>
      <c r="AL230" s="134"/>
      <c r="AM230" s="136"/>
    </row>
    <row r="231" spans="1:39" ht="12.75" hidden="1" customHeight="1" x14ac:dyDescent="0.25">
      <c r="A231" s="30">
        <v>41</v>
      </c>
      <c r="B231" s="31"/>
      <c r="C231" s="115"/>
      <c r="D231" s="116"/>
      <c r="E231" s="116"/>
      <c r="F231" s="117"/>
      <c r="G231" s="118"/>
      <c r="H231" s="118"/>
      <c r="I231" s="119"/>
      <c r="J231" s="115"/>
      <c r="K231" s="116"/>
      <c r="L231" s="116"/>
      <c r="M231" s="117"/>
      <c r="N231" s="118"/>
      <c r="O231" s="118"/>
      <c r="P231" s="120"/>
      <c r="R231" s="30">
        <v>41</v>
      </c>
      <c r="S231" s="121"/>
      <c r="T231" s="116"/>
      <c r="U231" s="116"/>
      <c r="V231" s="122"/>
      <c r="W231" s="118"/>
      <c r="X231" s="118"/>
      <c r="Y231" s="119"/>
      <c r="Z231" s="115"/>
      <c r="AA231" s="116"/>
      <c r="AB231" s="116"/>
      <c r="AC231" s="117"/>
      <c r="AD231" s="118"/>
      <c r="AE231" s="118"/>
      <c r="AF231" s="119"/>
      <c r="AG231" s="115"/>
      <c r="AH231" s="116"/>
      <c r="AI231" s="116"/>
      <c r="AJ231" s="117"/>
      <c r="AK231" s="118"/>
      <c r="AL231" s="118"/>
      <c r="AM231" s="120"/>
    </row>
    <row r="232" spans="1:39" ht="12.75" hidden="1" customHeight="1" x14ac:dyDescent="0.25">
      <c r="A232" s="26">
        <v>42</v>
      </c>
      <c r="B232" s="27"/>
      <c r="C232" s="123"/>
      <c r="D232" s="124"/>
      <c r="E232" s="124"/>
      <c r="F232" s="125"/>
      <c r="G232" s="126"/>
      <c r="H232" s="126"/>
      <c r="I232" s="127"/>
      <c r="J232" s="123"/>
      <c r="K232" s="124"/>
      <c r="L232" s="124"/>
      <c r="M232" s="125"/>
      <c r="N232" s="126"/>
      <c r="O232" s="126"/>
      <c r="P232" s="128"/>
      <c r="R232" s="26">
        <v>42</v>
      </c>
      <c r="S232" s="129"/>
      <c r="T232" s="124"/>
      <c r="U232" s="124"/>
      <c r="V232" s="130"/>
      <c r="W232" s="126"/>
      <c r="X232" s="126"/>
      <c r="Y232" s="127"/>
      <c r="Z232" s="123"/>
      <c r="AA232" s="124"/>
      <c r="AB232" s="124"/>
      <c r="AC232" s="125"/>
      <c r="AD232" s="126"/>
      <c r="AE232" s="126"/>
      <c r="AF232" s="127"/>
      <c r="AG232" s="123"/>
      <c r="AH232" s="124"/>
      <c r="AI232" s="124"/>
      <c r="AJ232" s="125"/>
      <c r="AK232" s="126"/>
      <c r="AL232" s="126"/>
      <c r="AM232" s="128"/>
    </row>
    <row r="233" spans="1:39" ht="12.75" hidden="1" customHeight="1" x14ac:dyDescent="0.25">
      <c r="A233" s="26">
        <v>43</v>
      </c>
      <c r="B233" s="27"/>
      <c r="C233" s="123"/>
      <c r="D233" s="124"/>
      <c r="E233" s="124"/>
      <c r="F233" s="125"/>
      <c r="G233" s="126"/>
      <c r="H233" s="126"/>
      <c r="I233" s="127"/>
      <c r="J233" s="123"/>
      <c r="K233" s="124"/>
      <c r="L233" s="124"/>
      <c r="M233" s="125"/>
      <c r="N233" s="126"/>
      <c r="O233" s="126"/>
      <c r="P233" s="128"/>
      <c r="R233" s="26">
        <v>43</v>
      </c>
      <c r="S233" s="129"/>
      <c r="T233" s="124"/>
      <c r="U233" s="124"/>
      <c r="V233" s="130"/>
      <c r="W233" s="126"/>
      <c r="X233" s="126"/>
      <c r="Y233" s="127"/>
      <c r="Z233" s="123"/>
      <c r="AA233" s="124"/>
      <c r="AB233" s="124"/>
      <c r="AC233" s="125"/>
      <c r="AD233" s="126"/>
      <c r="AE233" s="126"/>
      <c r="AF233" s="127"/>
      <c r="AG233" s="123"/>
      <c r="AH233" s="124"/>
      <c r="AI233" s="124"/>
      <c r="AJ233" s="125"/>
      <c r="AK233" s="126"/>
      <c r="AL233" s="126"/>
      <c r="AM233" s="128"/>
    </row>
    <row r="234" spans="1:39" ht="12.75" hidden="1" customHeight="1" x14ac:dyDescent="0.25">
      <c r="A234" s="26">
        <v>44</v>
      </c>
      <c r="B234" s="27"/>
      <c r="C234" s="123"/>
      <c r="D234" s="124"/>
      <c r="E234" s="124"/>
      <c r="F234" s="125"/>
      <c r="G234" s="126"/>
      <c r="H234" s="126"/>
      <c r="I234" s="127"/>
      <c r="J234" s="123"/>
      <c r="K234" s="124"/>
      <c r="L234" s="124"/>
      <c r="M234" s="125"/>
      <c r="N234" s="126"/>
      <c r="O234" s="126"/>
      <c r="P234" s="128"/>
      <c r="R234" s="26">
        <v>44</v>
      </c>
      <c r="S234" s="129"/>
      <c r="T234" s="124"/>
      <c r="U234" s="124"/>
      <c r="V234" s="130"/>
      <c r="W234" s="126"/>
      <c r="X234" s="126"/>
      <c r="Y234" s="127"/>
      <c r="Z234" s="123"/>
      <c r="AA234" s="124"/>
      <c r="AB234" s="124"/>
      <c r="AC234" s="125"/>
      <c r="AD234" s="126"/>
      <c r="AE234" s="126"/>
      <c r="AF234" s="127"/>
      <c r="AG234" s="123"/>
      <c r="AH234" s="124"/>
      <c r="AI234" s="124"/>
      <c r="AJ234" s="125"/>
      <c r="AK234" s="126"/>
      <c r="AL234" s="126"/>
      <c r="AM234" s="128"/>
    </row>
    <row r="235" spans="1:39" ht="12.75" hidden="1" customHeight="1" x14ac:dyDescent="0.25">
      <c r="A235" s="42">
        <v>45</v>
      </c>
      <c r="B235" s="43"/>
      <c r="C235" s="131"/>
      <c r="D235" s="132"/>
      <c r="E235" s="132"/>
      <c r="F235" s="133"/>
      <c r="G235" s="134"/>
      <c r="H235" s="134"/>
      <c r="I235" s="135"/>
      <c r="J235" s="131"/>
      <c r="K235" s="132"/>
      <c r="L235" s="132"/>
      <c r="M235" s="133"/>
      <c r="N235" s="134"/>
      <c r="O235" s="134"/>
      <c r="P235" s="136"/>
      <c r="R235" s="42">
        <v>45</v>
      </c>
      <c r="S235" s="137"/>
      <c r="T235" s="132"/>
      <c r="U235" s="132"/>
      <c r="V235" s="138"/>
      <c r="W235" s="134"/>
      <c r="X235" s="134"/>
      <c r="Y235" s="135"/>
      <c r="Z235" s="131"/>
      <c r="AA235" s="132"/>
      <c r="AB235" s="132"/>
      <c r="AC235" s="133"/>
      <c r="AD235" s="134"/>
      <c r="AE235" s="134"/>
      <c r="AF235" s="135"/>
      <c r="AG235" s="131"/>
      <c r="AH235" s="132"/>
      <c r="AI235" s="132"/>
      <c r="AJ235" s="133"/>
      <c r="AK235" s="134"/>
      <c r="AL235" s="134"/>
      <c r="AM235" s="136"/>
    </row>
    <row r="236" spans="1:39" ht="12.75" hidden="1" customHeight="1" x14ac:dyDescent="0.25">
      <c r="A236" s="30">
        <v>46</v>
      </c>
      <c r="B236" s="31"/>
      <c r="C236" s="115"/>
      <c r="D236" s="116"/>
      <c r="E236" s="116"/>
      <c r="F236" s="117"/>
      <c r="G236" s="118"/>
      <c r="H236" s="118"/>
      <c r="I236" s="119"/>
      <c r="J236" s="115"/>
      <c r="K236" s="116"/>
      <c r="L236" s="116"/>
      <c r="M236" s="117"/>
      <c r="N236" s="118"/>
      <c r="O236" s="118"/>
      <c r="P236" s="120"/>
      <c r="R236" s="30">
        <v>46</v>
      </c>
      <c r="S236" s="121"/>
      <c r="T236" s="116"/>
      <c r="U236" s="116"/>
      <c r="V236" s="122"/>
      <c r="W236" s="118"/>
      <c r="X236" s="118"/>
      <c r="Y236" s="119"/>
      <c r="Z236" s="115"/>
      <c r="AA236" s="116"/>
      <c r="AB236" s="116"/>
      <c r="AC236" s="117"/>
      <c r="AD236" s="118"/>
      <c r="AE236" s="118"/>
      <c r="AF236" s="119"/>
      <c r="AG236" s="115"/>
      <c r="AH236" s="116"/>
      <c r="AI236" s="116"/>
      <c r="AJ236" s="117"/>
      <c r="AK236" s="118"/>
      <c r="AL236" s="118"/>
      <c r="AM236" s="120"/>
    </row>
    <row r="237" spans="1:39" ht="12.75" hidden="1" customHeight="1" x14ac:dyDescent="0.25">
      <c r="A237" s="26">
        <v>47</v>
      </c>
      <c r="B237" s="27"/>
      <c r="C237" s="123"/>
      <c r="D237" s="124"/>
      <c r="E237" s="124"/>
      <c r="F237" s="125"/>
      <c r="G237" s="126"/>
      <c r="H237" s="126"/>
      <c r="I237" s="127"/>
      <c r="J237" s="123"/>
      <c r="K237" s="124"/>
      <c r="L237" s="124"/>
      <c r="M237" s="125"/>
      <c r="N237" s="126"/>
      <c r="O237" s="126"/>
      <c r="P237" s="128"/>
      <c r="R237" s="26">
        <v>47</v>
      </c>
      <c r="S237" s="129"/>
      <c r="T237" s="124"/>
      <c r="U237" s="124"/>
      <c r="V237" s="130"/>
      <c r="W237" s="126"/>
      <c r="X237" s="126"/>
      <c r="Y237" s="127"/>
      <c r="Z237" s="123"/>
      <c r="AA237" s="124"/>
      <c r="AB237" s="124"/>
      <c r="AC237" s="125"/>
      <c r="AD237" s="126"/>
      <c r="AE237" s="126"/>
      <c r="AF237" s="127"/>
      <c r="AG237" s="123"/>
      <c r="AH237" s="124"/>
      <c r="AI237" s="124"/>
      <c r="AJ237" s="125"/>
      <c r="AK237" s="126"/>
      <c r="AL237" s="126"/>
      <c r="AM237" s="128"/>
    </row>
    <row r="238" spans="1:39" ht="12.75" hidden="1" customHeight="1" x14ac:dyDescent="0.25">
      <c r="A238" s="26">
        <v>48</v>
      </c>
      <c r="B238" s="27"/>
      <c r="C238" s="123"/>
      <c r="D238" s="124"/>
      <c r="E238" s="124"/>
      <c r="F238" s="125"/>
      <c r="G238" s="126"/>
      <c r="H238" s="126"/>
      <c r="I238" s="127"/>
      <c r="J238" s="123"/>
      <c r="K238" s="124"/>
      <c r="L238" s="124"/>
      <c r="M238" s="125"/>
      <c r="N238" s="126"/>
      <c r="O238" s="126"/>
      <c r="P238" s="128"/>
      <c r="R238" s="26">
        <v>48</v>
      </c>
      <c r="S238" s="129"/>
      <c r="T238" s="124"/>
      <c r="U238" s="124"/>
      <c r="V238" s="130"/>
      <c r="W238" s="126"/>
      <c r="X238" s="126"/>
      <c r="Y238" s="127"/>
      <c r="Z238" s="123"/>
      <c r="AA238" s="124"/>
      <c r="AB238" s="124"/>
      <c r="AC238" s="125"/>
      <c r="AD238" s="126"/>
      <c r="AE238" s="126"/>
      <c r="AF238" s="127"/>
      <c r="AG238" s="123"/>
      <c r="AH238" s="124"/>
      <c r="AI238" s="124"/>
      <c r="AJ238" s="125"/>
      <c r="AK238" s="126"/>
      <c r="AL238" s="126"/>
      <c r="AM238" s="128"/>
    </row>
    <row r="239" spans="1:39" ht="12.75" hidden="1" customHeight="1" x14ac:dyDescent="0.25">
      <c r="A239" s="26">
        <v>49</v>
      </c>
      <c r="B239" s="27"/>
      <c r="C239" s="123"/>
      <c r="D239" s="124"/>
      <c r="E239" s="124"/>
      <c r="F239" s="125"/>
      <c r="G239" s="126"/>
      <c r="H239" s="126"/>
      <c r="I239" s="127"/>
      <c r="J239" s="123"/>
      <c r="K239" s="124"/>
      <c r="L239" s="124"/>
      <c r="M239" s="125"/>
      <c r="N239" s="126"/>
      <c r="O239" s="126"/>
      <c r="P239" s="128"/>
      <c r="R239" s="26">
        <v>49</v>
      </c>
      <c r="S239" s="129"/>
      <c r="T239" s="124"/>
      <c r="U239" s="124"/>
      <c r="V239" s="130"/>
      <c r="W239" s="126"/>
      <c r="X239" s="126"/>
      <c r="Y239" s="127"/>
      <c r="Z239" s="123"/>
      <c r="AA239" s="124"/>
      <c r="AB239" s="124"/>
      <c r="AC239" s="125"/>
      <c r="AD239" s="126"/>
      <c r="AE239" s="126"/>
      <c r="AF239" s="127"/>
      <c r="AG239" s="123"/>
      <c r="AH239" s="124"/>
      <c r="AI239" s="124"/>
      <c r="AJ239" s="125"/>
      <c r="AK239" s="126"/>
      <c r="AL239" s="126"/>
      <c r="AM239" s="128"/>
    </row>
    <row r="240" spans="1:39" ht="12.75" hidden="1" customHeight="1" x14ac:dyDescent="0.25">
      <c r="A240" s="42">
        <v>50</v>
      </c>
      <c r="B240" s="43"/>
      <c r="C240" s="131"/>
      <c r="D240" s="132"/>
      <c r="E240" s="132"/>
      <c r="F240" s="133"/>
      <c r="G240" s="134"/>
      <c r="H240" s="134"/>
      <c r="I240" s="135"/>
      <c r="J240" s="131"/>
      <c r="K240" s="132"/>
      <c r="L240" s="132"/>
      <c r="M240" s="133"/>
      <c r="N240" s="134"/>
      <c r="O240" s="134"/>
      <c r="P240" s="136"/>
      <c r="R240" s="42">
        <v>50</v>
      </c>
      <c r="S240" s="137"/>
      <c r="T240" s="132"/>
      <c r="U240" s="132"/>
      <c r="V240" s="138"/>
      <c r="W240" s="134"/>
      <c r="X240" s="134"/>
      <c r="Y240" s="135"/>
      <c r="Z240" s="131"/>
      <c r="AA240" s="132"/>
      <c r="AB240" s="132"/>
      <c r="AC240" s="133"/>
      <c r="AD240" s="134"/>
      <c r="AE240" s="134"/>
      <c r="AF240" s="135"/>
      <c r="AG240" s="131"/>
      <c r="AH240" s="132"/>
      <c r="AI240" s="132"/>
      <c r="AJ240" s="133"/>
      <c r="AK240" s="134"/>
      <c r="AL240" s="134"/>
      <c r="AM240" s="136"/>
    </row>
    <row r="241" spans="1:39" ht="12.75" hidden="1" customHeight="1" x14ac:dyDescent="0.25">
      <c r="A241" s="30">
        <v>51</v>
      </c>
      <c r="B241" s="31"/>
      <c r="C241" s="115"/>
      <c r="D241" s="116"/>
      <c r="E241" s="116"/>
      <c r="F241" s="117"/>
      <c r="G241" s="118"/>
      <c r="H241" s="118"/>
      <c r="I241" s="119"/>
      <c r="J241" s="115"/>
      <c r="K241" s="116"/>
      <c r="L241" s="116"/>
      <c r="M241" s="117"/>
      <c r="N241" s="118"/>
      <c r="O241" s="118"/>
      <c r="P241" s="120"/>
      <c r="R241" s="30">
        <v>51</v>
      </c>
      <c r="S241" s="121"/>
      <c r="T241" s="116"/>
      <c r="U241" s="116"/>
      <c r="V241" s="122"/>
      <c r="W241" s="118"/>
      <c r="X241" s="118"/>
      <c r="Y241" s="119"/>
      <c r="Z241" s="115"/>
      <c r="AA241" s="116"/>
      <c r="AB241" s="116"/>
      <c r="AC241" s="117"/>
      <c r="AD241" s="118"/>
      <c r="AE241" s="118"/>
      <c r="AF241" s="119"/>
      <c r="AG241" s="115"/>
      <c r="AH241" s="116"/>
      <c r="AI241" s="116"/>
      <c r="AJ241" s="117"/>
      <c r="AK241" s="118"/>
      <c r="AL241" s="118"/>
      <c r="AM241" s="120"/>
    </row>
    <row r="242" spans="1:39" ht="12.75" hidden="1" customHeight="1" x14ac:dyDescent="0.25">
      <c r="A242" s="26">
        <v>52</v>
      </c>
      <c r="B242" s="27"/>
      <c r="C242" s="123"/>
      <c r="D242" s="124"/>
      <c r="E242" s="124"/>
      <c r="F242" s="125"/>
      <c r="G242" s="126"/>
      <c r="H242" s="126"/>
      <c r="I242" s="127"/>
      <c r="J242" s="123"/>
      <c r="K242" s="124"/>
      <c r="L242" s="124"/>
      <c r="M242" s="125"/>
      <c r="N242" s="126"/>
      <c r="O242" s="126"/>
      <c r="P242" s="128"/>
      <c r="R242" s="26">
        <v>52</v>
      </c>
      <c r="S242" s="129"/>
      <c r="T242" s="124"/>
      <c r="U242" s="124"/>
      <c r="V242" s="130"/>
      <c r="W242" s="126"/>
      <c r="X242" s="126"/>
      <c r="Y242" s="127"/>
      <c r="Z242" s="123"/>
      <c r="AA242" s="124"/>
      <c r="AB242" s="124"/>
      <c r="AC242" s="125"/>
      <c r="AD242" s="126"/>
      <c r="AE242" s="126"/>
      <c r="AF242" s="127"/>
      <c r="AG242" s="123"/>
      <c r="AH242" s="124"/>
      <c r="AI242" s="124"/>
      <c r="AJ242" s="125"/>
      <c r="AK242" s="126"/>
      <c r="AL242" s="126"/>
      <c r="AM242" s="128"/>
    </row>
    <row r="243" spans="1:39" ht="12.75" hidden="1" customHeight="1" x14ac:dyDescent="0.25">
      <c r="A243" s="26">
        <v>53</v>
      </c>
      <c r="B243" s="27"/>
      <c r="C243" s="123"/>
      <c r="D243" s="124"/>
      <c r="E243" s="124"/>
      <c r="F243" s="125"/>
      <c r="G243" s="126"/>
      <c r="H243" s="126"/>
      <c r="I243" s="127"/>
      <c r="J243" s="123"/>
      <c r="K243" s="124"/>
      <c r="L243" s="124"/>
      <c r="M243" s="125"/>
      <c r="N243" s="126"/>
      <c r="O243" s="126"/>
      <c r="P243" s="128"/>
      <c r="R243" s="26">
        <v>53</v>
      </c>
      <c r="S243" s="129"/>
      <c r="T243" s="124"/>
      <c r="U243" s="124"/>
      <c r="V243" s="130"/>
      <c r="W243" s="126"/>
      <c r="X243" s="126"/>
      <c r="Y243" s="127"/>
      <c r="Z243" s="123"/>
      <c r="AA243" s="124"/>
      <c r="AB243" s="124"/>
      <c r="AC243" s="125"/>
      <c r="AD243" s="126"/>
      <c r="AE243" s="126"/>
      <c r="AF243" s="127"/>
      <c r="AG243" s="123"/>
      <c r="AH243" s="124"/>
      <c r="AI243" s="124"/>
      <c r="AJ243" s="125"/>
      <c r="AK243" s="126"/>
      <c r="AL243" s="126"/>
      <c r="AM243" s="128"/>
    </row>
    <row r="244" spans="1:39" ht="12.75" hidden="1" customHeight="1" x14ac:dyDescent="0.25">
      <c r="A244" s="26">
        <v>54</v>
      </c>
      <c r="B244" s="27"/>
      <c r="C244" s="123"/>
      <c r="D244" s="124"/>
      <c r="E244" s="124"/>
      <c r="F244" s="125"/>
      <c r="G244" s="126"/>
      <c r="H244" s="126"/>
      <c r="I244" s="127"/>
      <c r="J244" s="123"/>
      <c r="K244" s="124"/>
      <c r="L244" s="124"/>
      <c r="M244" s="125"/>
      <c r="N244" s="126"/>
      <c r="O244" s="126"/>
      <c r="P244" s="128"/>
      <c r="R244" s="26">
        <v>54</v>
      </c>
      <c r="S244" s="129"/>
      <c r="T244" s="124"/>
      <c r="U244" s="124"/>
      <c r="V244" s="130"/>
      <c r="W244" s="126"/>
      <c r="X244" s="126"/>
      <c r="Y244" s="127"/>
      <c r="Z244" s="123"/>
      <c r="AA244" s="124"/>
      <c r="AB244" s="124"/>
      <c r="AC244" s="125"/>
      <c r="AD244" s="126"/>
      <c r="AE244" s="126"/>
      <c r="AF244" s="127"/>
      <c r="AG244" s="123"/>
      <c r="AH244" s="124"/>
      <c r="AI244" s="124"/>
      <c r="AJ244" s="125"/>
      <c r="AK244" s="126"/>
      <c r="AL244" s="126"/>
      <c r="AM244" s="128"/>
    </row>
    <row r="245" spans="1:39" ht="12.75" hidden="1" customHeight="1" x14ac:dyDescent="0.25">
      <c r="A245" s="28">
        <v>55</v>
      </c>
      <c r="B245" s="29"/>
      <c r="C245" s="140"/>
      <c r="D245" s="141"/>
      <c r="E245" s="141"/>
      <c r="F245" s="142"/>
      <c r="G245" s="143"/>
      <c r="H245" s="143"/>
      <c r="I245" s="144"/>
      <c r="J245" s="140"/>
      <c r="K245" s="141"/>
      <c r="L245" s="141"/>
      <c r="M245" s="142"/>
      <c r="N245" s="143"/>
      <c r="O245" s="143"/>
      <c r="P245" s="145"/>
      <c r="R245" s="28">
        <v>55</v>
      </c>
      <c r="S245" s="146"/>
      <c r="T245" s="141"/>
      <c r="U245" s="141"/>
      <c r="V245" s="147"/>
      <c r="W245" s="143"/>
      <c r="X245" s="143"/>
      <c r="Y245" s="144"/>
      <c r="Z245" s="140"/>
      <c r="AA245" s="141"/>
      <c r="AB245" s="141"/>
      <c r="AC245" s="142"/>
      <c r="AD245" s="143"/>
      <c r="AE245" s="143"/>
      <c r="AF245" s="144"/>
      <c r="AG245" s="140"/>
      <c r="AH245" s="141"/>
      <c r="AI245" s="141"/>
      <c r="AJ245" s="142"/>
      <c r="AK245" s="143"/>
      <c r="AL245" s="143"/>
      <c r="AM245" s="145"/>
    </row>
    <row r="246" spans="1:39" ht="12.75" hidden="1" customHeight="1" x14ac:dyDescent="0.25">
      <c r="A246" s="214"/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  <c r="AL246" s="214"/>
      <c r="AM246" s="214"/>
    </row>
    <row r="247" spans="1:39" ht="15" hidden="1" customHeight="1" x14ac:dyDescent="0.25">
      <c r="A247" s="213" t="s">
        <v>415</v>
      </c>
      <c r="B247" s="213"/>
      <c r="C247" s="213" t="s">
        <v>416</v>
      </c>
      <c r="D247" s="213"/>
      <c r="E247" s="213"/>
      <c r="F247" s="213"/>
      <c r="G247" s="213"/>
      <c r="H247" s="213"/>
      <c r="I247" s="213"/>
      <c r="J247" s="213" t="s">
        <v>416</v>
      </c>
      <c r="K247" s="213"/>
      <c r="L247" s="213"/>
      <c r="M247" s="213"/>
      <c r="N247" s="213"/>
      <c r="O247" s="213"/>
      <c r="P247" s="213"/>
      <c r="R247" s="213" t="s">
        <v>416</v>
      </c>
      <c r="S247" s="213"/>
      <c r="T247" s="213"/>
      <c r="U247" s="213"/>
      <c r="V247" s="213"/>
      <c r="W247" s="213"/>
      <c r="X247" s="213"/>
      <c r="Y247" s="213" t="s">
        <v>416</v>
      </c>
      <c r="Z247" s="213"/>
      <c r="AA247" s="213"/>
      <c r="AB247" s="213"/>
      <c r="AC247" s="213"/>
      <c r="AD247" s="213"/>
      <c r="AE247" s="213"/>
      <c r="AF247" s="213" t="s">
        <v>416</v>
      </c>
      <c r="AG247" s="213"/>
      <c r="AH247" s="213"/>
      <c r="AI247" s="213"/>
      <c r="AJ247" s="213"/>
      <c r="AK247" s="213"/>
      <c r="AL247" s="213"/>
      <c r="AM247" s="213"/>
    </row>
    <row r="248" spans="1:39" ht="31.5" hidden="1" customHeight="1" x14ac:dyDescent="0.25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</row>
    <row r="249" spans="1:39" hidden="1" x14ac:dyDescent="0.25"/>
  </sheetData>
  <mergeCells count="176">
    <mergeCell ref="C247:I247"/>
    <mergeCell ref="J247:P247"/>
    <mergeCell ref="R247:X247"/>
    <mergeCell ref="Y247:AE247"/>
    <mergeCell ref="AF247:AM247"/>
    <mergeCell ref="C248:I248"/>
    <mergeCell ref="J248:P248"/>
    <mergeCell ref="R248:X248"/>
    <mergeCell ref="Y248:AE248"/>
    <mergeCell ref="AF248:AL248"/>
    <mergeCell ref="Z189:AC190"/>
    <mergeCell ref="AF189:AF190"/>
    <mergeCell ref="AG189:AJ190"/>
    <mergeCell ref="AK189:AK190"/>
    <mergeCell ref="AL189:AL190"/>
    <mergeCell ref="AM189:AM190"/>
    <mergeCell ref="C188:I188"/>
    <mergeCell ref="J188:P188"/>
    <mergeCell ref="R188:R190"/>
    <mergeCell ref="S188:Y188"/>
    <mergeCell ref="Z188:AF188"/>
    <mergeCell ref="AG188:AM188"/>
    <mergeCell ref="C189:F190"/>
    <mergeCell ref="G189:G190"/>
    <mergeCell ref="O189:O190"/>
    <mergeCell ref="P189:P190"/>
    <mergeCell ref="C186:I186"/>
    <mergeCell ref="J186:P186"/>
    <mergeCell ref="R186:X186"/>
    <mergeCell ref="Y186:AE186"/>
    <mergeCell ref="AF186:AL186"/>
    <mergeCell ref="A187:P187"/>
    <mergeCell ref="R187:AM187"/>
    <mergeCell ref="AG127:AJ128"/>
    <mergeCell ref="AK127:AK128"/>
    <mergeCell ref="AL127:AL128"/>
    <mergeCell ref="AM127:AM128"/>
    <mergeCell ref="C185:I185"/>
    <mergeCell ref="J185:P185"/>
    <mergeCell ref="R185:X185"/>
    <mergeCell ref="Y185:AE185"/>
    <mergeCell ref="AF185:AM185"/>
    <mergeCell ref="S127:V128"/>
    <mergeCell ref="W127:W128"/>
    <mergeCell ref="X127:X128"/>
    <mergeCell ref="Y127:Y128"/>
    <mergeCell ref="Z127:AC128"/>
    <mergeCell ref="AF127:AF128"/>
    <mergeCell ref="A125:P125"/>
    <mergeCell ref="R125:AM125"/>
    <mergeCell ref="C126:I126"/>
    <mergeCell ref="J126:P126"/>
    <mergeCell ref="R126:R128"/>
    <mergeCell ref="S126:Y126"/>
    <mergeCell ref="Z126:AF126"/>
    <mergeCell ref="AG126:AM126"/>
    <mergeCell ref="C127:F128"/>
    <mergeCell ref="G127:G128"/>
    <mergeCell ref="C123:I123"/>
    <mergeCell ref="J123:P123"/>
    <mergeCell ref="R123:X123"/>
    <mergeCell ref="Y123:AE123"/>
    <mergeCell ref="AF123:AM123"/>
    <mergeCell ref="C124:I124"/>
    <mergeCell ref="J124:P124"/>
    <mergeCell ref="R124:X124"/>
    <mergeCell ref="Y124:AE124"/>
    <mergeCell ref="AF124:AL124"/>
    <mergeCell ref="Z65:AC66"/>
    <mergeCell ref="AF65:AF66"/>
    <mergeCell ref="AG65:AJ66"/>
    <mergeCell ref="AK65:AK66"/>
    <mergeCell ref="AL65:AL66"/>
    <mergeCell ref="C64:I64"/>
    <mergeCell ref="J64:P64"/>
    <mergeCell ref="R64:R66"/>
    <mergeCell ref="S64:Y64"/>
    <mergeCell ref="Z64:AF64"/>
    <mergeCell ref="AG64:AM64"/>
    <mergeCell ref="C65:F66"/>
    <mergeCell ref="G65:G66"/>
    <mergeCell ref="O65:O66"/>
    <mergeCell ref="C62:I62"/>
    <mergeCell ref="J62:P62"/>
    <mergeCell ref="R62:X62"/>
    <mergeCell ref="Y62:AE62"/>
    <mergeCell ref="AF62:AL62"/>
    <mergeCell ref="A63:P63"/>
    <mergeCell ref="R63:AM63"/>
    <mergeCell ref="AG3:AJ4"/>
    <mergeCell ref="AK3:AK4"/>
    <mergeCell ref="AL3:AL4"/>
    <mergeCell ref="AM3:AM4"/>
    <mergeCell ref="C61:I61"/>
    <mergeCell ref="J61:P61"/>
    <mergeCell ref="R61:X61"/>
    <mergeCell ref="Y61:AE61"/>
    <mergeCell ref="AF61:AM61"/>
    <mergeCell ref="S3:V4"/>
    <mergeCell ref="W3:W4"/>
    <mergeCell ref="X3:X4"/>
    <mergeCell ref="Y3:Y4"/>
    <mergeCell ref="Z3:AC4"/>
    <mergeCell ref="AF3:AF4"/>
    <mergeCell ref="A1:P1"/>
    <mergeCell ref="R1:AM1"/>
    <mergeCell ref="C2:I2"/>
    <mergeCell ref="J2:P2"/>
    <mergeCell ref="R2:R4"/>
    <mergeCell ref="S2:Y2"/>
    <mergeCell ref="Z2:AF2"/>
    <mergeCell ref="AG2:AM2"/>
    <mergeCell ref="C3:F4"/>
    <mergeCell ref="G3:G4"/>
    <mergeCell ref="A2:A4"/>
    <mergeCell ref="B2:B4"/>
    <mergeCell ref="AD3:AD4"/>
    <mergeCell ref="AE3:AE4"/>
    <mergeCell ref="H3:H4"/>
    <mergeCell ref="I3:I4"/>
    <mergeCell ref="J3:M4"/>
    <mergeCell ref="N3:N4"/>
    <mergeCell ref="O3:O4"/>
    <mergeCell ref="P3:P4"/>
    <mergeCell ref="A61:B61"/>
    <mergeCell ref="A60:P60"/>
    <mergeCell ref="R60:AM60"/>
    <mergeCell ref="A62:B62"/>
    <mergeCell ref="A64:A66"/>
    <mergeCell ref="B64:B66"/>
    <mergeCell ref="AD65:AD66"/>
    <mergeCell ref="AE65:AE66"/>
    <mergeCell ref="H65:H66"/>
    <mergeCell ref="I65:I66"/>
    <mergeCell ref="J65:M66"/>
    <mergeCell ref="N65:N66"/>
    <mergeCell ref="A123:B123"/>
    <mergeCell ref="A122:P122"/>
    <mergeCell ref="R122:AM122"/>
    <mergeCell ref="A124:B124"/>
    <mergeCell ref="S65:V66"/>
    <mergeCell ref="W65:W66"/>
    <mergeCell ref="X65:X66"/>
    <mergeCell ref="Y65:Y66"/>
    <mergeCell ref="P65:P66"/>
    <mergeCell ref="AM65:AM66"/>
    <mergeCell ref="A126:A128"/>
    <mergeCell ref="B126:B128"/>
    <mergeCell ref="AD127:AD128"/>
    <mergeCell ref="AE127:AE128"/>
    <mergeCell ref="H127:H128"/>
    <mergeCell ref="I127:I128"/>
    <mergeCell ref="J127:M128"/>
    <mergeCell ref="N127:N128"/>
    <mergeCell ref="O127:O128"/>
    <mergeCell ref="P127:P128"/>
    <mergeCell ref="A185:B185"/>
    <mergeCell ref="A184:P184"/>
    <mergeCell ref="R184:AM184"/>
    <mergeCell ref="A186:B186"/>
    <mergeCell ref="A188:A190"/>
    <mergeCell ref="B188:B190"/>
    <mergeCell ref="AD189:AD190"/>
    <mergeCell ref="AE189:AE190"/>
    <mergeCell ref="H189:H190"/>
    <mergeCell ref="I189:I190"/>
    <mergeCell ref="J189:M190"/>
    <mergeCell ref="N189:N190"/>
    <mergeCell ref="A247:B247"/>
    <mergeCell ref="A246:P246"/>
    <mergeCell ref="R246:AM246"/>
    <mergeCell ref="A248:B248"/>
    <mergeCell ref="S189:V190"/>
    <mergeCell ref="W189:W190"/>
    <mergeCell ref="X189:X190"/>
    <mergeCell ref="Y189:Y190"/>
  </mergeCells>
  <pageMargins left="0.25" right="0.25" top="0.25" bottom="0.25" header="0" footer="0"/>
  <pageSetup paperSize="9" pageOrder="overThenDown" orientation="portrait"/>
  <headerFooter alignWithMargins="0"/>
  <rowBreaks count="3" manualBreakCount="3">
    <brk id="62" max="16383" man="1"/>
    <brk id="124" max="16383" man="1"/>
    <brk id="186" max="16383" man="1"/>
  </rowBreaks>
  <colBreaks count="1" manualBreakCount="1">
    <brk id="6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S43" sqref="S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19" width="4.5703125" style="49" customWidth="1"/>
    <col min="20" max="21" width="4.140625" style="49" customWidth="1"/>
    <col min="22" max="24" width="4.28515625" style="49" customWidth="1"/>
    <col min="25" max="33" width="9.140625" style="49"/>
  </cols>
  <sheetData>
    <row r="1" spans="1:33" s="32" customFormat="1" ht="21" customHeight="1" x14ac:dyDescent="0.25">
      <c r="A1" s="234" t="s">
        <v>447</v>
      </c>
      <c r="B1" s="235"/>
      <c r="C1" s="235"/>
      <c r="D1" s="235"/>
      <c r="E1" s="235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</row>
    <row r="2" spans="1:33" s="48" customFormat="1" ht="23.25" customHeight="1" x14ac:dyDescent="0.25">
      <c r="A2" s="230" t="s">
        <v>30</v>
      </c>
      <c r="B2" s="232" t="s">
        <v>23</v>
      </c>
      <c r="C2" s="232" t="s">
        <v>448</v>
      </c>
      <c r="D2" s="232" t="s">
        <v>449</v>
      </c>
      <c r="E2" s="232" t="s">
        <v>450</v>
      </c>
      <c r="F2" s="232" t="s">
        <v>451</v>
      </c>
      <c r="G2" s="232" t="s">
        <v>452</v>
      </c>
      <c r="H2" s="232" t="s">
        <v>453</v>
      </c>
      <c r="I2" s="232" t="s">
        <v>454</v>
      </c>
      <c r="J2" s="232" t="s">
        <v>455</v>
      </c>
      <c r="K2" s="232" t="s">
        <v>456</v>
      </c>
      <c r="L2" s="232" t="s">
        <v>426</v>
      </c>
      <c r="M2" s="232" t="s">
        <v>457</v>
      </c>
      <c r="N2" s="232" t="s">
        <v>458</v>
      </c>
      <c r="O2" s="232" t="s">
        <v>438</v>
      </c>
      <c r="P2" s="232" t="s">
        <v>459</v>
      </c>
      <c r="Q2" s="232" t="s">
        <v>460</v>
      </c>
      <c r="R2" s="232"/>
      <c r="S2" s="237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s="48" customFormat="1" ht="21.75" customHeight="1" x14ac:dyDescent="0.25">
      <c r="A3" s="231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158" t="s">
        <v>461</v>
      </c>
      <c r="R3" s="158" t="s">
        <v>462</v>
      </c>
      <c r="S3" s="159" t="s">
        <v>463</v>
      </c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6.350000000000001" customHeight="1" x14ac:dyDescent="0.25">
      <c r="A4" s="61">
        <v>1</v>
      </c>
      <c r="B4" s="154" t="s">
        <v>36</v>
      </c>
      <c r="C4" s="45">
        <f>ROUND(7.4,1)</f>
        <v>7.4</v>
      </c>
      <c r="D4" s="45">
        <f>ROUND(6.3,1)</f>
        <v>6.3</v>
      </c>
      <c r="E4" s="45">
        <f>ROUND(7.4,1)</f>
        <v>7.4</v>
      </c>
      <c r="F4" s="45">
        <f>ROUND(7.8,1)</f>
        <v>7.8</v>
      </c>
      <c r="G4" s="45">
        <f>ROUND(9,1)</f>
        <v>9</v>
      </c>
      <c r="H4" s="45">
        <f>ROUND(5.3,1)</f>
        <v>5.3</v>
      </c>
      <c r="I4" s="45">
        <f>ROUND(8,1)</f>
        <v>8</v>
      </c>
      <c r="J4" s="45">
        <f>ROUND(8.4,1)</f>
        <v>8.4</v>
      </c>
      <c r="K4" s="45">
        <f>ROUND(6.4,1)</f>
        <v>6.4</v>
      </c>
      <c r="L4" s="45">
        <f>ROUND(8.3,1)</f>
        <v>8.3000000000000007</v>
      </c>
      <c r="M4" s="45">
        <f>ROUND(8.1,1)</f>
        <v>8.1</v>
      </c>
      <c r="N4" s="45" t="s">
        <v>440</v>
      </c>
      <c r="O4" s="45">
        <f>ROUND(8.9,1)</f>
        <v>8.9</v>
      </c>
      <c r="P4" s="45">
        <f>ROUND(7.6,1)</f>
        <v>7.6</v>
      </c>
      <c r="Q4" s="45" t="s">
        <v>316</v>
      </c>
      <c r="R4" s="45" t="s">
        <v>464</v>
      </c>
      <c r="S4" s="156" t="s">
        <v>465</v>
      </c>
    </row>
    <row r="5" spans="1:33" ht="16.350000000000001" customHeight="1" x14ac:dyDescent="0.25">
      <c r="A5" s="61">
        <v>2</v>
      </c>
      <c r="B5" s="154" t="s">
        <v>45</v>
      </c>
      <c r="C5" s="45">
        <f>ROUND(8.4,1)</f>
        <v>8.4</v>
      </c>
      <c r="D5" s="45">
        <f>ROUND(6.4,1)</f>
        <v>6.4</v>
      </c>
      <c r="E5" s="45">
        <f>ROUND(7.9,1)</f>
        <v>7.9</v>
      </c>
      <c r="F5" s="45">
        <f>ROUND(7,1)</f>
        <v>7</v>
      </c>
      <c r="G5" s="45">
        <f>ROUND(9.1,1)</f>
        <v>9.1</v>
      </c>
      <c r="H5" s="45">
        <f>ROUND(5.4,1)</f>
        <v>5.4</v>
      </c>
      <c r="I5" s="45">
        <f>ROUND(8.7,1)</f>
        <v>8.6999999999999993</v>
      </c>
      <c r="J5" s="45">
        <f>ROUND(8.7,1)</f>
        <v>8.6999999999999993</v>
      </c>
      <c r="K5" s="45">
        <f>ROUND(6.9,1)</f>
        <v>6.9</v>
      </c>
      <c r="L5" s="45">
        <f>ROUND(9.3,1)</f>
        <v>9.3000000000000007</v>
      </c>
      <c r="M5" s="45">
        <f>ROUND(8.9,1)</f>
        <v>8.9</v>
      </c>
      <c r="N5" s="45" t="s">
        <v>440</v>
      </c>
      <c r="O5" s="45">
        <f>ROUND(8.9,1)</f>
        <v>8.9</v>
      </c>
      <c r="P5" s="45">
        <f>ROUND(8,1)</f>
        <v>8</v>
      </c>
      <c r="Q5" s="45" t="s">
        <v>316</v>
      </c>
      <c r="R5" s="45" t="s">
        <v>464</v>
      </c>
      <c r="S5" s="156" t="s">
        <v>465</v>
      </c>
    </row>
    <row r="6" spans="1:33" ht="16.350000000000001" customHeight="1" x14ac:dyDescent="0.25">
      <c r="A6" s="61">
        <v>3</v>
      </c>
      <c r="B6" s="154" t="s">
        <v>51</v>
      </c>
      <c r="C6" s="45">
        <f>ROUND(7.2,1)</f>
        <v>7.2</v>
      </c>
      <c r="D6" s="45">
        <f>ROUND(5.9,1)</f>
        <v>5.9</v>
      </c>
      <c r="E6" s="45">
        <f>ROUND(7.5,1)</f>
        <v>7.5</v>
      </c>
      <c r="F6" s="45">
        <f>ROUND(7.3,1)</f>
        <v>7.3</v>
      </c>
      <c r="G6" s="45">
        <f>ROUND(9.5,1)</f>
        <v>9.5</v>
      </c>
      <c r="H6" s="45">
        <f>ROUND(6,1)</f>
        <v>6</v>
      </c>
      <c r="I6" s="45">
        <f>ROUND(8,1)</f>
        <v>8</v>
      </c>
      <c r="J6" s="45">
        <f>ROUND(8.5,1)</f>
        <v>8.5</v>
      </c>
      <c r="K6" s="45">
        <f>ROUND(6.1,1)</f>
        <v>6.1</v>
      </c>
      <c r="L6" s="45">
        <f>ROUND(8.4,1)</f>
        <v>8.4</v>
      </c>
      <c r="M6" s="45">
        <f>ROUND(7.5,1)</f>
        <v>7.5</v>
      </c>
      <c r="N6" s="45" t="s">
        <v>440</v>
      </c>
      <c r="O6" s="45">
        <f>ROUND(8.7,1)</f>
        <v>8.6999999999999993</v>
      </c>
      <c r="P6" s="45">
        <f>ROUND(7.6,1)</f>
        <v>7.6</v>
      </c>
      <c r="Q6" s="45" t="s">
        <v>316</v>
      </c>
      <c r="R6" s="45" t="s">
        <v>464</v>
      </c>
      <c r="S6" s="156" t="s">
        <v>465</v>
      </c>
    </row>
    <row r="7" spans="1:33" ht="16.350000000000001" customHeight="1" x14ac:dyDescent="0.25">
      <c r="A7" s="61">
        <v>4</v>
      </c>
      <c r="B7" s="154" t="s">
        <v>57</v>
      </c>
      <c r="C7" s="45">
        <f>ROUND(7.5,1)</f>
        <v>7.5</v>
      </c>
      <c r="D7" s="45">
        <f>ROUND(6.7,1)</f>
        <v>6.7</v>
      </c>
      <c r="E7" s="45">
        <f>ROUND(7.7,1)</f>
        <v>7.7</v>
      </c>
      <c r="F7" s="45">
        <f>ROUND(7.7,1)</f>
        <v>7.7</v>
      </c>
      <c r="G7" s="45">
        <f>ROUND(8.8,1)</f>
        <v>8.8000000000000007</v>
      </c>
      <c r="H7" s="45">
        <f>ROUND(6.7,1)</f>
        <v>6.7</v>
      </c>
      <c r="I7" s="45">
        <f>ROUND(8.4,1)</f>
        <v>8.4</v>
      </c>
      <c r="J7" s="45">
        <f>ROUND(8.6,1)</f>
        <v>8.6</v>
      </c>
      <c r="K7" s="45">
        <f>ROUND(6.8,1)</f>
        <v>6.8</v>
      </c>
      <c r="L7" s="45">
        <f>ROUND(9.1,1)</f>
        <v>9.1</v>
      </c>
      <c r="M7" s="45">
        <f>ROUND(8.5,1)</f>
        <v>8.5</v>
      </c>
      <c r="N7" s="45" t="s">
        <v>440</v>
      </c>
      <c r="O7" s="45">
        <f>ROUND(9.3,1)</f>
        <v>9.3000000000000007</v>
      </c>
      <c r="P7" s="45">
        <f>ROUND(8,1)</f>
        <v>8</v>
      </c>
      <c r="Q7" s="45" t="s">
        <v>316</v>
      </c>
      <c r="R7" s="45" t="s">
        <v>464</v>
      </c>
      <c r="S7" s="156" t="s">
        <v>465</v>
      </c>
    </row>
    <row r="8" spans="1:33" ht="16.350000000000001" customHeight="1" x14ac:dyDescent="0.25">
      <c r="A8" s="69">
        <v>5</v>
      </c>
      <c r="B8" s="160" t="s">
        <v>63</v>
      </c>
      <c r="C8" s="46">
        <f>ROUND(7.1,1)</f>
        <v>7.1</v>
      </c>
      <c r="D8" s="46">
        <f>ROUND(6.7,1)</f>
        <v>6.7</v>
      </c>
      <c r="E8" s="46">
        <f>ROUND(8,1)</f>
        <v>8</v>
      </c>
      <c r="F8" s="46">
        <f>ROUND(6.7,1)</f>
        <v>6.7</v>
      </c>
      <c r="G8" s="46">
        <f>ROUND(8.8,1)</f>
        <v>8.8000000000000007</v>
      </c>
      <c r="H8" s="46">
        <f>ROUND(5.9,1)</f>
        <v>5.9</v>
      </c>
      <c r="I8" s="46">
        <f>ROUND(8.3,1)</f>
        <v>8.3000000000000007</v>
      </c>
      <c r="J8" s="46">
        <f>ROUND(8.4,1)</f>
        <v>8.4</v>
      </c>
      <c r="K8" s="46">
        <f>ROUND(6.1,1)</f>
        <v>6.1</v>
      </c>
      <c r="L8" s="46">
        <f>ROUND(9,1)</f>
        <v>9</v>
      </c>
      <c r="M8" s="46">
        <f>ROUND(8.7,1)</f>
        <v>8.6999999999999993</v>
      </c>
      <c r="N8" s="46" t="s">
        <v>440</v>
      </c>
      <c r="O8" s="46">
        <f>ROUND(9.4,1)</f>
        <v>9.4</v>
      </c>
      <c r="P8" s="46">
        <f>ROUND(7.8,1)</f>
        <v>7.8</v>
      </c>
      <c r="Q8" s="46" t="s">
        <v>316</v>
      </c>
      <c r="R8" s="46" t="s">
        <v>464</v>
      </c>
      <c r="S8" s="161" t="s">
        <v>465</v>
      </c>
    </row>
    <row r="9" spans="1:33" ht="16.350000000000001" customHeight="1" x14ac:dyDescent="0.25">
      <c r="A9" s="61">
        <v>6</v>
      </c>
      <c r="B9" s="154" t="s">
        <v>69</v>
      </c>
      <c r="C9" s="45">
        <f>ROUND(6.8,1)</f>
        <v>6.8</v>
      </c>
      <c r="D9" s="45">
        <f>ROUND(5.1,1)</f>
        <v>5.0999999999999996</v>
      </c>
      <c r="E9" s="45">
        <f>ROUND(6.6,1)</f>
        <v>6.6</v>
      </c>
      <c r="F9" s="45">
        <f>ROUND(7,1)</f>
        <v>7</v>
      </c>
      <c r="G9" s="45">
        <f>ROUND(9.6,1)</f>
        <v>9.6</v>
      </c>
      <c r="H9" s="45">
        <f>ROUND(5.9,1)</f>
        <v>5.9</v>
      </c>
      <c r="I9" s="45">
        <f>ROUND(6.7,1)</f>
        <v>6.7</v>
      </c>
      <c r="J9" s="45">
        <f>ROUND(8.5,1)</f>
        <v>8.5</v>
      </c>
      <c r="K9" s="45">
        <f>ROUND(6.4,1)</f>
        <v>6.4</v>
      </c>
      <c r="L9" s="45">
        <f>ROUND(8.4,1)</f>
        <v>8.4</v>
      </c>
      <c r="M9" s="45">
        <f>ROUND(7.2,1)</f>
        <v>7.2</v>
      </c>
      <c r="N9" s="45" t="s">
        <v>440</v>
      </c>
      <c r="O9" s="45">
        <f>ROUND(9.1,1)</f>
        <v>9.1</v>
      </c>
      <c r="P9" s="45">
        <f>ROUND(7.3,1)</f>
        <v>7.3</v>
      </c>
      <c r="Q9" s="45" t="s">
        <v>316</v>
      </c>
      <c r="R9" s="45" t="s">
        <v>464</v>
      </c>
      <c r="S9" s="156" t="s">
        <v>465</v>
      </c>
    </row>
    <row r="10" spans="1:33" ht="16.350000000000001" customHeight="1" x14ac:dyDescent="0.25">
      <c r="A10" s="61">
        <v>7</v>
      </c>
      <c r="B10" s="154" t="s">
        <v>75</v>
      </c>
      <c r="C10" s="45">
        <f>ROUND(7.5,1)</f>
        <v>7.5</v>
      </c>
      <c r="D10" s="45">
        <f>ROUND(6.7,1)</f>
        <v>6.7</v>
      </c>
      <c r="E10" s="45">
        <f>ROUND(7.3,1)</f>
        <v>7.3</v>
      </c>
      <c r="F10" s="45">
        <f>ROUND(7.9,1)</f>
        <v>7.9</v>
      </c>
      <c r="G10" s="45">
        <f>ROUND(9.3,1)</f>
        <v>9.3000000000000007</v>
      </c>
      <c r="H10" s="45">
        <f>ROUND(5.4,1)</f>
        <v>5.4</v>
      </c>
      <c r="I10" s="45">
        <f>ROUND(7.9,1)</f>
        <v>7.9</v>
      </c>
      <c r="J10" s="45">
        <f>ROUND(7.6,1)</f>
        <v>7.6</v>
      </c>
      <c r="K10" s="45">
        <f>ROUND(6.7,1)</f>
        <v>6.7</v>
      </c>
      <c r="L10" s="45">
        <f>ROUND(8.8,1)</f>
        <v>8.8000000000000007</v>
      </c>
      <c r="M10" s="45">
        <f>ROUND(8.3,1)</f>
        <v>8.3000000000000007</v>
      </c>
      <c r="N10" s="45" t="s">
        <v>440</v>
      </c>
      <c r="O10" s="45">
        <f>ROUND(8.4,1)</f>
        <v>8.4</v>
      </c>
      <c r="P10" s="45">
        <f>ROUND(7.7,1)</f>
        <v>7.7</v>
      </c>
      <c r="Q10" s="45" t="s">
        <v>316</v>
      </c>
      <c r="R10" s="45" t="s">
        <v>464</v>
      </c>
      <c r="S10" s="156" t="s">
        <v>465</v>
      </c>
    </row>
    <row r="11" spans="1:33" ht="16.350000000000001" customHeight="1" x14ac:dyDescent="0.25">
      <c r="A11" s="61">
        <v>8</v>
      </c>
      <c r="B11" s="154" t="s">
        <v>80</v>
      </c>
      <c r="C11" s="45">
        <f>ROUND(7.2,1)</f>
        <v>7.2</v>
      </c>
      <c r="D11" s="45">
        <f>ROUND(6.4,1)</f>
        <v>6.4</v>
      </c>
      <c r="E11" s="45">
        <f>ROUND(7.6,1)</f>
        <v>7.6</v>
      </c>
      <c r="F11" s="45">
        <f>ROUND(7.7,1)</f>
        <v>7.7</v>
      </c>
      <c r="G11" s="45">
        <f>ROUND(9.7,1)</f>
        <v>9.6999999999999993</v>
      </c>
      <c r="H11" s="45">
        <f>ROUND(6.3,1)</f>
        <v>6.3</v>
      </c>
      <c r="I11" s="45">
        <f>ROUND(8.4,1)</f>
        <v>8.4</v>
      </c>
      <c r="J11" s="45">
        <f>ROUND(7.9,1)</f>
        <v>7.9</v>
      </c>
      <c r="K11" s="45">
        <f>ROUND(6.8,1)</f>
        <v>6.8</v>
      </c>
      <c r="L11" s="45">
        <f>ROUND(8.2,1)</f>
        <v>8.1999999999999993</v>
      </c>
      <c r="M11" s="45">
        <f>ROUND(9,1)</f>
        <v>9</v>
      </c>
      <c r="N11" s="45" t="s">
        <v>440</v>
      </c>
      <c r="O11" s="45">
        <f>ROUND(9.6,1)</f>
        <v>9.6</v>
      </c>
      <c r="P11" s="45">
        <f>ROUND(7.9,1)</f>
        <v>7.9</v>
      </c>
      <c r="Q11" s="45" t="s">
        <v>316</v>
      </c>
      <c r="R11" s="45" t="s">
        <v>464</v>
      </c>
      <c r="S11" s="156" t="s">
        <v>465</v>
      </c>
    </row>
    <row r="12" spans="1:33" ht="16.350000000000001" customHeight="1" x14ac:dyDescent="0.25">
      <c r="A12" s="61">
        <v>9</v>
      </c>
      <c r="B12" s="154" t="s">
        <v>86</v>
      </c>
      <c r="C12" s="45">
        <f>ROUND(8.2,1)</f>
        <v>8.1999999999999993</v>
      </c>
      <c r="D12" s="45">
        <f>ROUND(7.1,1)</f>
        <v>7.1</v>
      </c>
      <c r="E12" s="45">
        <f>ROUND(9.1,1)</f>
        <v>9.1</v>
      </c>
      <c r="F12" s="45">
        <f>ROUND(8.7,1)</f>
        <v>8.6999999999999993</v>
      </c>
      <c r="G12" s="45">
        <f>ROUND(9.6,1)</f>
        <v>9.6</v>
      </c>
      <c r="H12" s="45">
        <f>ROUND(6.6,1)</f>
        <v>6.6</v>
      </c>
      <c r="I12" s="45">
        <f>ROUND(8.6,1)</f>
        <v>8.6</v>
      </c>
      <c r="J12" s="45">
        <f>ROUND(8.6,1)</f>
        <v>8.6</v>
      </c>
      <c r="K12" s="45">
        <f>ROUND(7.3,1)</f>
        <v>7.3</v>
      </c>
      <c r="L12" s="45">
        <f>ROUND(9.3,1)</f>
        <v>9.3000000000000007</v>
      </c>
      <c r="M12" s="45">
        <f>ROUND(9.1,1)</f>
        <v>9.1</v>
      </c>
      <c r="N12" s="45" t="s">
        <v>440</v>
      </c>
      <c r="O12" s="45">
        <f>ROUND(9.1,1)</f>
        <v>9.1</v>
      </c>
      <c r="P12" s="45">
        <f>ROUND(8.4,1)</f>
        <v>8.4</v>
      </c>
      <c r="Q12" s="45" t="s">
        <v>466</v>
      </c>
      <c r="R12" s="45" t="s">
        <v>464</v>
      </c>
      <c r="S12" s="156" t="s">
        <v>467</v>
      </c>
    </row>
    <row r="13" spans="1:33" ht="16.350000000000001" customHeight="1" x14ac:dyDescent="0.25">
      <c r="A13" s="69">
        <v>10</v>
      </c>
      <c r="B13" s="160" t="s">
        <v>92</v>
      </c>
      <c r="C13" s="46">
        <f>ROUND(8.2,1)</f>
        <v>8.1999999999999993</v>
      </c>
      <c r="D13" s="46">
        <f>ROUND(6.2,1)</f>
        <v>6.2</v>
      </c>
      <c r="E13" s="46">
        <f>ROUND(7.9,1)</f>
        <v>7.9</v>
      </c>
      <c r="F13" s="46">
        <f>ROUND(7.1,1)</f>
        <v>7.1</v>
      </c>
      <c r="G13" s="46">
        <f>ROUND(9.3,1)</f>
        <v>9.3000000000000007</v>
      </c>
      <c r="H13" s="46">
        <f>ROUND(6.2,1)</f>
        <v>6.2</v>
      </c>
      <c r="I13" s="46">
        <f>ROUND(8.8,1)</f>
        <v>8.8000000000000007</v>
      </c>
      <c r="J13" s="46">
        <f>ROUND(8.5,1)</f>
        <v>8.5</v>
      </c>
      <c r="K13" s="46">
        <f>ROUND(6.5,1)</f>
        <v>6.5</v>
      </c>
      <c r="L13" s="46">
        <f>ROUND(9.6,1)</f>
        <v>9.6</v>
      </c>
      <c r="M13" s="46">
        <f>ROUND(9.3,1)</f>
        <v>9.3000000000000007</v>
      </c>
      <c r="N13" s="46" t="s">
        <v>440</v>
      </c>
      <c r="O13" s="46">
        <f>ROUND(9,1)</f>
        <v>9</v>
      </c>
      <c r="P13" s="46">
        <f>ROUND(8.1,1)</f>
        <v>8.1</v>
      </c>
      <c r="Q13" s="46" t="s">
        <v>316</v>
      </c>
      <c r="R13" s="46" t="s">
        <v>464</v>
      </c>
      <c r="S13" s="161" t="s">
        <v>465</v>
      </c>
    </row>
    <row r="14" spans="1:33" ht="16.350000000000001" customHeight="1" x14ac:dyDescent="0.25">
      <c r="A14" s="61">
        <v>11</v>
      </c>
      <c r="B14" s="154" t="s">
        <v>98</v>
      </c>
      <c r="C14" s="45">
        <f>ROUND(8,1)</f>
        <v>8</v>
      </c>
      <c r="D14" s="45">
        <f>ROUND(8.1,1)</f>
        <v>8.1</v>
      </c>
      <c r="E14" s="45">
        <f>ROUND(8.4,1)</f>
        <v>8.4</v>
      </c>
      <c r="F14" s="45">
        <f>ROUND(8.4,1)</f>
        <v>8.4</v>
      </c>
      <c r="G14" s="45">
        <f>ROUND(9.3,1)</f>
        <v>9.3000000000000007</v>
      </c>
      <c r="H14" s="45">
        <f>ROUND(6.7,1)</f>
        <v>6.7</v>
      </c>
      <c r="I14" s="45">
        <f>ROUND(9.1,1)</f>
        <v>9.1</v>
      </c>
      <c r="J14" s="45">
        <f>ROUND(9.1,1)</f>
        <v>9.1</v>
      </c>
      <c r="K14" s="45">
        <f>ROUND(8.5,1)</f>
        <v>8.5</v>
      </c>
      <c r="L14" s="45">
        <f>ROUND(9.7,1)</f>
        <v>9.6999999999999993</v>
      </c>
      <c r="M14" s="45">
        <f>ROUND(9.7,1)</f>
        <v>9.6999999999999993</v>
      </c>
      <c r="N14" s="45" t="s">
        <v>440</v>
      </c>
      <c r="O14" s="45">
        <f>ROUND(9.4,1)</f>
        <v>9.4</v>
      </c>
      <c r="P14" s="45">
        <f>ROUND(8.7,1)</f>
        <v>8.6999999999999993</v>
      </c>
      <c r="Q14" s="45" t="s">
        <v>466</v>
      </c>
      <c r="R14" s="45" t="s">
        <v>464</v>
      </c>
      <c r="S14" s="156" t="s">
        <v>467</v>
      </c>
    </row>
    <row r="15" spans="1:33" ht="16.350000000000001" customHeight="1" x14ac:dyDescent="0.25">
      <c r="A15" s="61">
        <v>12</v>
      </c>
      <c r="B15" s="154" t="s">
        <v>104</v>
      </c>
      <c r="C15" s="45">
        <f>ROUND(7.5,1)</f>
        <v>7.5</v>
      </c>
      <c r="D15" s="45">
        <f>ROUND(6.7,1)</f>
        <v>6.7</v>
      </c>
      <c r="E15" s="45">
        <f>ROUND(8.4,1)</f>
        <v>8.4</v>
      </c>
      <c r="F15" s="45">
        <f>ROUND(7.2,1)</f>
        <v>7.2</v>
      </c>
      <c r="G15" s="45">
        <f>ROUND(9.4,1)</f>
        <v>9.4</v>
      </c>
      <c r="H15" s="45">
        <f>ROUND(6.6,1)</f>
        <v>6.6</v>
      </c>
      <c r="I15" s="45">
        <f>ROUND(8.3,1)</f>
        <v>8.3000000000000007</v>
      </c>
      <c r="J15" s="45">
        <f>ROUND(8.6,1)</f>
        <v>8.6</v>
      </c>
      <c r="K15" s="45">
        <f>ROUND(6.7,1)</f>
        <v>6.7</v>
      </c>
      <c r="L15" s="45">
        <f>ROUND(8.7,1)</f>
        <v>8.6999999999999993</v>
      </c>
      <c r="M15" s="45">
        <f>ROUND(8.8,1)</f>
        <v>8.8000000000000007</v>
      </c>
      <c r="N15" s="45" t="s">
        <v>440</v>
      </c>
      <c r="O15" s="45">
        <f>ROUND(9.1,1)</f>
        <v>9.1</v>
      </c>
      <c r="P15" s="45">
        <f>ROUND(8,1)</f>
        <v>8</v>
      </c>
      <c r="Q15" s="45" t="s">
        <v>316</v>
      </c>
      <c r="R15" s="45" t="s">
        <v>464</v>
      </c>
      <c r="S15" s="156" t="s">
        <v>465</v>
      </c>
    </row>
    <row r="16" spans="1:33" ht="16.350000000000001" customHeight="1" x14ac:dyDescent="0.25">
      <c r="A16" s="61">
        <v>13</v>
      </c>
      <c r="B16" s="154" t="s">
        <v>110</v>
      </c>
      <c r="C16" s="45">
        <f>ROUND(7,1)</f>
        <v>7</v>
      </c>
      <c r="D16" s="45">
        <f>ROUND(7.8,1)</f>
        <v>7.8</v>
      </c>
      <c r="E16" s="45">
        <f>ROUND(8.3,1)</f>
        <v>8.3000000000000007</v>
      </c>
      <c r="F16" s="45">
        <f>ROUND(7.9,1)</f>
        <v>7.9</v>
      </c>
      <c r="G16" s="45">
        <f>ROUND(9.3,1)</f>
        <v>9.3000000000000007</v>
      </c>
      <c r="H16" s="45">
        <f>ROUND(7.2,1)</f>
        <v>7.2</v>
      </c>
      <c r="I16" s="45">
        <f>ROUND(8.9,1)</f>
        <v>8.9</v>
      </c>
      <c r="J16" s="45">
        <f>ROUND(8.9,1)</f>
        <v>8.9</v>
      </c>
      <c r="K16" s="45">
        <f>ROUND(6.1,1)</f>
        <v>6.1</v>
      </c>
      <c r="L16" s="45">
        <f>ROUND(9,1)</f>
        <v>9</v>
      </c>
      <c r="M16" s="45">
        <f>ROUND(9.2,1)</f>
        <v>9.1999999999999993</v>
      </c>
      <c r="N16" s="45" t="s">
        <v>440</v>
      </c>
      <c r="O16" s="45">
        <f>ROUND(8.7,1)</f>
        <v>8.6999999999999993</v>
      </c>
      <c r="P16" s="45">
        <f>ROUND(8.2,1)</f>
        <v>8.1999999999999993</v>
      </c>
      <c r="Q16" s="45" t="s">
        <v>316</v>
      </c>
      <c r="R16" s="45" t="s">
        <v>464</v>
      </c>
      <c r="S16" s="156" t="s">
        <v>465</v>
      </c>
    </row>
    <row r="17" spans="1:19" ht="16.350000000000001" customHeight="1" x14ac:dyDescent="0.25">
      <c r="A17" s="61">
        <v>14</v>
      </c>
      <c r="B17" s="154" t="s">
        <v>116</v>
      </c>
      <c r="C17" s="45">
        <f>ROUND(7.6,1)</f>
        <v>7.6</v>
      </c>
      <c r="D17" s="45">
        <f>ROUND(5.9,1)</f>
        <v>5.9</v>
      </c>
      <c r="E17" s="45">
        <f>ROUND(8.2,1)</f>
        <v>8.1999999999999993</v>
      </c>
      <c r="F17" s="45">
        <f>ROUND(7.4,1)</f>
        <v>7.4</v>
      </c>
      <c r="G17" s="45">
        <f>ROUND(9.6,1)</f>
        <v>9.6</v>
      </c>
      <c r="H17" s="45">
        <f>ROUND(6.7,1)</f>
        <v>6.7</v>
      </c>
      <c r="I17" s="45">
        <f>ROUND(8.1,1)</f>
        <v>8.1</v>
      </c>
      <c r="J17" s="45">
        <f>ROUND(8.3,1)</f>
        <v>8.3000000000000007</v>
      </c>
      <c r="K17" s="45">
        <f>ROUND(8.3,1)</f>
        <v>8.3000000000000007</v>
      </c>
      <c r="L17" s="45">
        <f>ROUND(8.6,1)</f>
        <v>8.6</v>
      </c>
      <c r="M17" s="45">
        <f>ROUND(8.2,1)</f>
        <v>8.1999999999999993</v>
      </c>
      <c r="N17" s="45" t="s">
        <v>440</v>
      </c>
      <c r="O17" s="45">
        <f>ROUND(9.3,1)</f>
        <v>9.3000000000000007</v>
      </c>
      <c r="P17" s="45">
        <f>ROUND(8,1)</f>
        <v>8</v>
      </c>
      <c r="Q17" s="45" t="s">
        <v>316</v>
      </c>
      <c r="R17" s="45" t="s">
        <v>464</v>
      </c>
      <c r="S17" s="156" t="s">
        <v>465</v>
      </c>
    </row>
    <row r="18" spans="1:19" ht="16.350000000000001" customHeight="1" x14ac:dyDescent="0.25">
      <c r="A18" s="69">
        <v>15</v>
      </c>
      <c r="B18" s="160" t="s">
        <v>122</v>
      </c>
      <c r="C18" s="46">
        <f>ROUND(8.6,1)</f>
        <v>8.6</v>
      </c>
      <c r="D18" s="46">
        <f>ROUND(6.5,1)</f>
        <v>6.5</v>
      </c>
      <c r="E18" s="46">
        <f>ROUND(8.4,1)</f>
        <v>8.4</v>
      </c>
      <c r="F18" s="46">
        <f>ROUND(8.3,1)</f>
        <v>8.3000000000000007</v>
      </c>
      <c r="G18" s="46">
        <f>ROUND(9.2,1)</f>
        <v>9.1999999999999993</v>
      </c>
      <c r="H18" s="46">
        <f>ROUND(5.3,1)</f>
        <v>5.3</v>
      </c>
      <c r="I18" s="46">
        <f>ROUND(8.7,1)</f>
        <v>8.6999999999999993</v>
      </c>
      <c r="J18" s="46">
        <f>ROUND(8.1,1)</f>
        <v>8.1</v>
      </c>
      <c r="K18" s="46">
        <f>ROUND(6.8,1)</f>
        <v>6.8</v>
      </c>
      <c r="L18" s="46">
        <f>ROUND(9.1,1)</f>
        <v>9.1</v>
      </c>
      <c r="M18" s="46">
        <f>ROUND(7.7,1)</f>
        <v>7.7</v>
      </c>
      <c r="N18" s="46" t="s">
        <v>440</v>
      </c>
      <c r="O18" s="46">
        <f>ROUND(9,1)</f>
        <v>9</v>
      </c>
      <c r="P18" s="46">
        <f>ROUND(8,1)</f>
        <v>8</v>
      </c>
      <c r="Q18" s="46" t="s">
        <v>316</v>
      </c>
      <c r="R18" s="46" t="s">
        <v>464</v>
      </c>
      <c r="S18" s="161" t="s">
        <v>465</v>
      </c>
    </row>
    <row r="19" spans="1:19" ht="16.350000000000001" customHeight="1" x14ac:dyDescent="0.25">
      <c r="A19" s="61">
        <v>16</v>
      </c>
      <c r="B19" s="154" t="s">
        <v>128</v>
      </c>
      <c r="C19" s="45">
        <f>ROUND(7,1)</f>
        <v>7</v>
      </c>
      <c r="D19" s="45">
        <f>ROUND(6.7,1)</f>
        <v>6.7</v>
      </c>
      <c r="E19" s="45">
        <f>ROUND(7.3,1)</f>
        <v>7.3</v>
      </c>
      <c r="F19" s="45">
        <f>ROUND(6.9,1)</f>
        <v>6.9</v>
      </c>
      <c r="G19" s="45">
        <f>ROUND(8.9,1)</f>
        <v>8.9</v>
      </c>
      <c r="H19" s="45">
        <f>ROUND(5.1,1)</f>
        <v>5.0999999999999996</v>
      </c>
      <c r="I19" s="45">
        <f>ROUND(6.6,1)</f>
        <v>6.6</v>
      </c>
      <c r="J19" s="45">
        <f>ROUND(7,1)</f>
        <v>7</v>
      </c>
      <c r="K19" s="45">
        <f>ROUND(5,1)</f>
        <v>5</v>
      </c>
      <c r="L19" s="45">
        <f>ROUND(8.4,1)</f>
        <v>8.4</v>
      </c>
      <c r="M19" s="45">
        <f>ROUND(7.3,1)</f>
        <v>7.3</v>
      </c>
      <c r="N19" s="45" t="s">
        <v>440</v>
      </c>
      <c r="O19" s="45">
        <f>ROUND(10,1)</f>
        <v>10</v>
      </c>
      <c r="P19" s="45">
        <f>ROUND(7.2,1)</f>
        <v>7.2</v>
      </c>
      <c r="Q19" s="45" t="s">
        <v>316</v>
      </c>
      <c r="R19" s="45" t="s">
        <v>464</v>
      </c>
      <c r="S19" s="156" t="s">
        <v>465</v>
      </c>
    </row>
    <row r="20" spans="1:19" ht="16.350000000000001" customHeight="1" x14ac:dyDescent="0.25">
      <c r="A20" s="61">
        <v>17</v>
      </c>
      <c r="B20" s="154" t="s">
        <v>134</v>
      </c>
      <c r="C20" s="45">
        <f>ROUND(6.9,1)</f>
        <v>6.9</v>
      </c>
      <c r="D20" s="45">
        <f>ROUND(5.1,1)</f>
        <v>5.0999999999999996</v>
      </c>
      <c r="E20" s="45">
        <f>ROUND(6.3,1)</f>
        <v>6.3</v>
      </c>
      <c r="F20" s="45">
        <f>ROUND(5.2,1)</f>
        <v>5.2</v>
      </c>
      <c r="G20" s="45">
        <f>ROUND(9.1,1)</f>
        <v>9.1</v>
      </c>
      <c r="H20" s="45">
        <f>ROUND(5.8,1)</f>
        <v>5.8</v>
      </c>
      <c r="I20" s="45">
        <f>ROUND(7,1)</f>
        <v>7</v>
      </c>
      <c r="J20" s="45">
        <f>ROUND(7.5,1)</f>
        <v>7.5</v>
      </c>
      <c r="K20" s="45">
        <f>ROUND(5.7,1)</f>
        <v>5.7</v>
      </c>
      <c r="L20" s="45">
        <f>ROUND(9.2,1)</f>
        <v>9.1999999999999993</v>
      </c>
      <c r="M20" s="45">
        <f>ROUND(6.6,1)</f>
        <v>6.6</v>
      </c>
      <c r="N20" s="45" t="s">
        <v>440</v>
      </c>
      <c r="O20" s="45">
        <f>ROUND(9.4,1)</f>
        <v>9.4</v>
      </c>
      <c r="P20" s="45">
        <f>ROUND(7,1)</f>
        <v>7</v>
      </c>
      <c r="Q20" s="45" t="s">
        <v>316</v>
      </c>
      <c r="R20" s="45" t="s">
        <v>464</v>
      </c>
      <c r="S20" s="156" t="s">
        <v>465</v>
      </c>
    </row>
    <row r="21" spans="1:19" ht="16.350000000000001" customHeight="1" x14ac:dyDescent="0.25">
      <c r="A21" s="61">
        <v>18</v>
      </c>
      <c r="B21" s="154" t="s">
        <v>140</v>
      </c>
      <c r="C21" s="45">
        <f>ROUND(8.1,1)</f>
        <v>8.1</v>
      </c>
      <c r="D21" s="45">
        <f>ROUND(6.1,1)</f>
        <v>6.1</v>
      </c>
      <c r="E21" s="45">
        <f>ROUND(6.1,1)</f>
        <v>6.1</v>
      </c>
      <c r="F21" s="45">
        <f>ROUND(4,1)</f>
        <v>4</v>
      </c>
      <c r="G21" s="45">
        <f>ROUND(9,1)</f>
        <v>9</v>
      </c>
      <c r="H21" s="45">
        <f>ROUND(5.1,1)</f>
        <v>5.0999999999999996</v>
      </c>
      <c r="I21" s="45">
        <f>ROUND(7.3,1)</f>
        <v>7.3</v>
      </c>
      <c r="J21" s="45">
        <f>ROUND(6.1,1)</f>
        <v>6.1</v>
      </c>
      <c r="K21" s="45">
        <f>ROUND(5.4,1)</f>
        <v>5.4</v>
      </c>
      <c r="L21" s="45">
        <f>ROUND(8.4,1)</f>
        <v>8.4</v>
      </c>
      <c r="M21" s="45">
        <f>ROUND(8,1)</f>
        <v>8</v>
      </c>
      <c r="N21" s="45" t="s">
        <v>440</v>
      </c>
      <c r="O21" s="45">
        <f>ROUND(9.3,1)</f>
        <v>9.3000000000000007</v>
      </c>
      <c r="P21" s="45">
        <f>ROUND(6.9,1)</f>
        <v>6.9</v>
      </c>
      <c r="Q21" s="45" t="s">
        <v>468</v>
      </c>
      <c r="R21" s="45" t="s">
        <v>464</v>
      </c>
      <c r="S21" s="156"/>
    </row>
    <row r="22" spans="1:19" ht="16.350000000000001" customHeight="1" x14ac:dyDescent="0.25">
      <c r="A22" s="61">
        <v>19</v>
      </c>
      <c r="B22" s="154" t="s">
        <v>145</v>
      </c>
      <c r="C22" s="45">
        <f>ROUND(7.2,1)</f>
        <v>7.2</v>
      </c>
      <c r="D22" s="45">
        <f>ROUND(6.5,1)</f>
        <v>6.5</v>
      </c>
      <c r="E22" s="45">
        <f>ROUND(6.8,1)</f>
        <v>6.8</v>
      </c>
      <c r="F22" s="45">
        <f>ROUND(6.7,1)</f>
        <v>6.7</v>
      </c>
      <c r="G22" s="45">
        <f>ROUND(9.7,1)</f>
        <v>9.6999999999999993</v>
      </c>
      <c r="H22" s="45">
        <f>ROUND(6.1,1)</f>
        <v>6.1</v>
      </c>
      <c r="I22" s="45">
        <f>ROUND(8.1,1)</f>
        <v>8.1</v>
      </c>
      <c r="J22" s="45">
        <f>ROUND(7.7,1)</f>
        <v>7.7</v>
      </c>
      <c r="K22" s="45">
        <f>ROUND(6.9,1)</f>
        <v>6.9</v>
      </c>
      <c r="L22" s="45">
        <f>ROUND(8.9,1)</f>
        <v>8.9</v>
      </c>
      <c r="M22" s="45">
        <f>ROUND(9.2,1)</f>
        <v>9.1999999999999993</v>
      </c>
      <c r="N22" s="45" t="s">
        <v>440</v>
      </c>
      <c r="O22" s="45">
        <f>ROUND(8.9,1)</f>
        <v>8.9</v>
      </c>
      <c r="P22" s="45">
        <f>ROUND(7.7,1)</f>
        <v>7.7</v>
      </c>
      <c r="Q22" s="45" t="s">
        <v>316</v>
      </c>
      <c r="R22" s="45" t="s">
        <v>464</v>
      </c>
      <c r="S22" s="156" t="s">
        <v>465</v>
      </c>
    </row>
    <row r="23" spans="1:19" ht="16.350000000000001" customHeight="1" x14ac:dyDescent="0.25">
      <c r="A23" s="69">
        <v>20</v>
      </c>
      <c r="B23" s="160" t="s">
        <v>151</v>
      </c>
      <c r="C23" s="46">
        <f>ROUND(7.4,1)</f>
        <v>7.4</v>
      </c>
      <c r="D23" s="46">
        <f>ROUND(7.3,1)</f>
        <v>7.3</v>
      </c>
      <c r="E23" s="46">
        <f>ROUND(7.5,1)</f>
        <v>7.5</v>
      </c>
      <c r="F23" s="46">
        <f>ROUND(6.8,1)</f>
        <v>6.8</v>
      </c>
      <c r="G23" s="46">
        <f>ROUND(9.7,1)</f>
        <v>9.6999999999999993</v>
      </c>
      <c r="H23" s="46">
        <f>ROUND(5.8,1)</f>
        <v>5.8</v>
      </c>
      <c r="I23" s="46">
        <f>ROUND(9,1)</f>
        <v>9</v>
      </c>
      <c r="J23" s="46">
        <f>ROUND(8.3,1)</f>
        <v>8.3000000000000007</v>
      </c>
      <c r="K23" s="46">
        <f>ROUND(7.2,1)</f>
        <v>7.2</v>
      </c>
      <c r="L23" s="46">
        <f>ROUND(9,1)</f>
        <v>9</v>
      </c>
      <c r="M23" s="46">
        <f>ROUND(8.3,1)</f>
        <v>8.3000000000000007</v>
      </c>
      <c r="N23" s="46" t="s">
        <v>440</v>
      </c>
      <c r="O23" s="46">
        <f>ROUND(9.1,1)</f>
        <v>9.1</v>
      </c>
      <c r="P23" s="46">
        <f>ROUND(8,1)</f>
        <v>8</v>
      </c>
      <c r="Q23" s="46" t="s">
        <v>316</v>
      </c>
      <c r="R23" s="46" t="s">
        <v>464</v>
      </c>
      <c r="S23" s="161" t="s">
        <v>465</v>
      </c>
    </row>
    <row r="24" spans="1:19" ht="16.350000000000001" customHeight="1" x14ac:dyDescent="0.25">
      <c r="A24" s="61">
        <v>21</v>
      </c>
      <c r="B24" s="154" t="s">
        <v>157</v>
      </c>
      <c r="C24" s="45">
        <f>ROUND(8,1)</f>
        <v>8</v>
      </c>
      <c r="D24" s="45">
        <f>ROUND(6.7,1)</f>
        <v>6.7</v>
      </c>
      <c r="E24" s="45">
        <f>ROUND(8.3,1)</f>
        <v>8.3000000000000007</v>
      </c>
      <c r="F24" s="45">
        <f>ROUND(7.9,1)</f>
        <v>7.9</v>
      </c>
      <c r="G24" s="45">
        <f>ROUND(9.8,1)</f>
        <v>9.8000000000000007</v>
      </c>
      <c r="H24" s="45">
        <f>ROUND(7.1,1)</f>
        <v>7.1</v>
      </c>
      <c r="I24" s="45">
        <f>ROUND(9,1)</f>
        <v>9</v>
      </c>
      <c r="J24" s="45">
        <f>ROUND(8.4,1)</f>
        <v>8.4</v>
      </c>
      <c r="K24" s="45">
        <f>ROUND(9.3,1)</f>
        <v>9.3000000000000007</v>
      </c>
      <c r="L24" s="45">
        <f>ROUND(9.4,1)</f>
        <v>9.4</v>
      </c>
      <c r="M24" s="45">
        <f>ROUND(9.3,1)</f>
        <v>9.3000000000000007</v>
      </c>
      <c r="N24" s="45" t="s">
        <v>440</v>
      </c>
      <c r="O24" s="45">
        <f>ROUND(9,1)</f>
        <v>9</v>
      </c>
      <c r="P24" s="45">
        <f>ROUND(8.5,1)</f>
        <v>8.5</v>
      </c>
      <c r="Q24" s="45" t="s">
        <v>466</v>
      </c>
      <c r="R24" s="45" t="s">
        <v>464</v>
      </c>
      <c r="S24" s="156" t="s">
        <v>467</v>
      </c>
    </row>
    <row r="25" spans="1:19" ht="16.350000000000001" customHeight="1" x14ac:dyDescent="0.25">
      <c r="A25" s="61">
        <v>22</v>
      </c>
      <c r="B25" s="154" t="s">
        <v>162</v>
      </c>
      <c r="C25" s="45">
        <f>ROUND(8,1)</f>
        <v>8</v>
      </c>
      <c r="D25" s="45">
        <f>ROUND(7.7,1)</f>
        <v>7.7</v>
      </c>
      <c r="E25" s="45">
        <f>ROUND(8.1,1)</f>
        <v>8.1</v>
      </c>
      <c r="F25" s="45">
        <f>ROUND(8.3,1)</f>
        <v>8.3000000000000007</v>
      </c>
      <c r="G25" s="45">
        <f>ROUND(9.5,1)</f>
        <v>9.5</v>
      </c>
      <c r="H25" s="45">
        <f>ROUND(7.1,1)</f>
        <v>7.1</v>
      </c>
      <c r="I25" s="45">
        <f>ROUND(9.1,1)</f>
        <v>9.1</v>
      </c>
      <c r="J25" s="45">
        <f>ROUND(8.9,1)</f>
        <v>8.9</v>
      </c>
      <c r="K25" s="45">
        <f>ROUND(8.3,1)</f>
        <v>8.3000000000000007</v>
      </c>
      <c r="L25" s="45">
        <f>ROUND(9.5,1)</f>
        <v>9.5</v>
      </c>
      <c r="M25" s="45">
        <f>ROUND(9.6,1)</f>
        <v>9.6</v>
      </c>
      <c r="N25" s="45" t="s">
        <v>440</v>
      </c>
      <c r="O25" s="45">
        <f>ROUND(9.4,1)</f>
        <v>9.4</v>
      </c>
      <c r="P25" s="45">
        <f>ROUND(8.6,1)</f>
        <v>8.6</v>
      </c>
      <c r="Q25" s="45" t="s">
        <v>466</v>
      </c>
      <c r="R25" s="45" t="s">
        <v>464</v>
      </c>
      <c r="S25" s="156" t="s">
        <v>467</v>
      </c>
    </row>
    <row r="26" spans="1:19" ht="16.350000000000001" customHeight="1" x14ac:dyDescent="0.25">
      <c r="A26" s="61">
        <v>23</v>
      </c>
      <c r="B26" s="154" t="s">
        <v>168</v>
      </c>
      <c r="C26" s="45">
        <f>ROUND(7.2,1)</f>
        <v>7.2</v>
      </c>
      <c r="D26" s="45">
        <f>ROUND(6.1,1)</f>
        <v>6.1</v>
      </c>
      <c r="E26" s="45">
        <f>ROUND(5.5,1)</f>
        <v>5.5</v>
      </c>
      <c r="F26" s="45">
        <f>ROUND(7.2,1)</f>
        <v>7.2</v>
      </c>
      <c r="G26" s="45">
        <f>ROUND(9.3,1)</f>
        <v>9.3000000000000007</v>
      </c>
      <c r="H26" s="45">
        <f>ROUND(7.1,1)</f>
        <v>7.1</v>
      </c>
      <c r="I26" s="45">
        <f>ROUND(7.5,1)</f>
        <v>7.5</v>
      </c>
      <c r="J26" s="45">
        <f>ROUND(8.3,1)</f>
        <v>8.3000000000000007</v>
      </c>
      <c r="K26" s="45">
        <f>ROUND(7.3,1)</f>
        <v>7.3</v>
      </c>
      <c r="L26" s="45">
        <f>ROUND(9.4,1)</f>
        <v>9.4</v>
      </c>
      <c r="M26" s="45">
        <f>ROUND(8.7,1)</f>
        <v>8.6999999999999993</v>
      </c>
      <c r="N26" s="45" t="s">
        <v>440</v>
      </c>
      <c r="O26" s="45">
        <f>ROUND(9.3,1)</f>
        <v>9.3000000000000007</v>
      </c>
      <c r="P26" s="45">
        <f>ROUND(7.7,1)</f>
        <v>7.7</v>
      </c>
      <c r="Q26" s="45" t="s">
        <v>316</v>
      </c>
      <c r="R26" s="45" t="s">
        <v>464</v>
      </c>
      <c r="S26" s="156" t="s">
        <v>465</v>
      </c>
    </row>
    <row r="27" spans="1:19" ht="16.350000000000001" customHeight="1" x14ac:dyDescent="0.25">
      <c r="A27" s="61">
        <v>24</v>
      </c>
      <c r="B27" s="154" t="s">
        <v>174</v>
      </c>
      <c r="C27" s="45">
        <f>ROUND(8.2,1)</f>
        <v>8.1999999999999993</v>
      </c>
      <c r="D27" s="45">
        <f>ROUND(6.8,1)</f>
        <v>6.8</v>
      </c>
      <c r="E27" s="45">
        <f>ROUND(8,1)</f>
        <v>8</v>
      </c>
      <c r="F27" s="45">
        <f>ROUND(7.7,1)</f>
        <v>7.7</v>
      </c>
      <c r="G27" s="45">
        <f>ROUND(9.7,1)</f>
        <v>9.6999999999999993</v>
      </c>
      <c r="H27" s="45">
        <f>ROUND(6.1,1)</f>
        <v>6.1</v>
      </c>
      <c r="I27" s="45">
        <f>ROUND(8.2,1)</f>
        <v>8.1999999999999993</v>
      </c>
      <c r="J27" s="45">
        <f>ROUND(8.3,1)</f>
        <v>8.3000000000000007</v>
      </c>
      <c r="K27" s="45">
        <f>ROUND(6.3,1)</f>
        <v>6.3</v>
      </c>
      <c r="L27" s="45">
        <f>ROUND(9.1,1)</f>
        <v>9.1</v>
      </c>
      <c r="M27" s="45">
        <f>ROUND(8.8,1)</f>
        <v>8.8000000000000007</v>
      </c>
      <c r="N27" s="45" t="s">
        <v>440</v>
      </c>
      <c r="O27" s="45">
        <f>ROUND(9.3,1)</f>
        <v>9.3000000000000007</v>
      </c>
      <c r="P27" s="45">
        <f>ROUND(8,1)</f>
        <v>8</v>
      </c>
      <c r="Q27" s="45" t="s">
        <v>316</v>
      </c>
      <c r="R27" s="45" t="s">
        <v>464</v>
      </c>
      <c r="S27" s="156" t="s">
        <v>465</v>
      </c>
    </row>
    <row r="28" spans="1:19" ht="16.350000000000001" customHeight="1" x14ac:dyDescent="0.25">
      <c r="A28" s="69">
        <v>25</v>
      </c>
      <c r="B28" s="160" t="s">
        <v>180</v>
      </c>
      <c r="C28" s="46">
        <f>ROUND(6.4,1)</f>
        <v>6.4</v>
      </c>
      <c r="D28" s="46">
        <f>ROUND(5.5,1)</f>
        <v>5.5</v>
      </c>
      <c r="E28" s="46">
        <f>ROUND(6,1)</f>
        <v>6</v>
      </c>
      <c r="F28" s="46">
        <f>ROUND(5.6,1)</f>
        <v>5.6</v>
      </c>
      <c r="G28" s="46">
        <f>ROUND(9.6,1)</f>
        <v>9.6</v>
      </c>
      <c r="H28" s="46">
        <f>ROUND(5.5,1)</f>
        <v>5.5</v>
      </c>
      <c r="I28" s="46">
        <f>ROUND(7.9,1)</f>
        <v>7.9</v>
      </c>
      <c r="J28" s="46">
        <f>ROUND(8.3,1)</f>
        <v>8.3000000000000007</v>
      </c>
      <c r="K28" s="46">
        <f>ROUND(6.4,1)</f>
        <v>6.4</v>
      </c>
      <c r="L28" s="46">
        <f>ROUND(9.2,1)</f>
        <v>9.1999999999999993</v>
      </c>
      <c r="M28" s="46">
        <f>ROUND(8.4,1)</f>
        <v>8.4</v>
      </c>
      <c r="N28" s="46" t="s">
        <v>440</v>
      </c>
      <c r="O28" s="46">
        <f>ROUND(9.4,1)</f>
        <v>9.4</v>
      </c>
      <c r="P28" s="46">
        <f>ROUND(7.4,1)</f>
        <v>7.4</v>
      </c>
      <c r="Q28" s="46" t="s">
        <v>468</v>
      </c>
      <c r="R28" s="46" t="s">
        <v>464</v>
      </c>
      <c r="S28" s="161"/>
    </row>
    <row r="29" spans="1:19" ht="16.350000000000001" customHeight="1" x14ac:dyDescent="0.25">
      <c r="A29" s="61">
        <v>26</v>
      </c>
      <c r="B29" s="154" t="s">
        <v>186</v>
      </c>
      <c r="C29" s="45">
        <f>ROUND(8.5,1)</f>
        <v>8.5</v>
      </c>
      <c r="D29" s="45">
        <f>ROUND(6.3,1)</f>
        <v>6.3</v>
      </c>
      <c r="E29" s="45">
        <f>ROUND(7.8,1)</f>
        <v>7.8</v>
      </c>
      <c r="F29" s="45">
        <f>ROUND(7.4,1)</f>
        <v>7.4</v>
      </c>
      <c r="G29" s="45">
        <f>ROUND(9.4,1)</f>
        <v>9.4</v>
      </c>
      <c r="H29" s="45">
        <f>ROUND(6,1)</f>
        <v>6</v>
      </c>
      <c r="I29" s="45">
        <f>ROUND(8.6,1)</f>
        <v>8.6</v>
      </c>
      <c r="J29" s="45">
        <f>ROUND(8,1)</f>
        <v>8</v>
      </c>
      <c r="K29" s="45">
        <f>ROUND(5.9,1)</f>
        <v>5.9</v>
      </c>
      <c r="L29" s="45">
        <f>ROUND(8.9,1)</f>
        <v>8.9</v>
      </c>
      <c r="M29" s="45">
        <f>ROUND(7.8,1)</f>
        <v>7.8</v>
      </c>
      <c r="N29" s="45" t="s">
        <v>440</v>
      </c>
      <c r="O29" s="45">
        <f>ROUND(9.9,1)</f>
        <v>9.9</v>
      </c>
      <c r="P29" s="45">
        <f>ROUND(7.9,1)</f>
        <v>7.9</v>
      </c>
      <c r="Q29" s="45" t="s">
        <v>316</v>
      </c>
      <c r="R29" s="45" t="s">
        <v>464</v>
      </c>
      <c r="S29" s="156" t="s">
        <v>465</v>
      </c>
    </row>
    <row r="30" spans="1:19" ht="16.350000000000001" customHeight="1" x14ac:dyDescent="0.25">
      <c r="A30" s="61">
        <v>27</v>
      </c>
      <c r="B30" s="154" t="s">
        <v>193</v>
      </c>
      <c r="C30" s="45">
        <f>ROUND(6.4,1)</f>
        <v>6.4</v>
      </c>
      <c r="D30" s="45">
        <f>ROUND(4.2,1)</f>
        <v>4.2</v>
      </c>
      <c r="E30" s="45">
        <f>ROUND(5.6,1)</f>
        <v>5.6</v>
      </c>
      <c r="F30" s="45">
        <f>ROUND(5.3,1)</f>
        <v>5.3</v>
      </c>
      <c r="G30" s="45">
        <f>ROUND(9.3,1)</f>
        <v>9.3000000000000007</v>
      </c>
      <c r="H30" s="45">
        <f>ROUND(5,1)</f>
        <v>5</v>
      </c>
      <c r="I30" s="45">
        <f>ROUND(7.1,1)</f>
        <v>7.1</v>
      </c>
      <c r="J30" s="45">
        <f>ROUND(5.6,1)</f>
        <v>5.6</v>
      </c>
      <c r="K30" s="45">
        <f>ROUND(6.2,1)</f>
        <v>6.2</v>
      </c>
      <c r="L30" s="45">
        <f>ROUND(8.6,1)</f>
        <v>8.6</v>
      </c>
      <c r="M30" s="45">
        <f>ROUND(6.6,1)</f>
        <v>6.6</v>
      </c>
      <c r="N30" s="45" t="s">
        <v>440</v>
      </c>
      <c r="O30" s="45">
        <f>ROUND(7.1,1)</f>
        <v>7.1</v>
      </c>
      <c r="P30" s="45">
        <f>ROUND(6.4,1)</f>
        <v>6.4</v>
      </c>
      <c r="Q30" s="45" t="s">
        <v>468</v>
      </c>
      <c r="R30" s="45" t="s">
        <v>464</v>
      </c>
      <c r="S30" s="156"/>
    </row>
    <row r="31" spans="1:19" ht="16.350000000000001" customHeight="1" x14ac:dyDescent="0.25">
      <c r="A31" s="61">
        <v>28</v>
      </c>
      <c r="B31" s="154" t="s">
        <v>199</v>
      </c>
      <c r="C31" s="45">
        <f>ROUND(8.2,1)</f>
        <v>8.1999999999999993</v>
      </c>
      <c r="D31" s="45">
        <f>ROUND(4.6,1)</f>
        <v>4.5999999999999996</v>
      </c>
      <c r="E31" s="45">
        <f>ROUND(7.9,1)</f>
        <v>7.9</v>
      </c>
      <c r="F31" s="45">
        <f>ROUND(5.4,1)</f>
        <v>5.4</v>
      </c>
      <c r="G31" s="45">
        <f>ROUND(9.8,1)</f>
        <v>9.8000000000000007</v>
      </c>
      <c r="H31" s="45">
        <f>ROUND(5.4,1)</f>
        <v>5.4</v>
      </c>
      <c r="I31" s="45">
        <f>ROUND(7.4,1)</f>
        <v>7.4</v>
      </c>
      <c r="J31" s="45">
        <f>ROUND(6.5,1)</f>
        <v>6.5</v>
      </c>
      <c r="K31" s="45">
        <f>ROUND(7.7,1)</f>
        <v>7.7</v>
      </c>
      <c r="L31" s="45">
        <f>ROUND(9.3,1)</f>
        <v>9.3000000000000007</v>
      </c>
      <c r="M31" s="45">
        <f>ROUND(7.8,1)</f>
        <v>7.8</v>
      </c>
      <c r="N31" s="45" t="s">
        <v>440</v>
      </c>
      <c r="O31" s="45">
        <f>ROUND(9,1)</f>
        <v>9</v>
      </c>
      <c r="P31" s="45">
        <f>ROUND(7.4,1)</f>
        <v>7.4</v>
      </c>
      <c r="Q31" s="45" t="s">
        <v>468</v>
      </c>
      <c r="R31" s="45" t="s">
        <v>464</v>
      </c>
      <c r="S31" s="156"/>
    </row>
    <row r="32" spans="1:19" ht="16.350000000000001" customHeight="1" x14ac:dyDescent="0.25">
      <c r="A32" s="61">
        <v>29</v>
      </c>
      <c r="B32" s="154" t="s">
        <v>205</v>
      </c>
      <c r="C32" s="45">
        <f>ROUND(6.5,1)</f>
        <v>6.5</v>
      </c>
      <c r="D32" s="45">
        <f>ROUND(6.2,1)</f>
        <v>6.2</v>
      </c>
      <c r="E32" s="45">
        <f>ROUND(5.9,1)</f>
        <v>5.9</v>
      </c>
      <c r="F32" s="45">
        <f>ROUND(5.6,1)</f>
        <v>5.6</v>
      </c>
      <c r="G32" s="45">
        <f>ROUND(9.4,1)</f>
        <v>9.4</v>
      </c>
      <c r="H32" s="45">
        <f>ROUND(5.8,1)</f>
        <v>5.8</v>
      </c>
      <c r="I32" s="45">
        <f>ROUND(8.1,1)</f>
        <v>8.1</v>
      </c>
      <c r="J32" s="45">
        <f>ROUND(6.4,1)</f>
        <v>6.4</v>
      </c>
      <c r="K32" s="45">
        <f>ROUND(5.8,1)</f>
        <v>5.8</v>
      </c>
      <c r="L32" s="45">
        <f>ROUND(8.8,1)</f>
        <v>8.8000000000000007</v>
      </c>
      <c r="M32" s="45">
        <f>ROUND(8.1,1)</f>
        <v>8.1</v>
      </c>
      <c r="N32" s="45" t="s">
        <v>440</v>
      </c>
      <c r="O32" s="45">
        <f>ROUND(9.1,1)</f>
        <v>9.1</v>
      </c>
      <c r="P32" s="45">
        <f>ROUND(7.1,1)</f>
        <v>7.1</v>
      </c>
      <c r="Q32" s="45" t="s">
        <v>316</v>
      </c>
      <c r="R32" s="45" t="s">
        <v>464</v>
      </c>
      <c r="S32" s="156" t="s">
        <v>465</v>
      </c>
    </row>
    <row r="33" spans="1:33" ht="16.350000000000001" customHeight="1" x14ac:dyDescent="0.25">
      <c r="A33" s="69">
        <v>30</v>
      </c>
      <c r="B33" s="160" t="s">
        <v>210</v>
      </c>
      <c r="C33" s="46">
        <f>ROUND(6.6,1)</f>
        <v>6.6</v>
      </c>
      <c r="D33" s="46">
        <f>ROUND(5.2,1)</f>
        <v>5.2</v>
      </c>
      <c r="E33" s="46">
        <f>ROUND(5.8,1)</f>
        <v>5.8</v>
      </c>
      <c r="F33" s="46">
        <f>ROUND(5,1)</f>
        <v>5</v>
      </c>
      <c r="G33" s="46">
        <f>ROUND(9.1,1)</f>
        <v>9.1</v>
      </c>
      <c r="H33" s="46">
        <f>ROUND(4.8,1)</f>
        <v>4.8</v>
      </c>
      <c r="I33" s="46">
        <f>ROUND(7.4,1)</f>
        <v>7.4</v>
      </c>
      <c r="J33" s="46">
        <f>ROUND(6.6,1)</f>
        <v>6.6</v>
      </c>
      <c r="K33" s="46">
        <f>ROUND(5.3,1)</f>
        <v>5.3</v>
      </c>
      <c r="L33" s="46">
        <f>ROUND(8.9,1)</f>
        <v>8.9</v>
      </c>
      <c r="M33" s="46">
        <f>ROUND(8.1,1)</f>
        <v>8.1</v>
      </c>
      <c r="N33" s="46" t="s">
        <v>440</v>
      </c>
      <c r="O33" s="46">
        <f>ROUND(8.6,1)</f>
        <v>8.6</v>
      </c>
      <c r="P33" s="46">
        <f>ROUND(6.8,1)</f>
        <v>6.8</v>
      </c>
      <c r="Q33" s="46" t="s">
        <v>468</v>
      </c>
      <c r="R33" s="46" t="s">
        <v>316</v>
      </c>
      <c r="S33" s="161"/>
    </row>
    <row r="34" spans="1:33" ht="16.350000000000001" customHeight="1" x14ac:dyDescent="0.25">
      <c r="A34" s="61">
        <v>31</v>
      </c>
      <c r="B34" s="154" t="s">
        <v>216</v>
      </c>
      <c r="C34" s="45">
        <f>ROUND(7.7,1)</f>
        <v>7.7</v>
      </c>
      <c r="D34" s="45">
        <f>ROUND(6.5,1)</f>
        <v>6.5</v>
      </c>
      <c r="E34" s="45">
        <f>ROUND(6.9,1)</f>
        <v>6.9</v>
      </c>
      <c r="F34" s="45">
        <f>ROUND(5.3,1)</f>
        <v>5.3</v>
      </c>
      <c r="G34" s="45">
        <f>ROUND(9.5,1)</f>
        <v>9.5</v>
      </c>
      <c r="H34" s="45">
        <f>ROUND(6.1,1)</f>
        <v>6.1</v>
      </c>
      <c r="I34" s="45">
        <f>ROUND(9,1)</f>
        <v>9</v>
      </c>
      <c r="J34" s="45">
        <f>ROUND(7.4,1)</f>
        <v>7.4</v>
      </c>
      <c r="K34" s="45">
        <f>ROUND(6.5,1)</f>
        <v>6.5</v>
      </c>
      <c r="L34" s="45">
        <f>ROUND(9.3,1)</f>
        <v>9.3000000000000007</v>
      </c>
      <c r="M34" s="45">
        <f>ROUND(8.8,1)</f>
        <v>8.8000000000000007</v>
      </c>
      <c r="N34" s="45" t="s">
        <v>440</v>
      </c>
      <c r="O34" s="45">
        <f>ROUND(9.3,1)</f>
        <v>9.3000000000000007</v>
      </c>
      <c r="P34" s="45">
        <f>ROUND(7.7,1)</f>
        <v>7.7</v>
      </c>
      <c r="Q34" s="45" t="s">
        <v>316</v>
      </c>
      <c r="R34" s="45" t="s">
        <v>464</v>
      </c>
      <c r="S34" s="156" t="s">
        <v>465</v>
      </c>
    </row>
    <row r="35" spans="1:33" ht="16.350000000000001" customHeight="1" x14ac:dyDescent="0.25">
      <c r="A35" s="61">
        <v>32</v>
      </c>
      <c r="B35" s="154" t="s">
        <v>222</v>
      </c>
      <c r="C35" s="45">
        <f>ROUND(7.2,1)</f>
        <v>7.2</v>
      </c>
      <c r="D35" s="45">
        <f>ROUND(6.1,1)</f>
        <v>6.1</v>
      </c>
      <c r="E35" s="45">
        <f>ROUND(7.4,1)</f>
        <v>7.4</v>
      </c>
      <c r="F35" s="45">
        <f>ROUND(5.4,1)</f>
        <v>5.4</v>
      </c>
      <c r="G35" s="45">
        <f>ROUND(8.9,1)</f>
        <v>8.9</v>
      </c>
      <c r="H35" s="45">
        <f>ROUND(5.9,1)</f>
        <v>5.9</v>
      </c>
      <c r="I35" s="45">
        <f>ROUND(8.2,1)</f>
        <v>8.1999999999999993</v>
      </c>
      <c r="J35" s="45">
        <f>ROUND(8.1,1)</f>
        <v>8.1</v>
      </c>
      <c r="K35" s="45">
        <f>ROUND(6.6,1)</f>
        <v>6.6</v>
      </c>
      <c r="L35" s="45">
        <f>ROUND(9.1,1)</f>
        <v>9.1</v>
      </c>
      <c r="M35" s="45">
        <f>ROUND(8.6,1)</f>
        <v>8.6</v>
      </c>
      <c r="N35" s="45" t="s">
        <v>440</v>
      </c>
      <c r="O35" s="45">
        <f>ROUND(8.7,1)</f>
        <v>8.6999999999999993</v>
      </c>
      <c r="P35" s="45">
        <f>ROUND(7.5,1)</f>
        <v>7.5</v>
      </c>
      <c r="Q35" s="45" t="s">
        <v>316</v>
      </c>
      <c r="R35" s="45" t="s">
        <v>464</v>
      </c>
      <c r="S35" s="156" t="s">
        <v>465</v>
      </c>
    </row>
    <row r="36" spans="1:33" ht="16.350000000000001" customHeight="1" x14ac:dyDescent="0.25">
      <c r="A36" s="61">
        <v>33</v>
      </c>
      <c r="B36" s="154" t="s">
        <v>228</v>
      </c>
      <c r="C36" s="45">
        <f>ROUND(8,1)</f>
        <v>8</v>
      </c>
      <c r="D36" s="45">
        <f>ROUND(4.3,1)</f>
        <v>4.3</v>
      </c>
      <c r="E36" s="45">
        <f>ROUND(5.5,1)</f>
        <v>5.5</v>
      </c>
      <c r="F36" s="45">
        <f>ROUND(4.3,1)</f>
        <v>4.3</v>
      </c>
      <c r="G36" s="45">
        <f>ROUND(9.3,1)</f>
        <v>9.3000000000000007</v>
      </c>
      <c r="H36" s="45">
        <f>ROUND(4.2,1)</f>
        <v>4.2</v>
      </c>
      <c r="I36" s="45">
        <f>ROUND(5.8,1)</f>
        <v>5.8</v>
      </c>
      <c r="J36" s="45">
        <f>ROUND(5.1,1)</f>
        <v>5.0999999999999996</v>
      </c>
      <c r="K36" s="45">
        <f>ROUND(5.1,1)</f>
        <v>5.0999999999999996</v>
      </c>
      <c r="L36" s="45">
        <f>ROUND(8.2,1)</f>
        <v>8.1999999999999993</v>
      </c>
      <c r="M36" s="45">
        <f>ROUND(6.9,1)</f>
        <v>6.9</v>
      </c>
      <c r="N36" s="45" t="s">
        <v>440</v>
      </c>
      <c r="O36" s="45">
        <f>ROUND(8,1)</f>
        <v>8</v>
      </c>
      <c r="P36" s="45">
        <f>ROUND(6.2,1)</f>
        <v>6.2</v>
      </c>
      <c r="Q36" s="45" t="s">
        <v>468</v>
      </c>
      <c r="R36" s="45" t="s">
        <v>464</v>
      </c>
      <c r="S36" s="156"/>
    </row>
    <row r="37" spans="1:33" ht="16.350000000000001" customHeight="1" x14ac:dyDescent="0.25">
      <c r="A37" s="61">
        <v>34</v>
      </c>
      <c r="B37" s="154" t="s">
        <v>234</v>
      </c>
      <c r="C37" s="45">
        <f>ROUND(7.7,1)</f>
        <v>7.7</v>
      </c>
      <c r="D37" s="45">
        <f>ROUND(5.4,1)</f>
        <v>5.4</v>
      </c>
      <c r="E37" s="45">
        <f>ROUND(5.8,1)</f>
        <v>5.8</v>
      </c>
      <c r="F37" s="45">
        <f>ROUND(5.1,1)</f>
        <v>5.0999999999999996</v>
      </c>
      <c r="G37" s="45">
        <f>ROUND(9.7,1)</f>
        <v>9.6999999999999993</v>
      </c>
      <c r="H37" s="45">
        <f>ROUND(4.2,1)</f>
        <v>4.2</v>
      </c>
      <c r="I37" s="45">
        <f>ROUND(7.2,1)</f>
        <v>7.2</v>
      </c>
      <c r="J37" s="45">
        <f>ROUND(6.3,1)</f>
        <v>6.3</v>
      </c>
      <c r="K37" s="45">
        <f>ROUND(6.5,1)</f>
        <v>6.5</v>
      </c>
      <c r="L37" s="45">
        <f>ROUND(8,1)</f>
        <v>8</v>
      </c>
      <c r="M37" s="45">
        <f>ROUND(8,1)</f>
        <v>8</v>
      </c>
      <c r="N37" s="45" t="s">
        <v>440</v>
      </c>
      <c r="O37" s="45">
        <f>ROUND(8,1)</f>
        <v>8</v>
      </c>
      <c r="P37" s="45">
        <f>ROUND(6.8,1)</f>
        <v>6.8</v>
      </c>
      <c r="Q37" s="45" t="s">
        <v>468</v>
      </c>
      <c r="R37" s="45" t="s">
        <v>464</v>
      </c>
      <c r="S37" s="156"/>
    </row>
    <row r="38" spans="1:33" ht="16.350000000000001" customHeight="1" x14ac:dyDescent="0.25">
      <c r="A38" s="69">
        <v>35</v>
      </c>
      <c r="B38" s="160" t="s">
        <v>240</v>
      </c>
      <c r="C38" s="46">
        <f>ROUND(6.4,1)</f>
        <v>6.4</v>
      </c>
      <c r="D38" s="46">
        <f>ROUND(5.8,1)</f>
        <v>5.8</v>
      </c>
      <c r="E38" s="46">
        <f>ROUND(4.5,1)</f>
        <v>4.5</v>
      </c>
      <c r="F38" s="46">
        <f>ROUND(4.3,1)</f>
        <v>4.3</v>
      </c>
      <c r="G38" s="46">
        <f>ROUND(9.3,1)</f>
        <v>9.3000000000000007</v>
      </c>
      <c r="H38" s="46">
        <f>ROUND(4.9,1)</f>
        <v>4.9000000000000004</v>
      </c>
      <c r="I38" s="46">
        <f>ROUND(6.6,1)</f>
        <v>6.6</v>
      </c>
      <c r="J38" s="46">
        <f>ROUND(5.8,1)</f>
        <v>5.8</v>
      </c>
      <c r="K38" s="46">
        <f>ROUND(5.4,1)</f>
        <v>5.4</v>
      </c>
      <c r="L38" s="46">
        <f>ROUND(8,1)</f>
        <v>8</v>
      </c>
      <c r="M38" s="46">
        <f>ROUND(6.3,1)</f>
        <v>6.3</v>
      </c>
      <c r="N38" s="46" t="s">
        <v>440</v>
      </c>
      <c r="O38" s="46">
        <f>ROUND(8.3,1)</f>
        <v>8.3000000000000007</v>
      </c>
      <c r="P38" s="46">
        <f>ROUND(6.3,1)</f>
        <v>6.3</v>
      </c>
      <c r="Q38" s="46" t="s">
        <v>468</v>
      </c>
      <c r="R38" s="46" t="s">
        <v>464</v>
      </c>
      <c r="S38" s="161"/>
    </row>
    <row r="39" spans="1:33" ht="16.350000000000001" customHeight="1" x14ac:dyDescent="0.25">
      <c r="A39" s="61">
        <v>36</v>
      </c>
      <c r="B39" s="154" t="s">
        <v>246</v>
      </c>
      <c r="C39" s="45">
        <f>ROUND(7.4,1)</f>
        <v>7.4</v>
      </c>
      <c r="D39" s="45">
        <f>ROUND(5.4,1)</f>
        <v>5.4</v>
      </c>
      <c r="E39" s="45">
        <f>ROUND(7,1)</f>
        <v>7</v>
      </c>
      <c r="F39" s="45">
        <f>ROUND(5.4,1)</f>
        <v>5.4</v>
      </c>
      <c r="G39" s="45">
        <f>ROUND(9.4,1)</f>
        <v>9.4</v>
      </c>
      <c r="H39" s="45">
        <f>ROUND(5.6,1)</f>
        <v>5.6</v>
      </c>
      <c r="I39" s="45">
        <f>ROUND(7.4,1)</f>
        <v>7.4</v>
      </c>
      <c r="J39" s="45">
        <f>ROUND(7.5,1)</f>
        <v>7.5</v>
      </c>
      <c r="K39" s="45">
        <f>ROUND(6.6,1)</f>
        <v>6.6</v>
      </c>
      <c r="L39" s="45">
        <f>ROUND(9.3,1)</f>
        <v>9.3000000000000007</v>
      </c>
      <c r="M39" s="45">
        <f>ROUND(8.3,1)</f>
        <v>8.3000000000000007</v>
      </c>
      <c r="N39" s="45" t="s">
        <v>440</v>
      </c>
      <c r="O39" s="45">
        <f>ROUND(8.9,1)</f>
        <v>8.9</v>
      </c>
      <c r="P39" s="45">
        <f>ROUND(7.4,1)</f>
        <v>7.4</v>
      </c>
      <c r="Q39" s="45" t="s">
        <v>316</v>
      </c>
      <c r="R39" s="45" t="s">
        <v>464</v>
      </c>
      <c r="S39" s="156" t="s">
        <v>465</v>
      </c>
    </row>
    <row r="40" spans="1:33" ht="16.350000000000001" customHeight="1" x14ac:dyDescent="0.25">
      <c r="A40" s="61">
        <v>37</v>
      </c>
      <c r="B40" s="154" t="s">
        <v>252</v>
      </c>
      <c r="C40" s="45">
        <f>ROUND(6.2,1)</f>
        <v>6.2</v>
      </c>
      <c r="D40" s="45">
        <f>ROUND(4.6,1)</f>
        <v>4.5999999999999996</v>
      </c>
      <c r="E40" s="45">
        <f>ROUND(6.1,1)</f>
        <v>6.1</v>
      </c>
      <c r="F40" s="45">
        <f>ROUND(4.6,1)</f>
        <v>4.5999999999999996</v>
      </c>
      <c r="G40" s="45">
        <f>ROUND(9.2,1)</f>
        <v>9.1999999999999993</v>
      </c>
      <c r="H40" s="45">
        <f>ROUND(6,1)</f>
        <v>6</v>
      </c>
      <c r="I40" s="45">
        <f>ROUND(6.8,1)</f>
        <v>6.8</v>
      </c>
      <c r="J40" s="45">
        <f>ROUND(7.1,1)</f>
        <v>7.1</v>
      </c>
      <c r="K40" s="45">
        <f>ROUND(7.5,1)</f>
        <v>7.5</v>
      </c>
      <c r="L40" s="45">
        <f>ROUND(8.4,1)</f>
        <v>8.4</v>
      </c>
      <c r="M40" s="45">
        <f>ROUND(7.2,1)</f>
        <v>7.2</v>
      </c>
      <c r="N40" s="45" t="s">
        <v>440</v>
      </c>
      <c r="O40" s="45">
        <f>ROUND(8.4,1)</f>
        <v>8.4</v>
      </c>
      <c r="P40" s="45">
        <f>ROUND(6.8,1)</f>
        <v>6.8</v>
      </c>
      <c r="Q40" s="45" t="s">
        <v>468</v>
      </c>
      <c r="R40" s="45" t="s">
        <v>464</v>
      </c>
      <c r="S40" s="156"/>
    </row>
    <row r="41" spans="1:33" ht="16.350000000000001" customHeight="1" x14ac:dyDescent="0.25">
      <c r="A41" s="61">
        <v>38</v>
      </c>
      <c r="B41" s="154" t="s">
        <v>258</v>
      </c>
      <c r="C41" s="45">
        <f>ROUND(7.1,1)</f>
        <v>7.1</v>
      </c>
      <c r="D41" s="45">
        <f>ROUND(6.2,1)</f>
        <v>6.2</v>
      </c>
      <c r="E41" s="45">
        <f>ROUND(6.8,1)</f>
        <v>6.8</v>
      </c>
      <c r="F41" s="45">
        <f>ROUND(4.4,1)</f>
        <v>4.4000000000000004</v>
      </c>
      <c r="G41" s="45">
        <f>ROUND(9.4,1)</f>
        <v>9.4</v>
      </c>
      <c r="H41" s="45">
        <f>ROUND(5.5,1)</f>
        <v>5.5</v>
      </c>
      <c r="I41" s="45">
        <f>ROUND(6.5,1)</f>
        <v>6.5</v>
      </c>
      <c r="J41" s="45">
        <f>ROUND(5.9,1)</f>
        <v>5.9</v>
      </c>
      <c r="K41" s="45">
        <f>ROUND(5.3,1)</f>
        <v>5.3</v>
      </c>
      <c r="L41" s="45">
        <f>ROUND(8.5,1)</f>
        <v>8.5</v>
      </c>
      <c r="M41" s="45">
        <f>ROUND(7.1,1)</f>
        <v>7.1</v>
      </c>
      <c r="N41" s="45" t="s">
        <v>440</v>
      </c>
      <c r="O41" s="45">
        <f>ROUND(8.1,1)</f>
        <v>8.1</v>
      </c>
      <c r="P41" s="45">
        <f>ROUND(6.7,1)</f>
        <v>6.7</v>
      </c>
      <c r="Q41" s="45" t="s">
        <v>468</v>
      </c>
      <c r="R41" s="45" t="s">
        <v>464</v>
      </c>
      <c r="S41" s="156"/>
    </row>
    <row r="42" spans="1:33" ht="16.350000000000001" customHeight="1" x14ac:dyDescent="0.25">
      <c r="A42" s="61">
        <v>39</v>
      </c>
      <c r="B42" s="154" t="s">
        <v>264</v>
      </c>
      <c r="C42" s="45">
        <f>ROUND(6.8,1)</f>
        <v>6.8</v>
      </c>
      <c r="D42" s="45">
        <f>ROUND(5.5,1)</f>
        <v>5.5</v>
      </c>
      <c r="E42" s="45">
        <f>ROUND(6.6,1)</f>
        <v>6.6</v>
      </c>
      <c r="F42" s="45">
        <f>ROUND(4.8,1)</f>
        <v>4.8</v>
      </c>
      <c r="G42" s="45">
        <f>ROUND(9.8,1)</f>
        <v>9.8000000000000007</v>
      </c>
      <c r="H42" s="45">
        <f>ROUND(4.4,1)</f>
        <v>4.4000000000000004</v>
      </c>
      <c r="I42" s="45">
        <f>ROUND(7,1)</f>
        <v>7</v>
      </c>
      <c r="J42" s="45">
        <f>ROUND(6.9,1)</f>
        <v>6.9</v>
      </c>
      <c r="K42" s="45">
        <f>ROUND(7.8,1)</f>
        <v>7.8</v>
      </c>
      <c r="L42" s="45">
        <f>ROUND(8.6,1)</f>
        <v>8.6</v>
      </c>
      <c r="M42" s="45">
        <f>ROUND(6.9,1)</f>
        <v>6.9</v>
      </c>
      <c r="N42" s="45" t="s">
        <v>440</v>
      </c>
      <c r="O42" s="45">
        <f>ROUND(8.6,1)</f>
        <v>8.6</v>
      </c>
      <c r="P42" s="45">
        <f>ROUND(7,1)</f>
        <v>7</v>
      </c>
      <c r="Q42" s="45" t="s">
        <v>468</v>
      </c>
      <c r="R42" s="45" t="s">
        <v>464</v>
      </c>
      <c r="S42" s="156"/>
    </row>
    <row r="43" spans="1:33" ht="16.350000000000001" customHeight="1" x14ac:dyDescent="0.25">
      <c r="A43" s="69">
        <v>40</v>
      </c>
      <c r="B43" s="160" t="s">
        <v>269</v>
      </c>
      <c r="C43" s="46">
        <f>ROUND(8.4,1)</f>
        <v>8.4</v>
      </c>
      <c r="D43" s="46">
        <f>ROUND(6.7,1)</f>
        <v>6.7</v>
      </c>
      <c r="E43" s="46">
        <f>ROUND(7.6,1)</f>
        <v>7.6</v>
      </c>
      <c r="F43" s="46">
        <f>ROUND(5.2,1)</f>
        <v>5.2</v>
      </c>
      <c r="G43" s="46">
        <f>ROUND(9.5,1)</f>
        <v>9.5</v>
      </c>
      <c r="H43" s="46">
        <f>ROUND(6.5,1)</f>
        <v>6.5</v>
      </c>
      <c r="I43" s="46">
        <f>ROUND(7.9,1)</f>
        <v>7.9</v>
      </c>
      <c r="J43" s="46">
        <f>ROUND(7.4,1)</f>
        <v>7.4</v>
      </c>
      <c r="K43" s="46">
        <f>ROUND(7.8,1)</f>
        <v>7.8</v>
      </c>
      <c r="L43" s="46">
        <f>ROUND(9.1,1)</f>
        <v>9.1</v>
      </c>
      <c r="M43" s="46">
        <f>ROUND(8.9,1)</f>
        <v>8.9</v>
      </c>
      <c r="N43" s="46" t="s">
        <v>440</v>
      </c>
      <c r="O43" s="46">
        <f>ROUND(8.6,1)</f>
        <v>8.6</v>
      </c>
      <c r="P43" s="46">
        <f>ROUND(7.8,1)</f>
        <v>7.8</v>
      </c>
      <c r="Q43" s="46" t="s">
        <v>316</v>
      </c>
      <c r="R43" s="46" t="s">
        <v>464</v>
      </c>
      <c r="S43" s="161" t="s">
        <v>465</v>
      </c>
    </row>
    <row r="44" spans="1:33" ht="16.350000000000001" customHeight="1" x14ac:dyDescent="0.25">
      <c r="A44" s="61">
        <v>41</v>
      </c>
      <c r="B44" s="154" t="s">
        <v>274</v>
      </c>
      <c r="C44" s="45">
        <f>ROUND(8.1,1)</f>
        <v>8.1</v>
      </c>
      <c r="D44" s="45">
        <f>ROUND(5.6,1)</f>
        <v>5.6</v>
      </c>
      <c r="E44" s="45">
        <f>ROUND(6.3,1)</f>
        <v>6.3</v>
      </c>
      <c r="F44" s="45">
        <f>ROUND(4.9,1)</f>
        <v>4.9000000000000004</v>
      </c>
      <c r="G44" s="45">
        <f>ROUND(9.7,1)</f>
        <v>9.6999999999999993</v>
      </c>
      <c r="H44" s="45">
        <f>ROUND(5.3,1)</f>
        <v>5.3</v>
      </c>
      <c r="I44" s="45">
        <f>ROUND(7.6,1)</f>
        <v>7.6</v>
      </c>
      <c r="J44" s="45">
        <f>ROUND(6.7,1)</f>
        <v>6.7</v>
      </c>
      <c r="K44" s="45">
        <f>ROUND(6.1,1)</f>
        <v>6.1</v>
      </c>
      <c r="L44" s="45">
        <f>ROUND(8.9,1)</f>
        <v>8.9</v>
      </c>
      <c r="M44" s="45">
        <f>ROUND(7.5,1)</f>
        <v>7.5</v>
      </c>
      <c r="N44" s="45" t="s">
        <v>440</v>
      </c>
      <c r="O44" s="45">
        <f>ROUND(9.1,1)</f>
        <v>9.1</v>
      </c>
      <c r="P44" s="45">
        <f>ROUND(7.2,1)</f>
        <v>7.2</v>
      </c>
      <c r="Q44" s="45" t="s">
        <v>468</v>
      </c>
      <c r="R44" s="45" t="s">
        <v>464</v>
      </c>
      <c r="S44" s="156"/>
    </row>
    <row r="45" spans="1:33" ht="16.350000000000001" customHeight="1" x14ac:dyDescent="0.25">
      <c r="A45" s="61">
        <v>42</v>
      </c>
      <c r="B45" s="154" t="s">
        <v>280</v>
      </c>
      <c r="C45" s="45">
        <f>ROUND(8,1)</f>
        <v>8</v>
      </c>
      <c r="D45" s="45">
        <f>ROUND(7.5,1)</f>
        <v>7.5</v>
      </c>
      <c r="E45" s="45">
        <f>ROUND(8.3,1)</f>
        <v>8.3000000000000007</v>
      </c>
      <c r="F45" s="45">
        <f>ROUND(6.3,1)</f>
        <v>6.3</v>
      </c>
      <c r="G45" s="45">
        <f>ROUND(9.1,1)</f>
        <v>9.1</v>
      </c>
      <c r="H45" s="45">
        <f>ROUND(6.6,1)</f>
        <v>6.6</v>
      </c>
      <c r="I45" s="45">
        <f>ROUND(8.3,1)</f>
        <v>8.3000000000000007</v>
      </c>
      <c r="J45" s="45">
        <f>ROUND(8.3,1)</f>
        <v>8.3000000000000007</v>
      </c>
      <c r="K45" s="45">
        <f>ROUND(6.6,1)</f>
        <v>6.6</v>
      </c>
      <c r="L45" s="45">
        <f>ROUND(9.4,1)</f>
        <v>9.4</v>
      </c>
      <c r="M45" s="45">
        <f>ROUND(9.1,1)</f>
        <v>9.1</v>
      </c>
      <c r="N45" s="45" t="s">
        <v>440</v>
      </c>
      <c r="O45" s="45">
        <f>ROUND(9.3,1)</f>
        <v>9.3000000000000007</v>
      </c>
      <c r="P45" s="45">
        <f>ROUND(8.1,1)</f>
        <v>8.1</v>
      </c>
      <c r="Q45" s="45" t="s">
        <v>316</v>
      </c>
      <c r="R45" s="45" t="s">
        <v>464</v>
      </c>
      <c r="S45" s="156" t="s">
        <v>465</v>
      </c>
    </row>
    <row r="46" spans="1:33" ht="16.350000000000001" customHeight="1" x14ac:dyDescent="0.25">
      <c r="A46" s="61">
        <v>43</v>
      </c>
      <c r="B46" s="154" t="s">
        <v>285</v>
      </c>
      <c r="C46" s="45">
        <f>ROUND(7.7,1)</f>
        <v>7.7</v>
      </c>
      <c r="D46" s="45">
        <f>ROUND(6.8,1)</f>
        <v>6.8</v>
      </c>
      <c r="E46" s="45">
        <f>ROUND(6.9,1)</f>
        <v>6.9</v>
      </c>
      <c r="F46" s="45">
        <f>ROUND(6.7,1)</f>
        <v>6.7</v>
      </c>
      <c r="G46" s="45">
        <f>ROUND(9.3,1)</f>
        <v>9.3000000000000007</v>
      </c>
      <c r="H46" s="45">
        <f>ROUND(7.2,1)</f>
        <v>7.2</v>
      </c>
      <c r="I46" s="45">
        <f>ROUND(8.6,1)</f>
        <v>8.6</v>
      </c>
      <c r="J46" s="45">
        <f>ROUND(7.8,1)</f>
        <v>7.8</v>
      </c>
      <c r="K46" s="45">
        <f>ROUND(8.5,1)</f>
        <v>8.5</v>
      </c>
      <c r="L46" s="45">
        <f>ROUND(8.9,1)</f>
        <v>8.9</v>
      </c>
      <c r="M46" s="45">
        <f>ROUND(8.7,1)</f>
        <v>8.6999999999999993</v>
      </c>
      <c r="N46" s="45" t="s">
        <v>440</v>
      </c>
      <c r="O46" s="45">
        <f>ROUND(9,1)</f>
        <v>9</v>
      </c>
      <c r="P46" s="45">
        <f>ROUND(8,1)</f>
        <v>8</v>
      </c>
      <c r="Q46" s="45" t="s">
        <v>466</v>
      </c>
      <c r="R46" s="45" t="s">
        <v>464</v>
      </c>
      <c r="S46" s="156" t="s">
        <v>467</v>
      </c>
    </row>
    <row r="47" spans="1:33" s="53" customFormat="1" ht="23.25" customHeight="1" x14ac:dyDescent="0.25">
      <c r="A47" s="238" t="s">
        <v>469</v>
      </c>
      <c r="B47" s="239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40" t="s">
        <v>470</v>
      </c>
      <c r="O47" s="239"/>
      <c r="P47" s="239"/>
      <c r="Q47" s="239"/>
      <c r="R47" s="239"/>
      <c r="S47" s="239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</row>
    <row r="48" spans="1:33" s="53" customFormat="1" ht="13.5" hidden="1" customHeight="1" x14ac:dyDescent="0.25">
      <c r="A48" s="238"/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</row>
    <row r="49" spans="1:33" ht="13.1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33" ht="13.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 s="236" t="s">
        <v>19</v>
      </c>
      <c r="O50" s="236"/>
      <c r="P50" s="236"/>
      <c r="Q50" s="236"/>
      <c r="R50" s="236"/>
      <c r="S50" s="236"/>
    </row>
    <row r="51" spans="1:33" ht="13.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33" ht="13.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33" ht="13.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33" ht="13.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33" ht="13.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33" ht="13.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33" ht="13.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33" ht="13.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33" ht="13.7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2" spans="1:33" ht="13.7" customHeight="1" x14ac:dyDescent="0.25">
      <c r="N62"/>
      <c r="O62"/>
      <c r="P62"/>
      <c r="Q62"/>
      <c r="R62"/>
      <c r="S62"/>
    </row>
  </sheetData>
  <mergeCells count="21">
    <mergeCell ref="P2:P3"/>
    <mergeCell ref="Q2:S2"/>
    <mergeCell ref="A47:M48"/>
    <mergeCell ref="N47:S48"/>
    <mergeCell ref="N50:S50"/>
    <mergeCell ref="J2:J3"/>
    <mergeCell ref="K2:K3"/>
    <mergeCell ref="L2:L3"/>
    <mergeCell ref="M2:M3"/>
    <mergeCell ref="N2:N3"/>
    <mergeCell ref="O2:O3"/>
    <mergeCell ref="A2:A3"/>
    <mergeCell ref="B2:B3"/>
    <mergeCell ref="A1:S1"/>
    <mergeCell ref="C2:C3"/>
    <mergeCell ref="D2:D3"/>
    <mergeCell ref="E2:E3"/>
    <mergeCell ref="F2:F3"/>
    <mergeCell ref="G2:G3"/>
    <mergeCell ref="H2:H3"/>
    <mergeCell ref="I2:I3"/>
  </mergeCells>
  <pageMargins left="0.25" right="0.25" top="0" bottom="0" header="0" footer="0"/>
  <pageSetup paperSize="9" pageOrder="overThenDown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D56" sqref="D56"/>
    </sheetView>
  </sheetViews>
  <sheetFormatPr defaultRowHeight="15" customHeight="1" x14ac:dyDescent="0.25"/>
  <cols>
    <col min="1" max="1" width="4.140625" customWidth="1"/>
    <col min="2" max="2" width="25.140625" customWidth="1"/>
    <col min="3" max="3" width="35.5703125" customWidth="1"/>
    <col min="4" max="4" width="27.140625" customWidth="1"/>
  </cols>
  <sheetData>
    <row r="1" spans="1:4" ht="24" customHeight="1" x14ac:dyDescent="0.25">
      <c r="A1" s="241" t="s">
        <v>471</v>
      </c>
      <c r="B1" s="241"/>
      <c r="C1" s="241"/>
      <c r="D1" s="241"/>
    </row>
    <row r="3" spans="1:4" ht="22.5" customHeight="1" x14ac:dyDescent="0.25">
      <c r="A3" s="242" t="s">
        <v>472</v>
      </c>
      <c r="B3" s="242" t="s">
        <v>473</v>
      </c>
      <c r="C3" s="242" t="s">
        <v>474</v>
      </c>
      <c r="D3" s="242"/>
    </row>
    <row r="4" spans="1:4" ht="21" customHeight="1" x14ac:dyDescent="0.25">
      <c r="A4" s="242"/>
      <c r="B4" s="242"/>
      <c r="C4" s="148" t="s">
        <v>475</v>
      </c>
      <c r="D4" s="148" t="s">
        <v>476</v>
      </c>
    </row>
    <row r="5" spans="1:4" ht="18" customHeight="1" x14ac:dyDescent="0.25">
      <c r="A5" s="243">
        <v>1</v>
      </c>
      <c r="B5" s="243" t="s">
        <v>448</v>
      </c>
      <c r="C5" s="163" t="s">
        <v>417</v>
      </c>
      <c r="D5" s="162"/>
    </row>
    <row r="6" spans="1:4" ht="18" customHeight="1" x14ac:dyDescent="0.25">
      <c r="A6" s="243"/>
      <c r="B6" s="243"/>
      <c r="C6" s="163"/>
      <c r="D6" s="162"/>
    </row>
    <row r="7" spans="1:4" ht="18" customHeight="1" x14ac:dyDescent="0.25">
      <c r="A7" s="243"/>
      <c r="B7" s="243"/>
      <c r="C7" s="163"/>
      <c r="D7" s="162"/>
    </row>
    <row r="8" spans="1:4" ht="18" customHeight="1" x14ac:dyDescent="0.25">
      <c r="A8" s="243"/>
      <c r="B8" s="243"/>
      <c r="C8" s="163"/>
      <c r="D8" s="162"/>
    </row>
    <row r="9" spans="1:4" ht="18" customHeight="1" x14ac:dyDescent="0.25">
      <c r="A9" s="243">
        <v>2</v>
      </c>
      <c r="B9" s="243" t="s">
        <v>449</v>
      </c>
      <c r="C9" s="163" t="s">
        <v>418</v>
      </c>
      <c r="D9" s="162"/>
    </row>
    <row r="10" spans="1:4" ht="18" customHeight="1" x14ac:dyDescent="0.25">
      <c r="A10" s="243"/>
      <c r="B10" s="243"/>
      <c r="C10" s="163"/>
      <c r="D10" s="162"/>
    </row>
    <row r="11" spans="1:4" ht="18" customHeight="1" x14ac:dyDescent="0.25">
      <c r="A11" s="243"/>
      <c r="B11" s="243"/>
      <c r="C11" s="163"/>
      <c r="D11" s="162"/>
    </row>
    <row r="12" spans="1:4" ht="18" customHeight="1" x14ac:dyDescent="0.25">
      <c r="A12" s="243"/>
      <c r="B12" s="243"/>
      <c r="C12" s="163"/>
      <c r="D12" s="162"/>
    </row>
    <row r="13" spans="1:4" ht="18" customHeight="1" x14ac:dyDescent="0.25">
      <c r="A13" s="243">
        <v>3</v>
      </c>
      <c r="B13" s="243" t="s">
        <v>450</v>
      </c>
      <c r="C13" s="163" t="s">
        <v>419</v>
      </c>
      <c r="D13" s="162"/>
    </row>
    <row r="14" spans="1:4" ht="18" customHeight="1" x14ac:dyDescent="0.25">
      <c r="A14" s="243"/>
      <c r="B14" s="243"/>
      <c r="C14" s="163"/>
      <c r="D14" s="162"/>
    </row>
    <row r="15" spans="1:4" ht="18" customHeight="1" x14ac:dyDescent="0.25">
      <c r="A15" s="243"/>
      <c r="B15" s="243"/>
      <c r="C15" s="163"/>
      <c r="D15" s="162"/>
    </row>
    <row r="16" spans="1:4" ht="18" customHeight="1" x14ac:dyDescent="0.25">
      <c r="A16" s="243"/>
      <c r="B16" s="243"/>
      <c r="C16" s="163"/>
      <c r="D16" s="162"/>
    </row>
    <row r="17" spans="1:4" ht="18" customHeight="1" x14ac:dyDescent="0.25">
      <c r="A17" s="243">
        <v>4</v>
      </c>
      <c r="B17" s="243" t="s">
        <v>451</v>
      </c>
      <c r="C17" s="163" t="s">
        <v>420</v>
      </c>
      <c r="D17" s="162"/>
    </row>
    <row r="18" spans="1:4" ht="18" customHeight="1" x14ac:dyDescent="0.25">
      <c r="A18" s="243"/>
      <c r="B18" s="243"/>
      <c r="C18" s="163"/>
      <c r="D18" s="162"/>
    </row>
    <row r="19" spans="1:4" ht="18" customHeight="1" x14ac:dyDescent="0.25">
      <c r="A19" s="243"/>
      <c r="B19" s="243"/>
      <c r="C19" s="163"/>
      <c r="D19" s="162"/>
    </row>
    <row r="20" spans="1:4" ht="18" customHeight="1" x14ac:dyDescent="0.25">
      <c r="A20" s="243"/>
      <c r="B20" s="243"/>
      <c r="C20" s="163"/>
      <c r="D20" s="162"/>
    </row>
    <row r="21" spans="1:4" ht="18" customHeight="1" x14ac:dyDescent="0.25">
      <c r="A21" s="243">
        <v>5</v>
      </c>
      <c r="B21" s="243" t="s">
        <v>452</v>
      </c>
      <c r="C21" s="163" t="s">
        <v>421</v>
      </c>
      <c r="D21" s="162"/>
    </row>
    <row r="22" spans="1:4" ht="18" customHeight="1" x14ac:dyDescent="0.25">
      <c r="A22" s="243"/>
      <c r="B22" s="243"/>
      <c r="C22" s="163" t="s">
        <v>477</v>
      </c>
      <c r="D22" s="162"/>
    </row>
    <row r="23" spans="1:4" ht="18" customHeight="1" x14ac:dyDescent="0.25">
      <c r="A23" s="243"/>
      <c r="B23" s="243"/>
      <c r="C23" s="163"/>
      <c r="D23" s="162"/>
    </row>
    <row r="24" spans="1:4" ht="18" customHeight="1" x14ac:dyDescent="0.25">
      <c r="A24" s="243"/>
      <c r="B24" s="243"/>
      <c r="C24" s="163"/>
      <c r="D24" s="162"/>
    </row>
    <row r="25" spans="1:4" ht="18" customHeight="1" x14ac:dyDescent="0.25">
      <c r="A25" s="243">
        <v>6</v>
      </c>
      <c r="B25" s="243" t="s">
        <v>453</v>
      </c>
      <c r="C25" s="163" t="s">
        <v>432</v>
      </c>
      <c r="D25" s="162"/>
    </row>
    <row r="26" spans="1:4" ht="18" customHeight="1" x14ac:dyDescent="0.25">
      <c r="A26" s="243"/>
      <c r="B26" s="243"/>
      <c r="C26" s="163"/>
      <c r="D26" s="162"/>
    </row>
    <row r="27" spans="1:4" ht="18" customHeight="1" x14ac:dyDescent="0.25">
      <c r="A27" s="243"/>
      <c r="B27" s="243"/>
      <c r="C27" s="163"/>
      <c r="D27" s="162"/>
    </row>
    <row r="28" spans="1:4" ht="18" customHeight="1" x14ac:dyDescent="0.25">
      <c r="A28" s="243"/>
      <c r="B28" s="243"/>
      <c r="C28" s="163"/>
      <c r="D28" s="162"/>
    </row>
    <row r="29" spans="1:4" ht="18" customHeight="1" x14ac:dyDescent="0.25">
      <c r="A29" s="243">
        <v>7</v>
      </c>
      <c r="B29" s="243" t="s">
        <v>454</v>
      </c>
      <c r="C29" s="163" t="s">
        <v>433</v>
      </c>
      <c r="D29" s="162"/>
    </row>
    <row r="30" spans="1:4" ht="18" customHeight="1" x14ac:dyDescent="0.25">
      <c r="A30" s="243"/>
      <c r="B30" s="243"/>
      <c r="C30" s="163"/>
      <c r="D30" s="162"/>
    </row>
    <row r="31" spans="1:4" ht="18" customHeight="1" x14ac:dyDescent="0.25">
      <c r="A31" s="243"/>
      <c r="B31" s="243"/>
      <c r="C31" s="163"/>
      <c r="D31" s="162"/>
    </row>
    <row r="32" spans="1:4" ht="18" customHeight="1" x14ac:dyDescent="0.25">
      <c r="A32" s="243"/>
      <c r="B32" s="243"/>
      <c r="C32" s="163"/>
      <c r="D32" s="162"/>
    </row>
    <row r="33" spans="1:4" ht="18" customHeight="1" x14ac:dyDescent="0.25">
      <c r="A33" s="243">
        <v>8</v>
      </c>
      <c r="B33" s="243" t="s">
        <v>455</v>
      </c>
      <c r="C33" s="163" t="s">
        <v>434</v>
      </c>
      <c r="D33" s="162"/>
    </row>
    <row r="34" spans="1:4" ht="18" customHeight="1" x14ac:dyDescent="0.25">
      <c r="A34" s="243"/>
      <c r="B34" s="243"/>
      <c r="C34" s="163"/>
      <c r="D34" s="162"/>
    </row>
    <row r="35" spans="1:4" ht="18" customHeight="1" x14ac:dyDescent="0.25">
      <c r="A35" s="243"/>
      <c r="B35" s="243"/>
      <c r="C35" s="163"/>
      <c r="D35" s="162"/>
    </row>
    <row r="36" spans="1:4" ht="18" customHeight="1" x14ac:dyDescent="0.25">
      <c r="A36" s="243"/>
      <c r="B36" s="243"/>
      <c r="C36" s="163"/>
      <c r="D36" s="162"/>
    </row>
    <row r="37" spans="1:4" ht="18" customHeight="1" x14ac:dyDescent="0.25">
      <c r="A37" s="243">
        <v>9</v>
      </c>
      <c r="B37" s="243" t="s">
        <v>456</v>
      </c>
      <c r="C37" s="163" t="s">
        <v>19</v>
      </c>
      <c r="D37" s="162"/>
    </row>
    <row r="38" spans="1:4" ht="18" customHeight="1" x14ac:dyDescent="0.25">
      <c r="A38" s="243"/>
      <c r="B38" s="243"/>
      <c r="C38" s="163"/>
      <c r="D38" s="162"/>
    </row>
    <row r="39" spans="1:4" ht="18" customHeight="1" x14ac:dyDescent="0.25">
      <c r="A39" s="243"/>
      <c r="B39" s="243"/>
      <c r="C39" s="163"/>
      <c r="D39" s="162"/>
    </row>
    <row r="40" spans="1:4" ht="18" customHeight="1" x14ac:dyDescent="0.25">
      <c r="A40" s="243"/>
      <c r="B40" s="243"/>
      <c r="C40" s="163"/>
      <c r="D40" s="162"/>
    </row>
    <row r="41" spans="1:4" ht="18" customHeight="1" x14ac:dyDescent="0.25">
      <c r="A41" s="243">
        <v>10</v>
      </c>
      <c r="B41" s="243" t="s">
        <v>426</v>
      </c>
      <c r="C41" s="163" t="s">
        <v>435</v>
      </c>
      <c r="D41" s="162"/>
    </row>
    <row r="42" spans="1:4" ht="18" customHeight="1" x14ac:dyDescent="0.25">
      <c r="A42" s="243"/>
      <c r="B42" s="243"/>
      <c r="C42" s="163"/>
      <c r="D42" s="162"/>
    </row>
    <row r="43" spans="1:4" ht="18" customHeight="1" x14ac:dyDescent="0.25">
      <c r="A43" s="243"/>
      <c r="B43" s="243"/>
      <c r="C43" s="163"/>
      <c r="D43" s="162"/>
    </row>
    <row r="44" spans="1:4" ht="18" customHeight="1" x14ac:dyDescent="0.25">
      <c r="A44" s="243"/>
      <c r="B44" s="243"/>
      <c r="C44" s="163"/>
      <c r="D44" s="162"/>
    </row>
    <row r="45" spans="1:4" ht="18" customHeight="1" x14ac:dyDescent="0.25">
      <c r="A45" s="243">
        <v>11</v>
      </c>
      <c r="B45" s="243" t="s">
        <v>457</v>
      </c>
      <c r="C45" s="163" t="s">
        <v>444</v>
      </c>
      <c r="D45" s="162"/>
    </row>
    <row r="46" spans="1:4" ht="18" customHeight="1" x14ac:dyDescent="0.25">
      <c r="A46" s="243"/>
      <c r="B46" s="243"/>
      <c r="C46" s="163"/>
      <c r="D46" s="162"/>
    </row>
    <row r="47" spans="1:4" ht="18" customHeight="1" x14ac:dyDescent="0.25">
      <c r="A47" s="243"/>
      <c r="B47" s="243"/>
      <c r="C47" s="163"/>
      <c r="D47" s="162"/>
    </row>
    <row r="48" spans="1:4" ht="18" customHeight="1" x14ac:dyDescent="0.25">
      <c r="A48" s="243"/>
      <c r="B48" s="243"/>
      <c r="C48" s="163"/>
      <c r="D48" s="162"/>
    </row>
    <row r="49" spans="1:4" ht="18" customHeight="1" x14ac:dyDescent="0.25">
      <c r="A49" s="243">
        <v>12</v>
      </c>
      <c r="B49" s="243" t="s">
        <v>458</v>
      </c>
      <c r="C49" s="163" t="s">
        <v>445</v>
      </c>
      <c r="D49" s="162"/>
    </row>
    <row r="50" spans="1:4" ht="18" customHeight="1" x14ac:dyDescent="0.25">
      <c r="A50" s="243"/>
      <c r="B50" s="243"/>
      <c r="C50" s="163"/>
      <c r="D50" s="162"/>
    </row>
    <row r="51" spans="1:4" ht="18" customHeight="1" x14ac:dyDescent="0.25">
      <c r="A51" s="243"/>
      <c r="B51" s="243"/>
      <c r="C51" s="163"/>
      <c r="D51" s="162"/>
    </row>
    <row r="52" spans="1:4" ht="18" customHeight="1" x14ac:dyDescent="0.25">
      <c r="A52" s="243"/>
      <c r="B52" s="243"/>
      <c r="C52" s="163"/>
      <c r="D52" s="162"/>
    </row>
    <row r="53" spans="1:4" ht="18" customHeight="1" x14ac:dyDescent="0.25">
      <c r="A53" s="243">
        <v>13</v>
      </c>
      <c r="B53" s="243" t="s">
        <v>438</v>
      </c>
      <c r="C53" s="163" t="s">
        <v>446</v>
      </c>
      <c r="D53" s="162"/>
    </row>
    <row r="54" spans="1:4" ht="18" customHeight="1" x14ac:dyDescent="0.25">
      <c r="A54" s="243"/>
      <c r="B54" s="243"/>
      <c r="C54" s="163"/>
      <c r="D54" s="162"/>
    </row>
    <row r="55" spans="1:4" ht="15" customHeight="1" x14ac:dyDescent="0.25">
      <c r="A55" s="243"/>
      <c r="B55" s="243"/>
      <c r="C55" s="163"/>
      <c r="D55" s="162"/>
    </row>
    <row r="56" spans="1:4" ht="15" customHeight="1" x14ac:dyDescent="0.25">
      <c r="A56" s="243"/>
      <c r="B56" s="243"/>
      <c r="C56" s="163"/>
      <c r="D56" s="162"/>
    </row>
    <row r="57" spans="1:4" ht="15" customHeight="1" x14ac:dyDescent="0.25">
      <c r="C57" s="149"/>
    </row>
    <row r="58" spans="1:4" ht="15" customHeight="1" x14ac:dyDescent="0.25">
      <c r="C58" s="149"/>
    </row>
    <row r="59" spans="1:4" ht="15" customHeight="1" x14ac:dyDescent="0.25">
      <c r="C59" s="149"/>
    </row>
    <row r="60" spans="1:4" ht="15" customHeight="1" x14ac:dyDescent="0.25">
      <c r="C60" s="149"/>
    </row>
    <row r="61" spans="1:4" ht="15" customHeight="1" x14ac:dyDescent="0.25">
      <c r="C61" s="149"/>
    </row>
    <row r="62" spans="1:4" ht="15" customHeight="1" x14ac:dyDescent="0.25">
      <c r="C62" s="149"/>
    </row>
    <row r="63" spans="1:4" ht="15" customHeight="1" x14ac:dyDescent="0.25">
      <c r="C63" s="149"/>
    </row>
    <row r="64" spans="1:4" ht="15" customHeight="1" x14ac:dyDescent="0.25">
      <c r="C64" s="149"/>
    </row>
    <row r="65" spans="3:3" ht="15" customHeight="1" x14ac:dyDescent="0.25">
      <c r="C65" s="149"/>
    </row>
    <row r="66" spans="3:3" ht="15" customHeight="1" x14ac:dyDescent="0.25">
      <c r="C66" s="149"/>
    </row>
    <row r="67" spans="3:3" ht="15" customHeight="1" x14ac:dyDescent="0.25">
      <c r="C67" s="149"/>
    </row>
    <row r="68" spans="3:3" ht="15" customHeight="1" x14ac:dyDescent="0.25">
      <c r="C68" s="149"/>
    </row>
    <row r="69" spans="3:3" ht="15" customHeight="1" x14ac:dyDescent="0.25">
      <c r="C69" s="149"/>
    </row>
    <row r="70" spans="3:3" ht="15" customHeight="1" x14ac:dyDescent="0.25">
      <c r="C70" s="149"/>
    </row>
    <row r="71" spans="3:3" ht="15" customHeight="1" x14ac:dyDescent="0.25">
      <c r="C71" s="149"/>
    </row>
    <row r="72" spans="3:3" ht="15" customHeight="1" x14ac:dyDescent="0.25">
      <c r="C72" s="149"/>
    </row>
    <row r="73" spans="3:3" ht="15" customHeight="1" x14ac:dyDescent="0.25">
      <c r="C73" s="149"/>
    </row>
    <row r="74" spans="3:3" ht="15" customHeight="1" x14ac:dyDescent="0.25">
      <c r="C74" s="149"/>
    </row>
    <row r="75" spans="3:3" ht="15" customHeight="1" x14ac:dyDescent="0.25">
      <c r="C75" s="149"/>
    </row>
    <row r="76" spans="3:3" ht="15" customHeight="1" x14ac:dyDescent="0.25">
      <c r="C76" s="149"/>
    </row>
    <row r="77" spans="3:3" ht="15" customHeight="1" x14ac:dyDescent="0.25">
      <c r="C77" s="149"/>
    </row>
    <row r="78" spans="3:3" ht="15" customHeight="1" x14ac:dyDescent="0.25">
      <c r="C78" s="149"/>
    </row>
    <row r="79" spans="3:3" ht="15" customHeight="1" x14ac:dyDescent="0.25">
      <c r="C79" s="149"/>
    </row>
    <row r="80" spans="3:3" ht="15" customHeight="1" x14ac:dyDescent="0.25">
      <c r="C80" s="149"/>
    </row>
    <row r="81" spans="3:3" ht="15" customHeight="1" x14ac:dyDescent="0.25">
      <c r="C81" s="149"/>
    </row>
    <row r="82" spans="3:3" ht="15" customHeight="1" x14ac:dyDescent="0.25">
      <c r="C82" s="149"/>
    </row>
    <row r="83" spans="3:3" ht="15" customHeight="1" x14ac:dyDescent="0.25">
      <c r="C83" s="149"/>
    </row>
    <row r="84" spans="3:3" ht="15" customHeight="1" x14ac:dyDescent="0.25">
      <c r="C84" s="149"/>
    </row>
    <row r="85" spans="3:3" ht="15" customHeight="1" x14ac:dyDescent="0.25">
      <c r="C85" s="149"/>
    </row>
    <row r="86" spans="3:3" ht="15" customHeight="1" x14ac:dyDescent="0.25">
      <c r="C86" s="149"/>
    </row>
    <row r="87" spans="3:3" ht="15" customHeight="1" x14ac:dyDescent="0.25">
      <c r="C87" s="149"/>
    </row>
    <row r="88" spans="3:3" ht="15" customHeight="1" x14ac:dyDescent="0.25">
      <c r="C88" s="149"/>
    </row>
    <row r="89" spans="3:3" ht="15" customHeight="1" x14ac:dyDescent="0.25">
      <c r="C89" s="149"/>
    </row>
    <row r="90" spans="3:3" ht="15" customHeight="1" x14ac:dyDescent="0.25">
      <c r="C90" s="149"/>
    </row>
  </sheetData>
  <mergeCells count="30">
    <mergeCell ref="A45:A48"/>
    <mergeCell ref="B45:B48"/>
    <mergeCell ref="A49:A52"/>
    <mergeCell ref="B49:B52"/>
    <mergeCell ref="A53:A56"/>
    <mergeCell ref="B53:B56"/>
    <mergeCell ref="A33:A36"/>
    <mergeCell ref="B33:B36"/>
    <mergeCell ref="A37:A40"/>
    <mergeCell ref="B37:B40"/>
    <mergeCell ref="A41:A44"/>
    <mergeCell ref="B41:B44"/>
    <mergeCell ref="A21:A24"/>
    <mergeCell ref="B21:B24"/>
    <mergeCell ref="A25:A28"/>
    <mergeCell ref="B25:B28"/>
    <mergeCell ref="A29:A32"/>
    <mergeCell ref="B29:B32"/>
    <mergeCell ref="A9:A12"/>
    <mergeCell ref="B9:B12"/>
    <mergeCell ref="A13:A16"/>
    <mergeCell ref="B13:B16"/>
    <mergeCell ref="A17:A20"/>
    <mergeCell ref="B17:B20"/>
    <mergeCell ref="A1:D1"/>
    <mergeCell ref="A3:A4"/>
    <mergeCell ref="B3:B4"/>
    <mergeCell ref="C3:D3"/>
    <mergeCell ref="A5:A8"/>
    <mergeCell ref="B5:B8"/>
  </mergeCells>
  <pageMargins left="0.7" right="0.7" top="0.75" bottom="0.75" header="0.3" footer="0.3"/>
  <pageSetup pageOrder="overThenDown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A20" sqref="A20:K20"/>
    </sheetView>
  </sheetViews>
  <sheetFormatPr defaultRowHeight="15" customHeight="1" x14ac:dyDescent="0.25"/>
  <cols>
    <col min="1" max="1" width="8.28515625" style="23" customWidth="1"/>
    <col min="2" max="11" width="8.28515625" style="1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/>
    </row>
    <row r="5" spans="1:1" ht="15" customHeight="1" x14ac:dyDescent="0.25">
      <c r="A5" s="1"/>
    </row>
    <row r="6" spans="1:1" ht="15" customHeight="1" x14ac:dyDescent="0.25">
      <c r="A6" s="1"/>
    </row>
    <row r="7" spans="1:1" ht="15" customHeight="1" x14ac:dyDescent="0.25">
      <c r="A7" s="1"/>
    </row>
    <row r="8" spans="1:1" ht="15" customHeight="1" x14ac:dyDescent="0.25">
      <c r="A8" s="1"/>
    </row>
    <row r="9" spans="1:1" ht="15" customHeight="1" x14ac:dyDescent="0.25">
      <c r="A9" s="1"/>
    </row>
    <row r="10" spans="1:1" ht="15" customHeight="1" x14ac:dyDescent="0.25">
      <c r="A10" s="1"/>
    </row>
    <row r="11" spans="1:1" ht="15" customHeight="1" x14ac:dyDescent="0.25">
      <c r="A11" s="1"/>
    </row>
    <row r="12" spans="1:1" ht="15" customHeight="1" x14ac:dyDescent="0.25">
      <c r="A12" s="1"/>
    </row>
    <row r="13" spans="1:1" ht="15" customHeight="1" x14ac:dyDescent="0.25">
      <c r="A13" s="1"/>
    </row>
    <row r="14" spans="1:1" ht="15" customHeight="1" x14ac:dyDescent="0.25">
      <c r="A14" s="1"/>
    </row>
    <row r="15" spans="1:1" ht="15" customHeight="1" x14ac:dyDescent="0.25">
      <c r="A15" s="1"/>
    </row>
    <row r="16" spans="1:1" ht="15" customHeight="1" x14ac:dyDescent="0.25">
      <c r="A16" s="1"/>
    </row>
    <row r="17" spans="1:11" ht="15" customHeight="1" x14ac:dyDescent="0.25">
      <c r="A17" s="1"/>
    </row>
    <row r="18" spans="1:11" ht="15" customHeight="1" x14ac:dyDescent="0.25">
      <c r="A18" s="1"/>
    </row>
    <row r="19" spans="1:11" ht="15" customHeight="1" x14ac:dyDescent="0.25">
      <c r="A19" s="1"/>
    </row>
    <row r="20" spans="1:11" ht="49.5" customHeight="1" x14ac:dyDescent="0.65">
      <c r="A20" s="209" t="s">
        <v>328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10" t="s">
        <v>478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</row>
    <row r="22" spans="1:11" ht="15" customHeight="1" x14ac:dyDescent="0.25">
      <c r="A22" s="1"/>
    </row>
    <row r="23" spans="1:11" ht="15" customHeight="1" x14ac:dyDescent="0.25">
      <c r="A23" s="1"/>
    </row>
    <row r="24" spans="1:11" ht="15" customHeight="1" x14ac:dyDescent="0.25">
      <c r="A24" s="1"/>
    </row>
    <row r="25" spans="1:11" ht="15" customHeight="1" x14ac:dyDescent="0.25">
      <c r="A25" s="1"/>
    </row>
    <row r="26" spans="1:11" ht="15" customHeight="1" x14ac:dyDescent="0.25">
      <c r="A26" s="1"/>
    </row>
    <row r="27" spans="1:11" ht="15" customHeight="1" x14ac:dyDescent="0.25">
      <c r="A27" s="1"/>
    </row>
    <row r="28" spans="1:11" ht="15" customHeight="1" x14ac:dyDescent="0.25">
      <c r="A28" s="1"/>
    </row>
    <row r="29" spans="1:11" ht="15" customHeight="1" x14ac:dyDescent="0.25">
      <c r="A29" s="1"/>
    </row>
    <row r="30" spans="1:11" ht="15" customHeight="1" x14ac:dyDescent="0.25">
      <c r="A30" s="1"/>
    </row>
    <row r="31" spans="1:11" ht="15" customHeight="1" x14ac:dyDescent="0.25">
      <c r="A31" s="1"/>
    </row>
    <row r="32" spans="1:11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15" customHeight="1" x14ac:dyDescent="0.25">
      <c r="A41" s="1"/>
    </row>
    <row r="42" spans="1:1" ht="15" customHeight="1" x14ac:dyDescent="0.25">
      <c r="A42" s="1"/>
    </row>
    <row r="43" spans="1:1" ht="15" customHeight="1" x14ac:dyDescent="0.25">
      <c r="A43" s="1"/>
    </row>
    <row r="44" spans="1:1" ht="15" customHeight="1" x14ac:dyDescent="0.25">
      <c r="A44" s="1"/>
    </row>
    <row r="45" spans="1:1" ht="15" customHeight="1" x14ac:dyDescent="0.25">
      <c r="A45" s="1"/>
    </row>
    <row r="46" spans="1:1" ht="15" customHeight="1" x14ac:dyDescent="0.25">
      <c r="A46" s="1"/>
    </row>
    <row r="47" spans="1:1" ht="15" customHeight="1" x14ac:dyDescent="0.25">
      <c r="A47" s="1"/>
    </row>
    <row r="48" spans="1:1" ht="15" customHeight="1" x14ac:dyDescent="0.25">
      <c r="A48" s="1"/>
    </row>
    <row r="49" spans="1:1" ht="15" customHeight="1" x14ac:dyDescent="0.25">
      <c r="A49" s="1"/>
    </row>
    <row r="50" spans="1:1" ht="15" customHeight="1" x14ac:dyDescent="0.25">
      <c r="A50" s="1"/>
    </row>
    <row r="51" spans="1:1" ht="15" customHeight="1" x14ac:dyDescent="0.25">
      <c r="A51" s="1"/>
    </row>
    <row r="52" spans="1:1" ht="15" customHeight="1" x14ac:dyDescent="0.25">
      <c r="A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Bìa ngoài</vt:lpstr>
      <vt:lpstr>Bìa trong</vt:lpstr>
      <vt:lpstr>Sơ yếu lý lịch</vt:lpstr>
      <vt:lpstr>Điểm danh</vt:lpstr>
      <vt:lpstr>Phần ghi điểm HKI</vt:lpstr>
      <vt:lpstr>Điểm HK1</vt:lpstr>
      <vt:lpstr>Kết quả HK I</vt:lpstr>
      <vt:lpstr>danh sách GVBM HKI</vt:lpstr>
      <vt:lpstr>Phần ghi điểm HKII</vt:lpstr>
      <vt:lpstr>Điểm HK2</vt:lpstr>
      <vt:lpstr>Kết quả HK II</vt:lpstr>
      <vt:lpstr>danh sách GVBM HKII</vt:lpstr>
      <vt:lpstr>Kết quả CN</vt:lpstr>
      <vt:lpstr>Tổng hợp KQ ĐG_XL CN_C3</vt:lpstr>
      <vt:lpstr>NX hiệu trưởng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tienvnpt</dc:creator>
  <cp:lastModifiedBy>longpham</cp:lastModifiedBy>
  <dcterms:created xsi:type="dcterms:W3CDTF">2014-07-28T09:06:10Z</dcterms:created>
  <dcterms:modified xsi:type="dcterms:W3CDTF">2021-05-13T14:59:07Z</dcterms:modified>
</cp:coreProperties>
</file>